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04 地域医療第一班\03 周産期医療\11　統合補助金（医療提供体制推進事業）\1　周産期医療対策事業\3【直営】調査・研究\R8年度\01　調査票\"/>
    </mc:Choice>
  </mc:AlternateContent>
  <xr:revisionPtr revIDLastSave="0" documentId="13_ncr:1_{C0FBF58E-2315-4CD1-9CB0-5660FA157B18}" xr6:coauthVersionLast="47" xr6:coauthVersionMax="47" xr10:uidLastSave="{00000000-0000-0000-0000-000000000000}"/>
  <bookViews>
    <workbookView xWindow="-20520" yWindow="-120" windowWidth="20640" windowHeight="11040" activeTab="1" xr2:uid="{00000000-000D-0000-FFFF-FFFF00000000}"/>
  </bookViews>
  <sheets>
    <sheet name="回答要領" sheetId="1" r:id="rId1"/>
    <sheet name="調査票" sheetId="3" r:id="rId2"/>
    <sheet name="（入力しない）とりまとめ用" sheetId="4" state="hidden" r:id="rId3"/>
  </sheets>
  <definedNames>
    <definedName name="_xlnm.Print_Area" localSheetId="0">回答要領!$A$1:$J$9</definedName>
    <definedName name="_xlnm.Print_Area" localSheetId="1">調査票!$A$1:$J$72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9" i="4" l="1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 l="1"/>
  <c r="J9" i="4"/>
  <c r="I9" i="4" l="1"/>
  <c r="H9" i="4"/>
  <c r="G9" i="4"/>
  <c r="AE4" i="4"/>
  <c r="AF4" i="4"/>
  <c r="AG4" i="4"/>
  <c r="AH4" i="4"/>
  <c r="AD4" i="4"/>
  <c r="Z4" i="4"/>
  <c r="AA4" i="4"/>
  <c r="AB4" i="4"/>
  <c r="AC4" i="4"/>
  <c r="Y4" i="4"/>
  <c r="U4" i="4"/>
  <c r="V4" i="4"/>
  <c r="W4" i="4"/>
  <c r="X4" i="4"/>
  <c r="T4" i="4"/>
  <c r="L4" i="4"/>
  <c r="M4" i="4"/>
  <c r="BD15" i="4" l="1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F9" i="4"/>
  <c r="E9" i="4"/>
  <c r="D9" i="4"/>
  <c r="C9" i="4"/>
  <c r="B9" i="4"/>
  <c r="A9" i="4"/>
  <c r="DU4" i="4"/>
  <c r="DT4" i="4"/>
  <c r="DS4" i="4"/>
  <c r="DR4" i="4"/>
  <c r="BM4" i="4"/>
  <c r="BL4" i="4"/>
  <c r="BK4" i="4"/>
  <c r="BJ4" i="4"/>
  <c r="BI4" i="4"/>
  <c r="BH4" i="4"/>
  <c r="BG4" i="4"/>
  <c r="BF4" i="4"/>
  <c r="BE4" i="4"/>
  <c r="BD4" i="4"/>
  <c r="BC4" i="4"/>
  <c r="BB4" i="4"/>
  <c r="BA4" i="4"/>
  <c r="AZ4" i="4"/>
  <c r="AY4" i="4"/>
  <c r="AX4" i="4"/>
  <c r="AW4" i="4"/>
  <c r="AV4" i="4"/>
  <c r="AU4" i="4"/>
  <c r="AT4" i="4"/>
  <c r="AS4" i="4"/>
  <c r="AR4" i="4"/>
  <c r="AQ4" i="4"/>
  <c r="AP4" i="4"/>
  <c r="AO4" i="4"/>
  <c r="AN4" i="4"/>
  <c r="AM4" i="4"/>
  <c r="AL4" i="4"/>
  <c r="AK4" i="4"/>
  <c r="AJ4" i="4"/>
  <c r="AI4" i="4"/>
  <c r="S4" i="4"/>
  <c r="R4" i="4"/>
  <c r="Q4" i="4"/>
  <c r="P4" i="4"/>
  <c r="O4" i="4"/>
  <c r="N4" i="4"/>
  <c r="K4" i="4"/>
  <c r="J4" i="4"/>
  <c r="I4" i="4"/>
  <c r="H4" i="4"/>
  <c r="G4" i="4"/>
  <c r="F4" i="4"/>
  <c r="E4" i="4"/>
  <c r="D4" i="4"/>
  <c r="C4" i="4"/>
  <c r="B4" i="4"/>
  <c r="A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</authors>
  <commentList>
    <comment ref="B24" authorId="0" shapeId="0" xr:uid="{43373F7F-AD2E-4364-8F8D-4506B00FF1F2}">
      <text>
        <r>
          <rPr>
            <sz val="11"/>
            <color indexed="81"/>
            <rFont val="MS P ゴシック"/>
            <family val="3"/>
            <charset val="128"/>
          </rPr>
          <t>医師事務作業補助者は医師が行う業務のうち、事務的な業務（診断書や紹介状の作成など）を補助する職種です。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<sst xmlns="http://schemas.openxmlformats.org/spreadsheetml/2006/main" count="352" uniqueCount="214">
  <si>
    <t>回答要領</t>
    <rPh sb="0" eb="2">
      <t>カイトウ</t>
    </rPh>
    <rPh sb="2" eb="4">
      <t>ヨウリョウ</t>
    </rPh>
    <phoneticPr fontId="1"/>
  </si>
  <si>
    <t>医療機関名</t>
    <rPh sb="0" eb="2">
      <t>イリョウ</t>
    </rPh>
    <rPh sb="2" eb="5">
      <t>キカンメイ</t>
    </rPh>
    <phoneticPr fontId="1"/>
  </si>
  <si>
    <t>担当者部署・氏名（問合せ御対応者）</t>
    <rPh sb="15" eb="16">
      <t>シャ</t>
    </rPh>
    <phoneticPr fontId="1"/>
  </si>
  <si>
    <t>電話番号</t>
    <rPh sb="0" eb="2">
      <t>デンワ</t>
    </rPh>
    <rPh sb="2" eb="4">
      <t>バンゴウ</t>
    </rPh>
    <phoneticPr fontId="1"/>
  </si>
  <si>
    <t>担当者メールアドレス</t>
    <rPh sb="0" eb="2">
      <t>タントウ</t>
    </rPh>
    <rPh sb="2" eb="3">
      <t>シャ</t>
    </rPh>
    <phoneticPr fontId="1"/>
  </si>
  <si>
    <t>(2)職員数（人）</t>
    <rPh sb="3" eb="6">
      <t>ショクインスウ</t>
    </rPh>
    <rPh sb="7" eb="8">
      <t>ニン</t>
    </rPh>
    <phoneticPr fontId="1"/>
  </si>
  <si>
    <t>常勤</t>
    <rPh sb="0" eb="2">
      <t>ジョウキン</t>
    </rPh>
    <phoneticPr fontId="1"/>
  </si>
  <si>
    <t>①産婦人科医</t>
    <rPh sb="1" eb="5">
      <t>サンフジンカ</t>
    </rPh>
    <rPh sb="4" eb="5">
      <t>カ</t>
    </rPh>
    <rPh sb="5" eb="6">
      <t>イ</t>
    </rPh>
    <phoneticPr fontId="1"/>
  </si>
  <si>
    <t>②小児科医</t>
    <rPh sb="1" eb="5">
      <t>ショウニカイ</t>
    </rPh>
    <phoneticPr fontId="1"/>
  </si>
  <si>
    <t>③助産師</t>
    <rPh sb="1" eb="4">
      <t>ジョサンシ</t>
    </rPh>
    <phoneticPr fontId="1"/>
  </si>
  <si>
    <t>うちアドバンス助産師</t>
    <rPh sb="7" eb="10">
      <t>ジョサンシ</t>
    </rPh>
    <phoneticPr fontId="1"/>
  </si>
  <si>
    <t>産婦人科業務</t>
    <rPh sb="0" eb="4">
      <t>サンフジンカ</t>
    </rPh>
    <rPh sb="4" eb="6">
      <t>ギョウム</t>
    </rPh>
    <phoneticPr fontId="1"/>
  </si>
  <si>
    <t>④看護師</t>
    <rPh sb="1" eb="4">
      <t>カンゴシ</t>
    </rPh>
    <phoneticPr fontId="1"/>
  </si>
  <si>
    <t>うち産科業務担当</t>
    <rPh sb="2" eb="4">
      <t>サンカ</t>
    </rPh>
    <rPh sb="4" eb="6">
      <t>ギョウム</t>
    </rPh>
    <rPh sb="6" eb="8">
      <t>タントウ</t>
    </rPh>
    <phoneticPr fontId="1"/>
  </si>
  <si>
    <t>⑤准看護師</t>
    <phoneticPr fontId="1"/>
  </si>
  <si>
    <t>⑥看護補助者（看護師の指示のもと看護業務を補助する者）</t>
    <rPh sb="1" eb="3">
      <t>カンゴ</t>
    </rPh>
    <rPh sb="3" eb="6">
      <t>ホジョシャ</t>
    </rPh>
    <rPh sb="25" eb="26">
      <t>モノ</t>
    </rPh>
    <phoneticPr fontId="1"/>
  </si>
  <si>
    <t>⑦産婦人科医師の指示のもと勤務する医師事務作業補助者</t>
    <rPh sb="1" eb="5">
      <t>サンフジンカ</t>
    </rPh>
    <rPh sb="5" eb="7">
      <t>イシ</t>
    </rPh>
    <rPh sb="8" eb="10">
      <t>シジ</t>
    </rPh>
    <rPh sb="13" eb="15">
      <t>キンム</t>
    </rPh>
    <phoneticPr fontId="1"/>
  </si>
  <si>
    <t>⑧臨床心理技術者</t>
    <rPh sb="1" eb="3">
      <t>リンショウ</t>
    </rPh>
    <rPh sb="3" eb="5">
      <t>シンリ</t>
    </rPh>
    <rPh sb="5" eb="8">
      <t>ギジュツシャ</t>
    </rPh>
    <phoneticPr fontId="1"/>
  </si>
  <si>
    <t>⑨ソーシャルワーカー</t>
    <phoneticPr fontId="1"/>
  </si>
  <si>
    <t>1．東北大学病院　2．仙台赤十字病院　3．宮城県立こども病院　4．仙台医療ｾﾝﾀｰ　5．東北公済病院　6．仙台市立病院</t>
    <rPh sb="2" eb="8">
      <t>トウホクダイガクビョウイン</t>
    </rPh>
    <rPh sb="11" eb="16">
      <t>センダイセキジュウジ</t>
    </rPh>
    <rPh sb="16" eb="18">
      <t>ビョウイン</t>
    </rPh>
    <rPh sb="21" eb="23">
      <t>ミヤギ</t>
    </rPh>
    <rPh sb="23" eb="25">
      <t>ケンリツ</t>
    </rPh>
    <rPh sb="28" eb="30">
      <t>ビョウイン</t>
    </rPh>
    <rPh sb="33" eb="35">
      <t>センダイ</t>
    </rPh>
    <rPh sb="35" eb="37">
      <t>イリョウ</t>
    </rPh>
    <rPh sb="44" eb="46">
      <t>トウホク</t>
    </rPh>
    <rPh sb="46" eb="48">
      <t>コウサイ</t>
    </rPh>
    <rPh sb="48" eb="50">
      <t>ビョウイン</t>
    </rPh>
    <phoneticPr fontId="1"/>
  </si>
  <si>
    <t>7．大崎市民病院　 8．石巻赤十字病院　9．気仙沼市立病院</t>
    <rPh sb="2" eb="4">
      <t>オオサキ</t>
    </rPh>
    <rPh sb="4" eb="6">
      <t>シミン</t>
    </rPh>
    <rPh sb="6" eb="8">
      <t>ビョウイン</t>
    </rPh>
    <rPh sb="12" eb="14">
      <t>イシノマキ</t>
    </rPh>
    <rPh sb="14" eb="17">
      <t>セキジュウジ</t>
    </rPh>
    <rPh sb="17" eb="19">
      <t>ビョウイン</t>
    </rPh>
    <rPh sb="22" eb="25">
      <t>ケセンヌマ</t>
    </rPh>
    <rPh sb="25" eb="27">
      <t>シリツ</t>
    </rPh>
    <rPh sb="27" eb="29">
      <t>ビョウイン</t>
    </rPh>
    <phoneticPr fontId="1"/>
  </si>
  <si>
    <t>10．その他</t>
    <phoneticPr fontId="1"/>
  </si>
  <si>
    <t>(1)妊婦健診実施日</t>
    <rPh sb="3" eb="5">
      <t>ニンプ</t>
    </rPh>
    <rPh sb="5" eb="7">
      <t>ケンシン</t>
    </rPh>
    <rPh sb="7" eb="10">
      <t>ジッシビ</t>
    </rPh>
    <phoneticPr fontId="1"/>
  </si>
  <si>
    <t>②健診実施時間を限定している</t>
    <rPh sb="1" eb="3">
      <t>ケンシン</t>
    </rPh>
    <rPh sb="3" eb="5">
      <t>ジッシ</t>
    </rPh>
    <rPh sb="5" eb="7">
      <t>ジカン</t>
    </rPh>
    <rPh sb="8" eb="10">
      <t>ゲンテイ</t>
    </rPh>
    <phoneticPr fontId="1"/>
  </si>
  <si>
    <t>休憩時間</t>
    <rPh sb="0" eb="2">
      <t>キュウケイ</t>
    </rPh>
    <rPh sb="2" eb="4">
      <t>ジカン</t>
    </rPh>
    <phoneticPr fontId="1"/>
  </si>
  <si>
    <t>③健診を行う曜日と時間を限定している</t>
    <rPh sb="1" eb="3">
      <t>ケンシン</t>
    </rPh>
    <rPh sb="4" eb="5">
      <t>オコナ</t>
    </rPh>
    <rPh sb="6" eb="8">
      <t>ヨウビ</t>
    </rPh>
    <rPh sb="9" eb="11">
      <t>ジカン</t>
    </rPh>
    <rPh sb="12" eb="14">
      <t>ゲンテイ</t>
    </rPh>
    <phoneticPr fontId="1"/>
  </si>
  <si>
    <t>曜日</t>
    <rPh sb="0" eb="2">
      <t>ヨウビ</t>
    </rPh>
    <phoneticPr fontId="1"/>
  </si>
  <si>
    <t>時間</t>
    <rPh sb="0" eb="2">
      <t>ジカン</t>
    </rPh>
    <phoneticPr fontId="1"/>
  </si>
  <si>
    <t>(2)妊婦健診実施患者実人数</t>
    <rPh sb="3" eb="5">
      <t>ニンプ</t>
    </rPh>
    <rPh sb="5" eb="7">
      <t>ケンシン</t>
    </rPh>
    <rPh sb="7" eb="9">
      <t>ジッシ</t>
    </rPh>
    <rPh sb="9" eb="11">
      <t>カンジャ</t>
    </rPh>
    <rPh sb="11" eb="12">
      <t>ジツ</t>
    </rPh>
    <rPh sb="12" eb="14">
      <t>ニンズウ</t>
    </rPh>
    <phoneticPr fontId="1"/>
  </si>
  <si>
    <t>(3)(2)のうち里帰り出産等で県内の産科セミオープンシステムを利用しない患者実人数</t>
    <rPh sb="9" eb="11">
      <t>サトガエ</t>
    </rPh>
    <rPh sb="12" eb="14">
      <t>シュッサン</t>
    </rPh>
    <rPh sb="14" eb="15">
      <t>トウ</t>
    </rPh>
    <rPh sb="16" eb="18">
      <t>ケンナイ</t>
    </rPh>
    <rPh sb="19" eb="21">
      <t>サンカ</t>
    </rPh>
    <rPh sb="32" eb="34">
      <t>リヨウ</t>
    </rPh>
    <rPh sb="37" eb="39">
      <t>カンジャ</t>
    </rPh>
    <rPh sb="39" eb="40">
      <t>ジツ</t>
    </rPh>
    <rPh sb="40" eb="42">
      <t>ニンズウ</t>
    </rPh>
    <phoneticPr fontId="1"/>
  </si>
  <si>
    <t>裏面も回答願います。</t>
    <rPh sb="0" eb="2">
      <t>リメン</t>
    </rPh>
    <rPh sb="3" eb="5">
      <t>カイトウ</t>
    </rPh>
    <rPh sb="5" eb="6">
      <t>ネガ</t>
    </rPh>
    <phoneticPr fontId="1"/>
  </si>
  <si>
    <t>(1)所要時間（妊婦1名当たり）（分）</t>
    <rPh sb="3" eb="5">
      <t>ショヨウ</t>
    </rPh>
    <rPh sb="5" eb="7">
      <t>ジカン</t>
    </rPh>
    <rPh sb="8" eb="10">
      <t>ニンプ</t>
    </rPh>
    <rPh sb="11" eb="12">
      <t>メイ</t>
    </rPh>
    <rPh sb="12" eb="13">
      <t>ア</t>
    </rPh>
    <rPh sb="17" eb="18">
      <t>フン</t>
    </rPh>
    <phoneticPr fontId="1"/>
  </si>
  <si>
    <t>(3)運営体制</t>
    <rPh sb="3" eb="5">
      <t>ウンエイ</t>
    </rPh>
    <rPh sb="5" eb="7">
      <t>タイセイ</t>
    </rPh>
    <phoneticPr fontId="1"/>
  </si>
  <si>
    <t>選択肢：1．外来助産師が実施　　2．病棟外来一元化し病棟助産師が実施　　3．その他</t>
    <rPh sb="0" eb="3">
      <t>センタクシ</t>
    </rPh>
    <phoneticPr fontId="1"/>
  </si>
  <si>
    <t>選択肢：1．必ず医師と助産師で対応　2．助産師のみで対応（異常等があれば医師が診察を行う）</t>
    <rPh sb="0" eb="3">
      <t>センタクシ</t>
    </rPh>
    <rPh sb="20" eb="23">
      <t>ジョサンシ</t>
    </rPh>
    <rPh sb="26" eb="28">
      <t>タイオウ</t>
    </rPh>
    <phoneticPr fontId="1"/>
  </si>
  <si>
    <t>選択肢：1．自院分娩者のみ　2．他医療機関での分娩が確定している方も含む　3．その他</t>
    <rPh sb="0" eb="3">
      <t>センタクシ</t>
    </rPh>
    <rPh sb="16" eb="19">
      <t>タイリョウ</t>
    </rPh>
    <rPh sb="19" eb="21">
      <t>キカン</t>
    </rPh>
    <rPh sb="23" eb="25">
      <t>ブンベン</t>
    </rPh>
    <rPh sb="26" eb="28">
      <t>カクテイ</t>
    </rPh>
    <rPh sb="32" eb="33">
      <t>カタ</t>
    </rPh>
    <rPh sb="34" eb="35">
      <t>フク</t>
    </rPh>
    <phoneticPr fontId="1"/>
  </si>
  <si>
    <t>(6)対象者の選定基準</t>
    <rPh sb="3" eb="6">
      <t>タイショウシャ</t>
    </rPh>
    <rPh sb="7" eb="9">
      <t>センテイ</t>
    </rPh>
    <rPh sb="9" eb="11">
      <t>キジュン</t>
    </rPh>
    <phoneticPr fontId="1"/>
  </si>
  <si>
    <t>(7)利用者数実数（人）</t>
    <rPh sb="3" eb="6">
      <t>リヨウシャ</t>
    </rPh>
    <rPh sb="6" eb="7">
      <t>スウ</t>
    </rPh>
    <rPh sb="7" eb="9">
      <t>ジッスウ</t>
    </rPh>
    <rPh sb="10" eb="11">
      <t>ニン</t>
    </rPh>
    <phoneticPr fontId="1"/>
  </si>
  <si>
    <t>円（金額を記載）</t>
    <phoneticPr fontId="1"/>
  </si>
  <si>
    <t>～15週</t>
    <rPh sb="3" eb="4">
      <t>シュウ</t>
    </rPh>
    <phoneticPr fontId="1"/>
  </si>
  <si>
    <t>26週</t>
    <rPh sb="2" eb="3">
      <t>シュウ</t>
    </rPh>
    <phoneticPr fontId="1"/>
  </si>
  <si>
    <t>34週</t>
    <rPh sb="2" eb="3">
      <t>シュウ</t>
    </rPh>
    <phoneticPr fontId="1"/>
  </si>
  <si>
    <t>16週</t>
    <rPh sb="2" eb="3">
      <t>シュウ</t>
    </rPh>
    <phoneticPr fontId="1"/>
  </si>
  <si>
    <t>28週</t>
    <rPh sb="2" eb="3">
      <t>シュウ</t>
    </rPh>
    <phoneticPr fontId="1"/>
  </si>
  <si>
    <t>36週～</t>
    <rPh sb="2" eb="3">
      <t>シュウ</t>
    </rPh>
    <phoneticPr fontId="1"/>
  </si>
  <si>
    <t>20週</t>
    <rPh sb="2" eb="3">
      <t>シュウ</t>
    </rPh>
    <phoneticPr fontId="1"/>
  </si>
  <si>
    <t>30週</t>
    <rPh sb="2" eb="3">
      <t>シュウ</t>
    </rPh>
    <phoneticPr fontId="1"/>
  </si>
  <si>
    <t>その他（　　　　 週）</t>
    <rPh sb="2" eb="3">
      <t>タ</t>
    </rPh>
    <rPh sb="9" eb="10">
      <t>シュウ</t>
    </rPh>
    <phoneticPr fontId="1"/>
  </si>
  <si>
    <t>母乳外来</t>
    <rPh sb="0" eb="2">
      <t>ボニュウ</t>
    </rPh>
    <rPh sb="2" eb="4">
      <t>ガイライ</t>
    </rPh>
    <phoneticPr fontId="1"/>
  </si>
  <si>
    <t>24週</t>
    <rPh sb="2" eb="3">
      <t>シュウ</t>
    </rPh>
    <phoneticPr fontId="1"/>
  </si>
  <si>
    <t>32週</t>
    <rPh sb="2" eb="3">
      <t>シュウ</t>
    </rPh>
    <phoneticPr fontId="1"/>
  </si>
  <si>
    <t>7．産後４週までの健康診査（件）</t>
    <rPh sb="2" eb="4">
      <t>サンゴ</t>
    </rPh>
    <rPh sb="5" eb="6">
      <t>シュウ</t>
    </rPh>
    <rPh sb="9" eb="11">
      <t>ケンコウ</t>
    </rPh>
    <rPh sb="11" eb="13">
      <t>シンサ</t>
    </rPh>
    <rPh sb="14" eb="15">
      <t>ケン</t>
    </rPh>
    <phoneticPr fontId="1"/>
  </si>
  <si>
    <t>9．プライマリーケース（件以上）</t>
    <rPh sb="12" eb="13">
      <t>ケン</t>
    </rPh>
    <rPh sb="13" eb="15">
      <t>イジョウ</t>
    </rPh>
    <phoneticPr fontId="1"/>
  </si>
  <si>
    <t>10．その他</t>
    <rPh sb="5" eb="6">
      <t>タ</t>
    </rPh>
    <phoneticPr fontId="1"/>
  </si>
  <si>
    <t>研修名</t>
    <rPh sb="0" eb="2">
      <t>ケンシュウ</t>
    </rPh>
    <rPh sb="2" eb="3">
      <t>メイ</t>
    </rPh>
    <phoneticPr fontId="1"/>
  </si>
  <si>
    <t>コース</t>
    <phoneticPr fontId="1"/>
  </si>
  <si>
    <t>(1)既受講者（人）</t>
    <rPh sb="3" eb="4">
      <t>キ</t>
    </rPh>
    <rPh sb="4" eb="7">
      <t>ジュコウシャ</t>
    </rPh>
    <rPh sb="8" eb="9">
      <t>ニン</t>
    </rPh>
    <phoneticPr fontId="1"/>
  </si>
  <si>
    <t>(2)(1)のうち資格取得者（人）</t>
    <rPh sb="9" eb="11">
      <t>シカク</t>
    </rPh>
    <rPh sb="11" eb="14">
      <t>シュトクシャ</t>
    </rPh>
    <rPh sb="15" eb="16">
      <t>ニン</t>
    </rPh>
    <phoneticPr fontId="1"/>
  </si>
  <si>
    <t>(3)受講希望者（人）</t>
    <rPh sb="3" eb="5">
      <t>ジュコウ</t>
    </rPh>
    <rPh sb="5" eb="8">
      <t>キボウシャ</t>
    </rPh>
    <rPh sb="9" eb="10">
      <t>ヒト</t>
    </rPh>
    <phoneticPr fontId="1"/>
  </si>
  <si>
    <t>医師</t>
    <rPh sb="0" eb="2">
      <t>イシ</t>
    </rPh>
    <phoneticPr fontId="1"/>
  </si>
  <si>
    <t>助産師</t>
    <rPh sb="0" eb="3">
      <t>ジョサンシ</t>
    </rPh>
    <phoneticPr fontId="1"/>
  </si>
  <si>
    <t>看護師</t>
    <rPh sb="0" eb="3">
      <t>カンゴシ</t>
    </rPh>
    <phoneticPr fontId="1"/>
  </si>
  <si>
    <t>ＮＣＰＲ</t>
    <phoneticPr fontId="1"/>
  </si>
  <si>
    <t>A(専門)</t>
    <rPh sb="2" eb="4">
      <t>センモン</t>
    </rPh>
    <phoneticPr fontId="1"/>
  </si>
  <si>
    <t>B(一次)</t>
    <rPh sb="2" eb="4">
      <t>イチジ</t>
    </rPh>
    <phoneticPr fontId="1"/>
  </si>
  <si>
    <t>I（ｲﾝｽﾄﾗｸﾀｰ）</t>
    <phoneticPr fontId="1"/>
  </si>
  <si>
    <t>F(フォローアップ)</t>
  </si>
  <si>
    <t>S(スキルアップ)</t>
  </si>
  <si>
    <t>J-CIMELS</t>
    <phoneticPr fontId="1"/>
  </si>
  <si>
    <t>ベーシック</t>
  </si>
  <si>
    <t>インストラクター</t>
  </si>
  <si>
    <t>アドバンス</t>
  </si>
  <si>
    <t>医療機関の状況</t>
    <rPh sb="0" eb="2">
      <t>イリョウ</t>
    </rPh>
    <rPh sb="2" eb="4">
      <t>キカン</t>
    </rPh>
    <rPh sb="5" eb="7">
      <t>ジョウキョウ</t>
    </rPh>
    <phoneticPr fontId="1"/>
  </si>
  <si>
    <t>産婦人科医</t>
    <rPh sb="0" eb="4">
      <t>サンフジンカ</t>
    </rPh>
    <rPh sb="4" eb="5">
      <t>イ</t>
    </rPh>
    <phoneticPr fontId="1"/>
  </si>
  <si>
    <t>小児科医</t>
    <rPh sb="0" eb="4">
      <t>ショウニカイ</t>
    </rPh>
    <phoneticPr fontId="1"/>
  </si>
  <si>
    <t>うち産婦人科業務</t>
    <rPh sb="2" eb="6">
      <t>サンフジンカ</t>
    </rPh>
    <rPh sb="6" eb="8">
      <t>ギョウム</t>
    </rPh>
    <phoneticPr fontId="1"/>
  </si>
  <si>
    <t>産婦人科業務担当看護師</t>
    <rPh sb="0" eb="4">
      <t>サンフジンカ</t>
    </rPh>
    <rPh sb="4" eb="6">
      <t>ギョウム</t>
    </rPh>
    <rPh sb="6" eb="8">
      <t>タントウ</t>
    </rPh>
    <rPh sb="8" eb="11">
      <t>カンゴシ</t>
    </rPh>
    <phoneticPr fontId="1"/>
  </si>
  <si>
    <t>準看護師</t>
    <rPh sb="0" eb="1">
      <t>ジュン</t>
    </rPh>
    <rPh sb="1" eb="4">
      <t>カンゴシ</t>
    </rPh>
    <phoneticPr fontId="1"/>
  </si>
  <si>
    <t>産婦人科業務担当準看護師</t>
    <rPh sb="8" eb="9">
      <t>ジュン</t>
    </rPh>
    <phoneticPr fontId="1"/>
  </si>
  <si>
    <t>看護補助者</t>
    <rPh sb="0" eb="2">
      <t>カンゴ</t>
    </rPh>
    <rPh sb="2" eb="5">
      <t>ホジョシャ</t>
    </rPh>
    <phoneticPr fontId="1"/>
  </si>
  <si>
    <t>産婦人科業務担当看護補助者</t>
    <rPh sb="8" eb="10">
      <t>カンゴ</t>
    </rPh>
    <rPh sb="10" eb="12">
      <t>ホジョ</t>
    </rPh>
    <rPh sb="12" eb="13">
      <t>シャ</t>
    </rPh>
    <phoneticPr fontId="1"/>
  </si>
  <si>
    <t>医師事務作業補助者</t>
    <rPh sb="0" eb="2">
      <t>イシ</t>
    </rPh>
    <rPh sb="2" eb="4">
      <t>ジム</t>
    </rPh>
    <rPh sb="4" eb="6">
      <t>サギョウ</t>
    </rPh>
    <rPh sb="6" eb="9">
      <t>ホジョシャ</t>
    </rPh>
    <phoneticPr fontId="1"/>
  </si>
  <si>
    <t>臨床心理技術者</t>
    <rPh sb="0" eb="2">
      <t>リンショウ</t>
    </rPh>
    <rPh sb="2" eb="4">
      <t>シンリ</t>
    </rPh>
    <rPh sb="4" eb="7">
      <t>ギジュツシャ</t>
    </rPh>
    <phoneticPr fontId="1"/>
  </si>
  <si>
    <t>ソーシャルワーカー</t>
    <phoneticPr fontId="1"/>
  </si>
  <si>
    <t>非常勤（実人数）</t>
    <rPh sb="0" eb="2">
      <t>ヒジョウ</t>
    </rPh>
    <rPh sb="2" eb="3">
      <t>キン</t>
    </rPh>
    <rPh sb="4" eb="5">
      <t>ジツ</t>
    </rPh>
    <rPh sb="5" eb="7">
      <t>ニンズウ</t>
    </rPh>
    <phoneticPr fontId="1"/>
  </si>
  <si>
    <t>非常勤（非常勤換算）</t>
    <rPh sb="0" eb="3">
      <t>ヒジョウキン</t>
    </rPh>
    <rPh sb="4" eb="7">
      <t>ヒジョウキン</t>
    </rPh>
    <rPh sb="7" eb="9">
      <t>カンサン</t>
    </rPh>
    <phoneticPr fontId="1"/>
  </si>
  <si>
    <t>専攻医</t>
    <rPh sb="0" eb="3">
      <t>センコウイ</t>
    </rPh>
    <phoneticPr fontId="1"/>
  </si>
  <si>
    <t>東北大学</t>
    <rPh sb="0" eb="2">
      <t>トウホク</t>
    </rPh>
    <rPh sb="2" eb="4">
      <t>ダイガク</t>
    </rPh>
    <phoneticPr fontId="1"/>
  </si>
  <si>
    <t>仙台日赤</t>
    <rPh sb="0" eb="2">
      <t>センダイ</t>
    </rPh>
    <rPh sb="2" eb="4">
      <t>ニッセキ</t>
    </rPh>
    <phoneticPr fontId="1"/>
  </si>
  <si>
    <t>こども</t>
    <phoneticPr fontId="1"/>
  </si>
  <si>
    <t>医療C</t>
    <rPh sb="0" eb="2">
      <t>イリョウ</t>
    </rPh>
    <phoneticPr fontId="1"/>
  </si>
  <si>
    <t>東北公済</t>
    <rPh sb="0" eb="2">
      <t>トウホク</t>
    </rPh>
    <rPh sb="2" eb="4">
      <t>コウサイ</t>
    </rPh>
    <phoneticPr fontId="1"/>
  </si>
  <si>
    <t>仙台市立</t>
    <rPh sb="0" eb="2">
      <t>センダイ</t>
    </rPh>
    <rPh sb="2" eb="4">
      <t>シリツ</t>
    </rPh>
    <phoneticPr fontId="1"/>
  </si>
  <si>
    <t>大崎市民</t>
    <rPh sb="0" eb="2">
      <t>オオサキ</t>
    </rPh>
    <rPh sb="2" eb="4">
      <t>シミン</t>
    </rPh>
    <phoneticPr fontId="1"/>
  </si>
  <si>
    <t>石巻日赤</t>
    <rPh sb="0" eb="2">
      <t>イシノマキ</t>
    </rPh>
    <rPh sb="2" eb="4">
      <t>ニッセキ</t>
    </rPh>
    <phoneticPr fontId="1"/>
  </si>
  <si>
    <t>気仙沼</t>
    <rPh sb="0" eb="3">
      <t>ケセンヌマ</t>
    </rPh>
    <phoneticPr fontId="1"/>
  </si>
  <si>
    <t>その他</t>
    <rPh sb="2" eb="3">
      <t>タ</t>
    </rPh>
    <phoneticPr fontId="1"/>
  </si>
  <si>
    <t>診療実績</t>
    <rPh sb="0" eb="2">
      <t>シンリョウ</t>
    </rPh>
    <rPh sb="2" eb="4">
      <t>ジッセキ</t>
    </rPh>
    <phoneticPr fontId="1"/>
  </si>
  <si>
    <t>妊婦健診実施日</t>
    <rPh sb="0" eb="2">
      <t>ニンプ</t>
    </rPh>
    <rPh sb="2" eb="4">
      <t>ケンシン</t>
    </rPh>
    <rPh sb="4" eb="6">
      <t>ジッシ</t>
    </rPh>
    <rPh sb="6" eb="7">
      <t>ビ</t>
    </rPh>
    <phoneticPr fontId="1"/>
  </si>
  <si>
    <t>健診実施患者実人数</t>
    <rPh sb="0" eb="2">
      <t>ケンシン</t>
    </rPh>
    <rPh sb="2" eb="4">
      <t>ジッシ</t>
    </rPh>
    <rPh sb="4" eb="6">
      <t>カンジャ</t>
    </rPh>
    <rPh sb="6" eb="7">
      <t>ジツ</t>
    </rPh>
    <rPh sb="7" eb="9">
      <t>ニンズウ</t>
    </rPh>
    <phoneticPr fontId="1"/>
  </si>
  <si>
    <t>県外施設（里帰り）</t>
    <rPh sb="0" eb="2">
      <t>ケンガイ</t>
    </rPh>
    <rPh sb="2" eb="4">
      <t>シセツ</t>
    </rPh>
    <rPh sb="5" eb="7">
      <t>サトガエ</t>
    </rPh>
    <phoneticPr fontId="1"/>
  </si>
  <si>
    <t>所要時間</t>
    <rPh sb="0" eb="2">
      <t>ショヨウ</t>
    </rPh>
    <rPh sb="2" eb="4">
      <t>ジカン</t>
    </rPh>
    <phoneticPr fontId="1"/>
  </si>
  <si>
    <t>担当助産師数</t>
    <rPh sb="0" eb="2">
      <t>タントウ</t>
    </rPh>
    <rPh sb="2" eb="5">
      <t>ジョサンシ</t>
    </rPh>
    <rPh sb="5" eb="6">
      <t>スウ</t>
    </rPh>
    <phoneticPr fontId="1"/>
  </si>
  <si>
    <t>運用体制</t>
    <rPh sb="0" eb="2">
      <t>ウンヨウ</t>
    </rPh>
    <rPh sb="2" eb="4">
      <t>タイセイ</t>
    </rPh>
    <phoneticPr fontId="1"/>
  </si>
  <si>
    <t>診療体制</t>
    <rPh sb="0" eb="2">
      <t>シンリョウ</t>
    </rPh>
    <rPh sb="2" eb="4">
      <t>タイセイ</t>
    </rPh>
    <phoneticPr fontId="1"/>
  </si>
  <si>
    <t>対象者</t>
    <rPh sb="0" eb="3">
      <t>タイショウシャ</t>
    </rPh>
    <phoneticPr fontId="1"/>
  </si>
  <si>
    <t>対象者の選定基準</t>
    <rPh sb="0" eb="3">
      <t>タイショウシャ</t>
    </rPh>
    <rPh sb="4" eb="6">
      <t>センテイ</t>
    </rPh>
    <rPh sb="6" eb="8">
      <t>キジュン</t>
    </rPh>
    <phoneticPr fontId="1"/>
  </si>
  <si>
    <t>利用者実人数</t>
    <rPh sb="0" eb="3">
      <t>リヨウシャ</t>
    </rPh>
    <rPh sb="3" eb="4">
      <t>ジツ</t>
    </rPh>
    <rPh sb="4" eb="5">
      <t>ニン</t>
    </rPh>
    <rPh sb="5" eb="6">
      <t>スウ</t>
    </rPh>
    <phoneticPr fontId="1"/>
  </si>
  <si>
    <t>健診費用</t>
    <rPh sb="0" eb="2">
      <t>ケンシン</t>
    </rPh>
    <rPh sb="2" eb="4">
      <t>ヒヨウ</t>
    </rPh>
    <phoneticPr fontId="1"/>
  </si>
  <si>
    <t>助産師のみ対応週数</t>
    <rPh sb="0" eb="3">
      <t>ジョサンシ</t>
    </rPh>
    <rPh sb="5" eb="7">
      <t>タイオウ</t>
    </rPh>
    <rPh sb="7" eb="9">
      <t>シュウスウ</t>
    </rPh>
    <phoneticPr fontId="1"/>
  </si>
  <si>
    <t>担当助産師の条件</t>
    <rPh sb="0" eb="2">
      <t>タントウ</t>
    </rPh>
    <rPh sb="2" eb="5">
      <t>ジョサンシ</t>
    </rPh>
    <rPh sb="6" eb="8">
      <t>ジョウケン</t>
    </rPh>
    <phoneticPr fontId="1"/>
  </si>
  <si>
    <t>開院中</t>
    <rPh sb="0" eb="2">
      <t>カイイン</t>
    </rPh>
    <rPh sb="2" eb="3">
      <t>ナカ</t>
    </rPh>
    <phoneticPr fontId="1"/>
  </si>
  <si>
    <t>曜日・時間</t>
    <rPh sb="0" eb="2">
      <t>ヨウビ</t>
    </rPh>
    <rPh sb="3" eb="5">
      <t>ジカン</t>
    </rPh>
    <phoneticPr fontId="1"/>
  </si>
  <si>
    <t>必ず医師と助産師で対応</t>
    <rPh sb="0" eb="1">
      <t>カナラ</t>
    </rPh>
    <rPh sb="2" eb="4">
      <t>イシ</t>
    </rPh>
    <rPh sb="5" eb="8">
      <t>ジョサンシ</t>
    </rPh>
    <rPh sb="9" eb="11">
      <t>タイオウ</t>
    </rPh>
    <phoneticPr fontId="1"/>
  </si>
  <si>
    <t>助産師のみ</t>
    <rPh sb="0" eb="3">
      <t>ジョサンシ</t>
    </rPh>
    <phoneticPr fontId="1"/>
  </si>
  <si>
    <t>自院のみ</t>
    <rPh sb="0" eb="2">
      <t>ジイン</t>
    </rPh>
    <phoneticPr fontId="1"/>
  </si>
  <si>
    <t>他院含む</t>
    <rPh sb="0" eb="2">
      <t>タイン</t>
    </rPh>
    <rPh sb="2" eb="3">
      <t>フク</t>
    </rPh>
    <phoneticPr fontId="1"/>
  </si>
  <si>
    <t>受診票のみ</t>
    <rPh sb="0" eb="2">
      <t>ジュシン</t>
    </rPh>
    <rPh sb="2" eb="3">
      <t>ヒョウ</t>
    </rPh>
    <phoneticPr fontId="1"/>
  </si>
  <si>
    <t>追加金額</t>
    <rPh sb="0" eb="2">
      <t>ツイカ</t>
    </rPh>
    <rPh sb="2" eb="4">
      <t>キンガク</t>
    </rPh>
    <phoneticPr fontId="1"/>
  </si>
  <si>
    <t>産後2w検診</t>
    <rPh sb="0" eb="2">
      <t>サンゴ</t>
    </rPh>
    <rPh sb="4" eb="6">
      <t>ケンシン</t>
    </rPh>
    <phoneticPr fontId="1"/>
  </si>
  <si>
    <t>産後1m検診</t>
    <rPh sb="0" eb="2">
      <t>サンゴ</t>
    </rPh>
    <rPh sb="4" eb="6">
      <t>ケンシン</t>
    </rPh>
    <phoneticPr fontId="1"/>
  </si>
  <si>
    <t>母乳外来</t>
    <rPh sb="0" eb="4">
      <t>ボニュウガイライ</t>
    </rPh>
    <phoneticPr fontId="1"/>
  </si>
  <si>
    <t xml:space="preserve">勤務年数
</t>
    <rPh sb="0" eb="2">
      <t>キンム</t>
    </rPh>
    <rPh sb="2" eb="4">
      <t>ネンスウ</t>
    </rPh>
    <phoneticPr fontId="1"/>
  </si>
  <si>
    <t>分娩取扱件数</t>
    <rPh sb="0" eb="2">
      <t>ブンベン</t>
    </rPh>
    <rPh sb="2" eb="4">
      <t>トリアツカ</t>
    </rPh>
    <rPh sb="4" eb="6">
      <t>ケンスウ</t>
    </rPh>
    <phoneticPr fontId="1"/>
  </si>
  <si>
    <t>妊婦健康診査取扱件数</t>
    <rPh sb="0" eb="2">
      <t>ニンプ</t>
    </rPh>
    <rPh sb="1" eb="2">
      <t>プ</t>
    </rPh>
    <rPh sb="2" eb="4">
      <t>ケンコウ</t>
    </rPh>
    <rPh sb="4" eb="6">
      <t>シンサ</t>
    </rPh>
    <rPh sb="6" eb="8">
      <t>トリアツカ</t>
    </rPh>
    <rPh sb="8" eb="10">
      <t>ケンスウ</t>
    </rPh>
    <phoneticPr fontId="1"/>
  </si>
  <si>
    <t>新生児健診件数</t>
    <rPh sb="0" eb="3">
      <t>シンセイジ</t>
    </rPh>
    <rPh sb="3" eb="5">
      <t>ケンシン</t>
    </rPh>
    <rPh sb="5" eb="7">
      <t>ケンスウ</t>
    </rPh>
    <phoneticPr fontId="1"/>
  </si>
  <si>
    <t>家庭訪問件数</t>
    <rPh sb="0" eb="2">
      <t>カテイ</t>
    </rPh>
    <rPh sb="2" eb="4">
      <t>ホウモン</t>
    </rPh>
    <rPh sb="4" eb="6">
      <t>ケンスウ</t>
    </rPh>
    <phoneticPr fontId="1"/>
  </si>
  <si>
    <t>母乳相談件数</t>
    <rPh sb="0" eb="2">
      <t>ボニュウ</t>
    </rPh>
    <rPh sb="2" eb="4">
      <t>ソウダン</t>
    </rPh>
    <rPh sb="4" eb="6">
      <t>ケンスウ</t>
    </rPh>
    <phoneticPr fontId="1"/>
  </si>
  <si>
    <t>産後4週までの健診件数</t>
    <rPh sb="0" eb="2">
      <t>サンゴ</t>
    </rPh>
    <rPh sb="3" eb="4">
      <t>シュウ</t>
    </rPh>
    <rPh sb="7" eb="9">
      <t>ケンシン</t>
    </rPh>
    <rPh sb="9" eb="11">
      <t>ケンスウ</t>
    </rPh>
    <phoneticPr fontId="1"/>
  </si>
  <si>
    <t>ｱﾄﾞﾊﾞﾝｽ資格保有者</t>
    <rPh sb="7" eb="9">
      <t>シカク</t>
    </rPh>
    <rPh sb="9" eb="11">
      <t>ホユウ</t>
    </rPh>
    <rPh sb="11" eb="12">
      <t>シャ</t>
    </rPh>
    <phoneticPr fontId="1"/>
  </si>
  <si>
    <t>プライマリーケース</t>
    <phoneticPr fontId="1"/>
  </si>
  <si>
    <t>既受講者</t>
    <rPh sb="0" eb="1">
      <t>キ</t>
    </rPh>
    <rPh sb="1" eb="4">
      <t>ジュコウシャ</t>
    </rPh>
    <phoneticPr fontId="1"/>
  </si>
  <si>
    <t>資格取得者</t>
    <rPh sb="0" eb="2">
      <t>シカク</t>
    </rPh>
    <rPh sb="2" eb="4">
      <t>シュトク</t>
    </rPh>
    <rPh sb="4" eb="5">
      <t>シャ</t>
    </rPh>
    <phoneticPr fontId="1"/>
  </si>
  <si>
    <t>受講希望者</t>
    <rPh sb="0" eb="2">
      <t>ジュコウ</t>
    </rPh>
    <rPh sb="2" eb="5">
      <t>キボウシャ</t>
    </rPh>
    <phoneticPr fontId="1"/>
  </si>
  <si>
    <t>NCPR</t>
    <phoneticPr fontId="1"/>
  </si>
  <si>
    <t>J-MELS</t>
    <phoneticPr fontId="1"/>
  </si>
  <si>
    <t>A</t>
    <phoneticPr fontId="1"/>
  </si>
  <si>
    <t>B</t>
    <phoneticPr fontId="1"/>
  </si>
  <si>
    <t>I</t>
    <phoneticPr fontId="1"/>
  </si>
  <si>
    <t>F</t>
    <phoneticPr fontId="1"/>
  </si>
  <si>
    <t>S</t>
    <phoneticPr fontId="1"/>
  </si>
  <si>
    <t>ﾍﾞｰｼｯｸ</t>
    <phoneticPr fontId="1"/>
  </si>
  <si>
    <t>ｲﾝｽﾄﾗｸﾀｰ</t>
    <phoneticPr fontId="1"/>
  </si>
  <si>
    <t>ｱﾄﾞﾊﾞﾝｽ</t>
    <phoneticPr fontId="1"/>
  </si>
  <si>
    <t>⇒本設問で「無」と回答された場合は、1(2)職員数のみご回答ください。</t>
    <rPh sb="1" eb="2">
      <t>ホン</t>
    </rPh>
    <rPh sb="2" eb="4">
      <t>セツモン</t>
    </rPh>
    <rPh sb="6" eb="7">
      <t>ナ</t>
    </rPh>
    <rPh sb="9" eb="11">
      <t>カイトウ</t>
    </rPh>
    <rPh sb="14" eb="16">
      <t>バアイ</t>
    </rPh>
    <rPh sb="22" eb="25">
      <t>ショクインスウ</t>
    </rPh>
    <rPh sb="28" eb="30">
      <t>カイトウ</t>
    </rPh>
    <phoneticPr fontId="1"/>
  </si>
  <si>
    <t>※月に２回など回数が決まっている場合は、「月●回」、必要時のみ対応するという場合は「必要時のみ」と、「非常勤（常勤換算）」の欄に記載してください。</t>
    <rPh sb="1" eb="2">
      <t>ツキ</t>
    </rPh>
    <rPh sb="4" eb="5">
      <t>カイ</t>
    </rPh>
    <rPh sb="7" eb="9">
      <t>カイスウ</t>
    </rPh>
    <rPh sb="10" eb="11">
      <t>キ</t>
    </rPh>
    <rPh sb="16" eb="18">
      <t>バアイ</t>
    </rPh>
    <rPh sb="21" eb="22">
      <t>ツキ</t>
    </rPh>
    <rPh sb="23" eb="24">
      <t>カイ</t>
    </rPh>
    <rPh sb="26" eb="29">
      <t>ヒツヨウジ</t>
    </rPh>
    <rPh sb="31" eb="33">
      <t>タイオウ</t>
    </rPh>
    <rPh sb="38" eb="40">
      <t>バアイ</t>
    </rPh>
    <rPh sb="64" eb="66">
      <t>キサイ</t>
    </rPh>
    <phoneticPr fontId="1"/>
  </si>
  <si>
    <t>1(2)⑦医師事務作業補助者は医師が行う業務のうち、事務的な業務（診断書や紹介状の作成など）を補助する職種です。</t>
    <phoneticPr fontId="1"/>
  </si>
  <si>
    <t>※助産師外来を活用されていない場合は、設問（11）、(12)に御回答願います。</t>
    <rPh sb="1" eb="4">
      <t>ジョサンシ</t>
    </rPh>
    <rPh sb="4" eb="6">
      <t>ガイライ</t>
    </rPh>
    <rPh sb="7" eb="9">
      <t>カツヨウ</t>
    </rPh>
    <rPh sb="15" eb="17">
      <t>バアイ</t>
    </rPh>
    <rPh sb="19" eb="21">
      <t>セツモン</t>
    </rPh>
    <rPh sb="31" eb="34">
      <t>ゴカイトウ</t>
    </rPh>
    <rPh sb="34" eb="35">
      <t>ネガ</t>
    </rPh>
    <phoneticPr fontId="1"/>
  </si>
  <si>
    <t>　貴院職員の研修受講状況　(3)受講希望者は、職種に関係なく今後受講させたい（したい）と考えている職員数を記入してください。</t>
    <rPh sb="3" eb="5">
      <t>ショクイン</t>
    </rPh>
    <rPh sb="6" eb="8">
      <t>ケンシュウ</t>
    </rPh>
    <rPh sb="10" eb="12">
      <t>ジョウキョウ</t>
    </rPh>
    <rPh sb="16" eb="18">
      <t>ジュコウ</t>
    </rPh>
    <rPh sb="18" eb="21">
      <t>キボウシャ</t>
    </rPh>
    <rPh sb="23" eb="25">
      <t>ショクシュ</t>
    </rPh>
    <rPh sb="26" eb="28">
      <t>カンケイ</t>
    </rPh>
    <rPh sb="30" eb="32">
      <t>コンゴ</t>
    </rPh>
    <rPh sb="32" eb="34">
      <t>ジュコウ</t>
    </rPh>
    <rPh sb="44" eb="45">
      <t>カンガ</t>
    </rPh>
    <rPh sb="49" eb="52">
      <t>ショクインスウ</t>
    </rPh>
    <rPh sb="53" eb="55">
      <t>キニュウ</t>
    </rPh>
    <phoneticPr fontId="1"/>
  </si>
  <si>
    <t>（調査票4・妊婦健診実施医療機関用）</t>
    <phoneticPr fontId="1"/>
  </si>
  <si>
    <r>
      <t>　今後、宮城県が主催する周産期医療研修の参考としますので、貴院の</t>
    </r>
    <r>
      <rPr>
        <u/>
        <sz val="11"/>
        <color theme="1"/>
        <rFont val="BIZ UDゴシック"/>
        <family val="3"/>
        <charset val="128"/>
      </rPr>
      <t>周産期医療に従事される方</t>
    </r>
    <r>
      <rPr>
        <sz val="11"/>
        <color theme="1"/>
        <rFont val="BIZ UDゴシック"/>
        <family val="3"/>
        <charset val="128"/>
      </rPr>
      <t>のキャリアアップに関する考え方等について回答してください。</t>
    </r>
    <rPh sb="29" eb="31">
      <t>キイン</t>
    </rPh>
    <rPh sb="32" eb="35">
      <t>シュウサンキ</t>
    </rPh>
    <rPh sb="35" eb="37">
      <t>イリョウ</t>
    </rPh>
    <rPh sb="38" eb="40">
      <t>ジュウジ</t>
    </rPh>
    <rPh sb="43" eb="44">
      <t>カタ</t>
    </rPh>
    <rPh sb="53" eb="54">
      <t>カン</t>
    </rPh>
    <rPh sb="56" eb="57">
      <t>カンガ</t>
    </rPh>
    <rPh sb="58" eb="59">
      <t>カタ</t>
    </rPh>
    <rPh sb="59" eb="60">
      <t>トウ</t>
    </rPh>
    <rPh sb="64" eb="66">
      <t>カイトウ</t>
    </rPh>
    <phoneticPr fontId="1"/>
  </si>
  <si>
    <t>(11)活用していない施設における実施の意向（自由記述）</t>
    <rPh sb="4" eb="6">
      <t>カツヨウ</t>
    </rPh>
    <rPh sb="11" eb="13">
      <t>シセツ</t>
    </rPh>
    <rPh sb="17" eb="19">
      <t>ジッシ</t>
    </rPh>
    <rPh sb="20" eb="22">
      <t>イコウ</t>
    </rPh>
    <rPh sb="23" eb="25">
      <t>ジユウ</t>
    </rPh>
    <rPh sb="25" eb="27">
      <t>キジュツ</t>
    </rPh>
    <phoneticPr fontId="1"/>
  </si>
  <si>
    <t>(12)実施に向けての課題（自由記述）</t>
    <rPh sb="4" eb="6">
      <t>ジッシ</t>
    </rPh>
    <rPh sb="7" eb="8">
      <t>ム</t>
    </rPh>
    <rPh sb="11" eb="13">
      <t>カダイ</t>
    </rPh>
    <rPh sb="14" eb="16">
      <t>ジユウ</t>
    </rPh>
    <rPh sb="16" eb="18">
      <t>キジュツ</t>
    </rPh>
    <phoneticPr fontId="1"/>
  </si>
  <si>
    <t>※回答にあたっては下記の点に御留意ください。</t>
    <rPh sb="1" eb="3">
      <t>カイトウ</t>
    </rPh>
    <rPh sb="9" eb="11">
      <t>カキ</t>
    </rPh>
    <rPh sb="12" eb="13">
      <t>テン</t>
    </rPh>
    <rPh sb="14" eb="17">
      <t>ゴリュウイ</t>
    </rPh>
    <phoneticPr fontId="1"/>
  </si>
  <si>
    <t>・水色着色セルは関数が入っているため入力しないでください。</t>
    <rPh sb="1" eb="3">
      <t>ミズイロ</t>
    </rPh>
    <rPh sb="3" eb="5">
      <t>チャクショク</t>
    </rPh>
    <rPh sb="8" eb="10">
      <t>カンスウ</t>
    </rPh>
    <rPh sb="11" eb="12">
      <t>ハイ</t>
    </rPh>
    <rPh sb="18" eb="20">
      <t>ニュウリョク</t>
    </rPh>
    <phoneticPr fontId="1"/>
  </si>
  <si>
    <t>実施の意向</t>
    <rPh sb="0" eb="2">
      <t>ジッシ</t>
    </rPh>
    <rPh sb="3" eb="5">
      <t>イコウ</t>
    </rPh>
    <phoneticPr fontId="1"/>
  </si>
  <si>
    <t>課題</t>
    <rPh sb="0" eb="2">
      <t>カダイ</t>
    </rPh>
    <phoneticPr fontId="1"/>
  </si>
  <si>
    <t>令和８年度宮城県周産期医療機能調査</t>
    <rPh sb="5" eb="7">
      <t>ミヤギ</t>
    </rPh>
    <rPh sb="6" eb="7">
      <t>ヘイネンド</t>
    </rPh>
    <rPh sb="8" eb="11">
      <t>シュウサンキ</t>
    </rPh>
    <rPh sb="11" eb="13">
      <t>イリョウ</t>
    </rPh>
    <rPh sb="13" eb="15">
      <t>キノウ</t>
    </rPh>
    <rPh sb="15" eb="17">
      <t>チョウサ</t>
    </rPh>
    <phoneticPr fontId="1"/>
  </si>
  <si>
    <t>１　医療機関の状況（令和8年(2026年)4月1日現在の状況）</t>
    <rPh sb="2" eb="4">
      <t>イリョウ</t>
    </rPh>
    <rPh sb="4" eb="6">
      <t>キカン</t>
    </rPh>
    <rPh sb="7" eb="9">
      <t>ジョウキョウ</t>
    </rPh>
    <rPh sb="22" eb="23">
      <t>ガツ</t>
    </rPh>
    <rPh sb="24" eb="25">
      <t>ニチ</t>
    </rPh>
    <rPh sb="25" eb="27">
      <t>ゲンザイ</t>
    </rPh>
    <rPh sb="28" eb="30">
      <t>ジョウキョウ</t>
    </rPh>
    <phoneticPr fontId="1"/>
  </si>
  <si>
    <t>(1)妊婦健診実施の有無（有無を選択してください）</t>
    <rPh sb="3" eb="5">
      <t>ニンプ</t>
    </rPh>
    <rPh sb="5" eb="7">
      <t>ケンシン</t>
    </rPh>
    <rPh sb="7" eb="9">
      <t>ジッシ</t>
    </rPh>
    <rPh sb="10" eb="12">
      <t>ウム</t>
    </rPh>
    <rPh sb="13" eb="15">
      <t>ウム</t>
    </rPh>
    <rPh sb="16" eb="18">
      <t>センタク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</si>
  <si>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</si>
  <si>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</si>
  <si>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専攻医
(後期研修医)</t>
    <rPh sb="0" eb="3">
      <t>センコウイ</t>
    </rPh>
    <rPh sb="5" eb="7">
      <t>コウキ</t>
    </rPh>
    <rPh sb="7" eb="10">
      <t>ケンシュウイ</t>
    </rPh>
    <phoneticPr fontId="1"/>
  </si>
  <si>
    <t>非常勤
(常勤換算)</t>
    <rPh sb="0" eb="3">
      <t>ヒジョウキン</t>
    </rPh>
    <rPh sb="5" eb="7">
      <t>ジョウキン</t>
    </rPh>
    <rPh sb="7" eb="9">
      <t>カンサン</t>
    </rPh>
    <phoneticPr fontId="1"/>
  </si>
  <si>
    <t>非常勤
(実人数)</t>
    <rPh sb="0" eb="3">
      <t>ヒジョウキン</t>
    </rPh>
    <rPh sb="5" eb="6">
      <t>ジツ</t>
    </rPh>
    <rPh sb="6" eb="8">
      <t>ニンズウ</t>
    </rPh>
    <phoneticPr fontId="1"/>
  </si>
  <si>
    <t>R8採用（R7募集）</t>
    <rPh sb="2" eb="4">
      <t>サイヨウ</t>
    </rPh>
    <rPh sb="7" eb="9">
      <t>ボシュウ</t>
    </rPh>
    <phoneticPr fontId="1"/>
  </si>
  <si>
    <t>退職者数
（R7.4.1～R8.3.31）</t>
    <rPh sb="0" eb="4">
      <t>タイショクシャスウ</t>
    </rPh>
    <phoneticPr fontId="1"/>
  </si>
  <si>
    <t>例　5（10）</t>
    <rPh sb="0" eb="1">
      <t>レイ</t>
    </rPh>
    <phoneticPr fontId="2"/>
  </si>
  <si>
    <t>例　15</t>
    <rPh sb="0" eb="1">
      <t>レイ</t>
    </rPh>
    <phoneticPr fontId="2"/>
  </si>
  <si>
    <t>(3)産科ｾﾐｵｰﾌﾟﾝｼｽﾃﾑ連携医療機関
　※該当する全ての番号を記入
　※実績ではなく連携先を回答ください</t>
    <rPh sb="3" eb="5">
      <t>サンカ</t>
    </rPh>
    <rPh sb="16" eb="18">
      <t>レンケイ</t>
    </rPh>
    <rPh sb="18" eb="20">
      <t>イリョウ</t>
    </rPh>
    <rPh sb="20" eb="22">
      <t>キカン</t>
    </rPh>
    <rPh sb="29" eb="30">
      <t>スベ</t>
    </rPh>
    <rPh sb="40" eb="42">
      <t>ジッセキ</t>
    </rPh>
    <rPh sb="46" eb="48">
      <t>レンケイ</t>
    </rPh>
    <rPh sb="48" eb="49">
      <t>サキ</t>
    </rPh>
    <rPh sb="50" eb="52">
      <t>カイトウ</t>
    </rPh>
    <phoneticPr fontId="1"/>
  </si>
  <si>
    <t>※開業時間ではなく、健診実施時間（曜日）を回答ください。健診実施時間を限定していない場合は①で回答ください。</t>
    <phoneticPr fontId="1"/>
  </si>
  <si>
    <t>2　診療実績【令和7年(2025年)1月1日～12月31日実績】</t>
    <rPh sb="2" eb="4">
      <t>シンリョウ</t>
    </rPh>
    <rPh sb="4" eb="6">
      <t>ジッセキ</t>
    </rPh>
    <rPh sb="19" eb="20">
      <t>ガツ</t>
    </rPh>
    <rPh sb="21" eb="22">
      <t>ニチ</t>
    </rPh>
    <rPh sb="25" eb="26">
      <t>ガツ</t>
    </rPh>
    <rPh sb="28" eb="29">
      <t>ニチ</t>
    </rPh>
    <rPh sb="29" eb="31">
      <t>ジッセキ</t>
    </rPh>
    <phoneticPr fontId="1"/>
  </si>
  <si>
    <t>①開院中はいつでも健診実施
（○を選択）</t>
    <rPh sb="1" eb="3">
      <t>カイイン</t>
    </rPh>
    <rPh sb="3" eb="4">
      <t>チュウ</t>
    </rPh>
    <rPh sb="9" eb="11">
      <t>ケンシン</t>
    </rPh>
    <rPh sb="11" eb="13">
      <t>ジッシ</t>
    </rPh>
    <rPh sb="17" eb="19">
      <t>センタク</t>
    </rPh>
    <phoneticPr fontId="1"/>
  </si>
  <si>
    <t>○</t>
    <phoneticPr fontId="1"/>
  </si>
  <si>
    <t>3　助産師外来の状況【令和7年(2025年)1月1日～12月31日実績】</t>
    <rPh sb="2" eb="5">
      <t>ジョサンシ</t>
    </rPh>
    <rPh sb="5" eb="7">
      <t>ガイライ</t>
    </rPh>
    <rPh sb="8" eb="10">
      <t>ジョウキョウ</t>
    </rPh>
    <rPh sb="23" eb="24">
      <t>ガツ</t>
    </rPh>
    <rPh sb="25" eb="26">
      <t>ニチ</t>
    </rPh>
    <rPh sb="29" eb="30">
      <t>ガツ</t>
    </rPh>
    <rPh sb="32" eb="33">
      <t>ニチ</t>
    </rPh>
    <rPh sb="33" eb="35">
      <t>ジッセキ</t>
    </rPh>
    <phoneticPr fontId="1"/>
  </si>
  <si>
    <t>(2)担当助産師数（R8.4.1時点）（人）</t>
    <rPh sb="3" eb="5">
      <t>タントウ</t>
    </rPh>
    <rPh sb="5" eb="8">
      <t>ジョサンシ</t>
    </rPh>
    <rPh sb="8" eb="9">
      <t>スウ</t>
    </rPh>
    <rPh sb="20" eb="21">
      <t>ニン</t>
    </rPh>
    <phoneticPr fontId="1"/>
  </si>
  <si>
    <t>(4)診療体制　</t>
    <rPh sb="3" eb="5">
      <t>シンリョウ</t>
    </rPh>
    <rPh sb="5" eb="7">
      <t>タイセイ</t>
    </rPh>
    <phoneticPr fontId="1"/>
  </si>
  <si>
    <t>(5）対象者　</t>
    <rPh sb="3" eb="6">
      <t>タイショウシャ</t>
    </rPh>
    <phoneticPr fontId="1"/>
  </si>
  <si>
    <t>選択肢：1．独自基準あり　2．具体基準あり　3．基準なし</t>
    <rPh sb="0" eb="3">
      <t>センタクシ</t>
    </rPh>
    <rPh sb="6" eb="8">
      <t>ドクジ</t>
    </rPh>
    <rPh sb="8" eb="10">
      <t>キジュン</t>
    </rPh>
    <rPh sb="15" eb="17">
      <t>グタイ</t>
    </rPh>
    <rPh sb="17" eb="19">
      <t>キジュン</t>
    </rPh>
    <phoneticPr fontId="1"/>
  </si>
  <si>
    <t>選択肢：1．妊婦健康診査受診票のみ　2．受診票＋</t>
    <rPh sb="22" eb="23">
      <t>ヒョウ</t>
    </rPh>
    <phoneticPr fontId="1"/>
  </si>
  <si>
    <t>（9）週数毎の対応者
※該当する番号を記入
5．その他の場合，各回答欄に具体的に記入</t>
    <rPh sb="3" eb="5">
      <t>シュウスウ</t>
    </rPh>
    <rPh sb="5" eb="6">
      <t>ゴト</t>
    </rPh>
    <rPh sb="7" eb="10">
      <t>タイオウシャ</t>
    </rPh>
    <rPh sb="27" eb="28">
      <t>タ</t>
    </rPh>
    <rPh sb="29" eb="31">
      <t>バアイ</t>
    </rPh>
    <rPh sb="32" eb="33">
      <t>カク</t>
    </rPh>
    <rPh sb="33" eb="36">
      <t>カイトウラン</t>
    </rPh>
    <rPh sb="37" eb="39">
      <t>グタイ</t>
    </rPh>
    <rPh sb="39" eb="40">
      <t>テキ</t>
    </rPh>
    <rPh sb="41" eb="43">
      <t>キニュウ</t>
    </rPh>
    <phoneticPr fontId="1"/>
  </si>
  <si>
    <t>選択肢：1．医師　2．助産師（異常等があれば医師が診察を行う）　3．医師と助産師　4．健診施設（他院）　　5．その他 ※直接具体例を記入</t>
    <rPh sb="0" eb="3">
      <t>センタクシ</t>
    </rPh>
    <rPh sb="6" eb="8">
      <t>イシ</t>
    </rPh>
    <rPh sb="17" eb="18">
      <t>トウ</t>
    </rPh>
    <rPh sb="43" eb="45">
      <t>ケンシン</t>
    </rPh>
    <rPh sb="45" eb="47">
      <t>シセツ</t>
    </rPh>
    <rPh sb="48" eb="50">
      <t>タイン</t>
    </rPh>
    <rPh sb="57" eb="58">
      <t>タ</t>
    </rPh>
    <rPh sb="60" eb="62">
      <t>チョクセツ</t>
    </rPh>
    <rPh sb="62" eb="65">
      <t>グタイレイ</t>
    </rPh>
    <rPh sb="66" eb="68">
      <t>キニュウ</t>
    </rPh>
    <phoneticPr fontId="1"/>
  </si>
  <si>
    <t>産後2週健診</t>
    <rPh sb="0" eb="2">
      <t>サンゴ</t>
    </rPh>
    <rPh sb="3" eb="4">
      <t>シュウ</t>
    </rPh>
    <rPh sb="4" eb="6">
      <t>ケンシン</t>
    </rPh>
    <phoneticPr fontId="1"/>
  </si>
  <si>
    <t>産後1ヶ月健診</t>
    <rPh sb="0" eb="2">
      <t>サンゴ</t>
    </rPh>
    <rPh sb="2" eb="5">
      <t>イッカゲツ</t>
    </rPh>
    <rPh sb="5" eb="7">
      <t>ケンシン</t>
    </rPh>
    <phoneticPr fontId="1"/>
  </si>
  <si>
    <t>(10)助産師外来を担当する助産師の条件
※該当する番号に年数・件数等を記入</t>
    <rPh sb="4" eb="7">
      <t>ジョサンシ</t>
    </rPh>
    <rPh sb="7" eb="9">
      <t>ガイライ</t>
    </rPh>
    <rPh sb="10" eb="12">
      <t>タントウ</t>
    </rPh>
    <rPh sb="14" eb="17">
      <t>ジョサンシ</t>
    </rPh>
    <rPh sb="18" eb="20">
      <t>ジョウケン</t>
    </rPh>
    <rPh sb="29" eb="31">
      <t>ネンスウ</t>
    </rPh>
    <rPh sb="32" eb="34">
      <t>ケンスウ</t>
    </rPh>
    <rPh sb="34" eb="35">
      <t>トウ</t>
    </rPh>
    <phoneticPr fontId="1"/>
  </si>
  <si>
    <t>1．勤務年数
（年以上）</t>
    <rPh sb="2" eb="4">
      <t>キンム</t>
    </rPh>
    <rPh sb="4" eb="6">
      <t>ネンスウ</t>
    </rPh>
    <rPh sb="8" eb="9">
      <t>ネン</t>
    </rPh>
    <rPh sb="9" eb="11">
      <t>イジョウ</t>
    </rPh>
    <phoneticPr fontId="1"/>
  </si>
  <si>
    <t>2．分娩取扱件数
（件以上）</t>
    <rPh sb="2" eb="4">
      <t>ブンベン</t>
    </rPh>
    <rPh sb="4" eb="6">
      <t>トリアツカイ</t>
    </rPh>
    <rPh sb="6" eb="8">
      <t>ケンスウ</t>
    </rPh>
    <rPh sb="10" eb="11">
      <t>ケン</t>
    </rPh>
    <rPh sb="11" eb="13">
      <t>イジョウ</t>
    </rPh>
    <phoneticPr fontId="1"/>
  </si>
  <si>
    <t>3．妊婦健康診査
（件以上）</t>
    <rPh sb="2" eb="4">
      <t>ニンプ</t>
    </rPh>
    <rPh sb="4" eb="6">
      <t>ケンコウ</t>
    </rPh>
    <rPh sb="6" eb="8">
      <t>シンサ</t>
    </rPh>
    <rPh sb="10" eb="11">
      <t>ケン</t>
    </rPh>
    <rPh sb="11" eb="13">
      <t>イジョウ</t>
    </rPh>
    <phoneticPr fontId="1"/>
  </si>
  <si>
    <t>4．新生児健診
（件以上）</t>
    <rPh sb="2" eb="5">
      <t>シンセイジ</t>
    </rPh>
    <rPh sb="5" eb="7">
      <t>ケンシン</t>
    </rPh>
    <rPh sb="9" eb="10">
      <t>ケン</t>
    </rPh>
    <rPh sb="10" eb="12">
      <t>イジョウ</t>
    </rPh>
    <phoneticPr fontId="1"/>
  </si>
  <si>
    <t>5．家庭訪問
（件以上）</t>
    <rPh sb="2" eb="4">
      <t>カテイ</t>
    </rPh>
    <rPh sb="4" eb="6">
      <t>ホウモン</t>
    </rPh>
    <rPh sb="8" eb="9">
      <t>ケン</t>
    </rPh>
    <rPh sb="9" eb="11">
      <t>イジョウ</t>
    </rPh>
    <phoneticPr fontId="1"/>
  </si>
  <si>
    <t>6．母乳相談
（件以上）</t>
    <rPh sb="2" eb="4">
      <t>ボニュウ</t>
    </rPh>
    <rPh sb="4" eb="6">
      <t>ソウダン</t>
    </rPh>
    <rPh sb="8" eb="9">
      <t>ケン</t>
    </rPh>
    <rPh sb="9" eb="11">
      <t>イジョウ</t>
    </rPh>
    <phoneticPr fontId="1"/>
  </si>
  <si>
    <t>8．アドバンス助産師資格保有者</t>
    <rPh sb="7" eb="10">
      <t>ジョサンシ</t>
    </rPh>
    <rPh sb="10" eb="12">
      <t>シカク</t>
    </rPh>
    <rPh sb="12" eb="15">
      <t>ホユウシャ</t>
    </rPh>
    <phoneticPr fontId="1"/>
  </si>
  <si>
    <r>
      <t xml:space="preserve">※助産師外来　とは
</t>
    </r>
    <r>
      <rPr>
        <u/>
        <sz val="10.5"/>
        <color theme="1"/>
        <rFont val="BIZ UDゴシック"/>
        <family val="3"/>
        <charset val="128"/>
      </rPr>
      <t>①緊急時の対応（産科セミオープンシステム等、連携体制も含む）が可能な医療機関において、
②助産師が産科医師と役割分担をし、
③妊産褥婦とその家族の意向を尊重しながら、
④健康診査や保健指導を行うこと</t>
    </r>
    <r>
      <rPr>
        <sz val="10.5"/>
        <color theme="1"/>
        <rFont val="BIZ UDゴシック"/>
        <family val="3"/>
        <charset val="128"/>
      </rPr>
      <t>　と定義されています。
ただし、産科医師が健康診査を行い、保健指導・母乳外来等のみを助産師が行う場合はこれに含みません。
（出典：院内助産・助産師外来ガイドライン2018）こちらの定義に該当する場合は回答願います。</t>
    </r>
    <rPh sb="1" eb="4">
      <t>ジョサンシ</t>
    </rPh>
    <rPh sb="4" eb="6">
      <t>ガイライ</t>
    </rPh>
    <rPh sb="18" eb="20">
      <t>サンカ</t>
    </rPh>
    <rPh sb="30" eb="31">
      <t>トウ</t>
    </rPh>
    <rPh sb="32" eb="34">
      <t>レンケイ</t>
    </rPh>
    <rPh sb="34" eb="36">
      <t>タイセイ</t>
    </rPh>
    <rPh sb="37" eb="38">
      <t>フク</t>
    </rPh>
    <rPh sb="111" eb="113">
      <t>テイギ</t>
    </rPh>
    <phoneticPr fontId="1"/>
  </si>
  <si>
    <t>（８）健診費用は公表対象外です。</t>
    <phoneticPr fontId="1"/>
  </si>
  <si>
    <r>
      <t xml:space="preserve">(8)健診費用
</t>
    </r>
    <r>
      <rPr>
        <sz val="10"/>
        <color theme="1"/>
        <rFont val="BIZ UDゴシック"/>
        <family val="3"/>
        <charset val="128"/>
      </rPr>
      <t>※該当する番号を選択</t>
    </r>
    <rPh sb="3" eb="5">
      <t>ケンシン</t>
    </rPh>
    <rPh sb="5" eb="7">
      <t>ヒヨウ</t>
    </rPh>
    <rPh sb="9" eb="11">
      <t>ガイトウ</t>
    </rPh>
    <rPh sb="13" eb="15">
      <t>バンゴウ</t>
    </rPh>
    <rPh sb="16" eb="18">
      <t>センタク</t>
    </rPh>
    <phoneticPr fontId="1"/>
  </si>
  <si>
    <t>4　従事者の育成【令和8年(2026年)4月1日時点の状況及び対応方針】</t>
    <rPh sb="2" eb="5">
      <t>ジュウジシャ</t>
    </rPh>
    <rPh sb="6" eb="8">
      <t>イクセイ</t>
    </rPh>
    <rPh sb="21" eb="22">
      <t>ガツ</t>
    </rPh>
    <rPh sb="23" eb="24">
      <t>ニチ</t>
    </rPh>
    <rPh sb="24" eb="26">
      <t>ジテン</t>
    </rPh>
    <rPh sb="27" eb="29">
      <t>ジョウキョウ</t>
    </rPh>
    <rPh sb="29" eb="30">
      <t>オヨ</t>
    </rPh>
    <rPh sb="31" eb="33">
      <t>タイオウ</t>
    </rPh>
    <rPh sb="33" eb="35">
      <t>ホウシン</t>
    </rPh>
    <phoneticPr fontId="1"/>
  </si>
  <si>
    <t>・回答は、該当する黄色着色のセルに入力してください。</t>
    <rPh sb="1" eb="3">
      <t>カイトウ</t>
    </rPh>
    <rPh sb="5" eb="7">
      <t>ガイトウ</t>
    </rPh>
    <rPh sb="9" eb="11">
      <t>キイロ</t>
    </rPh>
    <rPh sb="11" eb="13">
      <t>チャクショク</t>
    </rPh>
    <rPh sb="17" eb="19">
      <t>ニュウリョク</t>
    </rPh>
    <phoneticPr fontId="1"/>
  </si>
  <si>
    <t>・灰色着色のセルには関数が入っているため、絶対に入力しないでください。</t>
    <rPh sb="1" eb="3">
      <t>ハイイロ</t>
    </rPh>
    <rPh sb="3" eb="5">
      <t>チャクショク</t>
    </rPh>
    <rPh sb="10" eb="12">
      <t>カンスウ</t>
    </rPh>
    <rPh sb="13" eb="14">
      <t>ハイ</t>
    </rPh>
    <rPh sb="21" eb="23">
      <t>ゼッタイ</t>
    </rPh>
    <rPh sb="24" eb="26">
      <t>ニュウリョク</t>
    </rPh>
    <phoneticPr fontId="1"/>
  </si>
  <si>
    <t>・セルの結合、分割、書式設定の変更等はしないでください。</t>
    <rPh sb="4" eb="6">
      <t>ケツゴウ</t>
    </rPh>
    <rPh sb="7" eb="9">
      <t>ブンカツ</t>
    </rPh>
    <rPh sb="10" eb="12">
      <t>ショシキ</t>
    </rPh>
    <rPh sb="12" eb="14">
      <t>セッテイ</t>
    </rPh>
    <rPh sb="15" eb="17">
      <t>ヘンコウ</t>
    </rPh>
    <rPh sb="17" eb="18">
      <t>トウ</t>
    </rPh>
    <phoneticPr fontId="1"/>
  </si>
  <si>
    <t>・選択肢による複数回答は、省略せずすべて回答してください。（×：1～4 ⇒ ◎：1、2、3、4）</t>
    <phoneticPr fontId="1"/>
  </si>
  <si>
    <t>・選択肢回答のうち、「その他（自由記述）」等を選択した場合は、回答欄に具体的な内容を記述してください。</t>
    <rPh sb="1" eb="4">
      <t>センタクシ</t>
    </rPh>
    <rPh sb="4" eb="6">
      <t>カイトウ</t>
    </rPh>
    <rPh sb="13" eb="14">
      <t>タ</t>
    </rPh>
    <rPh sb="15" eb="17">
      <t>ジユウ</t>
    </rPh>
    <rPh sb="17" eb="19">
      <t>キジュツ</t>
    </rPh>
    <rPh sb="21" eb="22">
      <t>トウ</t>
    </rPh>
    <rPh sb="23" eb="25">
      <t>センタク</t>
    </rPh>
    <rPh sb="27" eb="29">
      <t>バアイ</t>
    </rPh>
    <rPh sb="31" eb="33">
      <t>カイトウ</t>
    </rPh>
    <rPh sb="33" eb="34">
      <t>ラン</t>
    </rPh>
    <rPh sb="35" eb="38">
      <t>グタイテキ</t>
    </rPh>
    <rPh sb="39" eb="41">
      <t>ナイヨウ</t>
    </rPh>
    <rPh sb="42" eb="44">
      <t>キジュツ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</si>
  <si>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</si>
  <si>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</si>
  <si>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</si>
  <si>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</si>
  <si>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</si>
  <si>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　④助産師（常勤）の年齢構成</t>
    <rPh sb="2" eb="5">
      <t>ジョサンシ</t>
    </rPh>
    <rPh sb="6" eb="8">
      <t>ジョウキン</t>
    </rPh>
    <rPh sb="10" eb="12">
      <t>ネンレイ</t>
    </rPh>
    <rPh sb="12" eb="14">
      <t>コウセイ</t>
    </rPh>
    <phoneticPr fontId="1"/>
  </si>
  <si>
    <t>　④助産師（非常勤 実人数）の年齢構成</t>
    <rPh sb="2" eb="5">
      <t>ジョサンシ</t>
    </rPh>
    <rPh sb="6" eb="9">
      <t>ヒジョウキン</t>
    </rPh>
    <rPh sb="10" eb="13">
      <t>ジツニンズウ</t>
    </rPh>
    <rPh sb="15" eb="17">
      <t>ネンレイ</t>
    </rPh>
    <rPh sb="17" eb="19">
      <t>コウセイ</t>
    </rPh>
    <phoneticPr fontId="1"/>
  </si>
  <si>
    <t>　④助産師（退職者数）の年齢構成</t>
    <rPh sb="2" eb="5">
      <t>ジョサンシ</t>
    </rPh>
    <rPh sb="6" eb="10">
      <t>タイショクシャスウ</t>
    </rPh>
    <rPh sb="12" eb="14">
      <t>ネンレイ</t>
    </rPh>
    <rPh sb="14" eb="16">
      <t>コウセイ</t>
    </rPh>
    <phoneticPr fontId="1"/>
  </si>
  <si>
    <t>④助産師（常勤）の年齢構成</t>
    <phoneticPr fontId="1"/>
  </si>
  <si>
    <t>④助産師（非常勤 実人数）の年齢構成</t>
    <phoneticPr fontId="1"/>
  </si>
  <si>
    <t>④助産師（退職者数）の年齢構成</t>
    <phoneticPr fontId="1"/>
  </si>
  <si>
    <t>産科セミオープンシステム連携施設</t>
    <phoneticPr fontId="1"/>
  </si>
  <si>
    <t>3　助産師外来の状況</t>
    <rPh sb="2" eb="5">
      <t>ジョサンシ</t>
    </rPh>
    <rPh sb="5" eb="7">
      <t>ガイライ</t>
    </rPh>
    <rPh sb="8" eb="10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</si>
</sst>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#&quot;時&quot;"/>
    <numFmt numFmtId="177" formatCode="##&quot;分から&quot;"/>
    <numFmt numFmtId="178" formatCode="##&quot;分まで&quot;"/>
    <numFmt numFmtId="179" formatCode="##&quot;年以上&quot;"/>
    <numFmt numFmtId="180" formatCode="##&quot;件以上&quot;"/>
    <numFmt numFmtId="181" formatCode="##&quot;件&quot;"/>
    <numFmt numFmtId="182" formatCode="0&quot;件以上&quot;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b/>
      <sz val="16"/>
      <name val="BIZ UDゴシック"/>
      <family val="3"/>
      <charset val="128"/>
    </font>
    <font>
      <sz val="10.5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b/>
      <sz val="10.5"/>
      <color theme="1"/>
      <name val="BIZ UDゴシック"/>
      <family val="3"/>
      <charset val="128"/>
    </font>
    <font>
      <sz val="10.5"/>
      <color rgb="FFFF0000"/>
      <name val="BIZ UD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u/>
      <sz val="10.5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5EBF3"/>
        <bgColor indexed="64"/>
      </patternFill>
    </fill>
    <fill>
      <patternFill patternType="solid">
        <fgColor rgb="FFE6F0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5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/>
    <xf numFmtId="0" fontId="9" fillId="0" borderId="0" xfId="0" applyFont="1" applyFill="1" applyAlignment="1"/>
    <xf numFmtId="0" fontId="8" fillId="3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top" wrapText="1"/>
    </xf>
    <xf numFmtId="0" fontId="4" fillId="0" borderId="0" xfId="0" applyFont="1" applyAlignment="1"/>
    <xf numFmtId="0" fontId="11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/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49" fontId="15" fillId="9" borderId="6" xfId="0" applyNumberFormat="1" applyFont="1" applyFill="1" applyBorder="1" applyAlignment="1">
      <alignment vertical="center"/>
    </xf>
    <xf numFmtId="0" fontId="13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9" fillId="7" borderId="0" xfId="0" applyFont="1" applyFill="1" applyAlignment="1"/>
    <xf numFmtId="0" fontId="14" fillId="0" borderId="0" xfId="0" applyFont="1" applyAlignment="1">
      <alignment horizontal="center" vertical="center"/>
    </xf>
    <xf numFmtId="0" fontId="9" fillId="7" borderId="0" xfId="0" applyFont="1" applyFill="1" applyBorder="1" applyAlignment="1">
      <alignment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horizontal="center" vertical="center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5" fillId="8" borderId="6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 applyProtection="1">
      <alignment horizontal="center" vertical="center"/>
      <protection locked="0"/>
    </xf>
    <xf numFmtId="0" fontId="15" fillId="8" borderId="4" xfId="0" applyFont="1" applyFill="1" applyBorder="1" applyAlignment="1">
      <alignment vertical="center"/>
    </xf>
    <xf numFmtId="0" fontId="15" fillId="8" borderId="5" xfId="0" applyFont="1" applyFill="1" applyBorder="1" applyAlignment="1">
      <alignment vertical="center"/>
    </xf>
    <xf numFmtId="0" fontId="15" fillId="8" borderId="8" xfId="0" applyFont="1" applyFill="1" applyBorder="1" applyAlignment="1">
      <alignment horizontal="left" vertical="center"/>
    </xf>
    <xf numFmtId="0" fontId="15" fillId="8" borderId="9" xfId="0" applyFont="1" applyFill="1" applyBorder="1" applyAlignment="1">
      <alignment horizontal="left" vertical="center"/>
    </xf>
    <xf numFmtId="0" fontId="15" fillId="8" borderId="10" xfId="0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left" vertical="center"/>
    </xf>
    <xf numFmtId="0" fontId="15" fillId="8" borderId="7" xfId="0" applyFont="1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15" fillId="8" borderId="6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vertical="center"/>
    </xf>
    <xf numFmtId="0" fontId="15" fillId="8" borderId="1" xfId="0" applyFont="1" applyFill="1" applyBorder="1" applyAlignment="1">
      <alignment vertical="center"/>
    </xf>
    <xf numFmtId="0" fontId="15" fillId="9" borderId="6" xfId="0" applyFont="1" applyFill="1" applyBorder="1" applyAlignment="1" applyProtection="1">
      <alignment horizontal="center" vertical="center"/>
      <protection locked="0"/>
    </xf>
    <xf numFmtId="0" fontId="15" fillId="9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7" fillId="0" borderId="6" xfId="0" applyFont="1" applyBorder="1" applyAlignment="1">
      <alignment horizontal="center" vertical="center"/>
    </xf>
    <xf numFmtId="0" fontId="13" fillId="7" borderId="0" xfId="0" applyFont="1" applyFill="1" applyBorder="1" applyAlignment="1">
      <alignment horizontal="left" vertical="center"/>
    </xf>
    <xf numFmtId="0" fontId="13" fillId="7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vertical="center"/>
      <protection locked="0"/>
    </xf>
    <xf numFmtId="0" fontId="15" fillId="0" borderId="7" xfId="0" applyFont="1" applyFill="1" applyBorder="1" applyAlignment="1">
      <alignment horizontal="right" vertical="center"/>
    </xf>
    <xf numFmtId="0" fontId="15" fillId="0" borderId="9" xfId="0" applyFont="1" applyFill="1" applyBorder="1" applyAlignment="1">
      <alignment vertical="center"/>
    </xf>
    <xf numFmtId="0" fontId="15" fillId="0" borderId="8" xfId="0" applyFont="1" applyFill="1" applyBorder="1" applyAlignment="1" applyProtection="1">
      <alignment vertical="center"/>
      <protection locked="0"/>
    </xf>
    <xf numFmtId="0" fontId="15" fillId="0" borderId="5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176" fontId="15" fillId="9" borderId="7" xfId="0" applyNumberFormat="1" applyFont="1" applyFill="1" applyBorder="1" applyAlignment="1" applyProtection="1">
      <alignment vertical="center"/>
      <protection locked="0"/>
    </xf>
    <xf numFmtId="177" fontId="15" fillId="9" borderId="8" xfId="0" applyNumberFormat="1" applyFont="1" applyFill="1" applyBorder="1" applyAlignment="1">
      <alignment vertical="center"/>
    </xf>
    <xf numFmtId="176" fontId="15" fillId="9" borderId="8" xfId="0" applyNumberFormat="1" applyFont="1" applyFill="1" applyBorder="1" applyAlignment="1" applyProtection="1">
      <alignment vertical="center"/>
      <protection locked="0"/>
    </xf>
    <xf numFmtId="178" fontId="15" fillId="9" borderId="8" xfId="0" applyNumberFormat="1" applyFont="1" applyFill="1" applyBorder="1" applyAlignment="1">
      <alignment vertical="center"/>
    </xf>
    <xf numFmtId="176" fontId="15" fillId="9" borderId="13" xfId="0" applyNumberFormat="1" applyFont="1" applyFill="1" applyBorder="1" applyAlignment="1" applyProtection="1">
      <alignment vertical="center"/>
      <protection locked="0"/>
    </xf>
    <xf numFmtId="177" fontId="15" fillId="9" borderId="0" xfId="0" applyNumberFormat="1" applyFont="1" applyFill="1" applyBorder="1" applyAlignment="1">
      <alignment vertical="center"/>
    </xf>
    <xf numFmtId="176" fontId="15" fillId="9" borderId="0" xfId="0" applyNumberFormat="1" applyFont="1" applyFill="1" applyBorder="1" applyAlignment="1" applyProtection="1">
      <alignment vertical="center"/>
      <protection locked="0"/>
    </xf>
    <xf numFmtId="178" fontId="15" fillId="9" borderId="9" xfId="0" applyNumberFormat="1" applyFont="1" applyFill="1" applyBorder="1" applyAlignment="1">
      <alignment vertical="center"/>
    </xf>
    <xf numFmtId="0" fontId="15" fillId="9" borderId="6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top"/>
    </xf>
    <xf numFmtId="0" fontId="4" fillId="7" borderId="0" xfId="0" applyFont="1" applyFill="1" applyAlignment="1"/>
    <xf numFmtId="0" fontId="14" fillId="9" borderId="6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4" fillId="0" borderId="0" xfId="0" applyFont="1">
      <alignment vertical="center"/>
    </xf>
    <xf numFmtId="0" fontId="15" fillId="0" borderId="9" xfId="0" applyFont="1" applyBorder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9" xfId="0" applyFont="1" applyBorder="1">
      <alignment vertical="center"/>
    </xf>
    <xf numFmtId="0" fontId="15" fillId="8" borderId="6" xfId="0" applyFont="1" applyFill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15" fillId="8" borderId="6" xfId="0" applyFont="1" applyFill="1" applyBorder="1" applyAlignment="1">
      <alignment horizontal="left" vertical="center" wrapText="1"/>
    </xf>
    <xf numFmtId="0" fontId="14" fillId="9" borderId="6" xfId="0" applyFont="1" applyFill="1" applyBorder="1">
      <alignment vertical="center"/>
    </xf>
    <xf numFmtId="0" fontId="8" fillId="8" borderId="6" xfId="0" applyFont="1" applyFill="1" applyBorder="1">
      <alignment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179" fontId="4" fillId="9" borderId="1" xfId="0" applyNumberFormat="1" applyFont="1" applyFill="1" applyBorder="1" applyAlignment="1">
      <alignment horizontal="center" vertical="center"/>
    </xf>
    <xf numFmtId="180" fontId="4" fillId="9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8" borderId="6" xfId="0" applyFont="1" applyFill="1" applyBorder="1" applyAlignment="1">
      <alignment vertical="center" wrapText="1"/>
    </xf>
    <xf numFmtId="180" fontId="4" fillId="9" borderId="6" xfId="0" applyNumberFormat="1" applyFont="1" applyFill="1" applyBorder="1" applyAlignment="1">
      <alignment horizontal="center" vertical="center"/>
    </xf>
    <xf numFmtId="181" fontId="4" fillId="9" borderId="6" xfId="0" applyNumberFormat="1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left" vertical="center" wrapText="1"/>
    </xf>
    <xf numFmtId="182" fontId="4" fillId="9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21" fillId="7" borderId="0" xfId="0" applyFont="1" applyFill="1" applyAlignment="1">
      <alignment vertical="center"/>
    </xf>
    <xf numFmtId="0" fontId="8" fillId="8" borderId="6" xfId="0" applyFont="1" applyFill="1" applyBorder="1" applyAlignment="1">
      <alignment vertical="center" shrinkToFit="1"/>
    </xf>
    <xf numFmtId="0" fontId="8" fillId="8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9" borderId="6" xfId="0" applyFont="1" applyFill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 applyProtection="1">
      <alignment horizontal="center" vertical="center"/>
      <protection locked="0"/>
    </xf>
    <xf numFmtId="0" fontId="15" fillId="8" borderId="12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shrinkToFit="1"/>
    </xf>
    <xf numFmtId="0" fontId="15" fillId="8" borderId="7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left" vertical="center" wrapText="1"/>
    </xf>
    <xf numFmtId="0" fontId="15" fillId="8" borderId="12" xfId="0" applyFont="1" applyFill="1" applyBorder="1" applyAlignment="1">
      <alignment horizontal="left" vertical="center" wrapText="1"/>
    </xf>
    <xf numFmtId="0" fontId="15" fillId="8" borderId="3" xfId="0" applyFont="1" applyFill="1" applyBorder="1" applyAlignment="1">
      <alignment horizontal="left" vertical="center" wrapText="1"/>
    </xf>
    <xf numFmtId="0" fontId="15" fillId="8" borderId="4" xfId="0" applyFont="1" applyFill="1" applyBorder="1" applyAlignment="1">
      <alignment horizontal="left" vertical="center"/>
    </xf>
    <xf numFmtId="0" fontId="15" fillId="8" borderId="8" xfId="0" applyFont="1" applyFill="1" applyBorder="1" applyAlignment="1">
      <alignment horizontal="left" vertical="center"/>
    </xf>
    <xf numFmtId="0" fontId="15" fillId="8" borderId="7" xfId="0" applyFont="1" applyFill="1" applyBorder="1" applyAlignment="1">
      <alignment horizontal="left" vertical="center" wrapText="1"/>
    </xf>
    <xf numFmtId="0" fontId="15" fillId="8" borderId="8" xfId="0" applyFont="1" applyFill="1" applyBorder="1" applyAlignment="1">
      <alignment horizontal="left" vertical="center" wrapText="1"/>
    </xf>
    <xf numFmtId="0" fontId="15" fillId="8" borderId="7" xfId="0" applyFont="1" applyFill="1" applyBorder="1" applyAlignment="1">
      <alignment horizontal="left" vertical="center"/>
    </xf>
    <xf numFmtId="0" fontId="15" fillId="8" borderId="13" xfId="0" applyFont="1" applyFill="1" applyBorder="1" applyAlignment="1">
      <alignment horizontal="left" vertical="center"/>
    </xf>
    <xf numFmtId="0" fontId="15" fillId="8" borderId="0" xfId="0" applyFont="1" applyFill="1" applyBorder="1" applyAlignment="1">
      <alignment horizontal="left" vertical="center"/>
    </xf>
    <xf numFmtId="0" fontId="15" fillId="8" borderId="9" xfId="0" applyFont="1" applyFill="1" applyBorder="1" applyAlignment="1">
      <alignment horizontal="left" vertical="center"/>
    </xf>
    <xf numFmtId="0" fontId="15" fillId="8" borderId="7" xfId="0" applyFont="1" applyFill="1" applyBorder="1" applyAlignment="1">
      <alignment vertical="center"/>
    </xf>
    <xf numFmtId="0" fontId="15" fillId="8" borderId="8" xfId="0" applyFont="1" applyFill="1" applyBorder="1" applyAlignment="1">
      <alignment vertical="center"/>
    </xf>
    <xf numFmtId="0" fontId="15" fillId="8" borderId="9" xfId="0" applyFont="1" applyFill="1" applyBorder="1" applyAlignment="1">
      <alignment vertical="center"/>
    </xf>
    <xf numFmtId="0" fontId="15" fillId="8" borderId="5" xfId="0" applyFont="1" applyFill="1" applyBorder="1" applyAlignment="1">
      <alignment horizontal="left" vertical="center"/>
    </xf>
    <xf numFmtId="0" fontId="15" fillId="8" borderId="11" xfId="0" applyFont="1" applyFill="1" applyBorder="1" applyAlignment="1">
      <alignment horizontal="left" vertical="center"/>
    </xf>
    <xf numFmtId="0" fontId="15" fillId="9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5" fillId="8" borderId="7" xfId="0" applyFont="1" applyFill="1" applyBorder="1" applyAlignment="1">
      <alignment vertical="center" shrinkToFit="1"/>
    </xf>
    <xf numFmtId="0" fontId="15" fillId="8" borderId="8" xfId="0" applyFont="1" applyFill="1" applyBorder="1" applyAlignment="1">
      <alignment vertical="center" shrinkToFit="1"/>
    </xf>
    <xf numFmtId="0" fontId="15" fillId="8" borderId="9" xfId="0" applyFont="1" applyFill="1" applyBorder="1" applyAlignment="1">
      <alignment vertical="center" shrinkToFit="1"/>
    </xf>
    <xf numFmtId="0" fontId="15" fillId="8" borderId="6" xfId="0" applyFont="1" applyFill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8" fillId="8" borderId="6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left" vertical="center" wrapText="1"/>
    </xf>
    <xf numFmtId="49" fontId="8" fillId="9" borderId="6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8" fillId="0" borderId="15" xfId="0" applyFont="1" applyFill="1" applyBorder="1" applyAlignment="1" applyProtection="1">
      <alignment horizontal="left" vertical="center"/>
      <protection locked="0"/>
    </xf>
    <xf numFmtId="0" fontId="15" fillId="8" borderId="1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8" borderId="5" xfId="0" applyFont="1" applyFill="1" applyBorder="1" applyAlignment="1">
      <alignment horizontal="left" vertical="center" wrapText="1"/>
    </xf>
    <xf numFmtId="0" fontId="15" fillId="8" borderId="15" xfId="0" applyFont="1" applyFill="1" applyBorder="1" applyAlignment="1">
      <alignment horizontal="left" vertical="center"/>
    </xf>
    <xf numFmtId="0" fontId="15" fillId="8" borderId="14" xfId="0" applyFont="1" applyFill="1" applyBorder="1" applyAlignment="1">
      <alignment horizontal="left" vertical="center"/>
    </xf>
    <xf numFmtId="0" fontId="8" fillId="8" borderId="6" xfId="0" applyFont="1" applyFill="1" applyBorder="1" applyAlignment="1">
      <alignment horizontal="left" vertical="center"/>
    </xf>
    <xf numFmtId="0" fontId="4" fillId="9" borderId="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8" fillId="8" borderId="3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left" vertical="center"/>
    </xf>
    <xf numFmtId="0" fontId="14" fillId="8" borderId="7" xfId="0" applyFont="1" applyFill="1" applyBorder="1" applyAlignment="1">
      <alignment horizontal="left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14" fillId="8" borderId="9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left" vertical="center" wrapText="1"/>
    </xf>
    <xf numFmtId="0" fontId="11" fillId="6" borderId="8" xfId="0" applyFont="1" applyFill="1" applyBorder="1" applyAlignment="1">
      <alignment horizontal="left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vertical="center" wrapText="1"/>
    </xf>
    <xf numFmtId="0" fontId="11" fillId="10" borderId="0" xfId="0" applyFont="1" applyFill="1" applyAlignment="1">
      <alignment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23" fillId="10" borderId="6" xfId="0" applyFont="1" applyFill="1" applyBorder="1" applyAlignment="1">
      <alignment vertical="center" wrapText="1"/>
    </xf>
    <xf numFmtId="0" fontId="11" fillId="10" borderId="15" xfId="0" applyFont="1" applyFill="1" applyBorder="1" applyAlignment="1">
      <alignment vertical="center" wrapText="1"/>
    </xf>
    <xf numFmtId="0" fontId="11" fillId="10" borderId="6" xfId="0" applyFont="1" applyFill="1" applyBorder="1" applyAlignment="1">
      <alignment vertical="center" wrapText="1"/>
    </xf>
    <xf numFmtId="0" fontId="11" fillId="10" borderId="6" xfId="0" applyFont="1" applyFill="1" applyBorder="1" applyAlignment="1">
      <alignment vertical="center" wrapText="1"/>
    </xf>
    <xf numFmtId="0" fontId="11" fillId="10" borderId="6" xfId="0" applyFont="1" applyFill="1" applyBorder="1" applyAlignment="1">
      <alignment horizontal="left" vertical="center" wrapText="1"/>
    </xf>
    <xf numFmtId="0" fontId="11" fillId="10" borderId="15" xfId="0" applyFont="1" applyFill="1" applyBorder="1" applyAlignment="1">
      <alignment vertical="center"/>
    </xf>
    <xf numFmtId="0" fontId="11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23" fillId="10" borderId="12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3" fillId="10" borderId="11" xfId="0" applyFont="1" applyFill="1" applyBorder="1" applyAlignment="1">
      <alignment horizontal="center" vertical="center" wrapText="1"/>
    </xf>
    <xf numFmtId="0" fontId="23" fillId="10" borderId="14" xfId="0" applyFont="1" applyFill="1" applyBorder="1" applyAlignment="1">
      <alignment horizontal="center" vertical="center" wrapText="1"/>
    </xf>
    <xf numFmtId="0" fontId="22" fillId="10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vertical="center" wrapText="1"/>
    </xf>
    <xf numFmtId="0" fontId="11" fillId="5" borderId="8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5EBF3"/>
      <color rgb="FFFFFFCC"/>
      <color rgb="FFE6F0FA"/>
      <color rgb="FFEBF5EE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129383</xdr:colOff>
      <xdr:row>17</xdr:row>
      <xdr:rowOff>80432</xdr:rowOff>
    </xdr:from>
    <xdr:to>
      <xdr:col>9</xdr:col>
      <xdr:colOff>1269206</xdr:colOff>
      <xdr:row>21</xdr:row>
      <xdr:rowOff>330995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094914" y="6093088"/>
          <a:ext cx="2378073" cy="1726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非常勤の常勤換算</a:t>
          </a:r>
          <a:endParaRPr kumimoji="1" lang="en-US" altLang="ja-JP" sz="10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非常勤の職員の勤務時間数</a:t>
          </a:r>
          <a:r>
            <a:rPr kumimoji="1" lang="en-US" altLang="ja-JP" sz="10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÷</a:t>
          </a:r>
          <a:r>
            <a:rPr kumimoji="1" lang="ja-JP" altLang="en-US" sz="10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常勤の職員が勤務すべき時間数</a:t>
          </a:r>
          <a:endParaRPr kumimoji="1" lang="en-US" altLang="ja-JP" sz="1000" b="0" i="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計算例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en-US" altLang="ja-JP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</a:t>
          </a:r>
          <a:r>
            <a:rPr kumimoji="1" lang="ja-JP" altLang="ja-JP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常勤職員が勤務すべき時間数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30</a:t>
          </a:r>
          <a:r>
            <a:rPr kumimoji="1" lang="ja-JP" altLang="en-US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時間（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32</a:t>
          </a:r>
          <a:r>
            <a:rPr kumimoji="1" lang="ja-JP" altLang="en-US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時間へ切上げ）の病院で週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</a:t>
          </a:r>
          <a:r>
            <a:rPr kumimoji="1" lang="ja-JP" altLang="en-US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日・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8</a:t>
          </a:r>
          <a:r>
            <a:rPr kumimoji="1" lang="ja-JP" altLang="en-US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時間勤務の者が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</a:t>
          </a:r>
          <a:r>
            <a:rPr kumimoji="1" lang="ja-JP" altLang="en-US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人の場合</a:t>
          </a:r>
          <a:endParaRPr kumimoji="1" lang="en-US" altLang="ja-JP" sz="1100" b="0" i="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en-US" altLang="ja-JP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8</a:t>
          </a:r>
          <a:r>
            <a:rPr kumimoji="1" lang="ja-JP" altLang="en-US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時間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×3</a:t>
          </a:r>
          <a:r>
            <a:rPr kumimoji="1" lang="ja-JP" altLang="en-US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日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÷32</a:t>
          </a:r>
          <a:r>
            <a:rPr kumimoji="1" lang="ja-JP" altLang="en-US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時間＝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0.75</a:t>
          </a:r>
          <a:r>
            <a:rPr kumimoji="1" lang="ja-JP" altLang="en-US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人≒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0.8</a:t>
          </a:r>
          <a:r>
            <a:rPr kumimoji="1" lang="ja-JP" altLang="en-US" sz="110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人</a:t>
          </a:r>
          <a:r>
            <a:rPr kumimoji="1" lang="ja-JP" altLang="en-US" sz="105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（小数点第</a:t>
          </a:r>
          <a:r>
            <a:rPr kumimoji="1" lang="en-US" altLang="ja-JP" sz="105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2</a:t>
          </a:r>
          <a:r>
            <a:rPr kumimoji="1" lang="ja-JP" altLang="en-US" sz="1050" b="0" i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位を四捨五入）</a:t>
          </a:r>
          <a:endParaRPr kumimoji="1" lang="en-US" altLang="ja-JP" sz="1050" b="0" i="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1114425</xdr:colOff>
      <xdr:row>27</xdr:row>
      <xdr:rowOff>76200</xdr:rowOff>
    </xdr:from>
    <xdr:to>
      <xdr:col>8</xdr:col>
      <xdr:colOff>1190625</xdr:colOff>
      <xdr:row>27</xdr:row>
      <xdr:rowOff>257175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839325" y="7591425"/>
          <a:ext cx="1314450" cy="180975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619125</xdr:colOff>
      <xdr:row>33</xdr:row>
      <xdr:rowOff>76200</xdr:rowOff>
    </xdr:from>
    <xdr:to>
      <xdr:col>8</xdr:col>
      <xdr:colOff>85725</xdr:colOff>
      <xdr:row>33</xdr:row>
      <xdr:rowOff>276225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391025" y="9353550"/>
          <a:ext cx="5657850" cy="200025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12"/>
  <sheetViews>
    <sheetView view="pageBreakPreview" zoomScaleNormal="100" zoomScaleSheetLayoutView="100" workbookViewId="0">
      <selection activeCell="I12" sqref="I12"/>
    </sheetView>
  </sheetViews>
  <sheetFormatPr defaultRowHeight="13.5"/>
  <cols>
    <col min="1" max="16384" width="9" style="20"/>
  </cols>
  <sheetData>
    <row r="1" spans="1:10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>
      <c r="A3" s="137" t="s">
        <v>153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0" ht="26.25" customHeight="1">
      <c r="A4" s="128" t="s">
        <v>196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10" ht="26.25" customHeight="1">
      <c r="A5" s="137" t="s">
        <v>197</v>
      </c>
      <c r="B5" s="137"/>
      <c r="C5" s="137"/>
      <c r="D5" s="137"/>
      <c r="E5" s="137"/>
      <c r="F5" s="137"/>
      <c r="G5" s="137"/>
      <c r="H5" s="137"/>
      <c r="I5" s="137"/>
      <c r="J5" s="137"/>
    </row>
    <row r="6" spans="1:10" ht="26.25" customHeight="1">
      <c r="A6" s="137" t="s">
        <v>198</v>
      </c>
      <c r="B6" s="137"/>
      <c r="C6" s="137"/>
      <c r="D6" s="137"/>
      <c r="E6" s="137"/>
      <c r="F6" s="137"/>
      <c r="G6" s="137"/>
      <c r="H6" s="137"/>
      <c r="I6" s="137"/>
      <c r="J6" s="137"/>
    </row>
    <row r="7" spans="1:10" ht="26.25" customHeight="1">
      <c r="A7" s="137" t="s">
        <v>199</v>
      </c>
      <c r="B7" s="137"/>
      <c r="C7" s="137"/>
      <c r="D7" s="137"/>
      <c r="E7" s="137"/>
      <c r="F7" s="137"/>
      <c r="G7" s="137"/>
      <c r="H7" s="137"/>
      <c r="I7" s="137"/>
      <c r="J7" s="137"/>
    </row>
    <row r="8" spans="1:10" ht="26.25" customHeight="1">
      <c r="A8" s="138" t="s">
        <v>200</v>
      </c>
      <c r="B8" s="138"/>
      <c r="C8" s="138"/>
      <c r="D8" s="138"/>
      <c r="E8" s="138"/>
      <c r="F8" s="138"/>
      <c r="G8" s="138"/>
      <c r="H8" s="138"/>
      <c r="I8" s="138"/>
      <c r="J8" s="138"/>
    </row>
    <row r="9" spans="1:10" ht="26.25" customHeight="1">
      <c r="A9" s="137" t="s">
        <v>154</v>
      </c>
      <c r="B9" s="137"/>
      <c r="C9" s="137"/>
      <c r="D9" s="137"/>
      <c r="E9" s="137"/>
      <c r="F9" s="137"/>
      <c r="G9" s="137"/>
      <c r="H9" s="137"/>
      <c r="I9" s="137"/>
      <c r="J9" s="137"/>
    </row>
    <row r="10" spans="1:10" ht="26.25" customHeight="1"/>
    <row r="11" spans="1:10" ht="26.25" customHeight="1"/>
    <row r="12" spans="1:10" ht="26.25" customHeight="1"/>
  </sheetData>
  <mergeCells count="7">
    <mergeCell ref="A1:J1"/>
    <mergeCell ref="A6:J6"/>
    <mergeCell ref="A7:J7"/>
    <mergeCell ref="A8:J8"/>
    <mergeCell ref="A9:J9"/>
    <mergeCell ref="A3:J3"/>
    <mergeCell ref="A5:J5"/>
  </mergeCells>
  <phoneticPr fontId="1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5EBF3"/>
    <pageSetUpPr fitToPage="1"/>
  </sheetPr>
  <dimension ref="A1:Q73"/>
  <sheetViews>
    <sheetView tabSelected="1" view="pageBreakPreview" zoomScale="80" zoomScaleNormal="100" zoomScaleSheetLayoutView="80" workbookViewId="0">
      <selection activeCell="J41" sqref="J41"/>
    </sheetView>
  </sheetViews>
  <sheetFormatPr defaultRowHeight="28.5" customHeight="1"/>
  <cols>
    <col min="1" max="1" width="17" style="2" customWidth="1"/>
    <col min="2" max="9" width="16.25" style="2" customWidth="1"/>
    <col min="10" max="10" width="18.25" style="63" customWidth="1"/>
    <col min="11" max="11" width="6.5" style="2" bestFit="1" customWidth="1"/>
    <col min="12" max="13" width="19.375" style="2" bestFit="1" customWidth="1"/>
    <col min="14" max="16384" width="9" style="2"/>
  </cols>
  <sheetData>
    <row r="1" spans="1:12" s="1" customFormat="1" ht="27.75" customHeight="1">
      <c r="A1" s="22" t="s">
        <v>157</v>
      </c>
      <c r="E1" s="18"/>
      <c r="F1" s="18"/>
      <c r="G1" s="18"/>
      <c r="H1" s="170" t="s">
        <v>149</v>
      </c>
      <c r="I1" s="170"/>
      <c r="J1" s="60"/>
    </row>
    <row r="2" spans="1:12" ht="27.75" customHeight="1">
      <c r="A2" s="24" t="s">
        <v>1</v>
      </c>
      <c r="B2" s="142"/>
      <c r="C2" s="142"/>
      <c r="D2" s="143" t="s">
        <v>2</v>
      </c>
      <c r="E2" s="143"/>
      <c r="F2" s="142"/>
      <c r="G2" s="142"/>
      <c r="H2" s="24" t="s">
        <v>3</v>
      </c>
      <c r="I2" s="25"/>
      <c r="J2" s="61"/>
    </row>
    <row r="3" spans="1:12" ht="27.75" customHeight="1">
      <c r="A3" s="23"/>
      <c r="B3" s="23"/>
      <c r="C3" s="23"/>
      <c r="D3" s="143" t="s">
        <v>4</v>
      </c>
      <c r="E3" s="143"/>
      <c r="F3" s="142"/>
      <c r="G3" s="142"/>
      <c r="H3" s="142"/>
      <c r="I3" s="142"/>
      <c r="J3" s="61"/>
    </row>
    <row r="4" spans="1:12" s="3" customFormat="1" ht="27.75" customHeight="1">
      <c r="A4" s="26" t="s">
        <v>158</v>
      </c>
      <c r="B4" s="30"/>
      <c r="C4" s="30"/>
      <c r="D4" s="27"/>
      <c r="E4" s="28"/>
      <c r="I4" s="4"/>
      <c r="J4" s="62"/>
    </row>
    <row r="5" spans="1:12" ht="27.75" customHeight="1">
      <c r="A5" s="144" t="s">
        <v>159</v>
      </c>
      <c r="B5" s="145"/>
      <c r="C5" s="145"/>
      <c r="D5" s="45"/>
      <c r="E5" s="35" t="s">
        <v>144</v>
      </c>
      <c r="F5" s="36"/>
      <c r="G5" s="37"/>
      <c r="H5" s="37"/>
      <c r="I5" s="38"/>
      <c r="K5" s="2" t="s">
        <v>160</v>
      </c>
      <c r="L5" s="2" t="s">
        <v>161</v>
      </c>
    </row>
    <row r="6" spans="1:12" ht="27.75" customHeight="1">
      <c r="A6" s="146" t="s">
        <v>5</v>
      </c>
      <c r="B6" s="139"/>
      <c r="C6" s="140"/>
      <c r="D6" s="140"/>
      <c r="E6" s="141"/>
      <c r="F6" s="44" t="s">
        <v>6</v>
      </c>
      <c r="G6" s="44" t="s">
        <v>164</v>
      </c>
      <c r="H6" s="44" t="s">
        <v>163</v>
      </c>
      <c r="I6" s="44" t="s">
        <v>162</v>
      </c>
    </row>
    <row r="7" spans="1:12" ht="27.75" customHeight="1">
      <c r="A7" s="146"/>
      <c r="B7" s="46" t="s">
        <v>7</v>
      </c>
      <c r="C7" s="47"/>
      <c r="D7" s="47"/>
      <c r="E7" s="47"/>
      <c r="F7" s="58"/>
      <c r="G7" s="58"/>
      <c r="H7" s="58"/>
      <c r="I7" s="59"/>
    </row>
    <row r="8" spans="1:12" ht="27.75" customHeight="1">
      <c r="A8" s="146"/>
      <c r="B8" s="46" t="s">
        <v>8</v>
      </c>
      <c r="C8" s="47"/>
      <c r="D8" s="47"/>
      <c r="E8" s="47"/>
      <c r="F8" s="58"/>
      <c r="G8" s="58"/>
      <c r="H8" s="58"/>
      <c r="I8" s="59"/>
    </row>
    <row r="9" spans="1:12" ht="27.75" customHeight="1">
      <c r="A9" s="146"/>
      <c r="B9" s="139"/>
      <c r="C9" s="140"/>
      <c r="D9" s="140"/>
      <c r="E9" s="141"/>
      <c r="F9" s="44" t="s">
        <v>6</v>
      </c>
      <c r="G9" s="44" t="s">
        <v>164</v>
      </c>
      <c r="H9" s="44" t="s">
        <v>163</v>
      </c>
      <c r="I9" s="193" t="s">
        <v>165</v>
      </c>
      <c r="J9" s="194" t="s">
        <v>166</v>
      </c>
    </row>
    <row r="10" spans="1:12" ht="27.75" customHeight="1">
      <c r="A10" s="146"/>
      <c r="B10" s="147" t="s">
        <v>9</v>
      </c>
      <c r="C10" s="148"/>
      <c r="D10" s="48"/>
      <c r="E10" s="49"/>
      <c r="F10" s="58"/>
      <c r="G10" s="58"/>
      <c r="H10" s="58"/>
      <c r="I10" s="92" t="s">
        <v>167</v>
      </c>
      <c r="J10" s="195" t="s">
        <v>168</v>
      </c>
    </row>
    <row r="11" spans="1:12" ht="27.75" customHeight="1">
      <c r="A11" s="146"/>
      <c r="B11" s="50"/>
      <c r="C11" s="48" t="s">
        <v>10</v>
      </c>
      <c r="D11" s="48"/>
      <c r="E11" s="48"/>
      <c r="F11" s="58"/>
      <c r="G11" s="58"/>
      <c r="H11" s="58"/>
      <c r="I11" s="39"/>
    </row>
    <row r="12" spans="1:12" ht="27.75" customHeight="1">
      <c r="A12" s="146"/>
      <c r="B12" s="51"/>
      <c r="C12" s="52" t="s">
        <v>11</v>
      </c>
      <c r="D12" s="53"/>
      <c r="E12" s="48"/>
      <c r="F12" s="58"/>
      <c r="G12" s="58"/>
      <c r="H12" s="58"/>
      <c r="I12" s="39"/>
    </row>
    <row r="13" spans="1:12" s="96" customFormat="1" ht="26.25" customHeight="1">
      <c r="A13" s="146"/>
      <c r="B13" s="197"/>
      <c r="C13" s="198"/>
      <c r="D13" s="198"/>
      <c r="E13" s="199"/>
      <c r="F13" s="194" t="s">
        <v>201</v>
      </c>
      <c r="G13" s="194" t="s">
        <v>202</v>
      </c>
      <c r="H13" s="194" t="s">
        <v>203</v>
      </c>
      <c r="I13" s="194" t="s">
        <v>204</v>
      </c>
      <c r="J13" s="194" t="s">
        <v>205</v>
      </c>
      <c r="K13" s="10"/>
    </row>
    <row r="14" spans="1:12" s="96" customFormat="1" ht="27" customHeight="1">
      <c r="A14" s="146"/>
      <c r="B14" s="196" t="s">
        <v>206</v>
      </c>
      <c r="C14" s="196"/>
      <c r="D14" s="196"/>
      <c r="E14" s="196"/>
      <c r="F14" s="129"/>
      <c r="G14" s="129"/>
      <c r="H14" s="129"/>
      <c r="I14" s="129"/>
      <c r="J14" s="129"/>
      <c r="K14" s="10"/>
    </row>
    <row r="15" spans="1:12" s="96" customFormat="1" ht="27" customHeight="1">
      <c r="A15" s="146"/>
      <c r="B15" s="196" t="s">
        <v>207</v>
      </c>
      <c r="C15" s="196"/>
      <c r="D15" s="196"/>
      <c r="E15" s="196"/>
      <c r="F15" s="129"/>
      <c r="G15" s="129"/>
      <c r="H15" s="129"/>
      <c r="I15" s="129"/>
      <c r="J15" s="129"/>
      <c r="K15" s="10"/>
    </row>
    <row r="16" spans="1:12" s="96" customFormat="1" ht="27" customHeight="1">
      <c r="A16" s="146"/>
      <c r="B16" s="196" t="s">
        <v>208</v>
      </c>
      <c r="C16" s="196"/>
      <c r="D16" s="196"/>
      <c r="E16" s="196"/>
      <c r="F16" s="129"/>
      <c r="G16" s="129"/>
      <c r="H16" s="129"/>
      <c r="I16" s="129"/>
      <c r="J16" s="129"/>
      <c r="K16" s="10"/>
    </row>
    <row r="17" spans="1:17" ht="27.75" customHeight="1">
      <c r="A17" s="146"/>
      <c r="B17" s="139"/>
      <c r="C17" s="140"/>
      <c r="D17" s="140"/>
      <c r="E17" s="141"/>
      <c r="F17" s="44" t="s">
        <v>6</v>
      </c>
      <c r="G17" s="44" t="s">
        <v>164</v>
      </c>
      <c r="H17" s="133" t="s">
        <v>163</v>
      </c>
      <c r="I17" s="130"/>
      <c r="J17" s="131"/>
      <c r="K17" s="16"/>
    </row>
    <row r="18" spans="1:17" s="5" customFormat="1" ht="29.25" customHeight="1">
      <c r="A18" s="146"/>
      <c r="B18" s="54" t="s">
        <v>12</v>
      </c>
      <c r="C18" s="148"/>
      <c r="D18" s="148"/>
      <c r="E18" s="154"/>
      <c r="F18" s="58"/>
      <c r="G18" s="132"/>
      <c r="H18" s="135"/>
      <c r="I18" s="38"/>
      <c r="J18" s="71"/>
      <c r="K18" s="2"/>
      <c r="L18" s="2"/>
      <c r="M18" s="2"/>
      <c r="N18" s="2"/>
      <c r="O18" s="2"/>
      <c r="P18" s="2"/>
      <c r="Q18" s="2"/>
    </row>
    <row r="19" spans="1:17" s="5" customFormat="1" ht="29.25" customHeight="1">
      <c r="A19" s="146"/>
      <c r="B19" s="56"/>
      <c r="C19" s="155" t="s">
        <v>13</v>
      </c>
      <c r="D19" s="156"/>
      <c r="E19" s="157"/>
      <c r="F19" s="58"/>
      <c r="G19" s="132"/>
      <c r="H19" s="135"/>
      <c r="I19" s="38"/>
      <c r="J19" s="63"/>
      <c r="K19" s="2"/>
      <c r="L19" s="2"/>
      <c r="M19" s="2"/>
      <c r="N19" s="2"/>
      <c r="O19" s="2"/>
      <c r="P19" s="2"/>
      <c r="Q19" s="2"/>
    </row>
    <row r="20" spans="1:17" s="5" customFormat="1" ht="29.25" customHeight="1">
      <c r="A20" s="146"/>
      <c r="B20" s="54" t="s">
        <v>14</v>
      </c>
      <c r="C20" s="148"/>
      <c r="D20" s="148"/>
      <c r="E20" s="154"/>
      <c r="F20" s="58"/>
      <c r="G20" s="132"/>
      <c r="H20" s="135"/>
      <c r="I20" s="38"/>
      <c r="J20" s="63"/>
      <c r="K20" s="2"/>
      <c r="L20" s="2"/>
      <c r="M20" s="2"/>
      <c r="N20" s="2"/>
      <c r="O20" s="2"/>
      <c r="P20" s="2"/>
      <c r="Q20" s="2"/>
    </row>
    <row r="21" spans="1:17" s="5" customFormat="1" ht="29.25" customHeight="1">
      <c r="A21" s="146"/>
      <c r="B21" s="56"/>
      <c r="C21" s="155" t="s">
        <v>13</v>
      </c>
      <c r="D21" s="156"/>
      <c r="E21" s="157"/>
      <c r="F21" s="58"/>
      <c r="G21" s="132"/>
      <c r="H21" s="135"/>
      <c r="I21" s="38"/>
      <c r="J21" s="63"/>
      <c r="K21" s="2"/>
      <c r="L21" s="2"/>
      <c r="M21" s="2"/>
      <c r="N21" s="2"/>
      <c r="O21" s="2"/>
      <c r="P21" s="2"/>
      <c r="Q21" s="2"/>
    </row>
    <row r="22" spans="1:17" s="5" customFormat="1" ht="29.25" customHeight="1">
      <c r="A22" s="146"/>
      <c r="B22" s="147" t="s">
        <v>15</v>
      </c>
      <c r="C22" s="158"/>
      <c r="D22" s="158"/>
      <c r="E22" s="159"/>
      <c r="F22" s="58"/>
      <c r="G22" s="132"/>
      <c r="H22" s="135"/>
      <c r="I22" s="38"/>
      <c r="J22" s="63"/>
      <c r="K22" s="2"/>
      <c r="L22" s="2"/>
      <c r="M22" s="2"/>
      <c r="N22" s="2"/>
      <c r="O22" s="2"/>
      <c r="P22" s="2"/>
      <c r="Q22" s="2"/>
    </row>
    <row r="23" spans="1:17" s="5" customFormat="1" ht="29.25" customHeight="1">
      <c r="A23" s="146"/>
      <c r="B23" s="57"/>
      <c r="C23" s="155" t="s">
        <v>13</v>
      </c>
      <c r="D23" s="156"/>
      <c r="E23" s="157"/>
      <c r="F23" s="58"/>
      <c r="G23" s="132"/>
      <c r="H23" s="135"/>
      <c r="I23" s="38"/>
      <c r="J23" s="63"/>
      <c r="K23" s="2"/>
      <c r="L23" s="2"/>
      <c r="M23" s="2"/>
      <c r="N23" s="2"/>
      <c r="O23" s="2"/>
      <c r="P23" s="2"/>
      <c r="Q23" s="2"/>
    </row>
    <row r="24" spans="1:17" ht="27.75" customHeight="1">
      <c r="A24" s="146"/>
      <c r="B24" s="149" t="s">
        <v>16</v>
      </c>
      <c r="C24" s="150"/>
      <c r="D24" s="144" t="s">
        <v>145</v>
      </c>
      <c r="E24" s="144"/>
      <c r="F24" s="58"/>
      <c r="G24" s="58"/>
      <c r="H24" s="134"/>
      <c r="I24" s="38"/>
    </row>
    <row r="25" spans="1:17" ht="27.75" customHeight="1">
      <c r="A25" s="146"/>
      <c r="B25" s="151" t="s">
        <v>17</v>
      </c>
      <c r="C25" s="148"/>
      <c r="D25" s="144"/>
      <c r="E25" s="144"/>
      <c r="F25" s="58"/>
      <c r="G25" s="58"/>
      <c r="H25" s="58"/>
      <c r="I25" s="38"/>
    </row>
    <row r="26" spans="1:17" ht="27.75" customHeight="1">
      <c r="A26" s="146"/>
      <c r="B26" s="152" t="s">
        <v>18</v>
      </c>
      <c r="C26" s="153"/>
      <c r="D26" s="145"/>
      <c r="E26" s="145"/>
      <c r="F26" s="45"/>
      <c r="G26" s="45"/>
      <c r="H26" s="45"/>
      <c r="I26" s="38"/>
    </row>
    <row r="27" spans="1:17" ht="27.75" customHeight="1">
      <c r="A27" s="171" t="s">
        <v>169</v>
      </c>
      <c r="B27" s="171"/>
      <c r="C27" s="172"/>
      <c r="D27" s="40" t="s">
        <v>19</v>
      </c>
      <c r="E27" s="41"/>
      <c r="F27" s="42"/>
      <c r="G27" s="43"/>
      <c r="H27" s="31"/>
      <c r="I27" s="32"/>
    </row>
    <row r="28" spans="1:17" ht="27.75" customHeight="1">
      <c r="A28" s="171"/>
      <c r="B28" s="171"/>
      <c r="C28" s="172"/>
      <c r="D28" s="173" t="s">
        <v>20</v>
      </c>
      <c r="E28" s="174"/>
      <c r="F28" s="174"/>
      <c r="G28" s="174"/>
      <c r="H28" s="33" t="s">
        <v>21</v>
      </c>
      <c r="I28" s="34"/>
    </row>
    <row r="29" spans="1:17" s="8" customFormat="1" ht="27.75" customHeight="1">
      <c r="A29" s="6" t="s">
        <v>146</v>
      </c>
      <c r="B29" s="7"/>
      <c r="C29" s="6"/>
      <c r="D29" s="6"/>
      <c r="F29" s="6"/>
      <c r="G29" s="6"/>
      <c r="H29" s="9"/>
      <c r="J29" s="64"/>
    </row>
    <row r="30" spans="1:17" s="3" customFormat="1" ht="27.75" customHeight="1">
      <c r="A30" s="66" t="s">
        <v>171</v>
      </c>
      <c r="B30" s="67"/>
      <c r="C30" s="67"/>
      <c r="D30" s="67"/>
      <c r="E30" s="67"/>
      <c r="F30" s="68"/>
      <c r="G30" s="68"/>
      <c r="H30" s="68"/>
      <c r="I30" s="68"/>
      <c r="J30" s="64"/>
    </row>
    <row r="31" spans="1:17" s="3" customFormat="1" ht="27.75" customHeight="1">
      <c r="A31" s="69" t="s">
        <v>170</v>
      </c>
      <c r="B31" s="70"/>
      <c r="C31" s="70"/>
      <c r="D31" s="70"/>
      <c r="E31" s="70"/>
      <c r="F31" s="70"/>
      <c r="G31" s="70"/>
      <c r="H31" s="70"/>
      <c r="I31" s="70"/>
      <c r="J31" s="64"/>
    </row>
    <row r="32" spans="1:17" ht="27.75" customHeight="1">
      <c r="A32" s="165" t="s">
        <v>22</v>
      </c>
      <c r="B32" s="144" t="s">
        <v>172</v>
      </c>
      <c r="C32" s="144"/>
      <c r="D32" s="58"/>
      <c r="E32" s="176"/>
      <c r="F32" s="177"/>
      <c r="G32" s="177"/>
      <c r="H32" s="177"/>
      <c r="I32" s="177"/>
      <c r="J32" s="71"/>
      <c r="K32" s="2" t="s">
        <v>173</v>
      </c>
    </row>
    <row r="33" spans="1:14" ht="27.75" customHeight="1">
      <c r="A33" s="165"/>
      <c r="B33" s="178" t="s">
        <v>23</v>
      </c>
      <c r="C33" s="159"/>
      <c r="D33" s="81">
        <v>0</v>
      </c>
      <c r="E33" s="82">
        <v>0</v>
      </c>
      <c r="F33" s="83">
        <v>0</v>
      </c>
      <c r="G33" s="84">
        <v>0</v>
      </c>
      <c r="H33" s="78"/>
      <c r="I33" s="75"/>
      <c r="J33" s="71"/>
    </row>
    <row r="34" spans="1:14" ht="27.75" customHeight="1">
      <c r="A34" s="165"/>
      <c r="B34" s="179"/>
      <c r="C34" s="180"/>
      <c r="D34" s="76" t="s">
        <v>24</v>
      </c>
      <c r="E34" s="83">
        <v>0</v>
      </c>
      <c r="F34" s="82">
        <v>0</v>
      </c>
      <c r="G34" s="83">
        <v>0</v>
      </c>
      <c r="H34" s="84">
        <v>0</v>
      </c>
      <c r="I34" s="77"/>
      <c r="J34" s="71"/>
    </row>
    <row r="35" spans="1:14" ht="27.75" customHeight="1">
      <c r="A35" s="165"/>
      <c r="B35" s="154" t="s">
        <v>25</v>
      </c>
      <c r="C35" s="165"/>
      <c r="D35" s="73" t="s">
        <v>26</v>
      </c>
      <c r="E35" s="160"/>
      <c r="F35" s="160"/>
      <c r="G35" s="160"/>
      <c r="H35" s="160"/>
      <c r="I35" s="79"/>
    </row>
    <row r="36" spans="1:14" ht="27.75" customHeight="1">
      <c r="A36" s="175"/>
      <c r="B36" s="159"/>
      <c r="C36" s="175"/>
      <c r="D36" s="74" t="s">
        <v>27</v>
      </c>
      <c r="E36" s="85">
        <v>0</v>
      </c>
      <c r="F36" s="86">
        <v>0</v>
      </c>
      <c r="G36" s="87">
        <v>0</v>
      </c>
      <c r="H36" s="88">
        <v>0</v>
      </c>
      <c r="I36" s="80"/>
    </row>
    <row r="37" spans="1:14" ht="27.75" customHeight="1">
      <c r="A37" s="144" t="s">
        <v>28</v>
      </c>
      <c r="B37" s="144"/>
      <c r="C37" s="89"/>
      <c r="D37" s="162" t="s">
        <v>29</v>
      </c>
      <c r="E37" s="163"/>
      <c r="F37" s="163"/>
      <c r="G37" s="164"/>
      <c r="H37" s="89"/>
      <c r="I37" s="90"/>
    </row>
    <row r="38" spans="1:14" ht="27.75" customHeight="1">
      <c r="A38" s="11"/>
      <c r="B38" s="11"/>
      <c r="C38" s="72"/>
      <c r="D38" s="12"/>
      <c r="E38" s="13"/>
      <c r="F38" s="13"/>
      <c r="G38" s="13"/>
      <c r="H38" s="161" t="s">
        <v>30</v>
      </c>
      <c r="I38" s="161"/>
    </row>
    <row r="39" spans="1:14" s="1" customFormat="1" ht="27.75" customHeight="1">
      <c r="A39" s="26" t="s">
        <v>174</v>
      </c>
      <c r="B39" s="91"/>
      <c r="C39" s="91"/>
      <c r="D39" s="91"/>
      <c r="E39" s="91"/>
      <c r="J39" s="64"/>
    </row>
    <row r="40" spans="1:14" s="1" customFormat="1" ht="98.25" customHeight="1">
      <c r="A40" s="183" t="s">
        <v>192</v>
      </c>
      <c r="B40" s="183"/>
      <c r="C40" s="183"/>
      <c r="D40" s="183"/>
      <c r="E40" s="183"/>
      <c r="F40" s="183"/>
      <c r="J40" s="64"/>
    </row>
    <row r="41" spans="1:14" s="17" customFormat="1" ht="12.75">
      <c r="A41" s="122" t="s">
        <v>193</v>
      </c>
      <c r="B41" s="122"/>
      <c r="C41" s="122"/>
      <c r="D41" s="122"/>
      <c r="E41" s="122"/>
      <c r="F41" s="2"/>
      <c r="G41" s="2"/>
      <c r="H41" s="16"/>
      <c r="I41" s="16"/>
      <c r="J41" s="63"/>
    </row>
    <row r="42" spans="1:14" s="14" customFormat="1" ht="24" customHeight="1">
      <c r="A42" s="123" t="s">
        <v>147</v>
      </c>
      <c r="B42" s="123"/>
      <c r="C42" s="123"/>
      <c r="D42" s="123"/>
      <c r="E42" s="123"/>
      <c r="F42" s="1"/>
      <c r="G42" s="1"/>
      <c r="H42" s="1"/>
      <c r="I42" s="1"/>
      <c r="J42" s="8"/>
      <c r="K42" s="10"/>
    </row>
    <row r="43" spans="1:14" s="96" customFormat="1" ht="22.5" customHeight="1">
      <c r="A43" s="55" t="s">
        <v>31</v>
      </c>
      <c r="B43" s="55"/>
      <c r="C43" s="92"/>
      <c r="D43" s="55" t="s">
        <v>175</v>
      </c>
      <c r="E43" s="55"/>
      <c r="F43" s="93"/>
      <c r="G43" s="94"/>
      <c r="H43" s="29"/>
      <c r="I43" s="95"/>
      <c r="K43" s="10"/>
    </row>
    <row r="44" spans="1:14" s="96" customFormat="1" ht="22.5" customHeight="1">
      <c r="A44" s="165" t="s">
        <v>32</v>
      </c>
      <c r="B44" s="165"/>
      <c r="C44" s="92"/>
      <c r="D44" s="166" t="s">
        <v>33</v>
      </c>
      <c r="E44" s="167"/>
      <c r="F44" s="167"/>
      <c r="G44" s="167"/>
      <c r="H44" s="167"/>
      <c r="I44" s="97"/>
      <c r="K44" s="10"/>
      <c r="L44" s="96">
        <v>1</v>
      </c>
      <c r="M44" s="96">
        <v>2</v>
      </c>
      <c r="N44" s="96">
        <v>3</v>
      </c>
    </row>
    <row r="45" spans="1:14" s="96" customFormat="1" ht="22.5" customHeight="1">
      <c r="A45" s="165" t="s">
        <v>176</v>
      </c>
      <c r="B45" s="165"/>
      <c r="C45" s="92"/>
      <c r="D45" s="98" t="s">
        <v>34</v>
      </c>
      <c r="E45" s="98"/>
      <c r="F45" s="98"/>
      <c r="G45" s="98"/>
      <c r="H45" s="99"/>
      <c r="I45" s="100"/>
      <c r="K45" s="10"/>
      <c r="L45" s="96">
        <v>1</v>
      </c>
      <c r="M45" s="96">
        <v>2</v>
      </c>
    </row>
    <row r="46" spans="1:14" s="96" customFormat="1" ht="22.5" customHeight="1">
      <c r="A46" s="101" t="s">
        <v>177</v>
      </c>
      <c r="B46" s="55"/>
      <c r="C46" s="92"/>
      <c r="D46" s="98" t="s">
        <v>35</v>
      </c>
      <c r="E46" s="98"/>
      <c r="F46" s="98"/>
      <c r="G46" s="98"/>
      <c r="H46" s="102"/>
      <c r="I46" s="100"/>
      <c r="K46" s="10"/>
      <c r="L46" s="96">
        <v>1</v>
      </c>
      <c r="M46" s="96">
        <v>2</v>
      </c>
      <c r="N46" s="96">
        <v>3</v>
      </c>
    </row>
    <row r="47" spans="1:14" s="96" customFormat="1" ht="22.5" customHeight="1">
      <c r="A47" s="165" t="s">
        <v>36</v>
      </c>
      <c r="B47" s="165"/>
      <c r="C47" s="92"/>
      <c r="D47" s="103" t="s">
        <v>178</v>
      </c>
      <c r="E47" s="65"/>
      <c r="F47" s="102"/>
      <c r="G47" s="104"/>
      <c r="H47" s="105"/>
      <c r="I47" s="100"/>
      <c r="K47" s="10"/>
      <c r="L47" s="96">
        <v>1</v>
      </c>
      <c r="M47" s="96">
        <v>2</v>
      </c>
      <c r="N47" s="96">
        <v>3</v>
      </c>
    </row>
    <row r="48" spans="1:14" s="96" customFormat="1" ht="46.5" customHeight="1">
      <c r="A48" s="55" t="s">
        <v>37</v>
      </c>
      <c r="B48" s="55"/>
      <c r="C48" s="92"/>
      <c r="D48" s="106" t="s">
        <v>194</v>
      </c>
      <c r="E48" s="92"/>
      <c r="F48" s="184" t="s">
        <v>179</v>
      </c>
      <c r="G48" s="185"/>
      <c r="H48" s="107"/>
      <c r="I48" s="100" t="s">
        <v>38</v>
      </c>
      <c r="K48" s="10"/>
      <c r="L48" s="96">
        <v>1</v>
      </c>
      <c r="M48" s="96">
        <v>2</v>
      </c>
    </row>
    <row r="49" spans="1:11" s="96" customFormat="1" ht="22.5" customHeight="1">
      <c r="A49" s="186" t="s">
        <v>180</v>
      </c>
      <c r="B49" s="187" t="s">
        <v>181</v>
      </c>
      <c r="C49" s="187"/>
      <c r="D49" s="187"/>
      <c r="E49" s="187"/>
      <c r="F49" s="187"/>
      <c r="G49" s="187"/>
      <c r="H49" s="187"/>
      <c r="I49" s="187"/>
      <c r="K49" s="10"/>
    </row>
    <row r="50" spans="1:11" s="96" customFormat="1" ht="22.5" customHeight="1">
      <c r="A50" s="186"/>
      <c r="B50" s="108" t="s">
        <v>39</v>
      </c>
      <c r="C50" s="109"/>
      <c r="D50" s="108" t="s">
        <v>40</v>
      </c>
      <c r="E50" s="110"/>
      <c r="F50" s="108" t="s">
        <v>41</v>
      </c>
      <c r="G50" s="109"/>
      <c r="H50" s="108" t="s">
        <v>182</v>
      </c>
      <c r="I50" s="109"/>
      <c r="K50" s="10"/>
    </row>
    <row r="51" spans="1:11" s="96" customFormat="1" ht="22.5" customHeight="1">
      <c r="A51" s="186"/>
      <c r="B51" s="108" t="s">
        <v>42</v>
      </c>
      <c r="C51" s="109"/>
      <c r="D51" s="108" t="s">
        <v>43</v>
      </c>
      <c r="E51" s="110"/>
      <c r="F51" s="108" t="s">
        <v>44</v>
      </c>
      <c r="G51" s="109"/>
      <c r="H51" s="108" t="s">
        <v>183</v>
      </c>
      <c r="I51" s="109"/>
      <c r="K51" s="10"/>
    </row>
    <row r="52" spans="1:11" s="96" customFormat="1" ht="22.5" customHeight="1">
      <c r="A52" s="186"/>
      <c r="B52" s="108" t="s">
        <v>45</v>
      </c>
      <c r="C52" s="109"/>
      <c r="D52" s="108" t="s">
        <v>46</v>
      </c>
      <c r="E52" s="110"/>
      <c r="F52" s="108" t="s">
        <v>47</v>
      </c>
      <c r="G52" s="109"/>
      <c r="H52" s="108" t="s">
        <v>48</v>
      </c>
      <c r="I52" s="109"/>
      <c r="K52" s="10"/>
    </row>
    <row r="53" spans="1:11" s="96" customFormat="1" ht="22.5" customHeight="1">
      <c r="A53" s="186"/>
      <c r="B53" s="108" t="s">
        <v>49</v>
      </c>
      <c r="C53" s="109"/>
      <c r="D53" s="108" t="s">
        <v>50</v>
      </c>
      <c r="E53" s="110"/>
      <c r="F53" s="108" t="s">
        <v>47</v>
      </c>
      <c r="G53" s="109"/>
      <c r="H53" s="188"/>
      <c r="I53" s="188"/>
      <c r="K53" s="10"/>
    </row>
    <row r="54" spans="1:11" s="115" customFormat="1" ht="39" customHeight="1">
      <c r="A54" s="171" t="s">
        <v>184</v>
      </c>
      <c r="B54" s="189"/>
      <c r="C54" s="111" t="s">
        <v>185</v>
      </c>
      <c r="D54" s="112"/>
      <c r="E54" s="111" t="s">
        <v>186</v>
      </c>
      <c r="F54" s="113"/>
      <c r="G54" s="111" t="s">
        <v>187</v>
      </c>
      <c r="H54" s="113"/>
      <c r="I54" s="114"/>
      <c r="K54" s="10"/>
    </row>
    <row r="55" spans="1:11" s="115" customFormat="1" ht="39" customHeight="1">
      <c r="A55" s="171"/>
      <c r="B55" s="171"/>
      <c r="C55" s="116" t="s">
        <v>188</v>
      </c>
      <c r="D55" s="117"/>
      <c r="E55" s="116" t="s">
        <v>189</v>
      </c>
      <c r="F55" s="117"/>
      <c r="G55" s="116" t="s">
        <v>190</v>
      </c>
      <c r="H55" s="117"/>
      <c r="I55" s="114"/>
      <c r="K55" s="10"/>
    </row>
    <row r="56" spans="1:11" s="19" customFormat="1" ht="39" customHeight="1">
      <c r="A56" s="171"/>
      <c r="B56" s="171"/>
      <c r="C56" s="116" t="s">
        <v>51</v>
      </c>
      <c r="D56" s="118"/>
      <c r="E56" s="119" t="s">
        <v>191</v>
      </c>
      <c r="F56" s="110"/>
      <c r="G56" s="116" t="s">
        <v>52</v>
      </c>
      <c r="H56" s="120"/>
      <c r="I56" s="121"/>
      <c r="K56" s="10"/>
    </row>
    <row r="57" spans="1:11" s="19" customFormat="1" ht="27.75" customHeight="1">
      <c r="A57" s="171"/>
      <c r="B57" s="171"/>
      <c r="C57" s="116" t="s">
        <v>53</v>
      </c>
      <c r="D57" s="190"/>
      <c r="E57" s="191"/>
      <c r="F57" s="191"/>
      <c r="G57" s="191"/>
      <c r="H57" s="192"/>
      <c r="I57" s="121"/>
      <c r="K57" s="10"/>
    </row>
    <row r="58" spans="1:11" s="96" customFormat="1" ht="40.5" customHeight="1">
      <c r="A58" s="181" t="s">
        <v>151</v>
      </c>
      <c r="B58" s="181"/>
      <c r="C58" s="181"/>
      <c r="D58" s="182"/>
      <c r="E58" s="182"/>
      <c r="F58" s="182"/>
      <c r="G58" s="182"/>
      <c r="H58" s="182"/>
      <c r="K58" s="10"/>
    </row>
    <row r="59" spans="1:11" s="96" customFormat="1" ht="40.5" customHeight="1">
      <c r="A59" s="181" t="s">
        <v>152</v>
      </c>
      <c r="B59" s="181"/>
      <c r="C59" s="181"/>
      <c r="D59" s="182"/>
      <c r="E59" s="182"/>
      <c r="F59" s="182"/>
      <c r="G59" s="182"/>
      <c r="H59" s="182"/>
      <c r="K59" s="10"/>
    </row>
    <row r="60" spans="1:11" s="8" customFormat="1" ht="27.75" customHeight="1">
      <c r="A60" s="26" t="s">
        <v>195</v>
      </c>
      <c r="B60" s="124"/>
      <c r="C60" s="124"/>
      <c r="D60" s="124"/>
      <c r="E60" s="91"/>
      <c r="F60" s="14"/>
      <c r="G60" s="14"/>
      <c r="H60" s="14"/>
      <c r="I60" s="14"/>
      <c r="J60" s="64"/>
    </row>
    <row r="61" spans="1:11" s="17" customFormat="1" ht="27.75" customHeight="1">
      <c r="A61" s="15" t="s">
        <v>150</v>
      </c>
      <c r="B61" s="2"/>
      <c r="C61" s="2"/>
      <c r="D61" s="2"/>
      <c r="E61" s="2"/>
      <c r="F61" s="2"/>
      <c r="G61" s="2"/>
      <c r="H61" s="2"/>
      <c r="I61" s="2"/>
      <c r="J61" s="63"/>
    </row>
    <row r="62" spans="1:11" ht="27.75" customHeight="1">
      <c r="A62" s="15" t="s">
        <v>148</v>
      </c>
    </row>
    <row r="63" spans="1:11" ht="24.75" customHeight="1">
      <c r="A63" s="169" t="s">
        <v>54</v>
      </c>
      <c r="B63" s="169" t="s">
        <v>55</v>
      </c>
      <c r="C63" s="169" t="s">
        <v>56</v>
      </c>
      <c r="D63" s="169"/>
      <c r="E63" s="169"/>
      <c r="F63" s="169" t="s">
        <v>57</v>
      </c>
      <c r="G63" s="169"/>
      <c r="H63" s="169"/>
      <c r="I63" s="168" t="s">
        <v>58</v>
      </c>
    </row>
    <row r="64" spans="1:11" ht="24.75" customHeight="1">
      <c r="A64" s="169"/>
      <c r="B64" s="169"/>
      <c r="C64" s="126" t="s">
        <v>59</v>
      </c>
      <c r="D64" s="126" t="s">
        <v>60</v>
      </c>
      <c r="E64" s="126" t="s">
        <v>61</v>
      </c>
      <c r="F64" s="126" t="s">
        <v>59</v>
      </c>
      <c r="G64" s="126" t="s">
        <v>60</v>
      </c>
      <c r="H64" s="126" t="s">
        <v>61</v>
      </c>
      <c r="I64" s="168"/>
    </row>
    <row r="65" spans="1:10" ht="24.75" customHeight="1">
      <c r="A65" s="169" t="s">
        <v>62</v>
      </c>
      <c r="B65" s="125" t="s">
        <v>63</v>
      </c>
      <c r="C65" s="127"/>
      <c r="D65" s="127"/>
      <c r="E65" s="127"/>
      <c r="F65" s="127"/>
      <c r="G65" s="127"/>
      <c r="H65" s="127"/>
      <c r="I65" s="127"/>
      <c r="J65" s="64"/>
    </row>
    <row r="66" spans="1:10" ht="24.75" customHeight="1">
      <c r="A66" s="169"/>
      <c r="B66" s="125" t="s">
        <v>64</v>
      </c>
      <c r="C66" s="127"/>
      <c r="D66" s="127"/>
      <c r="E66" s="127"/>
      <c r="F66" s="127"/>
      <c r="G66" s="127"/>
      <c r="H66" s="127"/>
      <c r="I66" s="127"/>
      <c r="J66" s="64"/>
    </row>
    <row r="67" spans="1:10" ht="24.75" customHeight="1">
      <c r="A67" s="169"/>
      <c r="B67" s="125" t="s">
        <v>65</v>
      </c>
      <c r="C67" s="127"/>
      <c r="D67" s="127"/>
      <c r="E67" s="127"/>
      <c r="F67" s="127"/>
      <c r="G67" s="127"/>
      <c r="H67" s="127"/>
      <c r="I67" s="127"/>
      <c r="J67" s="64"/>
    </row>
    <row r="68" spans="1:10" ht="24.75" customHeight="1">
      <c r="A68" s="169"/>
      <c r="B68" s="125" t="s">
        <v>66</v>
      </c>
      <c r="C68" s="127"/>
      <c r="D68" s="127"/>
      <c r="E68" s="127"/>
      <c r="F68" s="127"/>
      <c r="G68" s="127"/>
      <c r="H68" s="127"/>
      <c r="I68" s="127"/>
      <c r="J68" s="64"/>
    </row>
    <row r="69" spans="1:10" ht="24.75" customHeight="1">
      <c r="A69" s="169"/>
      <c r="B69" s="125" t="s">
        <v>67</v>
      </c>
      <c r="C69" s="127"/>
      <c r="D69" s="127"/>
      <c r="E69" s="127"/>
      <c r="F69" s="127"/>
      <c r="G69" s="127"/>
      <c r="H69" s="127"/>
      <c r="I69" s="127"/>
      <c r="J69" s="64"/>
    </row>
    <row r="70" spans="1:10" ht="24.75" customHeight="1">
      <c r="A70" s="169" t="s">
        <v>68</v>
      </c>
      <c r="B70" s="125" t="s">
        <v>69</v>
      </c>
      <c r="C70" s="127"/>
      <c r="D70" s="127"/>
      <c r="E70" s="127"/>
      <c r="F70" s="127"/>
      <c r="G70" s="127"/>
      <c r="H70" s="127"/>
      <c r="I70" s="127"/>
      <c r="J70" s="64"/>
    </row>
    <row r="71" spans="1:10" ht="24.75" customHeight="1">
      <c r="A71" s="169"/>
      <c r="B71" s="125" t="s">
        <v>70</v>
      </c>
      <c r="C71" s="127"/>
      <c r="D71" s="127"/>
      <c r="E71" s="127"/>
      <c r="F71" s="127"/>
      <c r="G71" s="127"/>
      <c r="H71" s="127"/>
      <c r="I71" s="127"/>
      <c r="J71" s="64"/>
    </row>
    <row r="72" spans="1:10" ht="24.75" customHeight="1">
      <c r="A72" s="169"/>
      <c r="B72" s="125" t="s">
        <v>71</v>
      </c>
      <c r="C72" s="127"/>
      <c r="D72" s="127"/>
      <c r="E72" s="127"/>
      <c r="F72" s="127"/>
      <c r="G72" s="127"/>
      <c r="H72" s="127"/>
      <c r="I72" s="127"/>
      <c r="J72" s="64"/>
    </row>
    <row r="73" spans="1:10" ht="28.5" customHeight="1">
      <c r="J73" s="62"/>
    </row>
  </sheetData>
  <mergeCells count="60">
    <mergeCell ref="A58:C58"/>
    <mergeCell ref="D58:H58"/>
    <mergeCell ref="A59:C59"/>
    <mergeCell ref="D59:H59"/>
    <mergeCell ref="A40:F40"/>
    <mergeCell ref="A45:B45"/>
    <mergeCell ref="A47:B47"/>
    <mergeCell ref="F48:G48"/>
    <mergeCell ref="A49:A53"/>
    <mergeCell ref="B49:I49"/>
    <mergeCell ref="H53:I53"/>
    <mergeCell ref="A54:B57"/>
    <mergeCell ref="D57:H57"/>
    <mergeCell ref="I63:I64"/>
    <mergeCell ref="A65:A69"/>
    <mergeCell ref="A70:A72"/>
    <mergeCell ref="H1:I1"/>
    <mergeCell ref="A63:A64"/>
    <mergeCell ref="B63:B64"/>
    <mergeCell ref="C63:E63"/>
    <mergeCell ref="F63:H63"/>
    <mergeCell ref="A27:B28"/>
    <mergeCell ref="C27:C28"/>
    <mergeCell ref="D28:G28"/>
    <mergeCell ref="A32:A36"/>
    <mergeCell ref="B32:C32"/>
    <mergeCell ref="E32:I32"/>
    <mergeCell ref="B33:C34"/>
    <mergeCell ref="B35:C36"/>
    <mergeCell ref="E35:H35"/>
    <mergeCell ref="A37:B37"/>
    <mergeCell ref="H38:I38"/>
    <mergeCell ref="D37:G37"/>
    <mergeCell ref="A44:B44"/>
    <mergeCell ref="D44:H44"/>
    <mergeCell ref="A5:C5"/>
    <mergeCell ref="A6:A26"/>
    <mergeCell ref="B6:E6"/>
    <mergeCell ref="B10:C10"/>
    <mergeCell ref="B24:C24"/>
    <mergeCell ref="D24:E26"/>
    <mergeCell ref="B25:C25"/>
    <mergeCell ref="B26:C26"/>
    <mergeCell ref="B9:E9"/>
    <mergeCell ref="C18:E18"/>
    <mergeCell ref="C19:E19"/>
    <mergeCell ref="C20:E20"/>
    <mergeCell ref="C21:E21"/>
    <mergeCell ref="B22:E22"/>
    <mergeCell ref="C23:E23"/>
    <mergeCell ref="B13:E13"/>
    <mergeCell ref="B2:C2"/>
    <mergeCell ref="D2:E2"/>
    <mergeCell ref="F2:G2"/>
    <mergeCell ref="D3:E3"/>
    <mergeCell ref="F3:I3"/>
    <mergeCell ref="B17:E17"/>
    <mergeCell ref="B14:E14"/>
    <mergeCell ref="B15:E15"/>
    <mergeCell ref="B16:E16"/>
  </mergeCells>
  <phoneticPr fontId="1"/>
  <dataValidations count="7">
    <dataValidation type="list" allowBlank="1" showInputMessage="1" showErrorMessage="1" sqref="D5" xr:uid="{2679B0CD-B837-43E3-AEF1-C4067283B1C8}">
      <formula1>$K$5:$L$5</formula1>
    </dataValidation>
    <dataValidation type="list" allowBlank="1" showInputMessage="1" showErrorMessage="1" sqref="D32" xr:uid="{102002BA-4894-4BC8-9339-DEC28308C494}">
      <formula1>$K$32</formula1>
    </dataValidation>
    <dataValidation type="list" allowBlank="1" showInputMessage="1" showErrorMessage="1" sqref="E48" xr:uid="{2465CDC2-5413-422A-83AB-9E75103076A2}">
      <formula1>$L$48:$M$48</formula1>
    </dataValidation>
    <dataValidation type="list" allowBlank="1" showInputMessage="1" showErrorMessage="1" sqref="C47" xr:uid="{F7FAB797-165E-464F-B9B0-47EA23AC2B0D}">
      <formula1>$L$47:$N$47</formula1>
    </dataValidation>
    <dataValidation type="list" allowBlank="1" showInputMessage="1" showErrorMessage="1" sqref="C46" xr:uid="{AEA07163-F125-47DB-913E-5822C66059B2}">
      <formula1>$L$46:$N$46</formula1>
    </dataValidation>
    <dataValidation type="list" allowBlank="1" showInputMessage="1" showErrorMessage="1" sqref="C45" xr:uid="{3859CC55-D8FF-4B38-854C-19524CC638FD}">
      <formula1>$L$45:$M$45</formula1>
    </dataValidation>
    <dataValidation type="list" allowBlank="1" showInputMessage="1" showErrorMessage="1" sqref="C44" xr:uid="{D4F6AE58-2CE2-468D-A4AA-9C862B3C9840}">
      <formula1>$L$44:$N$44</formula1>
    </dataValidation>
  </dataValidations>
  <pageMargins left="0.35433070866141736" right="0.35433070866141736" top="0.55118110236220474" bottom="0.55118110236220474" header="0.15748031496062992" footer="0.15748031496062992"/>
  <pageSetup paperSize="9" scale="53" fitToHeight="0" orientation="portrait" cellComments="asDisplayed" r:id="rId1"/>
  <headerFooter>
    <oddFooter>&amp;C&amp;12&amp;P/&amp;N</oddFooter>
  </headerFooter>
  <rowBreaks count="2" manualBreakCount="2">
    <brk id="38" max="9" man="1"/>
    <brk id="72" max="8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4.9989318521683403E-2"/>
  </sheetPr>
  <dimension ref="A1:DU15"/>
  <sheetViews>
    <sheetView zoomScaleNormal="100" workbookViewId="0">
      <selection activeCell="G21" sqref="G21"/>
    </sheetView>
  </sheetViews>
  <sheetFormatPr defaultRowHeight="13.5"/>
  <cols>
    <col min="1" max="1" width="3.625" style="20" bestFit="1" customWidth="1"/>
    <col min="2" max="2" width="27.875" style="20" customWidth="1"/>
    <col min="3" max="3" width="7.5" style="20" customWidth="1"/>
    <col min="4" max="4" width="9.875" style="20" customWidth="1"/>
    <col min="5" max="12" width="6.125" style="20" customWidth="1"/>
    <col min="13" max="13" width="8.5" style="20" customWidth="1"/>
    <col min="14" max="49" width="6.125" style="20" customWidth="1"/>
    <col min="50" max="51" width="9.25" style="20" customWidth="1"/>
    <col min="52" max="55" width="10.25" style="20" customWidth="1"/>
    <col min="56" max="56" width="4.25" style="20" bestFit="1" customWidth="1"/>
    <col min="57" max="61" width="4.125" style="20" bestFit="1" customWidth="1"/>
    <col min="62" max="62" width="5.125" style="20" bestFit="1" customWidth="1"/>
    <col min="63" max="63" width="4.5" style="20" customWidth="1"/>
    <col min="64" max="64" width="6.875" style="20" customWidth="1"/>
    <col min="65" max="65" width="4.125" style="20" bestFit="1" customWidth="1"/>
    <col min="66" max="66" width="7.5" style="20" bestFit="1" customWidth="1"/>
    <col min="67" max="77" width="3.5" style="20" bestFit="1" customWidth="1"/>
    <col min="78" max="78" width="4" style="20" bestFit="1" customWidth="1"/>
    <col min="79" max="79" width="4.125" style="20" customWidth="1"/>
    <col min="80" max="80" width="3.5" style="20" bestFit="1" customWidth="1"/>
    <col min="81" max="87" width="4.125" style="20" bestFit="1" customWidth="1"/>
    <col min="88" max="89" width="4.25" style="20" customWidth="1"/>
    <col min="90" max="90" width="7.625" style="20" bestFit="1" customWidth="1"/>
    <col min="91" max="91" width="4.5" style="20" bestFit="1" customWidth="1"/>
    <col min="92" max="92" width="7.625" style="20" customWidth="1"/>
    <col min="93" max="94" width="9" style="20" customWidth="1"/>
    <col min="95" max="98" width="4.875" style="20" bestFit="1" customWidth="1"/>
    <col min="99" max="101" width="4.5" style="20" customWidth="1"/>
    <col min="102" max="102" width="5.875" style="20" customWidth="1"/>
    <col min="103" max="103" width="6.625" style="20" customWidth="1"/>
    <col min="104" max="104" width="7.5" style="20" bestFit="1" customWidth="1"/>
    <col min="105" max="108" width="4.875" style="20" bestFit="1" customWidth="1"/>
    <col min="109" max="113" width="5.75" style="20" bestFit="1" customWidth="1"/>
    <col min="114" max="114" width="4.5" style="20" bestFit="1" customWidth="1"/>
    <col min="115" max="117" width="4.875" style="20" bestFit="1" customWidth="1"/>
    <col min="118" max="121" width="5.75" style="20" bestFit="1" customWidth="1"/>
    <col min="122" max="122" width="6.5" style="20" bestFit="1" customWidth="1"/>
    <col min="123" max="124" width="7.5" style="20" bestFit="1" customWidth="1"/>
    <col min="125" max="126" width="9" style="20" customWidth="1"/>
    <col min="127" max="127" width="7.625" style="20" bestFit="1" customWidth="1"/>
    <col min="128" max="128" width="6.5" style="20" bestFit="1" customWidth="1"/>
    <col min="129" max="130" width="5.75" style="20" bestFit="1" customWidth="1"/>
    <col min="131" max="132" width="6.5" style="20" bestFit="1" customWidth="1"/>
    <col min="133" max="133" width="7.5" style="20" bestFit="1" customWidth="1"/>
    <col min="134" max="134" width="9" style="20" customWidth="1"/>
    <col min="135" max="135" width="7.625" style="20" bestFit="1" customWidth="1"/>
    <col min="136" max="136" width="5.75" style="20" bestFit="1" customWidth="1"/>
    <col min="137" max="137" width="17.875" style="20" bestFit="1" customWidth="1"/>
    <col min="138" max="138" width="17.25" style="20" bestFit="1" customWidth="1"/>
    <col min="139" max="139" width="17.875" style="20" bestFit="1" customWidth="1"/>
    <col min="140" max="140" width="17.75" style="20" bestFit="1" customWidth="1"/>
    <col min="141" max="141" width="4" style="20" bestFit="1" customWidth="1"/>
    <col min="142" max="142" width="17" style="20" bestFit="1" customWidth="1"/>
    <col min="143" max="143" width="11.375" style="20" bestFit="1" customWidth="1"/>
    <col min="144" max="144" width="26.875" style="20" bestFit="1" customWidth="1"/>
    <col min="145" max="145" width="12.625" style="20" bestFit="1" customWidth="1"/>
    <col min="146" max="146" width="4" style="20" bestFit="1" customWidth="1"/>
    <col min="147" max="148" width="5.125" style="20" bestFit="1" customWidth="1"/>
    <col min="149" max="152" width="4" style="20" bestFit="1" customWidth="1"/>
    <col min="153" max="153" width="5.125" style="20" bestFit="1" customWidth="1"/>
    <col min="154" max="154" width="5.25" style="20" bestFit="1" customWidth="1"/>
    <col min="155" max="156" width="5.75" style="20" bestFit="1" customWidth="1"/>
    <col min="157" max="157" width="5.5" style="20" bestFit="1" customWidth="1"/>
    <col min="158" max="158" width="5.125" style="20" bestFit="1" customWidth="1"/>
    <col min="159" max="161" width="5.75" style="20" bestFit="1" customWidth="1"/>
    <col min="162" max="162" width="4" style="20" bestFit="1" customWidth="1"/>
    <col min="163" max="164" width="5.75" style="20" bestFit="1" customWidth="1"/>
    <col min="165" max="165" width="5.5" style="20" bestFit="1" customWidth="1"/>
    <col min="166" max="166" width="5.125" style="20" bestFit="1" customWidth="1"/>
    <col min="167" max="167" width="9.375" style="20" bestFit="1" customWidth="1"/>
    <col min="168" max="168" width="13.5" style="20" bestFit="1" customWidth="1"/>
    <col min="169" max="169" width="21.875" style="20" bestFit="1" customWidth="1"/>
    <col min="170" max="170" width="15.625" style="20" bestFit="1" customWidth="1"/>
    <col min="171" max="172" width="13.5" style="20" bestFit="1" customWidth="1"/>
    <col min="173" max="173" width="22.625" style="20" bestFit="1" customWidth="1"/>
    <col min="174" max="174" width="18.625" style="20" bestFit="1" customWidth="1"/>
    <col min="175" max="175" width="7.375" style="20" bestFit="1" customWidth="1"/>
    <col min="176" max="16384" width="9" style="20"/>
  </cols>
  <sheetData>
    <row r="1" spans="1:125" s="200" customFormat="1" ht="13.5" customHeight="1">
      <c r="A1" s="233" t="s">
        <v>72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5" t="s">
        <v>212</v>
      </c>
      <c r="BE1" s="231"/>
      <c r="BF1" s="231"/>
      <c r="BG1" s="231"/>
      <c r="BH1" s="231"/>
      <c r="BI1" s="231"/>
      <c r="BJ1" s="231"/>
      <c r="BK1" s="231"/>
      <c r="BL1" s="228"/>
      <c r="BM1" s="228"/>
      <c r="BN1" s="236"/>
    </row>
    <row r="2" spans="1:125" s="200" customFormat="1" ht="13.5" customHeight="1">
      <c r="A2" s="229" t="s">
        <v>73</v>
      </c>
      <c r="B2" s="229"/>
      <c r="C2" s="229"/>
      <c r="D2" s="229"/>
      <c r="E2" s="229" t="s">
        <v>74</v>
      </c>
      <c r="F2" s="229"/>
      <c r="G2" s="229"/>
      <c r="H2" s="229"/>
      <c r="I2" s="233" t="s">
        <v>60</v>
      </c>
      <c r="J2" s="233"/>
      <c r="K2" s="233"/>
      <c r="L2" s="233"/>
      <c r="M2" s="233"/>
      <c r="N2" s="233" t="s">
        <v>10</v>
      </c>
      <c r="O2" s="233"/>
      <c r="P2" s="233"/>
      <c r="Q2" s="229" t="s">
        <v>75</v>
      </c>
      <c r="R2" s="229"/>
      <c r="S2" s="229"/>
      <c r="T2" s="233" t="s">
        <v>209</v>
      </c>
      <c r="U2" s="233"/>
      <c r="V2" s="233"/>
      <c r="W2" s="233"/>
      <c r="X2" s="233"/>
      <c r="Y2" s="229" t="s">
        <v>210</v>
      </c>
      <c r="Z2" s="229"/>
      <c r="AA2" s="229"/>
      <c r="AB2" s="229"/>
      <c r="AC2" s="229"/>
      <c r="AD2" s="234" t="s">
        <v>211</v>
      </c>
      <c r="AE2" s="234"/>
      <c r="AF2" s="234"/>
      <c r="AG2" s="234"/>
      <c r="AH2" s="234"/>
      <c r="AI2" s="232" t="s">
        <v>61</v>
      </c>
      <c r="AJ2" s="232"/>
      <c r="AK2" s="229" t="s">
        <v>76</v>
      </c>
      <c r="AL2" s="229"/>
      <c r="AM2" s="229" t="s">
        <v>77</v>
      </c>
      <c r="AN2" s="229"/>
      <c r="AO2" s="229" t="s">
        <v>78</v>
      </c>
      <c r="AP2" s="229"/>
      <c r="AQ2" s="229" t="s">
        <v>79</v>
      </c>
      <c r="AR2" s="229"/>
      <c r="AS2" s="229" t="s">
        <v>80</v>
      </c>
      <c r="AT2" s="229"/>
      <c r="AU2" s="242" t="s">
        <v>81</v>
      </c>
      <c r="AV2" s="242"/>
      <c r="AW2" s="242"/>
      <c r="AX2" s="229" t="s">
        <v>82</v>
      </c>
      <c r="AY2" s="229"/>
      <c r="AZ2" s="229"/>
      <c r="BA2" s="229" t="s">
        <v>83</v>
      </c>
      <c r="BB2" s="229"/>
      <c r="BC2" s="229"/>
      <c r="BD2" s="240" t="s">
        <v>87</v>
      </c>
      <c r="BE2" s="238" t="s">
        <v>88</v>
      </c>
      <c r="BF2" s="238" t="s">
        <v>89</v>
      </c>
      <c r="BG2" s="238" t="s">
        <v>90</v>
      </c>
      <c r="BH2" s="238" t="s">
        <v>91</v>
      </c>
      <c r="BI2" s="238" t="s">
        <v>92</v>
      </c>
      <c r="BJ2" s="238" t="s">
        <v>93</v>
      </c>
      <c r="BK2" s="238" t="s">
        <v>94</v>
      </c>
      <c r="BL2" s="238" t="s">
        <v>95</v>
      </c>
      <c r="BM2" s="238" t="s">
        <v>96</v>
      </c>
      <c r="BN2" s="237"/>
    </row>
    <row r="3" spans="1:125" s="201" customFormat="1" ht="48">
      <c r="A3" s="230" t="s">
        <v>6</v>
      </c>
      <c r="B3" s="230" t="s">
        <v>84</v>
      </c>
      <c r="C3" s="230" t="s">
        <v>85</v>
      </c>
      <c r="D3" s="230" t="s">
        <v>86</v>
      </c>
      <c r="E3" s="230" t="s">
        <v>6</v>
      </c>
      <c r="F3" s="230" t="s">
        <v>84</v>
      </c>
      <c r="G3" s="230" t="s">
        <v>85</v>
      </c>
      <c r="H3" s="230" t="s">
        <v>86</v>
      </c>
      <c r="I3" s="230" t="s">
        <v>6</v>
      </c>
      <c r="J3" s="230" t="s">
        <v>84</v>
      </c>
      <c r="K3" s="230" t="s">
        <v>85</v>
      </c>
      <c r="L3" s="230" t="s">
        <v>165</v>
      </c>
      <c r="M3" s="230" t="s">
        <v>166</v>
      </c>
      <c r="N3" s="230" t="s">
        <v>6</v>
      </c>
      <c r="O3" s="230" t="s">
        <v>84</v>
      </c>
      <c r="P3" s="230" t="s">
        <v>85</v>
      </c>
      <c r="Q3" s="230" t="s">
        <v>6</v>
      </c>
      <c r="R3" s="230" t="s">
        <v>84</v>
      </c>
      <c r="S3" s="230" t="s">
        <v>85</v>
      </c>
      <c r="T3" s="230" t="s">
        <v>201</v>
      </c>
      <c r="U3" s="230" t="s">
        <v>202</v>
      </c>
      <c r="V3" s="230" t="s">
        <v>203</v>
      </c>
      <c r="W3" s="230" t="s">
        <v>204</v>
      </c>
      <c r="X3" s="230" t="s">
        <v>205</v>
      </c>
      <c r="Y3" s="230" t="s">
        <v>201</v>
      </c>
      <c r="Z3" s="230" t="s">
        <v>202</v>
      </c>
      <c r="AA3" s="230" t="s">
        <v>203</v>
      </c>
      <c r="AB3" s="230" t="s">
        <v>204</v>
      </c>
      <c r="AC3" s="230" t="s">
        <v>205</v>
      </c>
      <c r="AD3" s="230" t="s">
        <v>201</v>
      </c>
      <c r="AE3" s="230" t="s">
        <v>202</v>
      </c>
      <c r="AF3" s="230" t="s">
        <v>203</v>
      </c>
      <c r="AG3" s="230" t="s">
        <v>204</v>
      </c>
      <c r="AH3" s="230" t="s">
        <v>205</v>
      </c>
      <c r="AI3" s="230" t="s">
        <v>6</v>
      </c>
      <c r="AJ3" s="230" t="s">
        <v>84</v>
      </c>
      <c r="AK3" s="230" t="s">
        <v>6</v>
      </c>
      <c r="AL3" s="230" t="s">
        <v>84</v>
      </c>
      <c r="AM3" s="230" t="s">
        <v>6</v>
      </c>
      <c r="AN3" s="230" t="s">
        <v>84</v>
      </c>
      <c r="AO3" s="230" t="s">
        <v>6</v>
      </c>
      <c r="AP3" s="230" t="s">
        <v>84</v>
      </c>
      <c r="AQ3" s="230" t="s">
        <v>6</v>
      </c>
      <c r="AR3" s="230" t="s">
        <v>84</v>
      </c>
      <c r="AS3" s="230" t="s">
        <v>6</v>
      </c>
      <c r="AT3" s="230" t="s">
        <v>84</v>
      </c>
      <c r="AU3" s="230" t="s">
        <v>6</v>
      </c>
      <c r="AV3" s="230" t="s">
        <v>84</v>
      </c>
      <c r="AW3" s="230" t="s">
        <v>85</v>
      </c>
      <c r="AX3" s="230" t="s">
        <v>6</v>
      </c>
      <c r="AY3" s="230" t="s">
        <v>84</v>
      </c>
      <c r="AZ3" s="230" t="s">
        <v>85</v>
      </c>
      <c r="BA3" s="230" t="s">
        <v>6</v>
      </c>
      <c r="BB3" s="230" t="s">
        <v>84</v>
      </c>
      <c r="BC3" s="230" t="s">
        <v>85</v>
      </c>
      <c r="BD3" s="241"/>
      <c r="BE3" s="239"/>
      <c r="BF3" s="239"/>
      <c r="BG3" s="239"/>
      <c r="BH3" s="239"/>
      <c r="BI3" s="239"/>
      <c r="BJ3" s="239"/>
      <c r="BK3" s="239"/>
      <c r="BL3" s="239"/>
      <c r="BM3" s="239"/>
    </row>
    <row r="4" spans="1:125">
      <c r="A4" s="20">
        <f>調査票!F7</f>
        <v>0</v>
      </c>
      <c r="B4" s="20">
        <f>調査票!G7</f>
        <v>0</v>
      </c>
      <c r="C4" s="20">
        <f>調査票!H7</f>
        <v>0</v>
      </c>
      <c r="D4" s="20">
        <f>調査票!I7</f>
        <v>0</v>
      </c>
      <c r="E4" s="20">
        <f>調査票!F8</f>
        <v>0</v>
      </c>
      <c r="F4" s="20">
        <f>調査票!G8</f>
        <v>0</v>
      </c>
      <c r="G4" s="20">
        <f>調査票!H8</f>
        <v>0</v>
      </c>
      <c r="H4" s="20">
        <f>調査票!I8</f>
        <v>0</v>
      </c>
      <c r="I4" s="20">
        <f>調査票!F10</f>
        <v>0</v>
      </c>
      <c r="J4" s="20">
        <f>調査票!G10</f>
        <v>0</v>
      </c>
      <c r="K4" s="20">
        <f>調査票!H10</f>
        <v>0</v>
      </c>
      <c r="L4" s="20" t="str">
        <f>調査票!I10</f>
        <v>例　5（10）</v>
      </c>
      <c r="M4" s="20" t="str">
        <f>調査票!J10</f>
        <v>例　15</v>
      </c>
      <c r="N4" s="20">
        <f>調査票!F11</f>
        <v>0</v>
      </c>
      <c r="O4" s="20">
        <f>調査票!G11</f>
        <v>0</v>
      </c>
      <c r="P4" s="20">
        <f>調査票!H11</f>
        <v>0</v>
      </c>
      <c r="Q4" s="20">
        <f>調査票!F12</f>
        <v>0</v>
      </c>
      <c r="R4" s="20">
        <f>調査票!G12</f>
        <v>0</v>
      </c>
      <c r="S4" s="20">
        <f>調査票!H12</f>
        <v>0</v>
      </c>
      <c r="T4" s="20">
        <f>調査票!F14</f>
        <v>0</v>
      </c>
      <c r="U4" s="20">
        <f>調査票!G14</f>
        <v>0</v>
      </c>
      <c r="V4" s="20">
        <f>調査票!H14</f>
        <v>0</v>
      </c>
      <c r="W4" s="20">
        <f>調査票!I14</f>
        <v>0</v>
      </c>
      <c r="X4" s="20">
        <f>調査票!J14</f>
        <v>0</v>
      </c>
      <c r="Y4" s="20">
        <f>調査票!F15</f>
        <v>0</v>
      </c>
      <c r="Z4" s="20">
        <f>調査票!G15</f>
        <v>0</v>
      </c>
      <c r="AA4" s="20">
        <f>調査票!H15</f>
        <v>0</v>
      </c>
      <c r="AB4" s="20">
        <f>調査票!I15</f>
        <v>0</v>
      </c>
      <c r="AC4" s="20">
        <f>調査票!J15</f>
        <v>0</v>
      </c>
      <c r="AD4" s="20">
        <f>調査票!F16</f>
        <v>0</v>
      </c>
      <c r="AE4" s="20">
        <f>調査票!G16</f>
        <v>0</v>
      </c>
      <c r="AF4" s="20">
        <f>調査票!H16</f>
        <v>0</v>
      </c>
      <c r="AG4" s="20">
        <f>調査票!I16</f>
        <v>0</v>
      </c>
      <c r="AH4" s="20">
        <f>調査票!J16</f>
        <v>0</v>
      </c>
      <c r="AI4" s="20">
        <f>調査票!F18</f>
        <v>0</v>
      </c>
      <c r="AJ4" s="20">
        <f>調査票!G18</f>
        <v>0</v>
      </c>
      <c r="AK4" s="20">
        <f>調査票!F19</f>
        <v>0</v>
      </c>
      <c r="AL4" s="20">
        <f>調査票!G19</f>
        <v>0</v>
      </c>
      <c r="AM4" s="20">
        <f>調査票!F20</f>
        <v>0</v>
      </c>
      <c r="AN4" s="20">
        <f>調査票!G20</f>
        <v>0</v>
      </c>
      <c r="AO4" s="20">
        <f>調査票!F21</f>
        <v>0</v>
      </c>
      <c r="AP4" s="20">
        <f>調査票!G21</f>
        <v>0</v>
      </c>
      <c r="AQ4" s="20">
        <f>調査票!F22</f>
        <v>0</v>
      </c>
      <c r="AR4" s="20">
        <f>調査票!G22</f>
        <v>0</v>
      </c>
      <c r="AS4" s="20">
        <f>調査票!F23</f>
        <v>0</v>
      </c>
      <c r="AT4" s="20">
        <f>調査票!G23</f>
        <v>0</v>
      </c>
      <c r="AU4" s="20">
        <f>調査票!F24</f>
        <v>0</v>
      </c>
      <c r="AV4" s="20">
        <f>調査票!G24</f>
        <v>0</v>
      </c>
      <c r="AW4" s="20">
        <f>調査票!H24</f>
        <v>0</v>
      </c>
      <c r="AX4" s="20">
        <f>調査票!F25</f>
        <v>0</v>
      </c>
      <c r="AY4" s="20">
        <f>調査票!G25</f>
        <v>0</v>
      </c>
      <c r="AZ4" s="20">
        <f>調査票!H25</f>
        <v>0</v>
      </c>
      <c r="BA4" s="20">
        <f>調査票!F26</f>
        <v>0</v>
      </c>
      <c r="BB4" s="20">
        <f>調査票!G26</f>
        <v>0</v>
      </c>
      <c r="BC4" s="20">
        <f>調査票!H26</f>
        <v>0</v>
      </c>
      <c r="BD4" s="20" t="str">
        <f>IF(COUNTIF(調査票!$C$27,"*1*"),1,"")</f>
        <v/>
      </c>
      <c r="BE4" s="20" t="str">
        <f>IF(COUNTIF(調査票!$C$27,"*2*"),1,"")</f>
        <v/>
      </c>
      <c r="BF4" s="20" t="str">
        <f>IF(COUNTIF(調査票!$C$27,"*3*"),1,"")</f>
        <v/>
      </c>
      <c r="BG4" s="20" t="str">
        <f>IF(COUNTIF(調査票!$C$27,"*4*"),1,"")</f>
        <v/>
      </c>
      <c r="BH4" s="20" t="str">
        <f>IF(COUNTIF(調査票!$C$27,"*5*"),1,"")</f>
        <v/>
      </c>
      <c r="BI4" s="20" t="str">
        <f>IF(COUNTIF(調査票!$C$27,"*6*"),1,"")</f>
        <v/>
      </c>
      <c r="BJ4" s="20" t="str">
        <f>IF(COUNTIF(調査票!$C$27,"*7*"),1,"")</f>
        <v/>
      </c>
      <c r="BK4" s="20" t="str">
        <f>IF(COUNTIF(調査票!$C$27,"*8*"),1,"")</f>
        <v/>
      </c>
      <c r="BL4" s="20" t="str">
        <f>IF(COUNTIF(調査票!$C$27,"*9*"),1,"")</f>
        <v/>
      </c>
      <c r="BM4" s="20" t="str">
        <f>IF(COUNTIF(調査票!C27,"*10*"),調査票!I28,"")</f>
        <v/>
      </c>
      <c r="DR4" s="20" t="str">
        <f>IF('（入力しない）とりまとめ用'!$D$13="①","○","　")</f>
        <v>　</v>
      </c>
      <c r="DS4" s="20" t="str">
        <f>IF('（入力しない）とりまとめ用'!$D$13="②","○","　")</f>
        <v>　</v>
      </c>
      <c r="DT4" s="20" t="str">
        <f>IF('（入力しない）とりまとめ用'!$D$13="③",#REF!,"　")</f>
        <v>　</v>
      </c>
      <c r="DU4" s="20" t="str">
        <f>IF('（入力しない）とりまとめ用'!$D$13="④","○","　")</f>
        <v>　</v>
      </c>
    </row>
    <row r="6" spans="1:125" s="200" customFormat="1" ht="13.5" customHeight="1">
      <c r="A6" s="202" t="s">
        <v>97</v>
      </c>
      <c r="B6" s="203"/>
      <c r="C6" s="203"/>
      <c r="D6" s="203"/>
      <c r="E6" s="203"/>
      <c r="F6" s="204"/>
      <c r="G6" s="243" t="s">
        <v>213</v>
      </c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5"/>
    </row>
    <row r="7" spans="1:125" s="200" customFormat="1" ht="13.5" customHeight="1">
      <c r="A7" s="205" t="s">
        <v>98</v>
      </c>
      <c r="B7" s="206"/>
      <c r="C7" s="206"/>
      <c r="D7" s="207"/>
      <c r="E7" s="208" t="s">
        <v>99</v>
      </c>
      <c r="F7" s="208" t="s">
        <v>100</v>
      </c>
      <c r="G7" s="209" t="s">
        <v>101</v>
      </c>
      <c r="H7" s="209" t="s">
        <v>102</v>
      </c>
      <c r="I7" s="210" t="s">
        <v>103</v>
      </c>
      <c r="J7" s="209" t="s">
        <v>104</v>
      </c>
      <c r="K7" s="209"/>
      <c r="L7" s="209" t="s">
        <v>105</v>
      </c>
      <c r="M7" s="209"/>
      <c r="N7" s="209"/>
      <c r="O7" s="210" t="s">
        <v>106</v>
      </c>
      <c r="P7" s="209" t="s">
        <v>107</v>
      </c>
      <c r="Q7" s="209" t="s">
        <v>108</v>
      </c>
      <c r="R7" s="209"/>
      <c r="S7" s="211" t="s">
        <v>109</v>
      </c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3"/>
      <c r="AF7" s="246" t="s">
        <v>110</v>
      </c>
      <c r="AG7" s="247"/>
      <c r="AH7" s="247"/>
      <c r="AI7" s="247"/>
      <c r="AJ7" s="247"/>
      <c r="AK7" s="247"/>
      <c r="AL7" s="247"/>
      <c r="AM7" s="247"/>
      <c r="AN7" s="247"/>
      <c r="AO7" s="248"/>
      <c r="AP7" s="249" t="s">
        <v>155</v>
      </c>
      <c r="AQ7" s="249" t="s">
        <v>156</v>
      </c>
    </row>
    <row r="8" spans="1:125" s="200" customFormat="1" ht="54" customHeight="1">
      <c r="A8" s="215" t="s">
        <v>111</v>
      </c>
      <c r="B8" s="215" t="s">
        <v>27</v>
      </c>
      <c r="C8" s="216" t="s">
        <v>112</v>
      </c>
      <c r="D8" s="217"/>
      <c r="E8" s="218"/>
      <c r="F8" s="218"/>
      <c r="G8" s="209"/>
      <c r="H8" s="209"/>
      <c r="I8" s="219"/>
      <c r="J8" s="214" t="s">
        <v>113</v>
      </c>
      <c r="K8" s="214" t="s">
        <v>114</v>
      </c>
      <c r="L8" s="214" t="s">
        <v>115</v>
      </c>
      <c r="M8" s="214" t="s">
        <v>116</v>
      </c>
      <c r="N8" s="214" t="s">
        <v>96</v>
      </c>
      <c r="O8" s="219"/>
      <c r="P8" s="209"/>
      <c r="Q8" s="214" t="s">
        <v>117</v>
      </c>
      <c r="R8" s="214" t="s">
        <v>118</v>
      </c>
      <c r="S8" s="214">
        <v>-15</v>
      </c>
      <c r="T8" s="214">
        <v>16</v>
      </c>
      <c r="U8" s="214">
        <v>20</v>
      </c>
      <c r="V8" s="214">
        <v>24</v>
      </c>
      <c r="W8" s="214">
        <v>26</v>
      </c>
      <c r="X8" s="214">
        <v>28</v>
      </c>
      <c r="Y8" s="214">
        <v>30</v>
      </c>
      <c r="Z8" s="214">
        <v>32</v>
      </c>
      <c r="AA8" s="214">
        <v>34</v>
      </c>
      <c r="AB8" s="214">
        <v>36</v>
      </c>
      <c r="AC8" s="214" t="s">
        <v>119</v>
      </c>
      <c r="AD8" s="214" t="s">
        <v>120</v>
      </c>
      <c r="AE8" s="214" t="s">
        <v>121</v>
      </c>
      <c r="AF8" s="214" t="s">
        <v>122</v>
      </c>
      <c r="AG8" s="214" t="s">
        <v>123</v>
      </c>
      <c r="AH8" s="214" t="s">
        <v>124</v>
      </c>
      <c r="AI8" s="214" t="s">
        <v>125</v>
      </c>
      <c r="AJ8" s="214" t="s">
        <v>126</v>
      </c>
      <c r="AK8" s="214" t="s">
        <v>127</v>
      </c>
      <c r="AL8" s="214" t="s">
        <v>128</v>
      </c>
      <c r="AM8" s="214" t="s">
        <v>129</v>
      </c>
      <c r="AN8" s="214" t="s">
        <v>130</v>
      </c>
      <c r="AO8" s="214" t="s">
        <v>96</v>
      </c>
      <c r="AP8" s="250"/>
      <c r="AQ8" s="250"/>
    </row>
    <row r="9" spans="1:125">
      <c r="A9" s="20" t="str">
        <f>IF(調査票!D32="○",1,"")</f>
        <v/>
      </c>
      <c r="B9" s="20" t="str">
        <f>調査票!D33&amp;":"&amp;調査票!E33&amp;"-"&amp;調査票!F33&amp;":"&amp;調査票!G33&amp;"（休憩時間"&amp;調査票!E34&amp;":"&amp;調査票!F34&amp;"-"&amp;調査票!G34&amp;":"&amp;調査票!H34&amp;"）"</f>
        <v>0:0-0:0（休憩時間0:0-0:0）</v>
      </c>
      <c r="C9" s="20">
        <f>調査票!E35</f>
        <v>0</v>
      </c>
      <c r="D9" s="20" t="str">
        <f>調査票!E36&amp;":"&amp;調査票!F36&amp;"-"&amp;調査票!G36&amp;":"&amp;調査票!H36</f>
        <v>0:0-0:0</v>
      </c>
      <c r="E9" s="20">
        <f>調査票!C37</f>
        <v>0</v>
      </c>
      <c r="F9" s="20">
        <f>調査票!H37</f>
        <v>0</v>
      </c>
      <c r="G9" s="20">
        <f>調査票!C43</f>
        <v>0</v>
      </c>
      <c r="H9" s="20">
        <f>調査票!F43</f>
        <v>0</v>
      </c>
      <c r="I9" s="20">
        <f>調査票!C44</f>
        <v>0</v>
      </c>
      <c r="J9" s="20" t="str">
        <f>IF(調査票!C45=1,1,"")</f>
        <v/>
      </c>
      <c r="K9" s="20" t="str">
        <f>IF(調査票!C45=2,1,"")</f>
        <v/>
      </c>
      <c r="L9" s="20" t="str">
        <f>IF(調査票!C45=1,1,"")</f>
        <v/>
      </c>
      <c r="M9" s="20" t="str">
        <f>IF(調査票!C45=2,1,"")</f>
        <v/>
      </c>
      <c r="N9" s="20" t="str">
        <f>IF(調査票!C46=3,調査票!#REF!,"")</f>
        <v/>
      </c>
      <c r="O9" s="20" t="str">
        <f>IF(OR(調査票!C47=1,調査票!C47=2),1,"")</f>
        <v/>
      </c>
      <c r="P9" s="20">
        <f>調査票!C48</f>
        <v>0</v>
      </c>
      <c r="Q9" s="20" t="str">
        <f>IF(調査票!E48=1,1,"")</f>
        <v/>
      </c>
      <c r="R9" s="20" t="str">
        <f>IF(調査票!E48=2,調査票!H48,"")</f>
        <v/>
      </c>
      <c r="S9" s="20" t="str">
        <f>IF(調査票!C50=2,1,"")</f>
        <v/>
      </c>
      <c r="T9" s="20" t="str">
        <f>IF(調査票!C51=2,1,"")</f>
        <v/>
      </c>
      <c r="U9" s="20" t="str">
        <f>IF(調査票!C52=2,1,"")</f>
        <v/>
      </c>
      <c r="V9" s="20" t="str">
        <f>IF(調査票!C53=2,1,"")</f>
        <v/>
      </c>
      <c r="W9" s="20" t="str">
        <f>IF(調査票!E50=2,1,"")</f>
        <v/>
      </c>
      <c r="X9" s="20" t="str">
        <f>IF(調査票!E512,1,"")</f>
        <v/>
      </c>
      <c r="Y9" s="20" t="str">
        <f>IF(調査票!E52=2,1,"")</f>
        <v/>
      </c>
      <c r="Z9" s="20" t="str">
        <f>IF(調査票!E53=2,1,"")</f>
        <v/>
      </c>
      <c r="AA9" s="20" t="str">
        <f>IF(調査票!G50=2,1,"")</f>
        <v/>
      </c>
      <c r="AB9" s="20" t="str">
        <f>IF(調査票!G51=2,1,"")</f>
        <v/>
      </c>
      <c r="AC9" s="20" t="str">
        <f>IF(調査票!I50=2,1,"")</f>
        <v/>
      </c>
      <c r="AD9" s="20" t="str">
        <f>IF(調査票!I51=2,1,"")</f>
        <v/>
      </c>
      <c r="AE9" s="20" t="str">
        <f>IF(調査票!I522,1,"")</f>
        <v/>
      </c>
      <c r="AF9" s="20">
        <f>調査票!D54</f>
        <v>0</v>
      </c>
      <c r="AG9" s="20">
        <f>調査票!F54</f>
        <v>0</v>
      </c>
      <c r="AH9" s="20">
        <f>調査票!H54</f>
        <v>0</v>
      </c>
      <c r="AI9" s="20">
        <f>調査票!D55</f>
        <v>0</v>
      </c>
      <c r="AJ9" s="20">
        <f>調査票!F55</f>
        <v>0</v>
      </c>
      <c r="AK9" s="20">
        <f>調査票!H55</f>
        <v>0</v>
      </c>
      <c r="AL9" s="20">
        <f>調査票!D56</f>
        <v>0</v>
      </c>
      <c r="AM9" s="20">
        <f>調査票!F56</f>
        <v>0</v>
      </c>
      <c r="AN9" s="20">
        <f>調査票!H56</f>
        <v>0</v>
      </c>
      <c r="AO9" s="20">
        <f>調査票!D57</f>
        <v>0</v>
      </c>
      <c r="AP9" s="20">
        <f>調査票!D58</f>
        <v>0</v>
      </c>
      <c r="AQ9" s="20">
        <f>調査票!D59</f>
        <v>0</v>
      </c>
    </row>
    <row r="11" spans="1:125" ht="13.5" customHeight="1">
      <c r="A11" s="220" t="s">
        <v>131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2"/>
      <c r="Y11" s="220" t="s">
        <v>132</v>
      </c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2"/>
      <c r="AW11" s="223" t="s">
        <v>133</v>
      </c>
      <c r="AX11" s="224"/>
      <c r="AY11" s="224"/>
      <c r="AZ11" s="224"/>
      <c r="BA11" s="224"/>
      <c r="BB11" s="224"/>
      <c r="BC11" s="224"/>
      <c r="BD11" s="225"/>
    </row>
    <row r="12" spans="1:125">
      <c r="A12" s="226" t="s">
        <v>134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3" t="s">
        <v>135</v>
      </c>
      <c r="Q12" s="224"/>
      <c r="R12" s="224"/>
      <c r="S12" s="224"/>
      <c r="T12" s="224"/>
      <c r="U12" s="224"/>
      <c r="V12" s="224"/>
      <c r="W12" s="224"/>
      <c r="X12" s="225"/>
      <c r="Y12" s="226" t="s">
        <v>134</v>
      </c>
      <c r="Z12" s="226"/>
      <c r="AA12" s="226"/>
      <c r="AB12" s="226"/>
      <c r="AC12" s="226"/>
      <c r="AD12" s="226"/>
      <c r="AE12" s="226"/>
      <c r="AF12" s="226"/>
      <c r="AG12" s="226"/>
      <c r="AH12" s="226"/>
      <c r="AI12" s="226"/>
      <c r="AJ12" s="226"/>
      <c r="AK12" s="226"/>
      <c r="AL12" s="226"/>
      <c r="AM12" s="226"/>
      <c r="AN12" s="223" t="s">
        <v>135</v>
      </c>
      <c r="AO12" s="224"/>
      <c r="AP12" s="224"/>
      <c r="AQ12" s="224"/>
      <c r="AR12" s="224"/>
      <c r="AS12" s="224"/>
      <c r="AT12" s="224"/>
      <c r="AU12" s="224"/>
      <c r="AV12" s="225"/>
      <c r="AW12" s="226" t="s">
        <v>134</v>
      </c>
      <c r="AX12" s="226"/>
      <c r="AY12" s="226"/>
      <c r="AZ12" s="226"/>
      <c r="BA12" s="226"/>
      <c r="BB12" s="223" t="s">
        <v>135</v>
      </c>
      <c r="BC12" s="224"/>
      <c r="BD12" s="225"/>
    </row>
    <row r="13" spans="1:125" ht="13.5" customHeight="1">
      <c r="A13" s="226" t="s">
        <v>136</v>
      </c>
      <c r="B13" s="226"/>
      <c r="C13" s="226"/>
      <c r="D13" s="226" t="s">
        <v>137</v>
      </c>
      <c r="E13" s="226"/>
      <c r="F13" s="226"/>
      <c r="G13" s="226" t="s">
        <v>138</v>
      </c>
      <c r="H13" s="226"/>
      <c r="I13" s="226"/>
      <c r="J13" s="226" t="s">
        <v>139</v>
      </c>
      <c r="K13" s="226"/>
      <c r="L13" s="226"/>
      <c r="M13" s="226" t="s">
        <v>140</v>
      </c>
      <c r="N13" s="226"/>
      <c r="O13" s="226"/>
      <c r="P13" s="226" t="s">
        <v>141</v>
      </c>
      <c r="Q13" s="226"/>
      <c r="R13" s="226"/>
      <c r="S13" s="226" t="s">
        <v>142</v>
      </c>
      <c r="T13" s="226"/>
      <c r="U13" s="226"/>
      <c r="V13" s="226" t="s">
        <v>143</v>
      </c>
      <c r="W13" s="226"/>
      <c r="X13" s="226"/>
      <c r="Y13" s="226" t="s">
        <v>136</v>
      </c>
      <c r="Z13" s="226"/>
      <c r="AA13" s="226"/>
      <c r="AB13" s="226" t="s">
        <v>137</v>
      </c>
      <c r="AC13" s="226"/>
      <c r="AD13" s="226"/>
      <c r="AE13" s="226" t="s">
        <v>138</v>
      </c>
      <c r="AF13" s="226"/>
      <c r="AG13" s="226"/>
      <c r="AH13" s="226" t="s">
        <v>139</v>
      </c>
      <c r="AI13" s="226"/>
      <c r="AJ13" s="226"/>
      <c r="AK13" s="226" t="s">
        <v>140</v>
      </c>
      <c r="AL13" s="226"/>
      <c r="AM13" s="226"/>
      <c r="AN13" s="226" t="s">
        <v>141</v>
      </c>
      <c r="AO13" s="226"/>
      <c r="AP13" s="226"/>
      <c r="AQ13" s="226" t="s">
        <v>142</v>
      </c>
      <c r="AR13" s="226"/>
      <c r="AS13" s="226"/>
      <c r="AT13" s="226" t="s">
        <v>143</v>
      </c>
      <c r="AU13" s="226"/>
      <c r="AV13" s="226"/>
      <c r="AW13" s="226" t="s">
        <v>136</v>
      </c>
      <c r="AX13" s="226" t="s">
        <v>137</v>
      </c>
      <c r="AY13" s="226" t="s">
        <v>138</v>
      </c>
      <c r="AZ13" s="226" t="s">
        <v>139</v>
      </c>
      <c r="BA13" s="226" t="s">
        <v>140</v>
      </c>
      <c r="BB13" s="226" t="s">
        <v>141</v>
      </c>
      <c r="BC13" s="226" t="s">
        <v>142</v>
      </c>
      <c r="BD13" s="226" t="s">
        <v>143</v>
      </c>
    </row>
    <row r="14" spans="1:125" ht="40.5">
      <c r="A14" s="227" t="s">
        <v>59</v>
      </c>
      <c r="B14" s="227" t="s">
        <v>60</v>
      </c>
      <c r="C14" s="227" t="s">
        <v>61</v>
      </c>
      <c r="D14" s="227" t="s">
        <v>59</v>
      </c>
      <c r="E14" s="227" t="s">
        <v>60</v>
      </c>
      <c r="F14" s="227" t="s">
        <v>61</v>
      </c>
      <c r="G14" s="227" t="s">
        <v>59</v>
      </c>
      <c r="H14" s="227" t="s">
        <v>60</v>
      </c>
      <c r="I14" s="227" t="s">
        <v>61</v>
      </c>
      <c r="J14" s="227" t="s">
        <v>59</v>
      </c>
      <c r="K14" s="227" t="s">
        <v>60</v>
      </c>
      <c r="L14" s="227" t="s">
        <v>61</v>
      </c>
      <c r="M14" s="227" t="s">
        <v>59</v>
      </c>
      <c r="N14" s="227" t="s">
        <v>60</v>
      </c>
      <c r="O14" s="227" t="s">
        <v>61</v>
      </c>
      <c r="P14" s="227" t="s">
        <v>59</v>
      </c>
      <c r="Q14" s="227" t="s">
        <v>60</v>
      </c>
      <c r="R14" s="227" t="s">
        <v>61</v>
      </c>
      <c r="S14" s="227" t="s">
        <v>59</v>
      </c>
      <c r="T14" s="227" t="s">
        <v>60</v>
      </c>
      <c r="U14" s="227" t="s">
        <v>61</v>
      </c>
      <c r="V14" s="227" t="s">
        <v>59</v>
      </c>
      <c r="W14" s="227" t="s">
        <v>60</v>
      </c>
      <c r="X14" s="227" t="s">
        <v>61</v>
      </c>
      <c r="Y14" s="227" t="s">
        <v>59</v>
      </c>
      <c r="Z14" s="227" t="s">
        <v>60</v>
      </c>
      <c r="AA14" s="227" t="s">
        <v>61</v>
      </c>
      <c r="AB14" s="227" t="s">
        <v>59</v>
      </c>
      <c r="AC14" s="227" t="s">
        <v>60</v>
      </c>
      <c r="AD14" s="227" t="s">
        <v>61</v>
      </c>
      <c r="AE14" s="227" t="s">
        <v>59</v>
      </c>
      <c r="AF14" s="227" t="s">
        <v>60</v>
      </c>
      <c r="AG14" s="227" t="s">
        <v>61</v>
      </c>
      <c r="AH14" s="227" t="s">
        <v>59</v>
      </c>
      <c r="AI14" s="227" t="s">
        <v>60</v>
      </c>
      <c r="AJ14" s="227" t="s">
        <v>61</v>
      </c>
      <c r="AK14" s="227" t="s">
        <v>59</v>
      </c>
      <c r="AL14" s="227" t="s">
        <v>60</v>
      </c>
      <c r="AM14" s="227" t="s">
        <v>61</v>
      </c>
      <c r="AN14" s="227" t="s">
        <v>59</v>
      </c>
      <c r="AO14" s="227" t="s">
        <v>60</v>
      </c>
      <c r="AP14" s="227" t="s">
        <v>61</v>
      </c>
      <c r="AQ14" s="227" t="s">
        <v>59</v>
      </c>
      <c r="AR14" s="227" t="s">
        <v>60</v>
      </c>
      <c r="AS14" s="227" t="s">
        <v>61</v>
      </c>
      <c r="AT14" s="227" t="s">
        <v>59</v>
      </c>
      <c r="AU14" s="227" t="s">
        <v>60</v>
      </c>
      <c r="AV14" s="227" t="s">
        <v>61</v>
      </c>
      <c r="AW14" s="226"/>
      <c r="AX14" s="226"/>
      <c r="AY14" s="226"/>
      <c r="AZ14" s="226"/>
      <c r="BA14" s="226"/>
      <c r="BB14" s="226"/>
      <c r="BC14" s="226"/>
      <c r="BD14" s="226"/>
    </row>
    <row r="15" spans="1:125">
      <c r="A15" s="20">
        <f>調査票!C65</f>
        <v>0</v>
      </c>
      <c r="B15" s="20">
        <f>調査票!D65</f>
        <v>0</v>
      </c>
      <c r="C15" s="20">
        <f>調査票!E65</f>
        <v>0</v>
      </c>
      <c r="D15" s="20">
        <f>調査票!C66</f>
        <v>0</v>
      </c>
      <c r="E15" s="20">
        <f>調査票!D66</f>
        <v>0</v>
      </c>
      <c r="F15" s="20">
        <f>調査票!E66</f>
        <v>0</v>
      </c>
      <c r="G15" s="20">
        <f>調査票!C67</f>
        <v>0</v>
      </c>
      <c r="H15" s="20">
        <f>調査票!D67</f>
        <v>0</v>
      </c>
      <c r="I15" s="20">
        <f>調査票!E67</f>
        <v>0</v>
      </c>
      <c r="J15" s="20">
        <f>調査票!C68</f>
        <v>0</v>
      </c>
      <c r="K15" s="20">
        <f>調査票!D68</f>
        <v>0</v>
      </c>
      <c r="L15" s="20">
        <f>調査票!E68</f>
        <v>0</v>
      </c>
      <c r="M15" s="20">
        <f>調査票!C69</f>
        <v>0</v>
      </c>
      <c r="N15" s="20">
        <f>調査票!D69</f>
        <v>0</v>
      </c>
      <c r="O15" s="20">
        <f>調査票!E69</f>
        <v>0</v>
      </c>
      <c r="P15" s="20">
        <f>調査票!C70</f>
        <v>0</v>
      </c>
      <c r="Q15" s="20">
        <f>調査票!D70</f>
        <v>0</v>
      </c>
      <c r="R15" s="20">
        <f>調査票!E70</f>
        <v>0</v>
      </c>
      <c r="S15" s="20">
        <f>調査票!C71</f>
        <v>0</v>
      </c>
      <c r="T15" s="20">
        <f>調査票!D71</f>
        <v>0</v>
      </c>
      <c r="U15" s="20">
        <f>調査票!E71</f>
        <v>0</v>
      </c>
      <c r="V15" s="20">
        <f>調査票!C72</f>
        <v>0</v>
      </c>
      <c r="W15" s="20">
        <f>調査票!D72</f>
        <v>0</v>
      </c>
      <c r="X15" s="20">
        <f>調査票!E72</f>
        <v>0</v>
      </c>
      <c r="Y15" s="20">
        <f>調査票!F65</f>
        <v>0</v>
      </c>
      <c r="Z15" s="20">
        <f>調査票!G65</f>
        <v>0</v>
      </c>
      <c r="AA15" s="20">
        <f>調査票!H65</f>
        <v>0</v>
      </c>
      <c r="AB15" s="20">
        <f>調査票!F66</f>
        <v>0</v>
      </c>
      <c r="AC15" s="20">
        <f>調査票!G66</f>
        <v>0</v>
      </c>
      <c r="AD15" s="20">
        <f>調査票!H66</f>
        <v>0</v>
      </c>
      <c r="AE15" s="20">
        <f>調査票!F67</f>
        <v>0</v>
      </c>
      <c r="AF15" s="20">
        <f>調査票!G67</f>
        <v>0</v>
      </c>
      <c r="AG15" s="20">
        <f>調査票!H67</f>
        <v>0</v>
      </c>
      <c r="AH15" s="20">
        <f>調査票!F68</f>
        <v>0</v>
      </c>
      <c r="AI15" s="20">
        <f>調査票!G68</f>
        <v>0</v>
      </c>
      <c r="AJ15" s="20">
        <f>調査票!H68</f>
        <v>0</v>
      </c>
      <c r="AK15" s="20">
        <f>調査票!F69</f>
        <v>0</v>
      </c>
      <c r="AL15" s="20">
        <f>調査票!G69</f>
        <v>0</v>
      </c>
      <c r="AM15" s="20">
        <f>調査票!H69</f>
        <v>0</v>
      </c>
      <c r="AN15" s="20">
        <f>調査票!F70</f>
        <v>0</v>
      </c>
      <c r="AO15" s="20">
        <f>調査票!G70</f>
        <v>0</v>
      </c>
      <c r="AP15" s="20">
        <f>調査票!H70</f>
        <v>0</v>
      </c>
      <c r="AQ15" s="20">
        <f>調査票!F71</f>
        <v>0</v>
      </c>
      <c r="AR15" s="20">
        <f>調査票!G71</f>
        <v>0</v>
      </c>
      <c r="AS15" s="20">
        <f>調査票!H71</f>
        <v>0</v>
      </c>
      <c r="AT15" s="20">
        <f>調査票!F72</f>
        <v>0</v>
      </c>
      <c r="AU15" s="20">
        <f>調査票!G72</f>
        <v>0</v>
      </c>
      <c r="AV15" s="20">
        <f>調査票!H72</f>
        <v>0</v>
      </c>
      <c r="AW15" s="20">
        <f>調査票!I65</f>
        <v>0</v>
      </c>
      <c r="AX15" s="20">
        <f>調査票!I66</f>
        <v>0</v>
      </c>
      <c r="AY15" s="20">
        <f>調査票!I67</f>
        <v>0</v>
      </c>
      <c r="AZ15" s="20">
        <f>調査票!I68</f>
        <v>0</v>
      </c>
      <c r="BA15" s="20">
        <f>調査票!I69</f>
        <v>0</v>
      </c>
      <c r="BB15" s="20">
        <f>調査票!I70</f>
        <v>0</v>
      </c>
      <c r="BC15" s="20">
        <f>調査票!I71</f>
        <v>0</v>
      </c>
      <c r="BD15" s="20">
        <f>調査票!I72</f>
        <v>0</v>
      </c>
    </row>
  </sheetData>
  <mergeCells count="78">
    <mergeCell ref="BM2:BM3"/>
    <mergeCell ref="G6:AQ6"/>
    <mergeCell ref="AF7:AO7"/>
    <mergeCell ref="AP7:AP8"/>
    <mergeCell ref="AQ7:AQ8"/>
    <mergeCell ref="BH2:BH3"/>
    <mergeCell ref="BI2:BI3"/>
    <mergeCell ref="BJ2:BJ3"/>
    <mergeCell ref="BK2:BK3"/>
    <mergeCell ref="BL2:BL3"/>
    <mergeCell ref="A1:BC1"/>
    <mergeCell ref="BD2:BD3"/>
    <mergeCell ref="BE2:BE3"/>
    <mergeCell ref="BF2:BF3"/>
    <mergeCell ref="BG2:BG3"/>
    <mergeCell ref="I2:M2"/>
    <mergeCell ref="N2:P2"/>
    <mergeCell ref="T2:X2"/>
    <mergeCell ref="Y2:AC2"/>
    <mergeCell ref="AD2:AH2"/>
    <mergeCell ref="BC13:BC14"/>
    <mergeCell ref="BD13:BD14"/>
    <mergeCell ref="BB13:BB14"/>
    <mergeCell ref="AQ13:AS13"/>
    <mergeCell ref="AT13:AV13"/>
    <mergeCell ref="AW13:AW14"/>
    <mergeCell ref="AX13:AX14"/>
    <mergeCell ref="AY13:AY14"/>
    <mergeCell ref="AZ13:AZ14"/>
    <mergeCell ref="BA13:BA14"/>
    <mergeCell ref="A13:C13"/>
    <mergeCell ref="D13:F13"/>
    <mergeCell ref="G13:I13"/>
    <mergeCell ref="J13:L13"/>
    <mergeCell ref="M13:O13"/>
    <mergeCell ref="P13:R13"/>
    <mergeCell ref="AW12:BA12"/>
    <mergeCell ref="AN13:AP13"/>
    <mergeCell ref="S13:U13"/>
    <mergeCell ref="V13:X13"/>
    <mergeCell ref="Y13:AA13"/>
    <mergeCell ref="AB13:AD13"/>
    <mergeCell ref="AE13:AG13"/>
    <mergeCell ref="AH13:AJ13"/>
    <mergeCell ref="AK13:AM13"/>
    <mergeCell ref="P12:X12"/>
    <mergeCell ref="A11:X11"/>
    <mergeCell ref="Y11:AV11"/>
    <mergeCell ref="Y12:AM12"/>
    <mergeCell ref="AN12:AV12"/>
    <mergeCell ref="A12:O12"/>
    <mergeCell ref="AX2:AZ2"/>
    <mergeCell ref="BA2:BC2"/>
    <mergeCell ref="A6:F6"/>
    <mergeCell ref="A7:D7"/>
    <mergeCell ref="E7:E8"/>
    <mergeCell ref="F7:F8"/>
    <mergeCell ref="G7:G8"/>
    <mergeCell ref="S7:AE7"/>
    <mergeCell ref="C8:D8"/>
    <mergeCell ref="P7:P8"/>
    <mergeCell ref="Q7:R7"/>
    <mergeCell ref="I7:I8"/>
    <mergeCell ref="J7:K7"/>
    <mergeCell ref="L7:N7"/>
    <mergeCell ref="O7:O8"/>
    <mergeCell ref="H7:H8"/>
    <mergeCell ref="BB12:BD12"/>
    <mergeCell ref="AW11:BD11"/>
    <mergeCell ref="A2:D2"/>
    <mergeCell ref="E2:H2"/>
    <mergeCell ref="Q2:S2"/>
    <mergeCell ref="AK2:AL2"/>
    <mergeCell ref="AM2:AN2"/>
    <mergeCell ref="AO2:AP2"/>
    <mergeCell ref="AQ2:AR2"/>
    <mergeCell ref="AS2:AT2"/>
    <mergeCell ref="AU2:A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回答要領</vt:lpstr>
      <vt:lpstr>調査票</vt:lpstr>
      <vt:lpstr>（入力しない）とりまとめ用</vt:lpstr>
      <vt:lpstr>回答要領!Print_Area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柳田　萌</cp:lastModifiedBy>
  <dcterms:created xsi:type="dcterms:W3CDTF">2023-07-18T02:25:09Z</dcterms:created>
  <dcterms:modified xsi:type="dcterms:W3CDTF">2026-06-18T10:31:13Z</dcterms:modified>
</cp:coreProperties>
</file>