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wvl6af\建設課\●下水道 - cybozu\12.)平成２９年度\起債関係\32. 【市町村課＿H30 2 9〆切】公営企業に係る「経営比較分析表」の分析等について\提出（水道・下水・農集まとめて報告）\"/>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<sst xmlns="http://schemas.openxmlformats.org/spreadsheetml/2006/main" count="240" uniqueCount="126">
  <si>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</si>
  <si>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</si>
  <si>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</si>
  <si>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</si>
  <si>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</si>
  <si>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</si>
  <si>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</si>
  <si>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</si>
  <si>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</si>
  <si>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</si>
  <si>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</si>
  <si>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</si>
  <si>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</si>
  <si>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</si>
  <si>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</si>
  <si>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</si>
  <si>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</si>
  <si>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</si>
  <si>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</si>
  <si>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</si>
  <si>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</si>
  <si>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</si>
  <si>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</si>
  <si>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</si>
  <si>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</si>
  <si>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</si>
  <si>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</si>
  <si>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</si>
  <si>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</si>
  <si>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</si>
  <si>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</si>
  <si>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</si>
  <si>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</si>
  <si>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</si>
  <si>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</si>
  <si>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</si>
  <si>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</si>
  <si>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</si>
  <si>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</si>
  <si>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</si>
  <si>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</si>
  <si>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</si>
  <si>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</si>
  <si>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</si>
  <si>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</si>
  <si>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</si>
  <si>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</si>
  <si>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</si>
  <si>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</si>
  <si>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</si>
  <si>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</si>
  <si>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</si>
  <si>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</si>
  <si>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</si>
  <si>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</si>
  <si>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</si>
  <si>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</si>
  <si>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</si>
  <si>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</si>
  <si>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</si>
  <si>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</si>
  <si>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</si>
  <si>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</si>
  <si>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</si>
  <si>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</si>
  <si>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</si>
  <si>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</si>
  <si>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</si>
  <si>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</si>
  <si>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</si>
  <si>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</si>
  <si>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</si>
  <si>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</si>
  <si>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</si>
  <si>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</si>
  <si>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</si>
  <si>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</si>
  <si>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</si>
  <si>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</si>
  <si>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</si>
  <si>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</si>
  <si>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</si>
  <si>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</si>
  <si>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</si>
  <si>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</si>
  <si>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</si>
  <si>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</si>
  <si>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</si>
  <si>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</si>
  <si>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</si>
  <si>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</si>
  <si>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</si>
  <si>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</si>
  <si>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</si>
  <si>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</si>
  <si>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</si>
  <si>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</si>
  <si>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</si>
  <si>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</si>
  <si>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</si>
  <si>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</si>
  <si>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</si>
  <si>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</si>
  <si>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</si>
  <si>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</si>
  <si>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</si>
  <si>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</si>
  <si>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</si>
  <si>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</si>
  <si>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</si>
  <si>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村田町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</si>
  <si>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</si>
  <si>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</si>
  <si>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</si>
  <si>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</si>
  <si>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</si>
  <si>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</si>
  <si>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</si>
  <si>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</si>
  <si>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</si>
  <si>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</si>
  <si>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</si>
  <si>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平成4年度より事業に着手し、平成8年より供用を開始している。今後、更新の時期を迎えるため、機能診断及び最適整備構想を作成しながら、改築に向けて整備を進める。</t>
    <rPh sb="0" eb="2">
      <t>ヘイセイ</t>
    </rPh>
    <rPh sb="30" eb="32">
      <t>コンゴ</t>
    </rPh>
    <rPh sb="33" eb="35">
      <t>コウシン</t>
    </rPh>
    <rPh sb="36" eb="38">
      <t>ジキ</t>
    </rPh>
    <rPh sb="39" eb="40">
      <t>ムカ</t>
    </rPh>
    <rPh sb="45" eb="47">
      <t>キノウ</t>
    </rPh>
    <rPh sb="47" eb="49">
      <t>シンダン</t>
    </rPh>
    <rPh sb="49" eb="50">
      <t>オヨ</t>
    </rPh>
    <rPh sb="51" eb="53">
      <t>サイテキ</t>
    </rPh>
    <rPh sb="53" eb="55">
      <t>セイビ</t>
    </rPh>
    <rPh sb="55" eb="57">
      <t>コウソウ</t>
    </rPh>
    <rPh sb="58" eb="60">
      <t>サクセイ</t>
    </rPh>
    <rPh sb="68" eb="69">
      <t>ム</t>
    </rPh>
    <phoneticPr fontId="7"/>
  </si>
  <si>
    <t>全体として、人口減少による使用料収入及び有収水量の伸び悩みが農業集落排水会計に負担となっており、一般会計からの繰入金にも限界があることから、より一層の効率的な事業運営を図り、更には料金改定も視野に入れることになる。　　　　　　　管渠改善については、機能診断及び最適整備構想を作成しながら、管渠の改築等の必要性が高い場所等を精査し、財政に与える影響等を踏まえ投資計画等を立案していく。　　　　　　　　　　　　　　　　　　　　　　　　　　　　　　　事業の性格上、持続可能で安定的な経営が求められるが、先行きは厳しいものがある。これらに対応するため、民間の資金や経営能力・技術力を活用することにより、コスト削減に向けた新たな手法を検討するため、コンセッション等官民連携の導入可能性調査を開始した。</t>
    <rPh sb="30" eb="32">
      <t>ノウギョウ</t>
    </rPh>
    <rPh sb="32" eb="34">
      <t>シュウラク</t>
    </rPh>
    <rPh sb="34" eb="36">
      <t>ハイスイ</t>
    </rPh>
    <rPh sb="265" eb="267">
      <t>タイオウ</t>
    </rPh>
    <rPh sb="272" eb="274">
      <t>ミンカン</t>
    </rPh>
    <rPh sb="275" eb="277">
      <t>シキン</t>
    </rPh>
    <rPh sb="278" eb="280">
      <t>ケイエイ</t>
    </rPh>
    <rPh sb="280" eb="282">
      <t>ノウリョク</t>
    </rPh>
    <rPh sb="283" eb="286">
      <t>ギジュツリョク</t>
    </rPh>
    <rPh sb="287" eb="289">
      <t>カツヨウ</t>
    </rPh>
    <rPh sb="300" eb="302">
      <t>サクゲン</t>
    </rPh>
    <rPh sb="303" eb="304">
      <t>ム</t>
    </rPh>
    <rPh sb="306" eb="307">
      <t>アラ</t>
    </rPh>
    <rPh sb="309" eb="311">
      <t>シュホウ</t>
    </rPh>
    <rPh sb="312" eb="314">
      <t>ケントウ</t>
    </rPh>
    <rPh sb="326" eb="327">
      <t>トウ</t>
    </rPh>
    <rPh sb="327" eb="329">
      <t>カンミン</t>
    </rPh>
    <rPh sb="329" eb="331">
      <t>レンケイ</t>
    </rPh>
    <rPh sb="332" eb="334">
      <t>ドウニュウ</t>
    </rPh>
    <rPh sb="334" eb="337">
      <t>カノウセイ</t>
    </rPh>
    <rPh sb="337" eb="339">
      <t>チョウサ</t>
    </rPh>
    <rPh sb="340" eb="342">
      <t>カイシ</t>
    </rPh>
    <phoneticPr fontId="7"/>
  </si>
  <si>
    <t>非設置</t>
    <rPh sb="0" eb="1">
      <t>ヒ</t>
    </rPh>
    <rPh sb="1" eb="3">
      <t>セッチ</t>
    </rPh>
    <phoneticPr fontId="4"/>
  </si>
  <si>
    <t>①収益的収支比率は、増加傾向にあるが100％を下回っており、収入に対して地方債償還金の占める割合が多い状況となっているため、今後も維持管理費の削減や計画的かつ効率的な農業集落排水整備を行う必要がある。　　　　　　　　　　　　　　　　　④企業債残高対事業規模比率は、類似団体平均より高くなっており、料金収入に対して計画的な企業債の発行に努める必要がある。　　　　　　　　　　　　　　また、Ｈ27の当該値につきましては、3,150.91％となっております。　　　　　　　　　　　　　　　　⑤経費回収率は、100％に達したが今後人口減少に伴う使用料収入の伸び悩みが懸念される。　　　　　　　　　　　　　　⑥汚水処理原価は、前年より類似団体平均を下回っておるが、今後人口減少に伴う有収水量の伸び悩みが懸念される。　　　　　　　　　　　　　　　     ⑦施設利用率は、年々人口減少傾向にあり計画時の人口と開きが出てきているため、施設に余裕がある状態にある。　　　　　　　　　　　　　　　　　　　⑧水洗化率は、98.33％と類似団体平均を上回っているものの、人口減少の割合が、接続人口を上回っているため、若干の減少傾向となっている。</t>
    <rPh sb="1" eb="4">
      <t>シュウエキテキ</t>
    </rPh>
    <rPh sb="4" eb="6">
      <t>シュウシ</t>
    </rPh>
    <rPh sb="6" eb="8">
      <t>ヒリツ</t>
    </rPh>
    <rPh sb="10" eb="12">
      <t>ゾウカ</t>
    </rPh>
    <rPh sb="12" eb="14">
      <t>ケイコウ</t>
    </rPh>
    <rPh sb="23" eb="25">
      <t>シタマワ</t>
    </rPh>
    <rPh sb="30" eb="32">
      <t>シュウニュウ</t>
    </rPh>
    <rPh sb="33" eb="34">
      <t>タイ</t>
    </rPh>
    <rPh sb="36" eb="39">
      <t>チホウサイ</t>
    </rPh>
    <rPh sb="39" eb="42">
      <t>ショウカンキン</t>
    </rPh>
    <rPh sb="43" eb="44">
      <t>シ</t>
    </rPh>
    <rPh sb="46" eb="48">
      <t>ワリアイ</t>
    </rPh>
    <rPh sb="49" eb="50">
      <t>オオ</t>
    </rPh>
    <rPh sb="51" eb="53">
      <t>ジョウキョウ</t>
    </rPh>
    <rPh sb="62" eb="64">
      <t>コンゴ</t>
    </rPh>
    <rPh sb="65" eb="67">
      <t>イジ</t>
    </rPh>
    <rPh sb="67" eb="70">
      <t>カンリヒ</t>
    </rPh>
    <rPh sb="71" eb="73">
      <t>サクゲン</t>
    </rPh>
    <rPh sb="74" eb="77">
      <t>ケイカクテキ</t>
    </rPh>
    <rPh sb="79" eb="82">
      <t>コウリツテキ</t>
    </rPh>
    <rPh sb="83" eb="85">
      <t>ノウギョウ</t>
    </rPh>
    <rPh sb="85" eb="87">
      <t>シュウラク</t>
    </rPh>
    <rPh sb="87" eb="89">
      <t>ハイスイ</t>
    </rPh>
    <rPh sb="89" eb="91">
      <t>セイビ</t>
    </rPh>
    <rPh sb="92" eb="93">
      <t>オコナ</t>
    </rPh>
    <rPh sb="94" eb="96">
      <t>ヒツヨウ</t>
    </rPh>
    <rPh sb="118" eb="121">
      <t>キギョウサイ</t>
    </rPh>
    <rPh sb="121" eb="123">
      <t>ザンダカ</t>
    </rPh>
    <rPh sb="123" eb="124">
      <t>タイ</t>
    </rPh>
    <rPh sb="124" eb="126">
      <t>ジギョウ</t>
    </rPh>
    <rPh sb="126" eb="128">
      <t>キボ</t>
    </rPh>
    <rPh sb="128" eb="130">
      <t>ヒリツ</t>
    </rPh>
    <rPh sb="132" eb="134">
      <t>ルイジ</t>
    </rPh>
    <rPh sb="134" eb="136">
      <t>ダンタイ</t>
    </rPh>
    <rPh sb="136" eb="138">
      <t>ヘイキン</t>
    </rPh>
    <rPh sb="140" eb="141">
      <t>タカ</t>
    </rPh>
    <rPh sb="148" eb="150">
      <t>リョウキン</t>
    </rPh>
    <rPh sb="150" eb="152">
      <t>シュウニュウ</t>
    </rPh>
    <rPh sb="153" eb="154">
      <t>タイ</t>
    </rPh>
    <rPh sb="156" eb="158">
      <t>ケイカク</t>
    </rPh>
    <rPh sb="158" eb="159">
      <t>テキ</t>
    </rPh>
    <rPh sb="160" eb="162">
      <t>キギョウ</t>
    </rPh>
    <rPh sb="162" eb="163">
      <t>サイ</t>
    </rPh>
    <rPh sb="164" eb="166">
      <t>ハッコウ</t>
    </rPh>
    <rPh sb="167" eb="168">
      <t>ツト</t>
    </rPh>
    <rPh sb="170" eb="172">
      <t>ヒツヨウ</t>
    </rPh>
    <rPh sb="197" eb="199">
      <t>トウガイ</t>
    </rPh>
    <rPh sb="199" eb="200">
      <t>チ</t>
    </rPh>
    <rPh sb="243" eb="245">
      <t>ケイヒ</t>
    </rPh>
    <rPh sb="245" eb="247">
      <t>カイシュウ</t>
    </rPh>
    <rPh sb="247" eb="248">
      <t>リツ</t>
    </rPh>
    <rPh sb="255" eb="256">
      <t>タッ</t>
    </rPh>
    <rPh sb="259" eb="261">
      <t>コンゴ</t>
    </rPh>
    <rPh sb="261" eb="263">
      <t>ジンコウ</t>
    </rPh>
    <rPh sb="263" eb="265">
      <t>ゲンショウ</t>
    </rPh>
    <rPh sb="266" eb="267">
      <t>トモナ</t>
    </rPh>
    <rPh sb="268" eb="271">
      <t>シヨウリョウ</t>
    </rPh>
    <rPh sb="271" eb="273">
      <t>シュウニュウ</t>
    </rPh>
    <rPh sb="274" eb="275">
      <t>ノ</t>
    </rPh>
    <rPh sb="276" eb="277">
      <t>ナヤ</t>
    </rPh>
    <rPh sb="279" eb="281">
      <t>ケネン</t>
    </rPh>
    <rPh sb="300" eb="302">
      <t>オスイ</t>
    </rPh>
    <rPh sb="302" eb="304">
      <t>ショリ</t>
    </rPh>
    <rPh sb="304" eb="306">
      <t>ゲンカ</t>
    </rPh>
    <rPh sb="308" eb="310">
      <t>ゼンネン</t>
    </rPh>
    <rPh sb="312" eb="314">
      <t>ルイジ</t>
    </rPh>
    <rPh sb="314" eb="316">
      <t>ダンタイ</t>
    </rPh>
    <rPh sb="316" eb="318">
      <t>ヘイキン</t>
    </rPh>
    <rPh sb="319" eb="321">
      <t>シタマワ</t>
    </rPh>
    <rPh sb="327" eb="329">
      <t>コンゴ</t>
    </rPh>
    <rPh sb="329" eb="331">
      <t>ジンコウ</t>
    </rPh>
    <rPh sb="331" eb="333">
      <t>ゲンショウ</t>
    </rPh>
    <rPh sb="334" eb="335">
      <t>トモナ</t>
    </rPh>
    <rPh sb="336" eb="337">
      <t>ユウ</t>
    </rPh>
    <rPh sb="337" eb="338">
      <t>シュウ</t>
    </rPh>
    <rPh sb="338" eb="340">
      <t>スイリョウ</t>
    </rPh>
    <rPh sb="346" eb="348">
      <t>ケネン</t>
    </rPh>
    <rPh sb="373" eb="375">
      <t>シセツ</t>
    </rPh>
    <rPh sb="375" eb="377">
      <t>リヨウ</t>
    </rPh>
    <rPh sb="377" eb="378">
      <t>リツ</t>
    </rPh>
    <rPh sb="380" eb="382">
      <t>ネンネン</t>
    </rPh>
    <rPh sb="382" eb="384">
      <t>ジンコウ</t>
    </rPh>
    <rPh sb="384" eb="386">
      <t>ゲンショウ</t>
    </rPh>
    <rPh sb="386" eb="388">
      <t>ケイコウ</t>
    </rPh>
    <rPh sb="391" eb="393">
      <t>ケイカク</t>
    </rPh>
    <rPh sb="393" eb="394">
      <t>ジ</t>
    </rPh>
    <rPh sb="395" eb="397">
      <t>ジンコウ</t>
    </rPh>
    <rPh sb="398" eb="399">
      <t>ヒラ</t>
    </rPh>
    <rPh sb="401" eb="402">
      <t>デ</t>
    </rPh>
    <rPh sb="410" eb="412">
      <t>シセツ</t>
    </rPh>
    <rPh sb="413" eb="415">
      <t>ヨユウ</t>
    </rPh>
    <rPh sb="418" eb="420">
      <t>ジョウタイ</t>
    </rPh>
    <rPh sb="444" eb="447">
      <t>スイセンカ</t>
    </rPh>
    <rPh sb="447" eb="448">
      <t>リツ</t>
    </rPh>
    <rPh sb="457" eb="459">
      <t>ルイジ</t>
    </rPh>
    <rPh sb="459" eb="461">
      <t>ダンタイ</t>
    </rPh>
    <rPh sb="461" eb="463">
      <t>ヘイキン</t>
    </rPh>
    <rPh sb="464" eb="466">
      <t>ウワマワ</t>
    </rPh>
    <rPh sb="474" eb="476">
      <t>ジンコウ</t>
    </rPh>
    <rPh sb="476" eb="478">
      <t>ゲンショウ</t>
    </rPh>
    <rPh sb="479" eb="481">
      <t>ワリアイ</t>
    </rPh>
    <rPh sb="483" eb="485">
      <t>セツゾク</t>
    </rPh>
    <rPh sb="485" eb="487">
      <t>ジンコウ</t>
    </rPh>
    <rPh sb="488" eb="490">
      <t>ウワマワ</t>
    </rPh>
    <rPh sb="497" eb="499">
      <t>ジャッカン</t>
    </rPh>
    <rPh sb="500" eb="502">
      <t>ゲンショウ</t>
    </rPh>
    <rPh sb="502" eb="504">
      <t>ケイコウ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</si>
</sst>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2880000"/>
        <c:axId val="1328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32880000"/>
        <c:axId val="132880384"/>
      </c:lineChart>
      <c:dateAx>
        <c:axId val="132880000"/>
        <c:scaling>
          <c:orientation val="minMax"/>
        </c:scaling>
        <c:delete val="1"/>
        <c:axPos val="b"/>
        <c:numFmt formatCode="ge" sourceLinked="1"/>
        <c:majorTickMark val="none"/>
        <c:minorTickMark val="none"/>
        <c:tickLblPos val="none"/>
        <c:crossAx val="132880384"/>
        <c:crosses val="autoZero"/>
        <c:auto val="1"/>
        <c:lblOffset val="100"/>
        <c:baseTimeUnit val="years"/>
      </c:dateAx>
      <c:valAx>
        <c:axId val="1328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8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c:v>
                </c:pt>
                <c:pt idx="1">
                  <c:v>49.45</c:v>
                </c:pt>
                <c:pt idx="2">
                  <c:v>48.35</c:v>
                </c:pt>
                <c:pt idx="3">
                  <c:v>48.9</c:v>
                </c:pt>
                <c:pt idx="4">
                  <c:v>48.35</c:v>
                </c:pt>
              </c:numCache>
            </c:numRef>
          </c:val>
        </c:ser>
        <c:dLbls>
          <c:showLegendKey val="0"/>
          <c:showVal val="0"/>
          <c:showCatName val="0"/>
          <c:showSerName val="0"/>
          <c:showPercent val="0"/>
          <c:showBubbleSize val="0"/>
        </c:dLbls>
        <c:gapWidth val="150"/>
        <c:axId val="209612448"/>
        <c:axId val="20961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09612448"/>
        <c:axId val="209612840"/>
      </c:lineChart>
      <c:dateAx>
        <c:axId val="209612448"/>
        <c:scaling>
          <c:orientation val="minMax"/>
        </c:scaling>
        <c:delete val="1"/>
        <c:axPos val="b"/>
        <c:numFmt formatCode="ge" sourceLinked="1"/>
        <c:majorTickMark val="none"/>
        <c:minorTickMark val="none"/>
        <c:tickLblPos val="none"/>
        <c:crossAx val="209612840"/>
        <c:crosses val="autoZero"/>
        <c:auto val="1"/>
        <c:lblOffset val="100"/>
        <c:baseTimeUnit val="years"/>
      </c:dateAx>
      <c:valAx>
        <c:axId val="20961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98.71</c:v>
                </c:pt>
                <c:pt idx="1">
                  <c:v>98.64</c:v>
                </c:pt>
                <c:pt idx="2">
                  <c:v>98.6</c:v>
                </c:pt>
                <c:pt idx="3">
                  <c:v>98.6</c:v>
                </c:pt>
                <c:pt idx="4">
                  <c:v>98.33</c:v>
                </c:pt>
              </c:numCache>
            </c:numRef>
          </c:val>
        </c:ser>
        <c:dLbls>
          <c:showLegendKey val="0"/>
          <c:showVal val="0"/>
          <c:showCatName val="0"/>
          <c:showSerName val="0"/>
          <c:showPercent val="0"/>
          <c:showBubbleSize val="0"/>
        </c:dLbls>
        <c:gapWidth val="150"/>
        <c:axId val="209732384"/>
        <c:axId val="20973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09732384"/>
        <c:axId val="209732776"/>
      </c:lineChart>
      <c:dateAx>
        <c:axId val="209732384"/>
        <c:scaling>
          <c:orientation val="minMax"/>
        </c:scaling>
        <c:delete val="1"/>
        <c:axPos val="b"/>
        <c:numFmt formatCode="ge" sourceLinked="1"/>
        <c:majorTickMark val="none"/>
        <c:minorTickMark val="none"/>
        <c:tickLblPos val="none"/>
        <c:crossAx val="209732776"/>
        <c:crosses val="autoZero"/>
        <c:auto val="1"/>
        <c:lblOffset val="100"/>
        <c:baseTimeUnit val="years"/>
      </c:dateAx>
      <c:valAx>
        <c:axId val="20973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7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32.979999999999997</c:v>
                </c:pt>
                <c:pt idx="1">
                  <c:v>12.3</c:v>
                </c:pt>
                <c:pt idx="2">
                  <c:v>41.89</c:v>
                </c:pt>
                <c:pt idx="3">
                  <c:v>93.86</c:v>
                </c:pt>
                <c:pt idx="4">
                  <c:v>96.92</c:v>
                </c:pt>
              </c:numCache>
            </c:numRef>
          </c:val>
        </c:ser>
        <c:dLbls>
          <c:showLegendKey val="0"/>
          <c:showVal val="0"/>
          <c:showCatName val="0"/>
          <c:showSerName val="0"/>
          <c:showPercent val="0"/>
          <c:showBubbleSize val="0"/>
        </c:dLbls>
        <c:gapWidth val="150"/>
        <c:axId val="209241368"/>
        <c:axId val="20924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241368"/>
        <c:axId val="209245848"/>
      </c:lineChart>
      <c:dateAx>
        <c:axId val="209241368"/>
        <c:scaling>
          <c:orientation val="minMax"/>
        </c:scaling>
        <c:delete val="1"/>
        <c:axPos val="b"/>
        <c:numFmt formatCode="ge" sourceLinked="1"/>
        <c:majorTickMark val="none"/>
        <c:minorTickMark val="none"/>
        <c:tickLblPos val="none"/>
        <c:crossAx val="209245848"/>
        <c:crosses val="autoZero"/>
        <c:auto val="1"/>
        <c:lblOffset val="100"/>
        <c:baseTimeUnit val="years"/>
      </c:dateAx>
      <c:valAx>
        <c:axId val="20924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4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9299112"/>
        <c:axId val="209299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299112"/>
        <c:axId val="209299496"/>
      </c:lineChart>
      <c:dateAx>
        <c:axId val="209299112"/>
        <c:scaling>
          <c:orientation val="minMax"/>
        </c:scaling>
        <c:delete val="1"/>
        <c:axPos val="b"/>
        <c:numFmt formatCode="ge" sourceLinked="1"/>
        <c:majorTickMark val="none"/>
        <c:minorTickMark val="none"/>
        <c:tickLblPos val="none"/>
        <c:crossAx val="209299496"/>
        <c:crosses val="autoZero"/>
        <c:auto val="1"/>
        <c:lblOffset val="100"/>
        <c:baseTimeUnit val="years"/>
      </c:dateAx>
      <c:valAx>
        <c:axId val="20929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9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9340464"/>
        <c:axId val="20934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340464"/>
        <c:axId val="209342896"/>
      </c:lineChart>
      <c:dateAx>
        <c:axId val="209340464"/>
        <c:scaling>
          <c:orientation val="minMax"/>
        </c:scaling>
        <c:delete val="1"/>
        <c:axPos val="b"/>
        <c:numFmt formatCode="ge" sourceLinked="1"/>
        <c:majorTickMark val="none"/>
        <c:minorTickMark val="none"/>
        <c:tickLblPos val="none"/>
        <c:crossAx val="209342896"/>
        <c:crosses val="autoZero"/>
        <c:auto val="1"/>
        <c:lblOffset val="100"/>
        <c:baseTimeUnit val="years"/>
      </c:dateAx>
      <c:valAx>
        <c:axId val="20934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4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4100280"/>
        <c:axId val="1341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4100280"/>
        <c:axId val="134102240"/>
      </c:lineChart>
      <c:dateAx>
        <c:axId val="134100280"/>
        <c:scaling>
          <c:orientation val="minMax"/>
        </c:scaling>
        <c:delete val="1"/>
        <c:axPos val="b"/>
        <c:numFmt formatCode="ge" sourceLinked="1"/>
        <c:majorTickMark val="none"/>
        <c:minorTickMark val="none"/>
        <c:tickLblPos val="none"/>
        <c:crossAx val="134102240"/>
        <c:crosses val="autoZero"/>
        <c:auto val="1"/>
        <c:lblOffset val="100"/>
        <c:baseTimeUnit val="years"/>
      </c:dateAx>
      <c:valAx>
        <c:axId val="1341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0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9431280"/>
        <c:axId val="20943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431280"/>
        <c:axId val="209431672"/>
      </c:lineChart>
      <c:dateAx>
        <c:axId val="209431280"/>
        <c:scaling>
          <c:orientation val="minMax"/>
        </c:scaling>
        <c:delete val="1"/>
        <c:axPos val="b"/>
        <c:numFmt formatCode="ge" sourceLinked="1"/>
        <c:majorTickMark val="none"/>
        <c:minorTickMark val="none"/>
        <c:tickLblPos val="none"/>
        <c:crossAx val="209431672"/>
        <c:crosses val="autoZero"/>
        <c:auto val="1"/>
        <c:lblOffset val="100"/>
        <c:baseTimeUnit val="years"/>
      </c:dateAx>
      <c:valAx>
        <c:axId val="20943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3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4742.29</c:v>
                </c:pt>
                <c:pt idx="1">
                  <c:v>4500.04</c:v>
                </c:pt>
                <c:pt idx="2">
                  <c:v>4013.87</c:v>
                </c:pt>
                <c:pt idx="3">
                  <c:v>195.46</c:v>
                </c:pt>
                <c:pt idx="4">
                  <c:v>2711.47</c:v>
                </c:pt>
              </c:numCache>
            </c:numRef>
          </c:val>
        </c:ser>
        <c:dLbls>
          <c:showLegendKey val="0"/>
          <c:showVal val="0"/>
          <c:showCatName val="0"/>
          <c:showSerName val="0"/>
          <c:showPercent val="0"/>
          <c:showBubbleSize val="0"/>
        </c:dLbls>
        <c:gapWidth val="150"/>
        <c:axId val="209432848"/>
        <c:axId val="20943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09432848"/>
        <c:axId val="209433240"/>
      </c:lineChart>
      <c:dateAx>
        <c:axId val="209432848"/>
        <c:scaling>
          <c:orientation val="minMax"/>
        </c:scaling>
        <c:delete val="1"/>
        <c:axPos val="b"/>
        <c:numFmt formatCode="ge" sourceLinked="1"/>
        <c:majorTickMark val="none"/>
        <c:minorTickMark val="none"/>
        <c:tickLblPos val="none"/>
        <c:crossAx val="209433240"/>
        <c:crosses val="autoZero"/>
        <c:auto val="1"/>
        <c:lblOffset val="100"/>
        <c:baseTimeUnit val="years"/>
      </c:dateAx>
      <c:valAx>
        <c:axId val="20943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3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23.16</c:v>
                </c:pt>
                <c:pt idx="1">
                  <c:v>23.27</c:v>
                </c:pt>
                <c:pt idx="2">
                  <c:v>22.15</c:v>
                </c:pt>
                <c:pt idx="3">
                  <c:v>83.99</c:v>
                </c:pt>
                <c:pt idx="4">
                  <c:v>100</c:v>
                </c:pt>
              </c:numCache>
            </c:numRef>
          </c:val>
        </c:ser>
        <c:dLbls>
          <c:showLegendKey val="0"/>
          <c:showVal val="0"/>
          <c:showCatName val="0"/>
          <c:showSerName val="0"/>
          <c:showPercent val="0"/>
          <c:showBubbleSize val="0"/>
        </c:dLbls>
        <c:gapWidth val="150"/>
        <c:axId val="209609312"/>
        <c:axId val="20960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09609312"/>
        <c:axId val="209609704"/>
      </c:lineChart>
      <c:dateAx>
        <c:axId val="209609312"/>
        <c:scaling>
          <c:orientation val="minMax"/>
        </c:scaling>
        <c:delete val="1"/>
        <c:axPos val="b"/>
        <c:numFmt formatCode="ge" sourceLinked="1"/>
        <c:majorTickMark val="none"/>
        <c:minorTickMark val="none"/>
        <c:tickLblPos val="none"/>
        <c:crossAx val="209609704"/>
        <c:crosses val="autoZero"/>
        <c:auto val="1"/>
        <c:lblOffset val="100"/>
        <c:baseTimeUnit val="years"/>
      </c:dateAx>
      <c:valAx>
        <c:axId val="20960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839.68</c:v>
                </c:pt>
                <c:pt idx="1">
                  <c:v>846.38</c:v>
                </c:pt>
                <c:pt idx="2">
                  <c:v>919.39</c:v>
                </c:pt>
                <c:pt idx="3">
                  <c:v>244.35</c:v>
                </c:pt>
                <c:pt idx="4">
                  <c:v>206.59</c:v>
                </c:pt>
              </c:numCache>
            </c:numRef>
          </c:val>
        </c:ser>
        <c:dLbls>
          <c:showLegendKey val="0"/>
          <c:showVal val="0"/>
          <c:showCatName val="0"/>
          <c:showSerName val="0"/>
          <c:showPercent val="0"/>
          <c:showBubbleSize val="0"/>
        </c:dLbls>
        <c:gapWidth val="150"/>
        <c:axId val="209610880"/>
        <c:axId val="20961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09610880"/>
        <c:axId val="209611272"/>
      </c:lineChart>
      <c:dateAx>
        <c:axId val="209610880"/>
        <c:scaling>
          <c:orientation val="minMax"/>
        </c:scaling>
        <c:delete val="1"/>
        <c:axPos val="b"/>
        <c:numFmt formatCode="ge" sourceLinked="1"/>
        <c:majorTickMark val="none"/>
        <c:minorTickMark val="none"/>
        <c:tickLblPos val="none"/>
        <c:crossAx val="209611272"/>
        <c:crosses val="autoZero"/>
        <c:auto val="1"/>
        <c:lblOffset val="100"/>
        <c:baseTimeUnit val="years"/>
      </c:dateAx>
      <c:valAx>
        <c:axId val="20961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CA16" sqref="CA1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宮城県　村田町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11412</v>
      </c>
      <c r="AM8" s="50"/>
      <c r="AN8" s="50"/>
      <c r="AO8" s="50"/>
      <c r="AP8" s="50"/>
      <c r="AQ8" s="50"/>
      <c r="AR8" s="50"/>
      <c r="AS8" s="50"/>
      <c r="AT8" s="45">
        <f>データ!T6</f>
        <v>78.38</v>
      </c>
      <c r="AU8" s="45"/>
      <c r="AV8" s="45"/>
      <c r="AW8" s="45"/>
      <c r="AX8" s="45"/>
      <c r="AY8" s="45"/>
      <c r="AZ8" s="45"/>
      <c r="BA8" s="45"/>
      <c r="BB8" s="45">
        <f>データ!U6</f>
        <v>145.6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3.16</v>
      </c>
      <c r="Q10" s="45"/>
      <c r="R10" s="45"/>
      <c r="S10" s="45"/>
      <c r="T10" s="45"/>
      <c r="U10" s="45"/>
      <c r="V10" s="45"/>
      <c r="W10" s="45">
        <f>データ!Q6</f>
        <v>80.42</v>
      </c>
      <c r="X10" s="45"/>
      <c r="Y10" s="45"/>
      <c r="Z10" s="45"/>
      <c r="AA10" s="45"/>
      <c r="AB10" s="45"/>
      <c r="AC10" s="45"/>
      <c r="AD10" s="50">
        <f>データ!R6</f>
        <v>3776</v>
      </c>
      <c r="AE10" s="50"/>
      <c r="AF10" s="50"/>
      <c r="AG10" s="50"/>
      <c r="AH10" s="50"/>
      <c r="AI10" s="50"/>
      <c r="AJ10" s="50"/>
      <c r="AK10" s="2"/>
      <c r="AL10" s="50">
        <f>データ!V6</f>
        <v>359</v>
      </c>
      <c r="AM10" s="50"/>
      <c r="AN10" s="50"/>
      <c r="AO10" s="50"/>
      <c r="AP10" s="50"/>
      <c r="AQ10" s="50"/>
      <c r="AR10" s="50"/>
      <c r="AS10" s="50"/>
      <c r="AT10" s="45">
        <f>データ!W6</f>
        <v>0.37</v>
      </c>
      <c r="AU10" s="45"/>
      <c r="AV10" s="45"/>
      <c r="AW10" s="45"/>
      <c r="AX10" s="45"/>
      <c r="AY10" s="45"/>
      <c r="AZ10" s="45"/>
      <c r="BA10" s="45"/>
      <c r="BB10" s="45">
        <f>データ!X6</f>
        <v>970.27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43222</v>
      </c>
      <c r="D6" s="33">
        <f t="shared" si="3"/>
        <v>47</v>
      </c>
      <c r="E6" s="33">
        <f t="shared" si="3"/>
        <v>17</v>
      </c>
      <c r="F6" s="33">
        <f t="shared" si="3"/>
        <v>5</v>
      </c>
      <c r="G6" s="33">
        <f t="shared" si="3"/>
        <v>0</v>
      </c>
      <c r="H6" s="33" t="str">
        <f t="shared" si="3"/>
        <v>宮城県　村田町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3.16</v>
      </c>
      <c r="Q6" s="34">
        <f t="shared" si="3"/>
        <v>80.42</v>
      </c>
      <c r="R6" s="34">
        <f t="shared" si="3"/>
        <v>3776</v>
      </c>
      <c r="S6" s="34">
        <f t="shared" si="3"/>
        <v>11412</v>
      </c>
      <c r="T6" s="34">
        <f t="shared" si="3"/>
        <v>78.38</v>
      </c>
      <c r="U6" s="34">
        <f t="shared" si="3"/>
        <v>145.6</v>
      </c>
      <c r="V6" s="34">
        <f t="shared" si="3"/>
        <v>359</v>
      </c>
      <c r="W6" s="34">
        <f t="shared" si="3"/>
        <v>0.37</v>
      </c>
      <c r="X6" s="34">
        <f t="shared" si="3"/>
        <v>970.27</v>
      </c>
      <c r="Y6" s="35">
        <f>IF(Y7="",NA(),Y7)</f>
        <v>32.979999999999997</v>
      </c>
      <c r="Z6" s="35">
        <f t="shared" ref="Z6:AH6" si="4">IF(Z7="",NA(),Z7)</f>
        <v>12.3</v>
      </c>
      <c r="AA6" s="35">
        <f t="shared" si="4"/>
        <v>41.89</v>
      </c>
      <c r="AB6" s="35">
        <f t="shared" si="4"/>
        <v>93.86</v>
      </c>
      <c r="AC6" s="35">
        <f t="shared" si="4"/>
        <v>96.92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4742.29</v>
      </c>
      <c r="BG6" s="35">
        <f t="shared" ref="BG6:BO6" si="7">IF(BG7="",NA(),BG7)</f>
        <v>4500.04</v>
      </c>
      <c r="BH6" s="35">
        <f t="shared" si="7"/>
        <v>4013.87</v>
      </c>
      <c r="BI6" s="35">
        <f t="shared" si="7"/>
        <v>195.46</v>
      </c>
      <c r="BJ6" s="35">
        <f t="shared" si="7"/>
        <v>2711.47</v>
      </c>
      <c r="BK6" s="35">
        <f t="shared" si="7"/>
        <v>1197.82</v>
      </c>
      <c r="BL6" s="35">
        <f t="shared" si="7"/>
        <v>1126.77</v>
      </c>
      <c r="BM6" s="35">
        <f t="shared" si="7"/>
        <v>1044.8</v>
      </c>
      <c r="BN6" s="35">
        <f t="shared" si="7"/>
        <v>1081.8</v>
      </c>
      <c r="BO6" s="35">
        <f t="shared" si="7"/>
        <v>974.93</v>
      </c>
      <c r="BP6" s="34" t="str">
        <f>IF(BP7="","",IF(BP7="-","【-】","【"&amp;SUBSTITUTE(TEXT(BP7,"#,##0.00"),"-","△")&amp;"】"))</f>
        <v>【914.53】</v>
      </c>
      <c r="BQ6" s="35">
        <f>IF(BQ7="",NA(),BQ7)</f>
        <v>23.16</v>
      </c>
      <c r="BR6" s="35">
        <f t="shared" ref="BR6:BZ6" si="8">IF(BR7="",NA(),BR7)</f>
        <v>23.27</v>
      </c>
      <c r="BS6" s="35">
        <f t="shared" si="8"/>
        <v>22.15</v>
      </c>
      <c r="BT6" s="35">
        <f t="shared" si="8"/>
        <v>83.99</v>
      </c>
      <c r="BU6" s="35">
        <f t="shared" si="8"/>
        <v>100</v>
      </c>
      <c r="BV6" s="35">
        <f t="shared" si="8"/>
        <v>51.03</v>
      </c>
      <c r="BW6" s="35">
        <f t="shared" si="8"/>
        <v>50.9</v>
      </c>
      <c r="BX6" s="35">
        <f t="shared" si="8"/>
        <v>50.82</v>
      </c>
      <c r="BY6" s="35">
        <f t="shared" si="8"/>
        <v>52.19</v>
      </c>
      <c r="BZ6" s="35">
        <f t="shared" si="8"/>
        <v>55.32</v>
      </c>
      <c r="CA6" s="34" t="str">
        <f>IF(CA7="","",IF(CA7="-","【-】","【"&amp;SUBSTITUTE(TEXT(CA7,"#,##0.00"),"-","△")&amp;"】"))</f>
        <v>【55.73】</v>
      </c>
      <c r="CB6" s="35">
        <f>IF(CB7="",NA(),CB7)</f>
        <v>839.68</v>
      </c>
      <c r="CC6" s="35">
        <f t="shared" ref="CC6:CK6" si="9">IF(CC7="",NA(),CC7)</f>
        <v>846.38</v>
      </c>
      <c r="CD6" s="35">
        <f t="shared" si="9"/>
        <v>919.39</v>
      </c>
      <c r="CE6" s="35">
        <f t="shared" si="9"/>
        <v>244.35</v>
      </c>
      <c r="CF6" s="35">
        <f t="shared" si="9"/>
        <v>206.59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50</v>
      </c>
      <c r="CN6" s="35">
        <f t="shared" ref="CN6:CV6" si="10">IF(CN7="",NA(),CN7)</f>
        <v>49.45</v>
      </c>
      <c r="CO6" s="35">
        <f t="shared" si="10"/>
        <v>48.35</v>
      </c>
      <c r="CP6" s="35">
        <f t="shared" si="10"/>
        <v>48.9</v>
      </c>
      <c r="CQ6" s="35">
        <f t="shared" si="10"/>
        <v>48.35</v>
      </c>
      <c r="CR6" s="35">
        <f t="shared" si="10"/>
        <v>54.74</v>
      </c>
      <c r="CS6" s="35">
        <f t="shared" si="10"/>
        <v>53.78</v>
      </c>
      <c r="CT6" s="35">
        <f t="shared" si="10"/>
        <v>53.24</v>
      </c>
      <c r="CU6" s="35">
        <f t="shared" si="10"/>
        <v>52.31</v>
      </c>
      <c r="CV6" s="35">
        <f t="shared" si="10"/>
        <v>60.65</v>
      </c>
      <c r="CW6" s="34" t="str">
        <f>IF(CW7="","",IF(CW7="-","【-】","【"&amp;SUBSTITUTE(TEXT(CW7,"#,##0.00"),"-","△")&amp;"】"))</f>
        <v>【59.15】</v>
      </c>
      <c r="CX6" s="35">
        <f>IF(CX7="",NA(),CX7)</f>
        <v>98.71</v>
      </c>
      <c r="CY6" s="35">
        <f t="shared" ref="CY6:DG6" si="11">IF(CY7="",NA(),CY7)</f>
        <v>98.64</v>
      </c>
      <c r="CZ6" s="35">
        <f t="shared" si="11"/>
        <v>98.6</v>
      </c>
      <c r="DA6" s="35">
        <f t="shared" si="11"/>
        <v>98.6</v>
      </c>
      <c r="DB6" s="35">
        <f t="shared" si="11"/>
        <v>98.33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43222</v>
      </c>
      <c r="D7" s="37">
        <v>47</v>
      </c>
      <c r="E7" s="37">
        <v>17</v>
      </c>
      <c r="F7" s="37">
        <v>5</v>
      </c>
      <c r="G7" s="37">
        <v>0</v>
      </c>
      <c r="H7" s="37" t="s">
        <v>110</v>
      </c>
      <c r="I7" s="37" t="s">
        <v>111</v>
      </c>
      <c r="J7" s="37" t="s">
        <v>112</v>
      </c>
      <c r="K7" s="37" t="s">
        <v>113</v>
      </c>
      <c r="L7" s="37" t="s">
        <v>114</v>
      </c>
      <c r="M7" s="37"/>
      <c r="N7" s="38" t="s">
        <v>115</v>
      </c>
      <c r="O7" s="38" t="s">
        <v>116</v>
      </c>
      <c r="P7" s="38">
        <v>3.16</v>
      </c>
      <c r="Q7" s="38">
        <v>80.42</v>
      </c>
      <c r="R7" s="38">
        <v>3776</v>
      </c>
      <c r="S7" s="38">
        <v>11412</v>
      </c>
      <c r="T7" s="38">
        <v>78.38</v>
      </c>
      <c r="U7" s="38">
        <v>145.6</v>
      </c>
      <c r="V7" s="38">
        <v>359</v>
      </c>
      <c r="W7" s="38">
        <v>0.37</v>
      </c>
      <c r="X7" s="38">
        <v>970.27</v>
      </c>
      <c r="Y7" s="38">
        <v>32.979999999999997</v>
      </c>
      <c r="Z7" s="38">
        <v>12.3</v>
      </c>
      <c r="AA7" s="38">
        <v>41.89</v>
      </c>
      <c r="AB7" s="38">
        <v>93.86</v>
      </c>
      <c r="AC7" s="38">
        <v>96.92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4742.29</v>
      </c>
      <c r="BG7" s="38">
        <v>4500.04</v>
      </c>
      <c r="BH7" s="38">
        <v>4013.87</v>
      </c>
      <c r="BI7" s="38">
        <v>195.46</v>
      </c>
      <c r="BJ7" s="38">
        <v>2711.47</v>
      </c>
      <c r="BK7" s="38">
        <v>1197.82</v>
      </c>
      <c r="BL7" s="38">
        <v>1126.77</v>
      </c>
      <c r="BM7" s="38">
        <v>1044.8</v>
      </c>
      <c r="BN7" s="38">
        <v>1081.8</v>
      </c>
      <c r="BO7" s="38">
        <v>974.93</v>
      </c>
      <c r="BP7" s="38">
        <v>914.53</v>
      </c>
      <c r="BQ7" s="38">
        <v>23.16</v>
      </c>
      <c r="BR7" s="38">
        <v>23.27</v>
      </c>
      <c r="BS7" s="38">
        <v>22.15</v>
      </c>
      <c r="BT7" s="38">
        <v>83.99</v>
      </c>
      <c r="BU7" s="38">
        <v>100</v>
      </c>
      <c r="BV7" s="38">
        <v>51.03</v>
      </c>
      <c r="BW7" s="38">
        <v>50.9</v>
      </c>
      <c r="BX7" s="38">
        <v>50.82</v>
      </c>
      <c r="BY7" s="38">
        <v>52.19</v>
      </c>
      <c r="BZ7" s="38">
        <v>55.32</v>
      </c>
      <c r="CA7" s="38">
        <v>55.73</v>
      </c>
      <c r="CB7" s="38">
        <v>839.68</v>
      </c>
      <c r="CC7" s="38">
        <v>846.38</v>
      </c>
      <c r="CD7" s="38">
        <v>919.39</v>
      </c>
      <c r="CE7" s="38">
        <v>244.35</v>
      </c>
      <c r="CF7" s="38">
        <v>206.59</v>
      </c>
      <c r="CG7" s="38">
        <v>289.60000000000002</v>
      </c>
      <c r="CH7" s="38">
        <v>293.27</v>
      </c>
      <c r="CI7" s="38">
        <v>300.52</v>
      </c>
      <c r="CJ7" s="38">
        <v>296.14</v>
      </c>
      <c r="CK7" s="38">
        <v>283.17</v>
      </c>
      <c r="CL7" s="38">
        <v>276.77999999999997</v>
      </c>
      <c r="CM7" s="38">
        <v>50</v>
      </c>
      <c r="CN7" s="38">
        <v>49.45</v>
      </c>
      <c r="CO7" s="38">
        <v>48.35</v>
      </c>
      <c r="CP7" s="38">
        <v>48.9</v>
      </c>
      <c r="CQ7" s="38">
        <v>48.35</v>
      </c>
      <c r="CR7" s="38">
        <v>54.74</v>
      </c>
      <c r="CS7" s="38">
        <v>53.78</v>
      </c>
      <c r="CT7" s="38">
        <v>53.24</v>
      </c>
      <c r="CU7" s="38">
        <v>52.31</v>
      </c>
      <c r="CV7" s="38">
        <v>60.65</v>
      </c>
      <c r="CW7" s="38">
        <v>59.15</v>
      </c>
      <c r="CX7" s="38">
        <v>98.71</v>
      </c>
      <c r="CY7" s="38">
        <v>98.64</v>
      </c>
      <c r="CZ7" s="38">
        <v>98.6</v>
      </c>
      <c r="DA7" s="38">
        <v>98.6</v>
      </c>
      <c r="DB7" s="38">
        <v>98.33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関場　豊</cp:lastModifiedBy>
  <cp:lastPrinted>2018-02-15T09:22:50Z</cp:lastPrinted>
  <dcterms:created xsi:type="dcterms:W3CDTF">2017-12-25T02:24:45Z</dcterms:created>
  <dcterms:modified xsi:type="dcterms:W3CDTF">2018-02-15T09:24:08Z</dcterms:modified>
  <cp:category/>
</cp:coreProperties>
</file>