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0 登米市★\03確定\"/>
    </mc:Choice>
  </mc:AlternateContent>
  <workbookProtection workbookPassword="B31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<sst xmlns="http://schemas.openxmlformats.org/spreadsheetml/2006/main" count="232" uniqueCount="120">
  <si>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</si>
  <si>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</si>
  <si>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</si>
  <si>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</si>
  <si>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</si>
  <si>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</si>
  <si>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</si>
  <si>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</si>
  <si>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</si>
  <si>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</si>
  <si>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</si>
  <si>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</si>
  <si>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</si>
  <si>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</si>
  <si>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</si>
  <si>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</si>
  <si>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</si>
  <si>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</si>
  <si>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</si>
  <si>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</si>
  <si>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</si>
  <si>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</si>
  <si>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</si>
  <si>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</si>
  <si>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</si>
  <si>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</si>
  <si>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</si>
  <si>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</si>
  <si>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</si>
  <si>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</si>
  <si>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</si>
  <si>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</si>
  <si>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</si>
  <si>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</si>
  <si>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</si>
  <si>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</si>
  <si>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</si>
  <si>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</si>
  <si>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</si>
  <si>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</si>
  <si>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</si>
  <si>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</si>
  <si>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</si>
  <si>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</si>
  <si>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</si>
  <si>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</si>
  <si>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</si>
  <si>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</si>
  <si>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</si>
  <si>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</si>
  <si>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</si>
  <si>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</si>
  <si>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</si>
  <si>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</si>
  <si>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</si>
  <si>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</si>
  <si>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</si>
  <si>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</si>
  <si>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</si>
  <si>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</si>
  <si>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</si>
  <si>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</si>
  <si>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</si>
  <si>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</si>
  <si>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</si>
  <si>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</si>
  <si>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</si>
  <si>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</si>
  <si>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</si>
  <si>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</si>
  <si>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</si>
  <si>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</si>
  <si>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</si>
  <si>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</si>
  <si>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</si>
  <si>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</si>
  <si>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</si>
  <si>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</si>
  <si>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</si>
  <si>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</si>
  <si>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</si>
  <si>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</si>
  <si>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</si>
  <si>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</si>
  <si>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</si>
  <si>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</si>
  <si>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</si>
  <si>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</si>
  <si>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</si>
  <si>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</si>
  <si>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</si>
  <si>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</si>
  <si>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</si>
  <si>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</si>
  <si>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</si>
  <si>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</si>
  <si>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</si>
  <si>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</si>
  <si>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</si>
  <si>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</si>
  <si>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</si>
  <si>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</si>
  <si>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</si>
  <si>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</si>
  <si>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</si>
  <si>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登米市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</si>
  <si>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</si>
  <si>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</si>
  <si>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</si>
  <si>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</si>
  <si>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</si>
  <si>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</si>
  <si>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</si>
  <si>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</si>
  <si>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</si>
  <si>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</si>
  <si>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有形固定資産減価償却率】昭和54年から供用を開始している主要施設や管路が設置後約40年を経過することから44.30％と高い水準となっている。今後これらの施設の更新をどのように行っていくかが大きな課題であると認識している。
②【管路経年化率】全国平均や類似団体平均値の２倍以上となる29.76％となっている。石綿セメント管に代表される老朽管の更新を積極的に進めてきたが、前述したとおり基幹管路の経年化が進んでいることから、今後これらの更新を進めていく必要があると認識している。
③【管路更新率】全国平均及び類似団体の平均値と比べ約1/3の更新率となっている。東日本大震災前までは、管路の更新を重点的に推進してきたが、震災後は復旧復興事業に優先的に取り組んだため管路更新事業量は減少した。平成27年度からの３年間、施設更新計画策定委員会を組織して今後の耐震化をはじめとした更新計画や財政計画等を策定することとし、更新率の向上を図ることとしている。
</t>
    <phoneticPr fontId="7"/>
  </si>
  <si>
    <t xml:space="preserve">①【経常収支比率】平成16年度の料金改定の効果が続いている状況である。それに加え、新会計制度への移行に伴う長期前受金戻入等により経常利益が確保されているものの、委託費や減価償却費等の増加により、その比率は下降傾向にある。
②【累積欠損金】発生はしていないが、給水収益は給水人口の減少、有収水量の減少に伴い減少傾向となっている。
③【流動比率】平成16年度の料金改定の目的の一つが資金確保であり、予定どおり資金を確保してきている。しかし、比率については類似団体を下回っているため、今後の老朽化施設の更新や統廃合への資金確保が課題である。
④【企業債残高対給水収益比率】給水収益の約６年分が企業債残高となっており、その比率は上昇傾向にある。人口減少に伴い給水収益は減少傾向となるため、今後も必要となる建設改良の財源として企業債への依存度が高くなることが予想されることから、対策の検討をしている。
⑤【料金回収率】今年度、初めて類似団体の平均値を下回り、更に下降傾向にある。今後も給水単価が上がり、供給単価が下る傾向は続いていくと予想されるため、料金改定について検討する時期に来ていると認識している。
⑥【給水原価】給水原価中資本費が58％、人件費と委託料が28％と固定費が占める割合が86％と高く、水道事業経営は硬直化している。これまで、企業債の低利借換等により資本費の減少を図ってきたが、今後は減価償却費を含む資本費を資産の縮小化等により削減するなど、原価の引き下げが必要である。
⑦【施設利用率】類似団体と比較して高い利用率となっているが、今後の人口減少に伴う給水量の減少等を考慮して、施設のダウンサイジングや統廃合の検討が必要となってきている。
⑧【有収率】これまでの上昇傾向から一転して前年度より1.14ポイント低下した。これは、河川などの発見困難な場所で長期間にわたる漏水によるものであった。また、広範囲にわたる給水区域や使用口径の大部分が小口径であるなどの理由から、全国値、類似団体値ともに下回っている。平成28年度からの配水施設の維持管理と漏水調査業務の包括委託に加え、今後は配水ブロック化を推進するなど、有収率の向上を図ることとしている。
</t>
    <rPh sb="839" eb="840">
      <t>アタイ</t>
    </rPh>
    <rPh sb="845" eb="846">
      <t>アタイ</t>
    </rPh>
    <rPh sb="887" eb="888">
      <t>クワ</t>
    </rPh>
    <phoneticPr fontId="7"/>
  </si>
  <si>
    <t xml:space="preserve">平成26年度に登米市地域水道ビジョンを改定し、その実施計画として需要予測や財政計画を策定しているが、給水人口の減少や節水器具の普及、更に大口需要者の使用水量の減少等により料金収入は減少傾向である。また、支出については資本費（減価償却費、支払利息等）が約６割弱を占めていることに加え、老朽施設の更新を今後に予定していることから費用の増加傾向は避けられないと考えている。
この厳しい状況の中において、今後も市民に安全で安心できる水道水を安定して供給できるよう、平成27年度に施設更新計画策定委員会を設置し、アセットマネジメントの手法を用い、今後の需要予測を基に登米市全体の施設の再構築、再配置の検討を行った。上記検討により平成29年度に施設更新計画を策定するとともに、この計画を基に今後の事業計画となる経営戦略を策定し市民及び議会に公開することとしている。
</t>
    <rPh sb="302" eb="304">
      <t>ジョウキ</t>
    </rPh>
    <rPh sb="304" eb="306">
      <t>ケントウ</t>
    </rPh>
    <rPh sb="309" eb="311">
      <t>ヘイセイ</t>
    </rPh>
    <rPh sb="313" eb="315">
      <t>ネンド</t>
    </rPh>
    <rPh sb="316" eb="318">
      <t>シセツ</t>
    </rPh>
    <rPh sb="318" eb="320">
      <t>コウシン</t>
    </rPh>
    <rPh sb="320" eb="322">
      <t>ケイカク</t>
    </rPh>
    <rPh sb="323" eb="325">
      <t>サクテイ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</si>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</sst>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
      <sz val="8.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0.71</c:v>
                </c:pt>
                <c:pt idx="1">
                  <c:v>0.94</c:v>
                </c:pt>
                <c:pt idx="2">
                  <c:v>0.64</c:v>
                </c:pt>
                <c:pt idx="3">
                  <c:v>4.18</c:v>
                </c:pt>
                <c:pt idx="4">
                  <c:v>0.24</c:v>
                </c:pt>
              </c:numCache>
            </c:numRef>
          </c:val>
          <c:extLst>
            <c:ext xmlns:c16="http://schemas.microsoft.com/office/drawing/2014/chart" uri="{C3380CC4-5D6E-409C-BE32-E72D297353CC}">
              <c16:uniqueId val="{00000000-A65E-4DBB-BD3C-1DD68624474C}"/>
            </c:ext>
          </c:extLst>
        </c:ser>
        <c:dLbls>
          <c:showLegendKey val="0"/>
          <c:showVal val="0"/>
          <c:showCatName val="0"/>
          <c:showSerName val="0"/>
          <c:showPercent val="0"/>
          <c:showBubbleSize val="0"/>
        </c:dLbls>
        <c:gapWidth val="150"/>
        <c:axId val="119236864"/>
        <c:axId val="1192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A65E-4DBB-BD3C-1DD68624474C}"/>
            </c:ext>
          </c:extLst>
        </c:ser>
        <c:dLbls>
          <c:showLegendKey val="0"/>
          <c:showVal val="0"/>
          <c:showCatName val="0"/>
          <c:showSerName val="0"/>
          <c:showPercent val="0"/>
          <c:showBubbleSize val="0"/>
        </c:dLbls>
        <c:marker val="1"/>
        <c:smooth val="0"/>
        <c:axId val="119236864"/>
        <c:axId val="119251328"/>
      </c:lineChart>
      <c:dateAx>
        <c:axId val="119236864"/>
        <c:scaling>
          <c:orientation val="minMax"/>
        </c:scaling>
        <c:delete val="1"/>
        <c:axPos val="b"/>
        <c:numFmt formatCode="ge" sourceLinked="1"/>
        <c:majorTickMark val="none"/>
        <c:minorTickMark val="none"/>
        <c:tickLblPos val="none"/>
        <c:crossAx val="119251328"/>
        <c:crosses val="autoZero"/>
        <c:auto val="1"/>
        <c:lblOffset val="100"/>
        <c:baseTimeUnit val="years"/>
      </c:dateAx>
      <c:valAx>
        <c:axId val="1192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77.31</c:v>
                </c:pt>
                <c:pt idx="1">
                  <c:v>74.569999999999993</c:v>
                </c:pt>
                <c:pt idx="2">
                  <c:v>77.95</c:v>
                </c:pt>
                <c:pt idx="3">
                  <c:v>76.22</c:v>
                </c:pt>
                <c:pt idx="4">
                  <c:v>75.94</c:v>
                </c:pt>
              </c:numCache>
            </c:numRef>
          </c:val>
          <c:extLst>
            <c:ext xmlns:c16="http://schemas.microsoft.com/office/drawing/2014/chart" uri="{C3380CC4-5D6E-409C-BE32-E72D297353CC}">
              <c16:uniqueId val="{00000000-99FB-4B7E-BE93-809191E7276B}"/>
            </c:ext>
          </c:extLst>
        </c:ser>
        <c:dLbls>
          <c:showLegendKey val="0"/>
          <c:showVal val="0"/>
          <c:showCatName val="0"/>
          <c:showSerName val="0"/>
          <c:showPercent val="0"/>
          <c:showBubbleSize val="0"/>
        </c:dLbls>
        <c:gapWidth val="150"/>
        <c:axId val="149015936"/>
        <c:axId val="1491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99FB-4B7E-BE93-809191E7276B}"/>
            </c:ext>
          </c:extLst>
        </c:ser>
        <c:dLbls>
          <c:showLegendKey val="0"/>
          <c:showVal val="0"/>
          <c:showCatName val="0"/>
          <c:showSerName val="0"/>
          <c:showPercent val="0"/>
          <c:showBubbleSize val="0"/>
        </c:dLbls>
        <c:marker val="1"/>
        <c:smooth val="0"/>
        <c:axId val="149015936"/>
        <c:axId val="149177856"/>
      </c:lineChart>
      <c:dateAx>
        <c:axId val="149015936"/>
        <c:scaling>
          <c:orientation val="minMax"/>
        </c:scaling>
        <c:delete val="1"/>
        <c:axPos val="b"/>
        <c:numFmt formatCode="ge" sourceLinked="1"/>
        <c:majorTickMark val="none"/>
        <c:minorTickMark val="none"/>
        <c:tickLblPos val="none"/>
        <c:crossAx val="149177856"/>
        <c:crosses val="autoZero"/>
        <c:auto val="1"/>
        <c:lblOffset val="100"/>
        <c:baseTimeUnit val="years"/>
      </c:dateAx>
      <c:valAx>
        <c:axId val="1491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80.02</c:v>
                </c:pt>
                <c:pt idx="1">
                  <c:v>81.44</c:v>
                </c:pt>
                <c:pt idx="2">
                  <c:v>83.05</c:v>
                </c:pt>
                <c:pt idx="3">
                  <c:v>84.54</c:v>
                </c:pt>
                <c:pt idx="4">
                  <c:v>83.4</c:v>
                </c:pt>
              </c:numCache>
            </c:numRef>
          </c:val>
          <c:extLst>
            <c:ext xmlns:c16="http://schemas.microsoft.com/office/drawing/2014/chart" uri="{C3380CC4-5D6E-409C-BE32-E72D297353CC}">
              <c16:uniqueId val="{00000000-652E-4839-9348-D42F004A110C}"/>
            </c:ext>
          </c:extLst>
        </c:ser>
        <c:dLbls>
          <c:showLegendKey val="0"/>
          <c:showVal val="0"/>
          <c:showCatName val="0"/>
          <c:showSerName val="0"/>
          <c:showPercent val="0"/>
          <c:showBubbleSize val="0"/>
        </c:dLbls>
        <c:gapWidth val="150"/>
        <c:axId val="149191680"/>
        <c:axId val="1491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652E-4839-9348-D42F004A110C}"/>
            </c:ext>
          </c:extLst>
        </c:ser>
        <c:dLbls>
          <c:showLegendKey val="0"/>
          <c:showVal val="0"/>
          <c:showCatName val="0"/>
          <c:showSerName val="0"/>
          <c:showPercent val="0"/>
          <c:showBubbleSize val="0"/>
        </c:dLbls>
        <c:marker val="1"/>
        <c:smooth val="0"/>
        <c:axId val="149191680"/>
        <c:axId val="149197952"/>
      </c:lineChart>
      <c:dateAx>
        <c:axId val="149191680"/>
        <c:scaling>
          <c:orientation val="minMax"/>
        </c:scaling>
        <c:delete val="1"/>
        <c:axPos val="b"/>
        <c:numFmt formatCode="ge" sourceLinked="1"/>
        <c:majorTickMark val="none"/>
        <c:minorTickMark val="none"/>
        <c:tickLblPos val="none"/>
        <c:crossAx val="149197952"/>
        <c:crosses val="autoZero"/>
        <c:auto val="1"/>
        <c:lblOffset val="100"/>
        <c:baseTimeUnit val="years"/>
      </c:dateAx>
      <c:valAx>
        <c:axId val="1491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c:v>
                </c:pt>
                <c:pt idx="1">
                  <c:v>106.92</c:v>
                </c:pt>
                <c:pt idx="2">
                  <c:v>115.94</c:v>
                </c:pt>
                <c:pt idx="3">
                  <c:v>114.12</c:v>
                </c:pt>
                <c:pt idx="4">
                  <c:v>108.39</c:v>
                </c:pt>
              </c:numCache>
            </c:numRef>
          </c:val>
          <c:extLst>
            <c:ext xmlns:c16="http://schemas.microsoft.com/office/drawing/2014/chart" uri="{C3380CC4-5D6E-409C-BE32-E72D297353CC}">
              <c16:uniqueId val="{00000000-2DE5-4044-B484-26F014992092}"/>
            </c:ext>
          </c:extLst>
        </c:ser>
        <c:dLbls>
          <c:showLegendKey val="0"/>
          <c:showVal val="0"/>
          <c:showCatName val="0"/>
          <c:showSerName val="0"/>
          <c:showPercent val="0"/>
          <c:showBubbleSize val="0"/>
        </c:dLbls>
        <c:gapWidth val="150"/>
        <c:axId val="119211904"/>
        <c:axId val="1192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2DE5-4044-B484-26F014992092}"/>
            </c:ext>
          </c:extLst>
        </c:ser>
        <c:dLbls>
          <c:showLegendKey val="0"/>
          <c:showVal val="0"/>
          <c:showCatName val="0"/>
          <c:showSerName val="0"/>
          <c:showPercent val="0"/>
          <c:showBubbleSize val="0"/>
        </c:dLbls>
        <c:marker val="1"/>
        <c:smooth val="0"/>
        <c:axId val="119211904"/>
        <c:axId val="119218176"/>
      </c:lineChart>
      <c:dateAx>
        <c:axId val="119211904"/>
        <c:scaling>
          <c:orientation val="minMax"/>
        </c:scaling>
        <c:delete val="1"/>
        <c:axPos val="b"/>
        <c:numFmt formatCode="ge" sourceLinked="1"/>
        <c:majorTickMark val="none"/>
        <c:minorTickMark val="none"/>
        <c:tickLblPos val="none"/>
        <c:crossAx val="119218176"/>
        <c:crosses val="autoZero"/>
        <c:auto val="1"/>
        <c:lblOffset val="100"/>
        <c:baseTimeUnit val="years"/>
      </c:dateAx>
      <c:valAx>
        <c:axId val="11921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40.33</c:v>
                </c:pt>
                <c:pt idx="1">
                  <c:v>41.27</c:v>
                </c:pt>
                <c:pt idx="2">
                  <c:v>43.6</c:v>
                </c:pt>
                <c:pt idx="3">
                  <c:v>43.99</c:v>
                </c:pt>
                <c:pt idx="4">
                  <c:v>44.3</c:v>
                </c:pt>
              </c:numCache>
            </c:numRef>
          </c:val>
          <c:extLst>
            <c:ext xmlns:c16="http://schemas.microsoft.com/office/drawing/2014/chart" uri="{C3380CC4-5D6E-409C-BE32-E72D297353CC}">
              <c16:uniqueId val="{00000000-773E-4A58-BFE8-63AB94FB4BA4}"/>
            </c:ext>
          </c:extLst>
        </c:ser>
        <c:dLbls>
          <c:showLegendKey val="0"/>
          <c:showVal val="0"/>
          <c:showCatName val="0"/>
          <c:showSerName val="0"/>
          <c:showPercent val="0"/>
          <c:showBubbleSize val="0"/>
        </c:dLbls>
        <c:gapWidth val="150"/>
        <c:axId val="119272960"/>
        <c:axId val="1192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773E-4A58-BFE8-63AB94FB4BA4}"/>
            </c:ext>
          </c:extLst>
        </c:ser>
        <c:dLbls>
          <c:showLegendKey val="0"/>
          <c:showVal val="0"/>
          <c:showCatName val="0"/>
          <c:showSerName val="0"/>
          <c:showPercent val="0"/>
          <c:showBubbleSize val="0"/>
        </c:dLbls>
        <c:marker val="1"/>
        <c:smooth val="0"/>
        <c:axId val="119272960"/>
        <c:axId val="119274880"/>
      </c:lineChart>
      <c:dateAx>
        <c:axId val="119272960"/>
        <c:scaling>
          <c:orientation val="minMax"/>
        </c:scaling>
        <c:delete val="1"/>
        <c:axPos val="b"/>
        <c:numFmt formatCode="ge" sourceLinked="1"/>
        <c:majorTickMark val="none"/>
        <c:minorTickMark val="none"/>
        <c:tickLblPos val="none"/>
        <c:crossAx val="119274880"/>
        <c:crosses val="autoZero"/>
        <c:auto val="1"/>
        <c:lblOffset val="100"/>
        <c:baseTimeUnit val="years"/>
      </c:dateAx>
      <c:valAx>
        <c:axId val="119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29.66</c:v>
                </c:pt>
                <c:pt idx="1">
                  <c:v>30.32</c:v>
                </c:pt>
                <c:pt idx="2">
                  <c:v>29.87</c:v>
                </c:pt>
                <c:pt idx="3">
                  <c:v>29.48</c:v>
                </c:pt>
                <c:pt idx="4">
                  <c:v>29.76</c:v>
                </c:pt>
              </c:numCache>
            </c:numRef>
          </c:val>
          <c:extLst>
            <c:ext xmlns:c16="http://schemas.microsoft.com/office/drawing/2014/chart" uri="{C3380CC4-5D6E-409C-BE32-E72D297353CC}">
              <c16:uniqueId val="{00000000-5A67-4B38-9236-76E173C2F072}"/>
            </c:ext>
          </c:extLst>
        </c:ser>
        <c:dLbls>
          <c:showLegendKey val="0"/>
          <c:showVal val="0"/>
          <c:showCatName val="0"/>
          <c:showSerName val="0"/>
          <c:showPercent val="0"/>
          <c:showBubbleSize val="0"/>
        </c:dLbls>
        <c:gapWidth val="150"/>
        <c:axId val="146429056"/>
        <c:axId val="1464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5A67-4B38-9236-76E173C2F072}"/>
            </c:ext>
          </c:extLst>
        </c:ser>
        <c:dLbls>
          <c:showLegendKey val="0"/>
          <c:showVal val="0"/>
          <c:showCatName val="0"/>
          <c:showSerName val="0"/>
          <c:showPercent val="0"/>
          <c:showBubbleSize val="0"/>
        </c:dLbls>
        <c:marker val="1"/>
        <c:smooth val="0"/>
        <c:axId val="146429056"/>
        <c:axId val="146430976"/>
      </c:lineChart>
      <c:dateAx>
        <c:axId val="146429056"/>
        <c:scaling>
          <c:orientation val="minMax"/>
        </c:scaling>
        <c:delete val="1"/>
        <c:axPos val="b"/>
        <c:numFmt formatCode="ge" sourceLinked="1"/>
        <c:majorTickMark val="none"/>
        <c:minorTickMark val="none"/>
        <c:tickLblPos val="none"/>
        <c:crossAx val="146430976"/>
        <c:crosses val="autoZero"/>
        <c:auto val="1"/>
        <c:lblOffset val="100"/>
        <c:baseTimeUnit val="years"/>
      </c:dateAx>
      <c:valAx>
        <c:axId val="1464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DB-4A3D-B9D3-A50EE6FEBBE2}"/>
            </c:ext>
          </c:extLst>
        </c:ser>
        <c:dLbls>
          <c:showLegendKey val="0"/>
          <c:showVal val="0"/>
          <c:showCatName val="0"/>
          <c:showSerName val="0"/>
          <c:showPercent val="0"/>
          <c:showBubbleSize val="0"/>
        </c:dLbls>
        <c:gapWidth val="150"/>
        <c:axId val="148456576"/>
        <c:axId val="1484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44DB-4A3D-B9D3-A50EE6FEBBE2}"/>
            </c:ext>
          </c:extLst>
        </c:ser>
        <c:dLbls>
          <c:showLegendKey val="0"/>
          <c:showVal val="0"/>
          <c:showCatName val="0"/>
          <c:showSerName val="0"/>
          <c:showPercent val="0"/>
          <c:showBubbleSize val="0"/>
        </c:dLbls>
        <c:marker val="1"/>
        <c:smooth val="0"/>
        <c:axId val="148456576"/>
        <c:axId val="148458496"/>
      </c:lineChart>
      <c:dateAx>
        <c:axId val="148456576"/>
        <c:scaling>
          <c:orientation val="minMax"/>
        </c:scaling>
        <c:delete val="1"/>
        <c:axPos val="b"/>
        <c:numFmt formatCode="ge" sourceLinked="1"/>
        <c:majorTickMark val="none"/>
        <c:minorTickMark val="none"/>
        <c:tickLblPos val="none"/>
        <c:crossAx val="148458496"/>
        <c:crosses val="autoZero"/>
        <c:auto val="1"/>
        <c:lblOffset val="100"/>
        <c:baseTimeUnit val="years"/>
      </c:dateAx>
      <c:valAx>
        <c:axId val="14845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412.88</c:v>
                </c:pt>
                <c:pt idx="1">
                  <c:v>572.48</c:v>
                </c:pt>
                <c:pt idx="2">
                  <c:v>275.14</c:v>
                </c:pt>
                <c:pt idx="3">
                  <c:v>236.4</c:v>
                </c:pt>
                <c:pt idx="4">
                  <c:v>310.3</c:v>
                </c:pt>
              </c:numCache>
            </c:numRef>
          </c:val>
          <c:extLst>
            <c:ext xmlns:c16="http://schemas.microsoft.com/office/drawing/2014/chart" uri="{C3380CC4-5D6E-409C-BE32-E72D297353CC}">
              <c16:uniqueId val="{00000000-9150-4E6C-B319-E5C33EBAC808}"/>
            </c:ext>
          </c:extLst>
        </c:ser>
        <c:dLbls>
          <c:showLegendKey val="0"/>
          <c:showVal val="0"/>
          <c:showCatName val="0"/>
          <c:showSerName val="0"/>
          <c:showPercent val="0"/>
          <c:showBubbleSize val="0"/>
        </c:dLbls>
        <c:gapWidth val="150"/>
        <c:axId val="148480768"/>
        <c:axId val="148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9150-4E6C-B319-E5C33EBAC808}"/>
            </c:ext>
          </c:extLst>
        </c:ser>
        <c:dLbls>
          <c:showLegendKey val="0"/>
          <c:showVal val="0"/>
          <c:showCatName val="0"/>
          <c:showSerName val="0"/>
          <c:showPercent val="0"/>
          <c:showBubbleSize val="0"/>
        </c:dLbls>
        <c:marker val="1"/>
        <c:smooth val="0"/>
        <c:axId val="148480768"/>
        <c:axId val="148482688"/>
      </c:lineChart>
      <c:dateAx>
        <c:axId val="148480768"/>
        <c:scaling>
          <c:orientation val="minMax"/>
        </c:scaling>
        <c:delete val="1"/>
        <c:axPos val="b"/>
        <c:numFmt formatCode="ge" sourceLinked="1"/>
        <c:majorTickMark val="none"/>
        <c:minorTickMark val="none"/>
        <c:tickLblPos val="none"/>
        <c:crossAx val="148482688"/>
        <c:crosses val="autoZero"/>
        <c:auto val="1"/>
        <c:lblOffset val="100"/>
        <c:baseTimeUnit val="years"/>
      </c:dateAx>
      <c:valAx>
        <c:axId val="14848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522.66</c:v>
                </c:pt>
                <c:pt idx="1">
                  <c:v>519.12</c:v>
                </c:pt>
                <c:pt idx="2">
                  <c:v>521.71</c:v>
                </c:pt>
                <c:pt idx="3">
                  <c:v>549.15</c:v>
                </c:pt>
                <c:pt idx="4">
                  <c:v>582.48</c:v>
                </c:pt>
              </c:numCache>
            </c:numRef>
          </c:val>
          <c:extLst>
            <c:ext xmlns:c16="http://schemas.microsoft.com/office/drawing/2014/chart" uri="{C3380CC4-5D6E-409C-BE32-E72D297353CC}">
              <c16:uniqueId val="{00000000-0972-48FF-A957-C6FB27B8AE5E}"/>
            </c:ext>
          </c:extLst>
        </c:ser>
        <c:dLbls>
          <c:showLegendKey val="0"/>
          <c:showVal val="0"/>
          <c:showCatName val="0"/>
          <c:showSerName val="0"/>
          <c:showPercent val="0"/>
          <c:showBubbleSize val="0"/>
        </c:dLbls>
        <c:gapWidth val="150"/>
        <c:axId val="148504960"/>
        <c:axId val="1485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0972-48FF-A957-C6FB27B8AE5E}"/>
            </c:ext>
          </c:extLst>
        </c:ser>
        <c:dLbls>
          <c:showLegendKey val="0"/>
          <c:showVal val="0"/>
          <c:showCatName val="0"/>
          <c:showSerName val="0"/>
          <c:showPercent val="0"/>
          <c:showBubbleSize val="0"/>
        </c:dLbls>
        <c:marker val="1"/>
        <c:smooth val="0"/>
        <c:axId val="148504960"/>
        <c:axId val="148506880"/>
      </c:lineChart>
      <c:dateAx>
        <c:axId val="148504960"/>
        <c:scaling>
          <c:orientation val="minMax"/>
        </c:scaling>
        <c:delete val="1"/>
        <c:axPos val="b"/>
        <c:numFmt formatCode="ge" sourceLinked="1"/>
        <c:majorTickMark val="none"/>
        <c:minorTickMark val="none"/>
        <c:tickLblPos val="none"/>
        <c:crossAx val="148506880"/>
        <c:crosses val="autoZero"/>
        <c:auto val="1"/>
        <c:lblOffset val="100"/>
        <c:baseTimeUnit val="years"/>
      </c:dateAx>
      <c:valAx>
        <c:axId val="14850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104.59</c:v>
                </c:pt>
                <c:pt idx="1">
                  <c:v>103.08</c:v>
                </c:pt>
                <c:pt idx="2">
                  <c:v>110.26</c:v>
                </c:pt>
                <c:pt idx="3">
                  <c:v>109.21</c:v>
                </c:pt>
                <c:pt idx="4">
                  <c:v>102.73</c:v>
                </c:pt>
              </c:numCache>
            </c:numRef>
          </c:val>
          <c:extLst>
            <c:ext xmlns:c16="http://schemas.microsoft.com/office/drawing/2014/chart" uri="{C3380CC4-5D6E-409C-BE32-E72D297353CC}">
              <c16:uniqueId val="{00000000-C7DA-4C89-B5D3-8565220B4489}"/>
            </c:ext>
          </c:extLst>
        </c:ser>
        <c:dLbls>
          <c:showLegendKey val="0"/>
          <c:showVal val="0"/>
          <c:showCatName val="0"/>
          <c:showSerName val="0"/>
          <c:showPercent val="0"/>
          <c:showBubbleSize val="0"/>
        </c:dLbls>
        <c:gapWidth val="150"/>
        <c:axId val="148557824"/>
        <c:axId val="1485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C7DA-4C89-B5D3-8565220B4489}"/>
            </c:ext>
          </c:extLst>
        </c:ser>
        <c:dLbls>
          <c:showLegendKey val="0"/>
          <c:showVal val="0"/>
          <c:showCatName val="0"/>
          <c:showSerName val="0"/>
          <c:showPercent val="0"/>
          <c:showBubbleSize val="0"/>
        </c:dLbls>
        <c:marker val="1"/>
        <c:smooth val="0"/>
        <c:axId val="148557824"/>
        <c:axId val="148559744"/>
      </c:lineChart>
      <c:dateAx>
        <c:axId val="148557824"/>
        <c:scaling>
          <c:orientation val="minMax"/>
        </c:scaling>
        <c:delete val="1"/>
        <c:axPos val="b"/>
        <c:numFmt formatCode="ge" sourceLinked="1"/>
        <c:majorTickMark val="none"/>
        <c:minorTickMark val="none"/>
        <c:tickLblPos val="none"/>
        <c:crossAx val="148559744"/>
        <c:crosses val="autoZero"/>
        <c:auto val="1"/>
        <c:lblOffset val="100"/>
        <c:baseTimeUnit val="years"/>
      </c:dateAx>
      <c:valAx>
        <c:axId val="1485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247.06</c:v>
                </c:pt>
                <c:pt idx="1">
                  <c:v>252.93</c:v>
                </c:pt>
                <c:pt idx="2">
                  <c:v>237.39</c:v>
                </c:pt>
                <c:pt idx="3">
                  <c:v>241.61</c:v>
                </c:pt>
                <c:pt idx="4">
                  <c:v>259.14999999999998</c:v>
                </c:pt>
              </c:numCache>
            </c:numRef>
          </c:val>
          <c:extLst>
            <c:ext xmlns:c16="http://schemas.microsoft.com/office/drawing/2014/chart" uri="{C3380CC4-5D6E-409C-BE32-E72D297353CC}">
              <c16:uniqueId val="{00000000-A932-4497-9D58-494925D67F7A}"/>
            </c:ext>
          </c:extLst>
        </c:ser>
        <c:dLbls>
          <c:showLegendKey val="0"/>
          <c:showVal val="0"/>
          <c:showCatName val="0"/>
          <c:showSerName val="0"/>
          <c:showPercent val="0"/>
          <c:showBubbleSize val="0"/>
        </c:dLbls>
        <c:gapWidth val="150"/>
        <c:axId val="148983168"/>
        <c:axId val="148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A932-4497-9D58-494925D67F7A}"/>
            </c:ext>
          </c:extLst>
        </c:ser>
        <c:dLbls>
          <c:showLegendKey val="0"/>
          <c:showVal val="0"/>
          <c:showCatName val="0"/>
          <c:showSerName val="0"/>
          <c:showPercent val="0"/>
          <c:showBubbleSize val="0"/>
        </c:dLbls>
        <c:marker val="1"/>
        <c:smooth val="0"/>
        <c:axId val="148983168"/>
        <c:axId val="148985344"/>
      </c:lineChart>
      <c:dateAx>
        <c:axId val="148983168"/>
        <c:scaling>
          <c:orientation val="minMax"/>
        </c:scaling>
        <c:delete val="1"/>
        <c:axPos val="b"/>
        <c:numFmt formatCode="ge" sourceLinked="1"/>
        <c:majorTickMark val="none"/>
        <c:minorTickMark val="none"/>
        <c:tickLblPos val="none"/>
        <c:crossAx val="148985344"/>
        <c:crosses val="autoZero"/>
        <c:auto val="1"/>
        <c:lblOffset val="100"/>
        <c:baseTimeUnit val="years"/>
      </c:dateAx>
      <c:valAx>
        <c:axId val="148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91" t="str">
        <f>データ!H6</f>
        <v>宮城県　登米市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A4</v>
      </c>
      <c r="X8" s="89"/>
      <c r="Y8" s="89"/>
      <c r="Z8" s="89"/>
      <c r="AA8" s="89"/>
      <c r="AB8" s="89"/>
      <c r="AC8" s="89"/>
      <c r="AD8" s="101" t="s">
        <v>119</v>
      </c>
      <c r="AE8" s="101"/>
      <c r="AF8" s="101"/>
      <c r="AG8" s="101"/>
      <c r="AH8" s="101"/>
      <c r="AI8" s="101"/>
      <c r="AJ8" s="101"/>
      <c r="AK8" s="5"/>
      <c r="AL8" s="77">
        <f>データ!$R$6</f>
        <v>82026</v>
      </c>
      <c r="AM8" s="77"/>
      <c r="AN8" s="77"/>
      <c r="AO8" s="77"/>
      <c r="AP8" s="77"/>
      <c r="AQ8" s="77"/>
      <c r="AR8" s="77"/>
      <c r="AS8" s="77"/>
      <c r="AT8" s="73">
        <f>データ!$S$6</f>
        <v>536.12</v>
      </c>
      <c r="AU8" s="74"/>
      <c r="AV8" s="74"/>
      <c r="AW8" s="74"/>
      <c r="AX8" s="74"/>
      <c r="AY8" s="74"/>
      <c r="AZ8" s="74"/>
      <c r="BA8" s="74"/>
      <c r="BB8" s="76">
        <f>データ!$T$6</f>
        <v>153</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x14ac:dyDescent="0.15">
      <c r="A10" s="2"/>
      <c r="B10" s="73" t="str">
        <f>データ!$N$6</f>
        <v>-</v>
      </c>
      <c r="C10" s="74"/>
      <c r="D10" s="74"/>
      <c r="E10" s="74"/>
      <c r="F10" s="74"/>
      <c r="G10" s="74"/>
      <c r="H10" s="74"/>
      <c r="I10" s="73">
        <f>データ!$O$6</f>
        <v>56.29</v>
      </c>
      <c r="J10" s="74"/>
      <c r="K10" s="74"/>
      <c r="L10" s="74"/>
      <c r="M10" s="74"/>
      <c r="N10" s="74"/>
      <c r="O10" s="75"/>
      <c r="P10" s="76">
        <f>データ!$P$6</f>
        <v>99.4</v>
      </c>
      <c r="Q10" s="76"/>
      <c r="R10" s="76"/>
      <c r="S10" s="76"/>
      <c r="T10" s="76"/>
      <c r="U10" s="76"/>
      <c r="V10" s="76"/>
      <c r="W10" s="77">
        <f>データ!$Q$6</f>
        <v>5256</v>
      </c>
      <c r="X10" s="77"/>
      <c r="Y10" s="77"/>
      <c r="Z10" s="77"/>
      <c r="AA10" s="77"/>
      <c r="AB10" s="77"/>
      <c r="AC10" s="77"/>
      <c r="AD10" s="2"/>
      <c r="AE10" s="2"/>
      <c r="AF10" s="2"/>
      <c r="AG10" s="2"/>
      <c r="AH10" s="5"/>
      <c r="AI10" s="5"/>
      <c r="AJ10" s="5"/>
      <c r="AK10" s="5"/>
      <c r="AL10" s="77">
        <f>データ!$U$6</f>
        <v>80830</v>
      </c>
      <c r="AM10" s="77"/>
      <c r="AN10" s="77"/>
      <c r="AO10" s="77"/>
      <c r="AP10" s="77"/>
      <c r="AQ10" s="77"/>
      <c r="AR10" s="77"/>
      <c r="AS10" s="77"/>
      <c r="AT10" s="73">
        <f>データ!$V$6</f>
        <v>540.72</v>
      </c>
      <c r="AU10" s="74"/>
      <c r="AV10" s="74"/>
      <c r="AW10" s="74"/>
      <c r="AX10" s="74"/>
      <c r="AY10" s="74"/>
      <c r="AZ10" s="74"/>
      <c r="BA10" s="74"/>
      <c r="BB10" s="76">
        <f>データ!$W$6</f>
        <v>149.49</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8" t="s">
        <v>117</v>
      </c>
      <c r="BM16" s="69"/>
      <c r="BN16" s="69"/>
      <c r="BO16" s="69"/>
      <c r="BP16" s="69"/>
      <c r="BQ16" s="69"/>
      <c r="BR16" s="69"/>
      <c r="BS16" s="69"/>
      <c r="BT16" s="69"/>
      <c r="BU16" s="69"/>
      <c r="BV16" s="69"/>
      <c r="BW16" s="69"/>
      <c r="BX16" s="69"/>
      <c r="BY16" s="69"/>
      <c r="BZ16" s="70"/>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8"/>
      <c r="BM17" s="69"/>
      <c r="BN17" s="69"/>
      <c r="BO17" s="69"/>
      <c r="BP17" s="69"/>
      <c r="BQ17" s="69"/>
      <c r="BR17" s="69"/>
      <c r="BS17" s="69"/>
      <c r="BT17" s="69"/>
      <c r="BU17" s="69"/>
      <c r="BV17" s="69"/>
      <c r="BW17" s="69"/>
      <c r="BX17" s="69"/>
      <c r="BY17" s="69"/>
      <c r="BZ17" s="70"/>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8"/>
      <c r="BM18" s="69"/>
      <c r="BN18" s="69"/>
      <c r="BO18" s="69"/>
      <c r="BP18" s="69"/>
      <c r="BQ18" s="69"/>
      <c r="BR18" s="69"/>
      <c r="BS18" s="69"/>
      <c r="BT18" s="69"/>
      <c r="BU18" s="69"/>
      <c r="BV18" s="69"/>
      <c r="BW18" s="69"/>
      <c r="BX18" s="69"/>
      <c r="BY18" s="69"/>
      <c r="BZ18" s="70"/>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8"/>
      <c r="BM19" s="69"/>
      <c r="BN19" s="69"/>
      <c r="BO19" s="69"/>
      <c r="BP19" s="69"/>
      <c r="BQ19" s="69"/>
      <c r="BR19" s="69"/>
      <c r="BS19" s="69"/>
      <c r="BT19" s="69"/>
      <c r="BU19" s="69"/>
      <c r="BV19" s="69"/>
      <c r="BW19" s="69"/>
      <c r="BX19" s="69"/>
      <c r="BY19" s="69"/>
      <c r="BZ19" s="70"/>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8"/>
      <c r="BM20" s="69"/>
      <c r="BN20" s="69"/>
      <c r="BO20" s="69"/>
      <c r="BP20" s="69"/>
      <c r="BQ20" s="69"/>
      <c r="BR20" s="69"/>
      <c r="BS20" s="69"/>
      <c r="BT20" s="69"/>
      <c r="BU20" s="69"/>
      <c r="BV20" s="69"/>
      <c r="BW20" s="69"/>
      <c r="BX20" s="69"/>
      <c r="BY20" s="69"/>
      <c r="BZ20" s="70"/>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8"/>
      <c r="BM21" s="69"/>
      <c r="BN21" s="69"/>
      <c r="BO21" s="69"/>
      <c r="BP21" s="69"/>
      <c r="BQ21" s="69"/>
      <c r="BR21" s="69"/>
      <c r="BS21" s="69"/>
      <c r="BT21" s="69"/>
      <c r="BU21" s="69"/>
      <c r="BV21" s="69"/>
      <c r="BW21" s="69"/>
      <c r="BX21" s="69"/>
      <c r="BY21" s="69"/>
      <c r="BZ21" s="70"/>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8"/>
      <c r="BM22" s="69"/>
      <c r="BN22" s="69"/>
      <c r="BO22" s="69"/>
      <c r="BP22" s="69"/>
      <c r="BQ22" s="69"/>
      <c r="BR22" s="69"/>
      <c r="BS22" s="69"/>
      <c r="BT22" s="69"/>
      <c r="BU22" s="69"/>
      <c r="BV22" s="69"/>
      <c r="BW22" s="69"/>
      <c r="BX22" s="69"/>
      <c r="BY22" s="69"/>
      <c r="BZ22" s="70"/>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8"/>
      <c r="BM23" s="69"/>
      <c r="BN23" s="69"/>
      <c r="BO23" s="69"/>
      <c r="BP23" s="69"/>
      <c r="BQ23" s="69"/>
      <c r="BR23" s="69"/>
      <c r="BS23" s="69"/>
      <c r="BT23" s="69"/>
      <c r="BU23" s="69"/>
      <c r="BV23" s="69"/>
      <c r="BW23" s="69"/>
      <c r="BX23" s="69"/>
      <c r="BY23" s="69"/>
      <c r="BZ23" s="70"/>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8"/>
      <c r="BM24" s="69"/>
      <c r="BN24" s="69"/>
      <c r="BO24" s="69"/>
      <c r="BP24" s="69"/>
      <c r="BQ24" s="69"/>
      <c r="BR24" s="69"/>
      <c r="BS24" s="69"/>
      <c r="BT24" s="69"/>
      <c r="BU24" s="69"/>
      <c r="BV24" s="69"/>
      <c r="BW24" s="69"/>
      <c r="BX24" s="69"/>
      <c r="BY24" s="69"/>
      <c r="BZ24" s="70"/>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8"/>
      <c r="BM25" s="69"/>
      <c r="BN25" s="69"/>
      <c r="BO25" s="69"/>
      <c r="BP25" s="69"/>
      <c r="BQ25" s="69"/>
      <c r="BR25" s="69"/>
      <c r="BS25" s="69"/>
      <c r="BT25" s="69"/>
      <c r="BU25" s="69"/>
      <c r="BV25" s="69"/>
      <c r="BW25" s="69"/>
      <c r="BX25" s="69"/>
      <c r="BY25" s="69"/>
      <c r="BZ25" s="70"/>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8"/>
      <c r="BM26" s="69"/>
      <c r="BN26" s="69"/>
      <c r="BO26" s="69"/>
      <c r="BP26" s="69"/>
      <c r="BQ26" s="69"/>
      <c r="BR26" s="69"/>
      <c r="BS26" s="69"/>
      <c r="BT26" s="69"/>
      <c r="BU26" s="69"/>
      <c r="BV26" s="69"/>
      <c r="BW26" s="69"/>
      <c r="BX26" s="69"/>
      <c r="BY26" s="69"/>
      <c r="BZ26" s="70"/>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8"/>
      <c r="BM27" s="69"/>
      <c r="BN27" s="69"/>
      <c r="BO27" s="69"/>
      <c r="BP27" s="69"/>
      <c r="BQ27" s="69"/>
      <c r="BR27" s="69"/>
      <c r="BS27" s="69"/>
      <c r="BT27" s="69"/>
      <c r="BU27" s="69"/>
      <c r="BV27" s="69"/>
      <c r="BW27" s="69"/>
      <c r="BX27" s="69"/>
      <c r="BY27" s="69"/>
      <c r="BZ27" s="70"/>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8"/>
      <c r="BM28" s="69"/>
      <c r="BN28" s="69"/>
      <c r="BO28" s="69"/>
      <c r="BP28" s="69"/>
      <c r="BQ28" s="69"/>
      <c r="BR28" s="69"/>
      <c r="BS28" s="69"/>
      <c r="BT28" s="69"/>
      <c r="BU28" s="69"/>
      <c r="BV28" s="69"/>
      <c r="BW28" s="69"/>
      <c r="BX28" s="69"/>
      <c r="BY28" s="69"/>
      <c r="BZ28" s="70"/>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8"/>
      <c r="BM29" s="69"/>
      <c r="BN29" s="69"/>
      <c r="BO29" s="69"/>
      <c r="BP29" s="69"/>
      <c r="BQ29" s="69"/>
      <c r="BR29" s="69"/>
      <c r="BS29" s="69"/>
      <c r="BT29" s="69"/>
      <c r="BU29" s="69"/>
      <c r="BV29" s="69"/>
      <c r="BW29" s="69"/>
      <c r="BX29" s="69"/>
      <c r="BY29" s="69"/>
      <c r="BZ29" s="70"/>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8"/>
      <c r="BM30" s="69"/>
      <c r="BN30" s="69"/>
      <c r="BO30" s="69"/>
      <c r="BP30" s="69"/>
      <c r="BQ30" s="69"/>
      <c r="BR30" s="69"/>
      <c r="BS30" s="69"/>
      <c r="BT30" s="69"/>
      <c r="BU30" s="69"/>
      <c r="BV30" s="69"/>
      <c r="BW30" s="69"/>
      <c r="BX30" s="69"/>
      <c r="BY30" s="69"/>
      <c r="BZ30" s="70"/>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8"/>
      <c r="BM31" s="69"/>
      <c r="BN31" s="69"/>
      <c r="BO31" s="69"/>
      <c r="BP31" s="69"/>
      <c r="BQ31" s="69"/>
      <c r="BR31" s="69"/>
      <c r="BS31" s="69"/>
      <c r="BT31" s="69"/>
      <c r="BU31" s="69"/>
      <c r="BV31" s="69"/>
      <c r="BW31" s="69"/>
      <c r="BX31" s="69"/>
      <c r="BY31" s="69"/>
      <c r="BZ31" s="70"/>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8"/>
      <c r="BM32" s="69"/>
      <c r="BN32" s="69"/>
      <c r="BO32" s="69"/>
      <c r="BP32" s="69"/>
      <c r="BQ32" s="69"/>
      <c r="BR32" s="69"/>
      <c r="BS32" s="69"/>
      <c r="BT32" s="69"/>
      <c r="BU32" s="69"/>
      <c r="BV32" s="69"/>
      <c r="BW32" s="69"/>
      <c r="BX32" s="69"/>
      <c r="BY32" s="69"/>
      <c r="BZ32" s="70"/>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8"/>
      <c r="BM33" s="69"/>
      <c r="BN33" s="69"/>
      <c r="BO33" s="69"/>
      <c r="BP33" s="69"/>
      <c r="BQ33" s="69"/>
      <c r="BR33" s="69"/>
      <c r="BS33" s="69"/>
      <c r="BT33" s="69"/>
      <c r="BU33" s="69"/>
      <c r="BV33" s="69"/>
      <c r="BW33" s="69"/>
      <c r="BX33" s="69"/>
      <c r="BY33" s="69"/>
      <c r="BZ33" s="70"/>
    </row>
    <row r="34" spans="1:78" ht="13.5" customHeight="1" x14ac:dyDescent="0.15">
      <c r="A34" s="2"/>
      <c r="B34" s="18"/>
      <c r="C34" s="57" t="s">
        <v>26</v>
      </c>
      <c r="D34" s="57"/>
      <c r="E34" s="57"/>
      <c r="F34" s="57"/>
      <c r="G34" s="57"/>
      <c r="H34" s="57"/>
      <c r="I34" s="57"/>
      <c r="J34" s="57"/>
      <c r="K34" s="57"/>
      <c r="L34" s="57"/>
      <c r="M34" s="57"/>
      <c r="N34" s="57"/>
      <c r="O34" s="57"/>
      <c r="P34" s="57"/>
      <c r="Q34" s="20"/>
      <c r="R34" s="57" t="s">
        <v>27</v>
      </c>
      <c r="S34" s="57"/>
      <c r="T34" s="57"/>
      <c r="U34" s="57"/>
      <c r="V34" s="57"/>
      <c r="W34" s="57"/>
      <c r="X34" s="57"/>
      <c r="Y34" s="57"/>
      <c r="Z34" s="57"/>
      <c r="AA34" s="57"/>
      <c r="AB34" s="57"/>
      <c r="AC34" s="57"/>
      <c r="AD34" s="57"/>
      <c r="AE34" s="57"/>
      <c r="AF34" s="20"/>
      <c r="AG34" s="57" t="s">
        <v>28</v>
      </c>
      <c r="AH34" s="57"/>
      <c r="AI34" s="57"/>
      <c r="AJ34" s="57"/>
      <c r="AK34" s="57"/>
      <c r="AL34" s="57"/>
      <c r="AM34" s="57"/>
      <c r="AN34" s="57"/>
      <c r="AO34" s="57"/>
      <c r="AP34" s="57"/>
      <c r="AQ34" s="57"/>
      <c r="AR34" s="57"/>
      <c r="AS34" s="57"/>
      <c r="AT34" s="57"/>
      <c r="AU34" s="20"/>
      <c r="AV34" s="57" t="s">
        <v>29</v>
      </c>
      <c r="AW34" s="57"/>
      <c r="AX34" s="57"/>
      <c r="AY34" s="57"/>
      <c r="AZ34" s="57"/>
      <c r="BA34" s="57"/>
      <c r="BB34" s="57"/>
      <c r="BC34" s="57"/>
      <c r="BD34" s="57"/>
      <c r="BE34" s="57"/>
      <c r="BF34" s="57"/>
      <c r="BG34" s="57"/>
      <c r="BH34" s="57"/>
      <c r="BI34" s="57"/>
      <c r="BJ34" s="19"/>
      <c r="BK34" s="2"/>
      <c r="BL34" s="68"/>
      <c r="BM34" s="69"/>
      <c r="BN34" s="69"/>
      <c r="BO34" s="69"/>
      <c r="BP34" s="69"/>
      <c r="BQ34" s="69"/>
      <c r="BR34" s="69"/>
      <c r="BS34" s="69"/>
      <c r="BT34" s="69"/>
      <c r="BU34" s="69"/>
      <c r="BV34" s="69"/>
      <c r="BW34" s="69"/>
      <c r="BX34" s="69"/>
      <c r="BY34" s="69"/>
      <c r="BZ34" s="70"/>
    </row>
    <row r="35" spans="1:78" ht="13.5" customHeight="1" x14ac:dyDescent="0.15">
      <c r="A35" s="2"/>
      <c r="B35" s="18"/>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68"/>
      <c r="BM35" s="69"/>
      <c r="BN35" s="69"/>
      <c r="BO35" s="69"/>
      <c r="BP35" s="69"/>
      <c r="BQ35" s="69"/>
      <c r="BR35" s="69"/>
      <c r="BS35" s="69"/>
      <c r="BT35" s="69"/>
      <c r="BU35" s="69"/>
      <c r="BV35" s="69"/>
      <c r="BW35" s="69"/>
      <c r="BX35" s="69"/>
      <c r="BY35" s="69"/>
      <c r="BZ35" s="70"/>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8"/>
      <c r="BM36" s="69"/>
      <c r="BN36" s="69"/>
      <c r="BO36" s="69"/>
      <c r="BP36" s="69"/>
      <c r="BQ36" s="69"/>
      <c r="BR36" s="69"/>
      <c r="BS36" s="69"/>
      <c r="BT36" s="69"/>
      <c r="BU36" s="69"/>
      <c r="BV36" s="69"/>
      <c r="BW36" s="69"/>
      <c r="BX36" s="69"/>
      <c r="BY36" s="69"/>
      <c r="BZ36" s="70"/>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8"/>
      <c r="BM37" s="69"/>
      <c r="BN37" s="69"/>
      <c r="BO37" s="69"/>
      <c r="BP37" s="69"/>
      <c r="BQ37" s="69"/>
      <c r="BR37" s="69"/>
      <c r="BS37" s="69"/>
      <c r="BT37" s="69"/>
      <c r="BU37" s="69"/>
      <c r="BV37" s="69"/>
      <c r="BW37" s="69"/>
      <c r="BX37" s="69"/>
      <c r="BY37" s="69"/>
      <c r="BZ37" s="70"/>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8"/>
      <c r="BM38" s="69"/>
      <c r="BN38" s="69"/>
      <c r="BO38" s="69"/>
      <c r="BP38" s="69"/>
      <c r="BQ38" s="69"/>
      <c r="BR38" s="69"/>
      <c r="BS38" s="69"/>
      <c r="BT38" s="69"/>
      <c r="BU38" s="69"/>
      <c r="BV38" s="69"/>
      <c r="BW38" s="69"/>
      <c r="BX38" s="69"/>
      <c r="BY38" s="69"/>
      <c r="BZ38" s="70"/>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8"/>
      <c r="BM39" s="69"/>
      <c r="BN39" s="69"/>
      <c r="BO39" s="69"/>
      <c r="BP39" s="69"/>
      <c r="BQ39" s="69"/>
      <c r="BR39" s="69"/>
      <c r="BS39" s="69"/>
      <c r="BT39" s="69"/>
      <c r="BU39" s="69"/>
      <c r="BV39" s="69"/>
      <c r="BW39" s="69"/>
      <c r="BX39" s="69"/>
      <c r="BY39" s="69"/>
      <c r="BZ39" s="70"/>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8"/>
      <c r="BM40" s="69"/>
      <c r="BN40" s="69"/>
      <c r="BO40" s="69"/>
      <c r="BP40" s="69"/>
      <c r="BQ40" s="69"/>
      <c r="BR40" s="69"/>
      <c r="BS40" s="69"/>
      <c r="BT40" s="69"/>
      <c r="BU40" s="69"/>
      <c r="BV40" s="69"/>
      <c r="BW40" s="69"/>
      <c r="BX40" s="69"/>
      <c r="BY40" s="69"/>
      <c r="BZ40" s="70"/>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8"/>
      <c r="BM41" s="69"/>
      <c r="BN41" s="69"/>
      <c r="BO41" s="69"/>
      <c r="BP41" s="69"/>
      <c r="BQ41" s="69"/>
      <c r="BR41" s="69"/>
      <c r="BS41" s="69"/>
      <c r="BT41" s="69"/>
      <c r="BU41" s="69"/>
      <c r="BV41" s="69"/>
      <c r="BW41" s="69"/>
      <c r="BX41" s="69"/>
      <c r="BY41" s="69"/>
      <c r="BZ41" s="70"/>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8"/>
      <c r="BM42" s="69"/>
      <c r="BN42" s="69"/>
      <c r="BO42" s="69"/>
      <c r="BP42" s="69"/>
      <c r="BQ42" s="69"/>
      <c r="BR42" s="69"/>
      <c r="BS42" s="69"/>
      <c r="BT42" s="69"/>
      <c r="BU42" s="69"/>
      <c r="BV42" s="69"/>
      <c r="BW42" s="69"/>
      <c r="BX42" s="69"/>
      <c r="BY42" s="69"/>
      <c r="BZ42" s="70"/>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8"/>
      <c r="BM43" s="69"/>
      <c r="BN43" s="69"/>
      <c r="BO43" s="69"/>
      <c r="BP43" s="69"/>
      <c r="BQ43" s="69"/>
      <c r="BR43" s="69"/>
      <c r="BS43" s="69"/>
      <c r="BT43" s="69"/>
      <c r="BU43" s="69"/>
      <c r="BV43" s="69"/>
      <c r="BW43" s="69"/>
      <c r="BX43" s="69"/>
      <c r="BY43" s="69"/>
      <c r="BZ43" s="70"/>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8"/>
      <c r="BM44" s="69"/>
      <c r="BN44" s="69"/>
      <c r="BO44" s="69"/>
      <c r="BP44" s="69"/>
      <c r="BQ44" s="69"/>
      <c r="BR44" s="69"/>
      <c r="BS44" s="69"/>
      <c r="BT44" s="69"/>
      <c r="BU44" s="69"/>
      <c r="BV44" s="69"/>
      <c r="BW44" s="69"/>
      <c r="BX44" s="69"/>
      <c r="BY44" s="69"/>
      <c r="BZ44" s="70"/>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8"/>
      <c r="BN55" s="58"/>
      <c r="BO55" s="58"/>
      <c r="BP55" s="58"/>
      <c r="BQ55" s="58"/>
      <c r="BR55" s="58"/>
      <c r="BS55" s="58"/>
      <c r="BT55" s="58"/>
      <c r="BU55" s="58"/>
      <c r="BV55" s="58"/>
      <c r="BW55" s="58"/>
      <c r="BX55" s="58"/>
      <c r="BY55" s="58"/>
      <c r="BZ55" s="59"/>
    </row>
    <row r="56" spans="1:78" ht="13.5" customHeight="1" x14ac:dyDescent="0.15">
      <c r="A56" s="2"/>
      <c r="B56" s="18"/>
      <c r="C56" s="57" t="s">
        <v>31</v>
      </c>
      <c r="D56" s="57"/>
      <c r="E56" s="57"/>
      <c r="F56" s="57"/>
      <c r="G56" s="57"/>
      <c r="H56" s="57"/>
      <c r="I56" s="57"/>
      <c r="J56" s="57"/>
      <c r="K56" s="57"/>
      <c r="L56" s="57"/>
      <c r="M56" s="57"/>
      <c r="N56" s="57"/>
      <c r="O56" s="57"/>
      <c r="P56" s="57"/>
      <c r="Q56" s="20"/>
      <c r="R56" s="57" t="s">
        <v>32</v>
      </c>
      <c r="S56" s="57"/>
      <c r="T56" s="57"/>
      <c r="U56" s="57"/>
      <c r="V56" s="57"/>
      <c r="W56" s="57"/>
      <c r="X56" s="57"/>
      <c r="Y56" s="57"/>
      <c r="Z56" s="57"/>
      <c r="AA56" s="57"/>
      <c r="AB56" s="57"/>
      <c r="AC56" s="57"/>
      <c r="AD56" s="57"/>
      <c r="AE56" s="57"/>
      <c r="AF56" s="20"/>
      <c r="AG56" s="57" t="s">
        <v>33</v>
      </c>
      <c r="AH56" s="57"/>
      <c r="AI56" s="57"/>
      <c r="AJ56" s="57"/>
      <c r="AK56" s="57"/>
      <c r="AL56" s="57"/>
      <c r="AM56" s="57"/>
      <c r="AN56" s="57"/>
      <c r="AO56" s="57"/>
      <c r="AP56" s="57"/>
      <c r="AQ56" s="57"/>
      <c r="AR56" s="57"/>
      <c r="AS56" s="57"/>
      <c r="AT56" s="57"/>
      <c r="AU56" s="20"/>
      <c r="AV56" s="57" t="s">
        <v>34</v>
      </c>
      <c r="AW56" s="57"/>
      <c r="AX56" s="57"/>
      <c r="AY56" s="57"/>
      <c r="AZ56" s="57"/>
      <c r="BA56" s="57"/>
      <c r="BB56" s="57"/>
      <c r="BC56" s="57"/>
      <c r="BD56" s="57"/>
      <c r="BE56" s="57"/>
      <c r="BF56" s="57"/>
      <c r="BG56" s="57"/>
      <c r="BH56" s="57"/>
      <c r="BI56" s="57"/>
      <c r="BJ56" s="19"/>
      <c r="BK56" s="2"/>
      <c r="BL56" s="50"/>
      <c r="BM56" s="58"/>
      <c r="BN56" s="58"/>
      <c r="BO56" s="58"/>
      <c r="BP56" s="58"/>
      <c r="BQ56" s="58"/>
      <c r="BR56" s="58"/>
      <c r="BS56" s="58"/>
      <c r="BT56" s="58"/>
      <c r="BU56" s="58"/>
      <c r="BV56" s="58"/>
      <c r="BW56" s="58"/>
      <c r="BX56" s="58"/>
      <c r="BY56" s="58"/>
      <c r="BZ56" s="59"/>
    </row>
    <row r="57" spans="1:78" ht="13.5" customHeight="1" x14ac:dyDescent="0.15">
      <c r="A57" s="2"/>
      <c r="B57" s="18"/>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50"/>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0"/>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0"/>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3"/>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3"/>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3"/>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3"/>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3"/>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3"/>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3"/>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3"/>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3"/>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3"/>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3"/>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3"/>
      <c r="BM78" s="51"/>
      <c r="BN78" s="51"/>
      <c r="BO78" s="51"/>
      <c r="BP78" s="51"/>
      <c r="BQ78" s="51"/>
      <c r="BR78" s="51"/>
      <c r="BS78" s="51"/>
      <c r="BT78" s="51"/>
      <c r="BU78" s="51"/>
      <c r="BV78" s="51"/>
      <c r="BW78" s="51"/>
      <c r="BX78" s="51"/>
      <c r="BY78" s="51"/>
      <c r="BZ78" s="52"/>
    </row>
    <row r="79" spans="1:78" ht="13.5" customHeight="1" x14ac:dyDescent="0.15">
      <c r="A79" s="2"/>
      <c r="B79" s="18"/>
      <c r="C79" s="57" t="s">
        <v>37</v>
      </c>
      <c r="D79" s="57"/>
      <c r="E79" s="57"/>
      <c r="F79" s="57"/>
      <c r="G79" s="57"/>
      <c r="H79" s="57"/>
      <c r="I79" s="57"/>
      <c r="J79" s="57"/>
      <c r="K79" s="57"/>
      <c r="L79" s="57"/>
      <c r="M79" s="57"/>
      <c r="N79" s="57"/>
      <c r="O79" s="57"/>
      <c r="P79" s="57"/>
      <c r="Q79" s="57"/>
      <c r="R79" s="57"/>
      <c r="S79" s="57"/>
      <c r="T79" s="57"/>
      <c r="U79" s="20"/>
      <c r="V79" s="20"/>
      <c r="W79" s="57" t="s">
        <v>38</v>
      </c>
      <c r="X79" s="57"/>
      <c r="Y79" s="57"/>
      <c r="Z79" s="57"/>
      <c r="AA79" s="57"/>
      <c r="AB79" s="57"/>
      <c r="AC79" s="57"/>
      <c r="AD79" s="57"/>
      <c r="AE79" s="57"/>
      <c r="AF79" s="57"/>
      <c r="AG79" s="57"/>
      <c r="AH79" s="57"/>
      <c r="AI79" s="57"/>
      <c r="AJ79" s="57"/>
      <c r="AK79" s="57"/>
      <c r="AL79" s="57"/>
      <c r="AM79" s="57"/>
      <c r="AN79" s="57"/>
      <c r="AO79" s="20"/>
      <c r="AP79" s="20"/>
      <c r="AQ79" s="57" t="s">
        <v>39</v>
      </c>
      <c r="AR79" s="57"/>
      <c r="AS79" s="57"/>
      <c r="AT79" s="57"/>
      <c r="AU79" s="57"/>
      <c r="AV79" s="57"/>
      <c r="AW79" s="57"/>
      <c r="AX79" s="57"/>
      <c r="AY79" s="57"/>
      <c r="AZ79" s="57"/>
      <c r="BA79" s="57"/>
      <c r="BB79" s="57"/>
      <c r="BC79" s="57"/>
      <c r="BD79" s="57"/>
      <c r="BE79" s="57"/>
      <c r="BF79" s="57"/>
      <c r="BG79" s="57"/>
      <c r="BH79" s="57"/>
      <c r="BI79" s="5"/>
      <c r="BJ79" s="19"/>
      <c r="BK79" s="2"/>
      <c r="BL79" s="53"/>
      <c r="BM79" s="51"/>
      <c r="BN79" s="51"/>
      <c r="BO79" s="51"/>
      <c r="BP79" s="51"/>
      <c r="BQ79" s="51"/>
      <c r="BR79" s="51"/>
      <c r="BS79" s="51"/>
      <c r="BT79" s="51"/>
      <c r="BU79" s="51"/>
      <c r="BV79" s="51"/>
      <c r="BW79" s="51"/>
      <c r="BX79" s="51"/>
      <c r="BY79" s="51"/>
      <c r="BZ79" s="52"/>
    </row>
    <row r="80" spans="1:78" ht="13.5" customHeight="1" x14ac:dyDescent="0.15">
      <c r="A80" s="2"/>
      <c r="B80" s="18"/>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5"/>
      <c r="BJ80" s="19"/>
      <c r="BK80" s="2"/>
      <c r="BL80" s="53"/>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4" t="s">
        <v>62</v>
      </c>
      <c r="I3" s="95"/>
      <c r="J3" s="95"/>
      <c r="K3" s="95"/>
      <c r="L3" s="95"/>
      <c r="M3" s="95"/>
      <c r="N3" s="95"/>
      <c r="O3" s="95"/>
      <c r="P3" s="95"/>
      <c r="Q3" s="95"/>
      <c r="R3" s="95"/>
      <c r="S3" s="95"/>
      <c r="T3" s="95"/>
      <c r="U3" s="95"/>
      <c r="V3" s="95"/>
      <c r="W3" s="96"/>
      <c r="X3" s="100" t="s">
        <v>63</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64</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65</v>
      </c>
      <c r="B4" s="31"/>
      <c r="C4" s="31"/>
      <c r="D4" s="31"/>
      <c r="E4" s="31"/>
      <c r="F4" s="31"/>
      <c r="G4" s="31"/>
      <c r="H4" s="97"/>
      <c r="I4" s="98"/>
      <c r="J4" s="98"/>
      <c r="K4" s="98"/>
      <c r="L4" s="98"/>
      <c r="M4" s="98"/>
      <c r="N4" s="98"/>
      <c r="O4" s="98"/>
      <c r="P4" s="98"/>
      <c r="Q4" s="98"/>
      <c r="R4" s="98"/>
      <c r="S4" s="98"/>
      <c r="T4" s="98"/>
      <c r="U4" s="98"/>
      <c r="V4" s="98"/>
      <c r="W4" s="99"/>
      <c r="X4" s="93" t="s">
        <v>66</v>
      </c>
      <c r="Y4" s="93"/>
      <c r="Z4" s="93"/>
      <c r="AA4" s="93"/>
      <c r="AB4" s="93"/>
      <c r="AC4" s="93"/>
      <c r="AD4" s="93"/>
      <c r="AE4" s="93"/>
      <c r="AF4" s="93"/>
      <c r="AG4" s="93"/>
      <c r="AH4" s="93"/>
      <c r="AI4" s="93" t="s">
        <v>67</v>
      </c>
      <c r="AJ4" s="93"/>
      <c r="AK4" s="93"/>
      <c r="AL4" s="93"/>
      <c r="AM4" s="93"/>
      <c r="AN4" s="93"/>
      <c r="AO4" s="93"/>
      <c r="AP4" s="93"/>
      <c r="AQ4" s="93"/>
      <c r="AR4" s="93"/>
      <c r="AS4" s="93"/>
      <c r="AT4" s="93" t="s">
        <v>68</v>
      </c>
      <c r="AU4" s="93"/>
      <c r="AV4" s="93"/>
      <c r="AW4" s="93"/>
      <c r="AX4" s="93"/>
      <c r="AY4" s="93"/>
      <c r="AZ4" s="93"/>
      <c r="BA4" s="93"/>
      <c r="BB4" s="93"/>
      <c r="BC4" s="93"/>
      <c r="BD4" s="93"/>
      <c r="BE4" s="93" t="s">
        <v>69</v>
      </c>
      <c r="BF4" s="93"/>
      <c r="BG4" s="93"/>
      <c r="BH4" s="93"/>
      <c r="BI4" s="93"/>
      <c r="BJ4" s="93"/>
      <c r="BK4" s="93"/>
      <c r="BL4" s="93"/>
      <c r="BM4" s="93"/>
      <c r="BN4" s="93"/>
      <c r="BO4" s="93"/>
      <c r="BP4" s="93" t="s">
        <v>70</v>
      </c>
      <c r="BQ4" s="93"/>
      <c r="BR4" s="93"/>
      <c r="BS4" s="93"/>
      <c r="BT4" s="93"/>
      <c r="BU4" s="93"/>
      <c r="BV4" s="93"/>
      <c r="BW4" s="93"/>
      <c r="BX4" s="93"/>
      <c r="BY4" s="93"/>
      <c r="BZ4" s="93"/>
      <c r="CA4" s="93" t="s">
        <v>71</v>
      </c>
      <c r="CB4" s="93"/>
      <c r="CC4" s="93"/>
      <c r="CD4" s="93"/>
      <c r="CE4" s="93"/>
      <c r="CF4" s="93"/>
      <c r="CG4" s="93"/>
      <c r="CH4" s="93"/>
      <c r="CI4" s="93"/>
      <c r="CJ4" s="93"/>
      <c r="CK4" s="93"/>
      <c r="CL4" s="93" t="s">
        <v>72</v>
      </c>
      <c r="CM4" s="93"/>
      <c r="CN4" s="93"/>
      <c r="CO4" s="93"/>
      <c r="CP4" s="93"/>
      <c r="CQ4" s="93"/>
      <c r="CR4" s="93"/>
      <c r="CS4" s="93"/>
      <c r="CT4" s="93"/>
      <c r="CU4" s="93"/>
      <c r="CV4" s="93"/>
      <c r="CW4" s="93" t="s">
        <v>73</v>
      </c>
      <c r="CX4" s="93"/>
      <c r="CY4" s="93"/>
      <c r="CZ4" s="93"/>
      <c r="DA4" s="93"/>
      <c r="DB4" s="93"/>
      <c r="DC4" s="93"/>
      <c r="DD4" s="93"/>
      <c r="DE4" s="93"/>
      <c r="DF4" s="93"/>
      <c r="DG4" s="93"/>
      <c r="DH4" s="93" t="s">
        <v>74</v>
      </c>
      <c r="DI4" s="93"/>
      <c r="DJ4" s="93"/>
      <c r="DK4" s="93"/>
      <c r="DL4" s="93"/>
      <c r="DM4" s="93"/>
      <c r="DN4" s="93"/>
      <c r="DO4" s="93"/>
      <c r="DP4" s="93"/>
      <c r="DQ4" s="93"/>
      <c r="DR4" s="93"/>
      <c r="DS4" s="93" t="s">
        <v>75</v>
      </c>
      <c r="DT4" s="93"/>
      <c r="DU4" s="93"/>
      <c r="DV4" s="93"/>
      <c r="DW4" s="93"/>
      <c r="DX4" s="93"/>
      <c r="DY4" s="93"/>
      <c r="DZ4" s="93"/>
      <c r="EA4" s="93"/>
      <c r="EB4" s="93"/>
      <c r="EC4" s="93"/>
      <c r="ED4" s="93" t="s">
        <v>76</v>
      </c>
      <c r="EE4" s="93"/>
      <c r="EF4" s="93"/>
      <c r="EG4" s="93"/>
      <c r="EH4" s="93"/>
      <c r="EI4" s="93"/>
      <c r="EJ4" s="93"/>
      <c r="EK4" s="93"/>
      <c r="EL4" s="93"/>
      <c r="EM4" s="93"/>
      <c r="EN4" s="93"/>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42129</v>
      </c>
      <c r="D6" s="34">
        <f t="shared" si="3"/>
        <v>46</v>
      </c>
      <c r="E6" s="34">
        <f t="shared" si="3"/>
        <v>1</v>
      </c>
      <c r="F6" s="34">
        <f t="shared" si="3"/>
        <v>0</v>
      </c>
      <c r="G6" s="34">
        <f t="shared" si="3"/>
        <v>1</v>
      </c>
      <c r="H6" s="34" t="str">
        <f t="shared" si="3"/>
        <v>宮城県　登米市</v>
      </c>
      <c r="I6" s="34" t="str">
        <f t="shared" si="3"/>
        <v>法適用</v>
      </c>
      <c r="J6" s="34" t="str">
        <f t="shared" si="3"/>
        <v>水道事業</v>
      </c>
      <c r="K6" s="34" t="str">
        <f t="shared" si="3"/>
        <v>末端給水事業</v>
      </c>
      <c r="L6" s="34" t="str">
        <f t="shared" si="3"/>
        <v>A4</v>
      </c>
      <c r="M6" s="34">
        <f t="shared" si="3"/>
        <v>0</v>
      </c>
      <c r="N6" s="35" t="str">
        <f t="shared" si="3"/>
        <v>-</v>
      </c>
      <c r="O6" s="35">
        <f t="shared" si="3"/>
        <v>56.29</v>
      </c>
      <c r="P6" s="35">
        <f t="shared" si="3"/>
        <v>99.4</v>
      </c>
      <c r="Q6" s="35">
        <f t="shared" si="3"/>
        <v>5256</v>
      </c>
      <c r="R6" s="35">
        <f t="shared" si="3"/>
        <v>82026</v>
      </c>
      <c r="S6" s="35">
        <f t="shared" si="3"/>
        <v>536.12</v>
      </c>
      <c r="T6" s="35">
        <f t="shared" si="3"/>
        <v>153</v>
      </c>
      <c r="U6" s="35">
        <f t="shared" si="3"/>
        <v>80830</v>
      </c>
      <c r="V6" s="35">
        <f t="shared" si="3"/>
        <v>540.72</v>
      </c>
      <c r="W6" s="35">
        <f t="shared" si="3"/>
        <v>149.49</v>
      </c>
      <c r="X6" s="36">
        <f>IF(X7="",NA(),X7)</f>
        <v>109</v>
      </c>
      <c r="Y6" s="36">
        <f t="shared" ref="Y6:AG6" si="4">IF(Y7="",NA(),Y7)</f>
        <v>106.92</v>
      </c>
      <c r="Z6" s="36">
        <f t="shared" si="4"/>
        <v>115.94</v>
      </c>
      <c r="AA6" s="36">
        <f t="shared" si="4"/>
        <v>114.12</v>
      </c>
      <c r="AB6" s="36">
        <f t="shared" si="4"/>
        <v>108.39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412.88</v>
      </c>
      <c r="AU6" s="36">
        <f t="shared" ref="AU6:BC6" si="6">IF(AU7="",NA(),AU7)</f>
        <v>572.48</v>
      </c>
      <c r="AV6" s="36">
        <f t="shared" si="6"/>
        <v>275.14</v>
      </c>
      <c r="AW6" s="36">
        <f t="shared" si="6"/>
        <v>236.4</v>
      </c>
      <c r="AX6" s="36">
        <f t="shared" si="6"/>
        <v>310.3</v>
      </c>
      <c r="AY6" s="36">
        <f t="shared" si="6"/>
        <v>701</v>
      </c>
      <c r="AZ6" s="36">
        <f t="shared" si="6"/>
        <v>739.59</v>
      </c>
      <c r="BA6" s="36">
        <f t="shared" si="6"/>
        <v>335.95</v>
      </c>
      <c r="BB6" s="36">
        <f t="shared" si="6"/>
        <v>346.59</v>
      </c>
      <c r="BC6" s="36">
        <f t="shared" si="6"/>
        <v>357.82</v>
      </c>
      <c r="BD6" s="35" t="str">
        <f>IF(BD7="","",IF(BD7="-","【-】","【"&amp;SUBSTITUTE(TEXT(BD7,"#,##0.00"),"-","△")&amp;"】"))</f>
        <v>【262.87】</v>
      </c>
      <c r="BE6" s="36">
        <f>IF(BE7="",NA(),BE7)</f>
        <v>522.66</v>
      </c>
      <c r="BF6" s="36">
        <f t="shared" ref="BF6:BN6" si="7">IF(BF7="",NA(),BF7)</f>
        <v>519.12</v>
      </c>
      <c r="BG6" s="36">
        <f t="shared" si="7"/>
        <v>521.71</v>
      </c>
      <c r="BH6" s="36">
        <f t="shared" si="7"/>
        <v>549.15</v>
      </c>
      <c r="BI6" s="36">
        <f t="shared" si="7"/>
        <v>582.48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104.59</v>
      </c>
      <c r="BQ6" s="36">
        <f t="shared" ref="BQ6:BY6" si="8">IF(BQ7="",NA(),BQ7)</f>
        <v>103.08</v>
      </c>
      <c r="BR6" s="36">
        <f t="shared" si="8"/>
        <v>110.26</v>
      </c>
      <c r="BS6" s="36">
        <f t="shared" si="8"/>
        <v>109.21</v>
      </c>
      <c r="BT6" s="36">
        <f t="shared" si="8"/>
        <v>102.73</v>
      </c>
      <c r="BU6" s="36">
        <f t="shared" si="8"/>
        <v>100.27</v>
      </c>
      <c r="BV6" s="36">
        <f t="shared" si="8"/>
        <v>99.46</v>
      </c>
      <c r="BW6" s="36">
        <f t="shared" si="8"/>
        <v>105.21</v>
      </c>
      <c r="BX6" s="36">
        <f t="shared" si="8"/>
        <v>105.71</v>
      </c>
      <c r="BY6" s="36">
        <f t="shared" si="8"/>
        <v>106.01</v>
      </c>
      <c r="BZ6" s="35" t="str">
        <f>IF(BZ7="","",IF(BZ7="-","【-】","【"&amp;SUBSTITUTE(TEXT(BZ7,"#,##0.00"),"-","△")&amp;"】"))</f>
        <v>【105.59】</v>
      </c>
      <c r="CA6" s="36">
        <f>IF(CA7="",NA(),CA7)</f>
        <v>247.06</v>
      </c>
      <c r="CB6" s="36">
        <f t="shared" ref="CB6:CJ6" si="9">IF(CB7="",NA(),CB7)</f>
        <v>252.93</v>
      </c>
      <c r="CC6" s="36">
        <f t="shared" si="9"/>
        <v>237.39</v>
      </c>
      <c r="CD6" s="36">
        <f t="shared" si="9"/>
        <v>241.61</v>
      </c>
      <c r="CE6" s="36">
        <f t="shared" si="9"/>
        <v>259.14999999999998</v>
      </c>
      <c r="CF6" s="36">
        <f t="shared" si="9"/>
        <v>169.62</v>
      </c>
      <c r="CG6" s="36">
        <f t="shared" si="9"/>
        <v>171.78</v>
      </c>
      <c r="CH6" s="36">
        <f t="shared" si="9"/>
        <v>162.59</v>
      </c>
      <c r="CI6" s="36">
        <f t="shared" si="9"/>
        <v>162.15</v>
      </c>
      <c r="CJ6" s="36">
        <f t="shared" si="9"/>
        <v>162.24</v>
      </c>
      <c r="CK6" s="35" t="str">
        <f>IF(CK7="","",IF(CK7="-","【-】","【"&amp;SUBSTITUTE(TEXT(CK7,"#,##0.00"),"-","△")&amp;"】"))</f>
        <v>【163.27】</v>
      </c>
      <c r="CL6" s="36">
        <f>IF(CL7="",NA(),CL7)</f>
        <v>77.31</v>
      </c>
      <c r="CM6" s="36">
        <f t="shared" ref="CM6:CU6" si="10">IF(CM7="",NA(),CM7)</f>
        <v>74.569999999999993</v>
      </c>
      <c r="CN6" s="36">
        <f t="shared" si="10"/>
        <v>77.95</v>
      </c>
      <c r="CO6" s="36">
        <f t="shared" si="10"/>
        <v>76.22</v>
      </c>
      <c r="CP6" s="36">
        <f t="shared" si="10"/>
        <v>75.94</v>
      </c>
      <c r="CQ6" s="36">
        <f t="shared" si="10"/>
        <v>59.88</v>
      </c>
      <c r="CR6" s="36">
        <f t="shared" si="10"/>
        <v>59.68</v>
      </c>
      <c r="CS6" s="36">
        <f t="shared" si="10"/>
        <v>59.17</v>
      </c>
      <c r="CT6" s="36">
        <f t="shared" si="10"/>
        <v>59.34</v>
      </c>
      <c r="CU6" s="36">
        <f t="shared" si="10"/>
        <v>59.11</v>
      </c>
      <c r="CV6" s="35" t="str">
        <f>IF(CV7="","",IF(CV7="-","【-】","【"&amp;SUBSTITUTE(TEXT(CV7,"#,##0.00"),"-","△")&amp;"】"))</f>
        <v>【59.94】</v>
      </c>
      <c r="CW6" s="36">
        <f>IF(CW7="",NA(),CW7)</f>
        <v>80.02</v>
      </c>
      <c r="CX6" s="36">
        <f t="shared" ref="CX6:DF6" si="11">IF(CX7="",NA(),CX7)</f>
        <v>81.44</v>
      </c>
      <c r="CY6" s="36">
        <f t="shared" si="11"/>
        <v>83.05</v>
      </c>
      <c r="CZ6" s="36">
        <f t="shared" si="11"/>
        <v>84.54</v>
      </c>
      <c r="DA6" s="36">
        <f t="shared" si="11"/>
        <v>83.4</v>
      </c>
      <c r="DB6" s="36">
        <f t="shared" si="11"/>
        <v>87.65</v>
      </c>
      <c r="DC6" s="36">
        <f t="shared" si="11"/>
        <v>87.63</v>
      </c>
      <c r="DD6" s="36">
        <f t="shared" si="11"/>
        <v>87.6</v>
      </c>
      <c r="DE6" s="36">
        <f t="shared" si="11"/>
        <v>87.74</v>
      </c>
      <c r="DF6" s="36">
        <f t="shared" si="11"/>
        <v>87.91</v>
      </c>
      <c r="DG6" s="35" t="str">
        <f>IF(DG7="","",IF(DG7="-","【-】","【"&amp;SUBSTITUTE(TEXT(DG7,"#,##0.00"),"-","△")&amp;"】"))</f>
        <v>【90.22】</v>
      </c>
      <c r="DH6" s="36">
        <f>IF(DH7="",NA(),DH7)</f>
        <v>40.33</v>
      </c>
      <c r="DI6" s="36">
        <f t="shared" ref="DI6:DQ6" si="12">IF(DI7="",NA(),DI7)</f>
        <v>41.27</v>
      </c>
      <c r="DJ6" s="36">
        <f t="shared" si="12"/>
        <v>43.6</v>
      </c>
      <c r="DK6" s="36">
        <f t="shared" si="12"/>
        <v>43.99</v>
      </c>
      <c r="DL6" s="36">
        <f t="shared" si="12"/>
        <v>44.3</v>
      </c>
      <c r="DM6" s="36">
        <f t="shared" si="12"/>
        <v>38.69</v>
      </c>
      <c r="DN6" s="36">
        <f t="shared" si="12"/>
        <v>39.65</v>
      </c>
      <c r="DO6" s="36">
        <f t="shared" si="12"/>
        <v>45.25</v>
      </c>
      <c r="DP6" s="36">
        <f t="shared" si="12"/>
        <v>46.27</v>
      </c>
      <c r="DQ6" s="36">
        <f t="shared" si="12"/>
        <v>46.88</v>
      </c>
      <c r="DR6" s="35" t="str">
        <f>IF(DR7="","",IF(DR7="-","【-】","【"&amp;SUBSTITUTE(TEXT(DR7,"#,##0.00"),"-","△")&amp;"】"))</f>
        <v>【47.91】</v>
      </c>
      <c r="DS6" s="36">
        <f>IF(DS7="",NA(),DS7)</f>
        <v>29.66</v>
      </c>
      <c r="DT6" s="36">
        <f t="shared" ref="DT6:EB6" si="13">IF(DT7="",NA(),DT7)</f>
        <v>30.32</v>
      </c>
      <c r="DU6" s="36">
        <f t="shared" si="13"/>
        <v>29.87</v>
      </c>
      <c r="DV6" s="36">
        <f t="shared" si="13"/>
        <v>29.48</v>
      </c>
      <c r="DW6" s="36">
        <f t="shared" si="13"/>
        <v>29.76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0.71</v>
      </c>
      <c r="EE6" s="36">
        <f t="shared" ref="EE6:EM6" si="14">IF(EE7="",NA(),EE7)</f>
        <v>0.94</v>
      </c>
      <c r="EF6" s="36">
        <f t="shared" si="14"/>
        <v>0.64</v>
      </c>
      <c r="EG6" s="36">
        <f t="shared" si="14"/>
        <v>4.18</v>
      </c>
      <c r="EH6" s="36">
        <f t="shared" si="14"/>
        <v>0.24</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42129</v>
      </c>
      <c r="D7" s="38">
        <v>46</v>
      </c>
      <c r="E7" s="38">
        <v>1</v>
      </c>
      <c r="F7" s="38">
        <v>0</v>
      </c>
      <c r="G7" s="38">
        <v>1</v>
      </c>
      <c r="H7" s="38" t="s">
        <v>105</v>
      </c>
      <c r="I7" s="38" t="s">
        <v>106</v>
      </c>
      <c r="J7" s="38" t="s">
        <v>107</v>
      </c>
      <c r="K7" s="38" t="s">
        <v>108</v>
      </c>
      <c r="L7" s="38" t="s">
        <v>109</v>
      </c>
      <c r="M7" s="38"/>
      <c r="N7" s="39" t="s">
        <v>110</v>
      </c>
      <c r="O7" s="39">
        <v>56.29</v>
      </c>
      <c r="P7" s="39">
        <v>99.4</v>
      </c>
      <c r="Q7" s="39">
        <v>5256</v>
      </c>
      <c r="R7" s="39">
        <v>82026</v>
      </c>
      <c r="S7" s="39">
        <v>536.12</v>
      </c>
      <c r="T7" s="39">
        <v>153</v>
      </c>
      <c r="U7" s="39">
        <v>80830</v>
      </c>
      <c r="V7" s="39">
        <v>540.72</v>
      </c>
      <c r="W7" s="39">
        <v>149.49</v>
      </c>
      <c r="X7" s="39">
        <v>109</v>
      </c>
      <c r="Y7" s="39">
        <v>106.92</v>
      </c>
      <c r="Z7" s="39">
        <v>115.94</v>
      </c>
      <c r="AA7" s="39">
        <v>114.12</v>
      </c>
      <c r="AB7" s="39">
        <v>108.39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412.88</v>
      </c>
      <c r="AU7" s="39">
        <v>572.48</v>
      </c>
      <c r="AV7" s="39">
        <v>275.14</v>
      </c>
      <c r="AW7" s="39">
        <v>236.4</v>
      </c>
      <c r="AX7" s="39">
        <v>310.3</v>
      </c>
      <c r="AY7" s="39">
        <v>701</v>
      </c>
      <c r="AZ7" s="39">
        <v>739.59</v>
      </c>
      <c r="BA7" s="39">
        <v>335.95</v>
      </c>
      <c r="BB7" s="39">
        <v>346.59</v>
      </c>
      <c r="BC7" s="39">
        <v>357.82</v>
      </c>
      <c r="BD7" s="39">
        <v>262.87</v>
      </c>
      <c r="BE7" s="39">
        <v>522.66</v>
      </c>
      <c r="BF7" s="39">
        <v>519.12</v>
      </c>
      <c r="BG7" s="39">
        <v>521.71</v>
      </c>
      <c r="BH7" s="39">
        <v>549.15</v>
      </c>
      <c r="BI7" s="39">
        <v>582.48</v>
      </c>
      <c r="BJ7" s="39">
        <v>330.99</v>
      </c>
      <c r="BK7" s="39">
        <v>324.08999999999997</v>
      </c>
      <c r="BL7" s="39">
        <v>319.82</v>
      </c>
      <c r="BM7" s="39">
        <v>312.02999999999997</v>
      </c>
      <c r="BN7" s="39">
        <v>307.45999999999998</v>
      </c>
      <c r="BO7" s="39">
        <v>270.87</v>
      </c>
      <c r="BP7" s="39">
        <v>104.59</v>
      </c>
      <c r="BQ7" s="39">
        <v>103.08</v>
      </c>
      <c r="BR7" s="39">
        <v>110.26</v>
      </c>
      <c r="BS7" s="39">
        <v>109.21</v>
      </c>
      <c r="BT7" s="39">
        <v>102.73</v>
      </c>
      <c r="BU7" s="39">
        <v>100.27</v>
      </c>
      <c r="BV7" s="39">
        <v>99.46</v>
      </c>
      <c r="BW7" s="39">
        <v>105.21</v>
      </c>
      <c r="BX7" s="39">
        <v>105.71</v>
      </c>
      <c r="BY7" s="39">
        <v>106.01</v>
      </c>
      <c r="BZ7" s="39">
        <v>105.59</v>
      </c>
      <c r="CA7" s="39">
        <v>247.06</v>
      </c>
      <c r="CB7" s="39">
        <v>252.93</v>
      </c>
      <c r="CC7" s="39">
        <v>237.39</v>
      </c>
      <c r="CD7" s="39">
        <v>241.61</v>
      </c>
      <c r="CE7" s="39">
        <v>259.14999999999998</v>
      </c>
      <c r="CF7" s="39">
        <v>169.62</v>
      </c>
      <c r="CG7" s="39">
        <v>171.78</v>
      </c>
      <c r="CH7" s="39">
        <v>162.59</v>
      </c>
      <c r="CI7" s="39">
        <v>162.15</v>
      </c>
      <c r="CJ7" s="39">
        <v>162.24</v>
      </c>
      <c r="CK7" s="39">
        <v>163.27000000000001</v>
      </c>
      <c r="CL7" s="39">
        <v>77.31</v>
      </c>
      <c r="CM7" s="39">
        <v>74.569999999999993</v>
      </c>
      <c r="CN7" s="39">
        <v>77.95</v>
      </c>
      <c r="CO7" s="39">
        <v>76.22</v>
      </c>
      <c r="CP7" s="39">
        <v>75.94</v>
      </c>
      <c r="CQ7" s="39">
        <v>59.88</v>
      </c>
      <c r="CR7" s="39">
        <v>59.68</v>
      </c>
      <c r="CS7" s="39">
        <v>59.17</v>
      </c>
      <c r="CT7" s="39">
        <v>59.34</v>
      </c>
      <c r="CU7" s="39">
        <v>59.11</v>
      </c>
      <c r="CV7" s="39">
        <v>59.94</v>
      </c>
      <c r="CW7" s="39">
        <v>80.02</v>
      </c>
      <c r="CX7" s="39">
        <v>81.44</v>
      </c>
      <c r="CY7" s="39">
        <v>83.05</v>
      </c>
      <c r="CZ7" s="39">
        <v>84.54</v>
      </c>
      <c r="DA7" s="39">
        <v>83.4</v>
      </c>
      <c r="DB7" s="39">
        <v>87.65</v>
      </c>
      <c r="DC7" s="39">
        <v>87.63</v>
      </c>
      <c r="DD7" s="39">
        <v>87.6</v>
      </c>
      <c r="DE7" s="39">
        <v>87.74</v>
      </c>
      <c r="DF7" s="39">
        <v>87.91</v>
      </c>
      <c r="DG7" s="39">
        <v>90.22</v>
      </c>
      <c r="DH7" s="39">
        <v>40.33</v>
      </c>
      <c r="DI7" s="39">
        <v>41.27</v>
      </c>
      <c r="DJ7" s="39">
        <v>43.6</v>
      </c>
      <c r="DK7" s="39">
        <v>43.99</v>
      </c>
      <c r="DL7" s="39">
        <v>44.3</v>
      </c>
      <c r="DM7" s="39">
        <v>38.69</v>
      </c>
      <c r="DN7" s="39">
        <v>39.65</v>
      </c>
      <c r="DO7" s="39">
        <v>45.25</v>
      </c>
      <c r="DP7" s="39">
        <v>46.27</v>
      </c>
      <c r="DQ7" s="39">
        <v>46.88</v>
      </c>
      <c r="DR7" s="39">
        <v>47.91</v>
      </c>
      <c r="DS7" s="39">
        <v>29.66</v>
      </c>
      <c r="DT7" s="39">
        <v>30.32</v>
      </c>
      <c r="DU7" s="39">
        <v>29.87</v>
      </c>
      <c r="DV7" s="39">
        <v>29.48</v>
      </c>
      <c r="DW7" s="39">
        <v>29.76</v>
      </c>
      <c r="DX7" s="39">
        <v>8.4</v>
      </c>
      <c r="DY7" s="39">
        <v>9.7100000000000009</v>
      </c>
      <c r="DZ7" s="39">
        <v>10.71</v>
      </c>
      <c r="EA7" s="39">
        <v>10.93</v>
      </c>
      <c r="EB7" s="39">
        <v>13.39</v>
      </c>
      <c r="EC7" s="39">
        <v>15</v>
      </c>
      <c r="ED7" s="39">
        <v>0.71</v>
      </c>
      <c r="EE7" s="39">
        <v>0.94</v>
      </c>
      <c r="EF7" s="39">
        <v>0.64</v>
      </c>
      <c r="EG7" s="39">
        <v>4.18</v>
      </c>
      <c r="EH7" s="39">
        <v>0.24</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2018-02-09T01:20:45Z</cp:lastPrinted>
  <dcterms:created xsi:type="dcterms:W3CDTF">2017-12-25T01:21:41Z</dcterms:created>
  <dcterms:modified xsi:type="dcterms:W3CDTF">2018-02-16T05:01:38Z</dcterms:modified>
  <cp:category/>
</cp:coreProperties>
</file>