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<sst xmlns="http://schemas.openxmlformats.org/spreadsheetml/2006/main" count="251" uniqueCount="125">
  <si>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</si>
  <si>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</si>
  <si>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</si>
  <si>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</si>
  <si>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</si>
  <si>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</si>
  <si>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</si>
  <si>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</si>
  <si>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</si>
  <si>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</si>
  <si>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</si>
  <si>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</si>
  <si>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</si>
  <si>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</si>
  <si>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</si>
  <si>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</si>
  <si>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</si>
  <si>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</si>
  <si>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</si>
  <si>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</si>
  <si>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</si>
  <si>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</si>
  <si>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</si>
  <si>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</si>
  <si>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</si>
  <si>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</si>
  <si>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</si>
  <si>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</si>
  <si>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</si>
  <si>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</si>
  <si>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</si>
  <si>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</si>
  <si>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</si>
  <si>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</si>
  <si>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</si>
  <si>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</si>
  <si>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</si>
  <si>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</si>
  <si>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</si>
  <si>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</si>
  <si>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</si>
  <si>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</si>
  <si>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</si>
  <si>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</si>
  <si>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</si>
  <si>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</si>
  <si>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</si>
  <si>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</si>
  <si>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</si>
  <si>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</si>
  <si>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</si>
  <si>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</si>
  <si>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</si>
  <si>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</si>
  <si>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</si>
  <si>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</si>
  <si>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</si>
  <si>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</si>
  <si>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</si>
  <si>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</si>
  <si>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</si>
  <si>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</si>
  <si>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</si>
  <si>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</si>
  <si>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</si>
  <si>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</si>
  <si>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</si>
  <si>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</si>
  <si>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</si>
  <si>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</si>
  <si>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</si>
  <si>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</si>
  <si>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</si>
  <si>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</si>
  <si>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</si>
  <si>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</si>
  <si>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</si>
  <si>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</si>
  <si>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</si>
  <si>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</si>
  <si>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</si>
  <si>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</si>
  <si>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</si>
  <si>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</si>
  <si>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</si>
  <si>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</si>
  <si>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</si>
  <si>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</si>
  <si>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</si>
  <si>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</si>
  <si>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</si>
  <si>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</si>
  <si>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</si>
  <si>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</si>
  <si>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</si>
  <si>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</si>
  <si>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</si>
  <si>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</si>
  <si>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</si>
  <si>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</si>
  <si>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</si>
  <si>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</si>
  <si>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</si>
  <si>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</si>
  <si>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</si>
  <si>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</si>
  <si>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</si>
  <si>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</si>
  <si>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</si>
  <si>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</si>
  <si>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</si>
  <si>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</si>
  <si>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</si>
  <si>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</si>
  <si>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</si>
  <si>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</si>
  <si>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</si>
  <si>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</si>
  <si>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</si>
  <si>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</si>
  <si>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</si>
  <si>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浄化槽事業のため、管渠の改善は該当しない。</t>
    <phoneticPr fontId="4"/>
  </si>
  <si>
    <t>　東日本大震災により一部が被災したため、設置基数が大幅に減少したことから、普及率が伸び悩んでいるのが課題となっている。
　また、防災集団移転事業等の他事業の遅れによる影響で普及率が低下しているのも課題の一つである。
　経費回収率については、震災により維持管理費が増加しているものの、利用者のほとんどが被災者のため、状況を鑑み使用料の改定増を先送りしているためである。
　水洗化率及び施設利用率については、震災に伴う防災集団移転等の建設事業増により計画を見直したが、他事業の遅れ等により工事が未発注のため、伸び悩んでいるのが現状である。
　以上のような理由から、収益的収支比率が100%未満となっていると考えられる。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205" eb="206">
      <t>トモナ</t>
    </rPh>
    <phoneticPr fontId="4"/>
  </si>
  <si>
    <t>非設置</t>
    <rPh sb="0" eb="1">
      <t>ヒ</t>
    </rPh>
    <rPh sb="1" eb="3">
      <t>セッチ</t>
    </rPh>
    <phoneticPr fontId="4"/>
  </si>
  <si>
    <t>　今後、施設の老朽化に伴う修繕費用の増加や人口減少に伴う料旧収入の減少により、経営環境が厳しさを増している状態であり、経営戦略に基づき徹底した効率化や経営健全化を行っていくこととする。
　また、公営企業会計の導入については、平成28年度において一部の業務を平成32年度までの債務負担行為により、委託契約を締結し平成32年度の法適化を目標に作業を進めている。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</si>
</sst>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438912"/>
        <c:axId val="2025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2438912"/>
        <c:axId val="202580352"/>
      </c:lineChart>
      <c:dateAx>
        <c:axId val="202438912"/>
        <c:scaling>
          <c:orientation val="minMax"/>
        </c:scaling>
        <c:delete val="1"/>
        <c:axPos val="b"/>
        <c:numFmt formatCode="ge" sourceLinked="1"/>
        <c:majorTickMark val="none"/>
        <c:minorTickMark val="none"/>
        <c:tickLblPos val="none"/>
        <c:crossAx val="202580352"/>
        <c:crosses val="autoZero"/>
        <c:auto val="1"/>
        <c:lblOffset val="100"/>
        <c:baseTimeUnit val="years"/>
      </c:dateAx>
      <c:valAx>
        <c:axId val="2025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32.43</c:v>
                </c:pt>
                <c:pt idx="1">
                  <c:v>34.57</c:v>
                </c:pt>
                <c:pt idx="2">
                  <c:v>32.32</c:v>
                </c:pt>
                <c:pt idx="3">
                  <c:v>29.18</c:v>
                </c:pt>
                <c:pt idx="4">
                  <c:v>32.76</c:v>
                </c:pt>
              </c:numCache>
            </c:numRef>
          </c:val>
        </c:ser>
        <c:dLbls>
          <c:showLegendKey val="0"/>
          <c:showVal val="0"/>
          <c:showCatName val="0"/>
          <c:showSerName val="0"/>
          <c:showPercent val="0"/>
          <c:showBubbleSize val="0"/>
        </c:dLbls>
        <c:gapWidth val="150"/>
        <c:axId val="203313536"/>
        <c:axId val="203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03313536"/>
        <c:axId val="203315456"/>
      </c:lineChart>
      <c:dateAx>
        <c:axId val="203313536"/>
        <c:scaling>
          <c:orientation val="minMax"/>
        </c:scaling>
        <c:delete val="1"/>
        <c:axPos val="b"/>
        <c:numFmt formatCode="ge" sourceLinked="1"/>
        <c:majorTickMark val="none"/>
        <c:minorTickMark val="none"/>
        <c:tickLblPos val="none"/>
        <c:crossAx val="203315456"/>
        <c:crosses val="autoZero"/>
        <c:auto val="1"/>
        <c:lblOffset val="100"/>
        <c:baseTimeUnit val="years"/>
      </c:dateAx>
      <c:valAx>
        <c:axId val="203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50.49</c:v>
                </c:pt>
                <c:pt idx="1">
                  <c:v>50.17</c:v>
                </c:pt>
                <c:pt idx="2">
                  <c:v>56.73</c:v>
                </c:pt>
                <c:pt idx="3">
                  <c:v>39.72</c:v>
                </c:pt>
                <c:pt idx="4">
                  <c:v>42.8</c:v>
                </c:pt>
              </c:numCache>
            </c:numRef>
          </c:val>
        </c:ser>
        <c:dLbls>
          <c:showLegendKey val="0"/>
          <c:showVal val="0"/>
          <c:showCatName val="0"/>
          <c:showSerName val="0"/>
          <c:showPercent val="0"/>
          <c:showBubbleSize val="0"/>
        </c:dLbls>
        <c:gapWidth val="150"/>
        <c:axId val="203345920"/>
        <c:axId val="2033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03345920"/>
        <c:axId val="203347840"/>
      </c:lineChart>
      <c:dateAx>
        <c:axId val="203345920"/>
        <c:scaling>
          <c:orientation val="minMax"/>
        </c:scaling>
        <c:delete val="1"/>
        <c:axPos val="b"/>
        <c:numFmt formatCode="ge" sourceLinked="1"/>
        <c:majorTickMark val="none"/>
        <c:minorTickMark val="none"/>
        <c:tickLblPos val="none"/>
        <c:crossAx val="203347840"/>
        <c:crosses val="autoZero"/>
        <c:auto val="1"/>
        <c:lblOffset val="100"/>
        <c:baseTimeUnit val="years"/>
      </c:dateAx>
      <c:valAx>
        <c:axId val="203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75.73</c:v>
                </c:pt>
                <c:pt idx="1">
                  <c:v>86.02</c:v>
                </c:pt>
                <c:pt idx="2">
                  <c:v>87.54</c:v>
                </c:pt>
                <c:pt idx="3">
                  <c:v>89.19</c:v>
                </c:pt>
                <c:pt idx="4">
                  <c:v>90.53</c:v>
                </c:pt>
              </c:numCache>
            </c:numRef>
          </c:val>
        </c:ser>
        <c:dLbls>
          <c:showLegendKey val="0"/>
          <c:showVal val="0"/>
          <c:showCatName val="0"/>
          <c:showSerName val="0"/>
          <c:showPercent val="0"/>
          <c:showBubbleSize val="0"/>
        </c:dLbls>
        <c:gapWidth val="150"/>
        <c:axId val="208442880"/>
        <c:axId val="208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442880"/>
        <c:axId val="208444800"/>
      </c:lineChart>
      <c:dateAx>
        <c:axId val="208442880"/>
        <c:scaling>
          <c:orientation val="minMax"/>
        </c:scaling>
        <c:delete val="1"/>
        <c:axPos val="b"/>
        <c:numFmt formatCode="ge" sourceLinked="1"/>
        <c:majorTickMark val="none"/>
        <c:minorTickMark val="none"/>
        <c:tickLblPos val="none"/>
        <c:crossAx val="208444800"/>
        <c:crosses val="autoZero"/>
        <c:auto val="1"/>
        <c:lblOffset val="100"/>
        <c:baseTimeUnit val="years"/>
      </c:dateAx>
      <c:valAx>
        <c:axId val="208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269632"/>
        <c:axId val="2662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269632"/>
        <c:axId val="266282112"/>
      </c:lineChart>
      <c:dateAx>
        <c:axId val="227269632"/>
        <c:scaling>
          <c:orientation val="minMax"/>
        </c:scaling>
        <c:delete val="1"/>
        <c:axPos val="b"/>
        <c:numFmt formatCode="ge" sourceLinked="1"/>
        <c:majorTickMark val="none"/>
        <c:minorTickMark val="none"/>
        <c:tickLblPos val="none"/>
        <c:crossAx val="266282112"/>
        <c:crosses val="autoZero"/>
        <c:auto val="1"/>
        <c:lblOffset val="100"/>
        <c:baseTimeUnit val="years"/>
      </c:dateAx>
      <c:valAx>
        <c:axId val="2662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295936"/>
        <c:axId val="2663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295936"/>
        <c:axId val="266318592"/>
      </c:lineChart>
      <c:dateAx>
        <c:axId val="266295936"/>
        <c:scaling>
          <c:orientation val="minMax"/>
        </c:scaling>
        <c:delete val="1"/>
        <c:axPos val="b"/>
        <c:numFmt formatCode="ge" sourceLinked="1"/>
        <c:majorTickMark val="none"/>
        <c:minorTickMark val="none"/>
        <c:tickLblPos val="none"/>
        <c:crossAx val="266318592"/>
        <c:crosses val="autoZero"/>
        <c:auto val="1"/>
        <c:lblOffset val="100"/>
        <c:baseTimeUnit val="years"/>
      </c:dateAx>
      <c:valAx>
        <c:axId val="2663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73696"/>
        <c:axId val="1989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73696"/>
        <c:axId val="198975872"/>
      </c:lineChart>
      <c:dateAx>
        <c:axId val="198973696"/>
        <c:scaling>
          <c:orientation val="minMax"/>
        </c:scaling>
        <c:delete val="1"/>
        <c:axPos val="b"/>
        <c:numFmt formatCode="ge" sourceLinked="1"/>
        <c:majorTickMark val="none"/>
        <c:minorTickMark val="none"/>
        <c:tickLblPos val="none"/>
        <c:crossAx val="198975872"/>
        <c:crosses val="autoZero"/>
        <c:auto val="1"/>
        <c:lblOffset val="100"/>
        <c:baseTimeUnit val="years"/>
      </c:dateAx>
      <c:valAx>
        <c:axId val="198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10176"/>
        <c:axId val="1990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10176"/>
        <c:axId val="199016448"/>
      </c:lineChart>
      <c:dateAx>
        <c:axId val="199010176"/>
        <c:scaling>
          <c:orientation val="minMax"/>
        </c:scaling>
        <c:delete val="1"/>
        <c:axPos val="b"/>
        <c:numFmt formatCode="ge" sourceLinked="1"/>
        <c:majorTickMark val="none"/>
        <c:minorTickMark val="none"/>
        <c:tickLblPos val="none"/>
        <c:crossAx val="199016448"/>
        <c:crosses val="autoZero"/>
        <c:auto val="1"/>
        <c:lblOffset val="100"/>
        <c:baseTimeUnit val="years"/>
      </c:dateAx>
      <c:valAx>
        <c:axId val="199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0.03</c:v>
                </c:pt>
                <c:pt idx="1">
                  <c:v>0.03</c:v>
                </c:pt>
                <c:pt idx="2">
                  <c:v>0.04</c:v>
                </c:pt>
                <c:pt idx="3" formatCode="#,##0.00;&quot;△&quot;#,##0.00">
                  <c:v>0</c:v>
                </c:pt>
                <c:pt idx="4">
                  <c:v>9.93</c:v>
                </c:pt>
              </c:numCache>
            </c:numRef>
          </c:val>
        </c:ser>
        <c:dLbls>
          <c:showLegendKey val="0"/>
          <c:showVal val="0"/>
          <c:showCatName val="0"/>
          <c:showSerName val="0"/>
          <c:showPercent val="0"/>
          <c:showBubbleSize val="0"/>
        </c:dLbls>
        <c:gapWidth val="150"/>
        <c:axId val="209262080"/>
        <c:axId val="209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09262080"/>
        <c:axId val="209264000"/>
      </c:lineChart>
      <c:dateAx>
        <c:axId val="209262080"/>
        <c:scaling>
          <c:orientation val="minMax"/>
        </c:scaling>
        <c:delete val="1"/>
        <c:axPos val="b"/>
        <c:numFmt formatCode="ge" sourceLinked="1"/>
        <c:majorTickMark val="none"/>
        <c:minorTickMark val="none"/>
        <c:tickLblPos val="none"/>
        <c:crossAx val="209264000"/>
        <c:crosses val="autoZero"/>
        <c:auto val="1"/>
        <c:lblOffset val="100"/>
        <c:baseTimeUnit val="years"/>
      </c:dateAx>
      <c:valAx>
        <c:axId val="2092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48.47</c:v>
                </c:pt>
                <c:pt idx="1">
                  <c:v>44.5</c:v>
                </c:pt>
                <c:pt idx="2">
                  <c:v>40.64</c:v>
                </c:pt>
                <c:pt idx="3">
                  <c:v>34.770000000000003</c:v>
                </c:pt>
                <c:pt idx="4">
                  <c:v>34.79</c:v>
                </c:pt>
              </c:numCache>
            </c:numRef>
          </c:val>
        </c:ser>
        <c:dLbls>
          <c:showLegendKey val="0"/>
          <c:showVal val="0"/>
          <c:showCatName val="0"/>
          <c:showSerName val="0"/>
          <c:showPercent val="0"/>
          <c:showBubbleSize val="0"/>
        </c:dLbls>
        <c:gapWidth val="150"/>
        <c:axId val="201921664"/>
        <c:axId val="2019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01921664"/>
        <c:axId val="201923584"/>
      </c:lineChart>
      <c:dateAx>
        <c:axId val="201921664"/>
        <c:scaling>
          <c:orientation val="minMax"/>
        </c:scaling>
        <c:delete val="1"/>
        <c:axPos val="b"/>
        <c:numFmt formatCode="ge" sourceLinked="1"/>
        <c:majorTickMark val="none"/>
        <c:minorTickMark val="none"/>
        <c:tickLblPos val="none"/>
        <c:crossAx val="201923584"/>
        <c:crosses val="autoZero"/>
        <c:auto val="1"/>
        <c:lblOffset val="100"/>
        <c:baseTimeUnit val="years"/>
      </c:dateAx>
      <c:valAx>
        <c:axId val="2019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378.54</c:v>
                </c:pt>
                <c:pt idx="1">
                  <c:v>403.12</c:v>
                </c:pt>
                <c:pt idx="2">
                  <c:v>452.93</c:v>
                </c:pt>
                <c:pt idx="3">
                  <c:v>536.05999999999995</c:v>
                </c:pt>
                <c:pt idx="4">
                  <c:v>533.78</c:v>
                </c:pt>
              </c:numCache>
            </c:numRef>
          </c:val>
        </c:ser>
        <c:dLbls>
          <c:showLegendKey val="0"/>
          <c:showVal val="0"/>
          <c:showCatName val="0"/>
          <c:showSerName val="0"/>
          <c:showPercent val="0"/>
          <c:showBubbleSize val="0"/>
        </c:dLbls>
        <c:gapWidth val="150"/>
        <c:axId val="201958144"/>
        <c:axId val="201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01958144"/>
        <c:axId val="201960064"/>
      </c:lineChart>
      <c:dateAx>
        <c:axId val="201958144"/>
        <c:scaling>
          <c:orientation val="minMax"/>
        </c:scaling>
        <c:delete val="1"/>
        <c:axPos val="b"/>
        <c:numFmt formatCode="ge" sourceLinked="1"/>
        <c:majorTickMark val="none"/>
        <c:minorTickMark val="none"/>
        <c:tickLblPos val="none"/>
        <c:crossAx val="201960064"/>
        <c:crosses val="autoZero"/>
        <c:auto val="1"/>
        <c:lblOffset val="100"/>
        <c:baseTimeUnit val="years"/>
      </c:dateAx>
      <c:valAx>
        <c:axId val="2019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6" zoomScaleNormal="100" workbookViewId="0">
      <selection activeCell="BK90" sqref="BK9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147627</v>
      </c>
      <c r="AM8" s="67"/>
      <c r="AN8" s="67"/>
      <c r="AO8" s="67"/>
      <c r="AP8" s="67"/>
      <c r="AQ8" s="67"/>
      <c r="AR8" s="67"/>
      <c r="AS8" s="67"/>
      <c r="AT8" s="66">
        <f>データ!T6</f>
        <v>554.58000000000004</v>
      </c>
      <c r="AU8" s="66"/>
      <c r="AV8" s="66"/>
      <c r="AW8" s="66"/>
      <c r="AX8" s="66"/>
      <c r="AY8" s="66"/>
      <c r="AZ8" s="66"/>
      <c r="BA8" s="66"/>
      <c r="BB8" s="66">
        <f>データ!U6</f>
        <v>266.2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1.1499999999999999</v>
      </c>
      <c r="Q10" s="66"/>
      <c r="R10" s="66"/>
      <c r="S10" s="66"/>
      <c r="T10" s="66"/>
      <c r="U10" s="66"/>
      <c r="V10" s="66"/>
      <c r="W10" s="66">
        <f>データ!Q6</f>
        <v>100</v>
      </c>
      <c r="X10" s="66"/>
      <c r="Y10" s="66"/>
      <c r="Z10" s="66"/>
      <c r="AA10" s="66"/>
      <c r="AB10" s="66"/>
      <c r="AC10" s="66"/>
      <c r="AD10" s="67">
        <f>データ!R6</f>
        <v>3510</v>
      </c>
      <c r="AE10" s="67"/>
      <c r="AF10" s="67"/>
      <c r="AG10" s="67"/>
      <c r="AH10" s="67"/>
      <c r="AI10" s="67"/>
      <c r="AJ10" s="67"/>
      <c r="AK10" s="2"/>
      <c r="AL10" s="67">
        <f>データ!V6</f>
        <v>1694</v>
      </c>
      <c r="AM10" s="67"/>
      <c r="AN10" s="67"/>
      <c r="AO10" s="67"/>
      <c r="AP10" s="67"/>
      <c r="AQ10" s="67"/>
      <c r="AR10" s="67"/>
      <c r="AS10" s="67"/>
      <c r="AT10" s="66">
        <f>データ!W6</f>
        <v>0.25</v>
      </c>
      <c r="AU10" s="66"/>
      <c r="AV10" s="66"/>
      <c r="AW10" s="66"/>
      <c r="AX10" s="66"/>
      <c r="AY10" s="66"/>
      <c r="AZ10" s="66"/>
      <c r="BA10" s="66"/>
      <c r="BB10" s="66">
        <f>データ!X6</f>
        <v>6776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42021</v>
      </c>
      <c r="D6" s="33">
        <f t="shared" si="3"/>
        <v>47</v>
      </c>
      <c r="E6" s="33">
        <f t="shared" si="3"/>
        <v>18</v>
      </c>
      <c r="F6" s="33">
        <f t="shared" si="3"/>
        <v>0</v>
      </c>
      <c r="G6" s="33">
        <f t="shared" si="3"/>
        <v>0</v>
      </c>
      <c r="H6" s="33" t="str">
        <f t="shared" si="3"/>
        <v>宮城県　石巻市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1.1499999999999999</v>
      </c>
      <c r="Q6" s="34">
        <f t="shared" si="3"/>
        <v>100</v>
      </c>
      <c r="R6" s="34">
        <f t="shared" si="3"/>
        <v>3510</v>
      </c>
      <c r="S6" s="34">
        <f t="shared" si="3"/>
        <v>147627</v>
      </c>
      <c r="T6" s="34">
        <f t="shared" si="3"/>
        <v>554.58000000000004</v>
      </c>
      <c r="U6" s="34">
        <f t="shared" si="3"/>
        <v>266.2</v>
      </c>
      <c r="V6" s="34">
        <f t="shared" si="3"/>
        <v>1694</v>
      </c>
      <c r="W6" s="34">
        <f t="shared" si="3"/>
        <v>0.25</v>
      </c>
      <c r="X6" s="34">
        <f t="shared" si="3"/>
        <v>6776</v>
      </c>
      <c r="Y6" s="35">
        <f>IF(Y7="",NA(),Y7)</f>
        <v>75.73</v>
      </c>
      <c r="Z6" s="35">
        <f t="shared" ref="Z6:AH6" si="4">IF(Z7="",NA(),Z7)</f>
        <v>86.02</v>
      </c>
      <c r="AA6" s="35">
        <f t="shared" si="4"/>
        <v>87.54</v>
      </c>
      <c r="AB6" s="35">
        <f t="shared" si="4"/>
        <v>89.19</v>
      </c>
      <c r="AC6" s="35">
        <f t="shared" si="4"/>
        <v>90.53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0.03</v>
      </c>
      <c r="BG6" s="35">
        <f t="shared" ref="BG6:BO6" si="7">IF(BG7="",NA(),BG7)</f>
        <v>0.03</v>
      </c>
      <c r="BH6" s="35">
        <f t="shared" si="7"/>
        <v>0.04</v>
      </c>
      <c r="BI6" s="34">
        <f t="shared" si="7"/>
        <v>0</v>
      </c>
      <c r="BJ6" s="35">
        <f t="shared" si="7"/>
        <v>9.93</v>
      </c>
      <c r="BK6" s="35">
        <f t="shared" si="7"/>
        <v>430.64</v>
      </c>
      <c r="BL6" s="35">
        <f t="shared" si="7"/>
        <v>446.63</v>
      </c>
      <c r="BM6" s="35">
        <f t="shared" si="7"/>
        <v>416.91</v>
      </c>
      <c r="BN6" s="35">
        <f t="shared" si="7"/>
        <v>392.19</v>
      </c>
      <c r="BO6" s="35">
        <f t="shared" si="7"/>
        <v>413.5</v>
      </c>
      <c r="BP6" s="34" t="str">
        <f>IF(BP7="","",IF(BP7="-","【-】","【"&amp;SUBSTITUTE(TEXT(BP7,"#,##0.00"),"-","△")&amp;"】"))</f>
        <v>【346.13】</v>
      </c>
      <c r="BQ6" s="35">
        <f>IF(BQ7="",NA(),BQ7)</f>
        <v>48.47</v>
      </c>
      <c r="BR6" s="35">
        <f t="shared" ref="BR6:BZ6" si="8">IF(BR7="",NA(),BR7)</f>
        <v>44.5</v>
      </c>
      <c r="BS6" s="35">
        <f t="shared" si="8"/>
        <v>40.64</v>
      </c>
      <c r="BT6" s="35">
        <f t="shared" si="8"/>
        <v>34.770000000000003</v>
      </c>
      <c r="BU6" s="35">
        <f t="shared" si="8"/>
        <v>34.79</v>
      </c>
      <c r="BV6" s="35">
        <f t="shared" si="8"/>
        <v>58.78</v>
      </c>
      <c r="BW6" s="35">
        <f t="shared" si="8"/>
        <v>58.53</v>
      </c>
      <c r="BX6" s="35">
        <f t="shared" si="8"/>
        <v>57.93</v>
      </c>
      <c r="BY6" s="35">
        <f t="shared" si="8"/>
        <v>57.03</v>
      </c>
      <c r="BZ6" s="35">
        <f t="shared" si="8"/>
        <v>55.84</v>
      </c>
      <c r="CA6" s="34" t="str">
        <f>IF(CA7="","",IF(CA7="-","【-】","【"&amp;SUBSTITUTE(TEXT(CA7,"#,##0.00"),"-","△")&amp;"】"))</f>
        <v>【59.83】</v>
      </c>
      <c r="CB6" s="35">
        <f>IF(CB7="",NA(),CB7)</f>
        <v>378.54</v>
      </c>
      <c r="CC6" s="35">
        <f t="shared" ref="CC6:CK6" si="9">IF(CC7="",NA(),CC7)</f>
        <v>403.12</v>
      </c>
      <c r="CD6" s="35">
        <f t="shared" si="9"/>
        <v>452.93</v>
      </c>
      <c r="CE6" s="35">
        <f t="shared" si="9"/>
        <v>536.05999999999995</v>
      </c>
      <c r="CF6" s="35">
        <f t="shared" si="9"/>
        <v>533.78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32.43</v>
      </c>
      <c r="CN6" s="35">
        <f t="shared" ref="CN6:CV6" si="10">IF(CN7="",NA(),CN7)</f>
        <v>34.57</v>
      </c>
      <c r="CO6" s="35">
        <f t="shared" si="10"/>
        <v>32.32</v>
      </c>
      <c r="CP6" s="35">
        <f t="shared" si="10"/>
        <v>29.18</v>
      </c>
      <c r="CQ6" s="35">
        <f t="shared" si="10"/>
        <v>32.76</v>
      </c>
      <c r="CR6" s="35">
        <f t="shared" si="10"/>
        <v>61.93</v>
      </c>
      <c r="CS6" s="35">
        <f t="shared" si="10"/>
        <v>58.06</v>
      </c>
      <c r="CT6" s="35">
        <f t="shared" si="10"/>
        <v>59.08</v>
      </c>
      <c r="CU6" s="35">
        <f t="shared" si="10"/>
        <v>58.25</v>
      </c>
      <c r="CV6" s="35">
        <f t="shared" si="10"/>
        <v>61.55</v>
      </c>
      <c r="CW6" s="34" t="str">
        <f>IF(CW7="","",IF(CW7="-","【-】","【"&amp;SUBSTITUTE(TEXT(CW7,"#,##0.00"),"-","△")&amp;"】"))</f>
        <v>【61.71】</v>
      </c>
      <c r="CX6" s="35">
        <f>IF(CX7="",NA(),CX7)</f>
        <v>50.49</v>
      </c>
      <c r="CY6" s="35">
        <f t="shared" ref="CY6:DG6" si="11">IF(CY7="",NA(),CY7)</f>
        <v>50.17</v>
      </c>
      <c r="CZ6" s="35">
        <f t="shared" si="11"/>
        <v>56.73</v>
      </c>
      <c r="DA6" s="35">
        <f t="shared" si="11"/>
        <v>39.72</v>
      </c>
      <c r="DB6" s="35">
        <f t="shared" si="11"/>
        <v>42.8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42021</v>
      </c>
      <c r="D7" s="37">
        <v>47</v>
      </c>
      <c r="E7" s="37">
        <v>18</v>
      </c>
      <c r="F7" s="37">
        <v>0</v>
      </c>
      <c r="G7" s="37">
        <v>0</v>
      </c>
      <c r="H7" s="37" t="s">
        <v>109</v>
      </c>
      <c r="I7" s="37" t="s">
        <v>110</v>
      </c>
      <c r="J7" s="37" t="s">
        <v>111</v>
      </c>
      <c r="K7" s="37" t="s">
        <v>112</v>
      </c>
      <c r="L7" s="37" t="s">
        <v>113</v>
      </c>
      <c r="M7" s="37"/>
      <c r="N7" s="38" t="s">
        <v>114</v>
      </c>
      <c r="O7" s="38" t="s">
        <v>115</v>
      </c>
      <c r="P7" s="38">
        <v>1.1499999999999999</v>
      </c>
      <c r="Q7" s="38">
        <v>100</v>
      </c>
      <c r="R7" s="38">
        <v>3510</v>
      </c>
      <c r="S7" s="38">
        <v>147627</v>
      </c>
      <c r="T7" s="38">
        <v>554.58000000000004</v>
      </c>
      <c r="U7" s="38">
        <v>266.2</v>
      </c>
      <c r="V7" s="38">
        <v>1694</v>
      </c>
      <c r="W7" s="38">
        <v>0.25</v>
      </c>
      <c r="X7" s="38">
        <v>6776</v>
      </c>
      <c r="Y7" s="38">
        <v>75.73</v>
      </c>
      <c r="Z7" s="38">
        <v>86.02</v>
      </c>
      <c r="AA7" s="38">
        <v>87.54</v>
      </c>
      <c r="AB7" s="38">
        <v>89.19</v>
      </c>
      <c r="AC7" s="38">
        <v>90.53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0.03</v>
      </c>
      <c r="BG7" s="38">
        <v>0.03</v>
      </c>
      <c r="BH7" s="38">
        <v>0.04</v>
      </c>
      <c r="BI7" s="38">
        <v>0</v>
      </c>
      <c r="BJ7" s="38">
        <v>9.93</v>
      </c>
      <c r="BK7" s="38">
        <v>430.64</v>
      </c>
      <c r="BL7" s="38">
        <v>446.63</v>
      </c>
      <c r="BM7" s="38">
        <v>416.91</v>
      </c>
      <c r="BN7" s="38">
        <v>392.19</v>
      </c>
      <c r="BO7" s="38">
        <v>413.5</v>
      </c>
      <c r="BP7" s="38">
        <v>346.13</v>
      </c>
      <c r="BQ7" s="38">
        <v>48.47</v>
      </c>
      <c r="BR7" s="38">
        <v>44.5</v>
      </c>
      <c r="BS7" s="38">
        <v>40.64</v>
      </c>
      <c r="BT7" s="38">
        <v>34.770000000000003</v>
      </c>
      <c r="BU7" s="38">
        <v>34.79</v>
      </c>
      <c r="BV7" s="38">
        <v>58.78</v>
      </c>
      <c r="BW7" s="38">
        <v>58.53</v>
      </c>
      <c r="BX7" s="38">
        <v>57.93</v>
      </c>
      <c r="BY7" s="38">
        <v>57.03</v>
      </c>
      <c r="BZ7" s="38">
        <v>55.84</v>
      </c>
      <c r="CA7" s="38">
        <v>59.83</v>
      </c>
      <c r="CB7" s="38">
        <v>378.54</v>
      </c>
      <c r="CC7" s="38">
        <v>403.12</v>
      </c>
      <c r="CD7" s="38">
        <v>452.93</v>
      </c>
      <c r="CE7" s="38">
        <v>536.05999999999995</v>
      </c>
      <c r="CF7" s="38">
        <v>533.78</v>
      </c>
      <c r="CG7" s="38">
        <v>257.02999999999997</v>
      </c>
      <c r="CH7" s="38">
        <v>266.57</v>
      </c>
      <c r="CI7" s="38">
        <v>276.93</v>
      </c>
      <c r="CJ7" s="38">
        <v>283.73</v>
      </c>
      <c r="CK7" s="38">
        <v>287.57</v>
      </c>
      <c r="CL7" s="38">
        <v>268.69</v>
      </c>
      <c r="CM7" s="38">
        <v>32.43</v>
      </c>
      <c r="CN7" s="38">
        <v>34.57</v>
      </c>
      <c r="CO7" s="38">
        <v>32.32</v>
      </c>
      <c r="CP7" s="38">
        <v>29.18</v>
      </c>
      <c r="CQ7" s="38">
        <v>32.76</v>
      </c>
      <c r="CR7" s="38">
        <v>61.93</v>
      </c>
      <c r="CS7" s="38">
        <v>58.06</v>
      </c>
      <c r="CT7" s="38">
        <v>59.08</v>
      </c>
      <c r="CU7" s="38">
        <v>58.25</v>
      </c>
      <c r="CV7" s="38">
        <v>61.55</v>
      </c>
      <c r="CW7" s="38">
        <v>61.71</v>
      </c>
      <c r="CX7" s="38">
        <v>50.49</v>
      </c>
      <c r="CY7" s="38">
        <v>50.17</v>
      </c>
      <c r="CZ7" s="38">
        <v>56.73</v>
      </c>
      <c r="DA7" s="38">
        <v>39.72</v>
      </c>
      <c r="DB7" s="38">
        <v>42.8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cp:lastPrinted>2018-02-14T06:49:55Z</cp:lastPrinted>
  <dcterms:created xsi:type="dcterms:W3CDTF">2017-12-25T02:39:08Z</dcterms:created>
  <dcterms:modified xsi:type="dcterms:W3CDTF">2018-02-15T05:10:24Z</dcterms:modified>
  <cp:category/>
</cp:coreProperties>
</file>