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5765" windowHeight="5805" activeTab="0"/>
  </bookViews>
  <sheets>
    <sheet name="法非適用_下水道事業" sheetId="1" r:id="rId1"/>
    <sheet name="データ" sheetId="2" state="hidden" r:id="rId2"/>
  </sheets>
  <definedNames/>
  <calcPr fullCalcOnLoad="1"/>
</workbook>
</file>

<file path=xl/sharedStrings.xml><?xml version="1.0" encoding="utf-8"?>
<sst xmlns="http://schemas.openxmlformats.org/spreadsheetml/2006/main" count="228" uniqueCount="114">
  <si>
    <t>経営比較分析表（平成30年度決算）</t>
  </si>
  <si>
    <t>業務名</t>
  </si>
  <si>
    <t>業種名</t>
  </si>
  <si>
    <t>事業名</t>
  </si>
  <si>
    <t>類似団体区分</t>
  </si>
  <si>
    <t>管理者の情報</t>
  </si>
  <si>
    <t>人口（人）</t>
  </si>
  <si>
    <r>
      <t>面積(km</t>
    </r>
    <r>
      <rPr>
        <b/>
        <vertAlign val="superscript"/>
        <sz val="11"/>
        <color indexed="8"/>
        <rFont val="ＭＳ ゴシック"/>
        <family val="3"/>
      </rPr>
      <t>2</t>
    </r>
    <r>
      <rPr>
        <b/>
        <sz val="11"/>
        <color indexed="8"/>
        <rFont val="ＭＳ ゴシック"/>
        <family val="3"/>
      </rPr>
      <t>)</t>
    </r>
  </si>
  <si>
    <r>
      <t>人口密度(人/km</t>
    </r>
    <r>
      <rPr>
        <b/>
        <vertAlign val="superscript"/>
        <sz val="11"/>
        <color indexed="8"/>
        <rFont val="ＭＳ ゴシック"/>
        <family val="3"/>
      </rPr>
      <t>2</t>
    </r>
    <r>
      <rPr>
        <b/>
        <sz val="11"/>
        <color indexed="8"/>
        <rFont val="ＭＳ ゴシック"/>
        <family val="3"/>
      </rPr>
      <t>)</t>
    </r>
  </si>
  <si>
    <t>グラフ凡例</t>
  </si>
  <si>
    <t>■</t>
  </si>
  <si>
    <t>当該団体値（当該値）</t>
  </si>
  <si>
    <t>資金不足比率(％)</t>
  </si>
  <si>
    <t>自己資本構成比率(％)</t>
  </si>
  <si>
    <t>普及率(％)</t>
  </si>
  <si>
    <t>有収率(％)</t>
  </si>
  <si>
    <r>
      <t>1か月20ｍ</t>
    </r>
    <r>
      <rPr>
        <b/>
        <vertAlign val="superscript"/>
        <sz val="12"/>
        <color indexed="8"/>
        <rFont val="ＭＳ ゴシック"/>
        <family val="3"/>
      </rPr>
      <t>3</t>
    </r>
    <r>
      <rPr>
        <b/>
        <sz val="11"/>
        <color indexed="8"/>
        <rFont val="ＭＳ ゴシック"/>
        <family val="3"/>
      </rPr>
      <t>当たり家庭料金(円)</t>
    </r>
  </si>
  <si>
    <t>処理区域内人口(人)</t>
  </si>
  <si>
    <r>
      <t>処理区域面積(km</t>
    </r>
    <r>
      <rPr>
        <b/>
        <vertAlign val="superscript"/>
        <sz val="11"/>
        <color indexed="8"/>
        <rFont val="ＭＳ ゴシック"/>
        <family val="3"/>
      </rPr>
      <t>2</t>
    </r>
    <r>
      <rPr>
        <b/>
        <sz val="11"/>
        <color indexed="8"/>
        <rFont val="ＭＳ ゴシック"/>
        <family val="3"/>
      </rPr>
      <t>)</t>
    </r>
  </si>
  <si>
    <r>
      <t>処理区域内人口密度(人/km</t>
    </r>
    <r>
      <rPr>
        <b/>
        <vertAlign val="superscript"/>
        <sz val="11"/>
        <color indexed="8"/>
        <rFont val="ＭＳ ゴシック"/>
        <family val="3"/>
      </rPr>
      <t>2</t>
    </r>
    <r>
      <rPr>
        <b/>
        <sz val="11"/>
        <color indexed="8"/>
        <rFont val="ＭＳ ゴシック"/>
        <family val="3"/>
      </rPr>
      <t>)</t>
    </r>
  </si>
  <si>
    <t>－</t>
  </si>
  <si>
    <t>類似団体平均値（平均値）</t>
  </si>
  <si>
    <t>【】</t>
  </si>
  <si>
    <t>平成30年度全国平均</t>
  </si>
  <si>
    <t>分析欄</t>
  </si>
  <si>
    <t>1. 経営の健全性・効率性</t>
  </si>
  <si>
    <t>1. 経営の健全性・効率性について</t>
  </si>
  <si>
    <t>2. 老朽化の状況について</t>
  </si>
  <si>
    <t>2. 老朽化の状況</t>
  </si>
  <si>
    <t>全体総括</t>
  </si>
  <si>
    <t>※　法適用企業と類似団体区分が同じため、収益的収支比率の類似団体平均等を表示していません。</t>
  </si>
  <si>
    <t>全国平均</t>
  </si>
  <si>
    <t>1①</t>
  </si>
  <si>
    <t>1②</t>
  </si>
  <si>
    <t>1③</t>
  </si>
  <si>
    <t>1④</t>
  </si>
  <si>
    <t>1⑤</t>
  </si>
  <si>
    <t>1⑥</t>
  </si>
  <si>
    <t>1⑦</t>
  </si>
  <si>
    <t>1⑧</t>
  </si>
  <si>
    <t>2①</t>
  </si>
  <si>
    <t>2②</t>
  </si>
  <si>
    <t>2③</t>
  </si>
  <si>
    <t>-</t>
  </si>
  <si>
    <t>-</t>
  </si>
  <si>
    <t>下水道事業(法非適用)</t>
  </si>
  <si>
    <t>項番</t>
  </si>
  <si>
    <t>大項目</t>
  </si>
  <si>
    <t>年度</t>
  </si>
  <si>
    <t>団体CD</t>
  </si>
  <si>
    <t>業務CD</t>
  </si>
  <si>
    <t>業種CD</t>
  </si>
  <si>
    <t>事業CD</t>
  </si>
  <si>
    <t>施設CD</t>
  </si>
  <si>
    <t>基本情報</t>
  </si>
  <si>
    <t>1. 経営の健全性・効率性</t>
  </si>
  <si>
    <t>2. 老朽化の状況</t>
  </si>
  <si>
    <t>中項目</t>
  </si>
  <si>
    <t>①収益的収支比率(％)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</si>
  <si>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</si>
  <si>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</si>
  <si>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</si>
  <si>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</si>
  <si>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</si>
  <si>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</si>
  <si>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</si>
  <si>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</si>
  <si>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</si>
  <si>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</si>
  <si>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</si>
  <si>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</si>
  <si>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</si>
  <si>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</si>
  <si>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</si>
  <si>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</si>
  <si>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</si>
  <si>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</si>
  <si>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</si>
  <si>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</si>
  <si>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</si>
  <si>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</si>
  <si>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</si>
  <si>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</si>
  <si>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</si>
  <si>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</si>
  <si>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</si>
  <si>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</si>
  <si>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</si>
  <si>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</si>
  <si>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</si>
  <si>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</si>
  <si>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</si>
  <si>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</si>
  <si>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</si>
  <si>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</si>
  <si>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</si>
  <si>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全国平均</t>
  </si>
  <si>
    <t>参照用</t>
  </si>
  <si>
    <t>宮城県　加美町</t>
  </si>
  <si>
    <t>法非適用</t>
  </si>
  <si>
    <t>下水道事業</t>
  </si>
  <si>
    <t>簡易排水</t>
  </si>
  <si>
    <t>J2</t>
  </si>
  <si>
    <t>非設置</t>
  </si>
  <si>
    <t>-</t>
  </si>
  <si>
    <t>該当数値なし</t>
  </si>
  <si>
    <t>Ｎ－４年度</t>
  </si>
  <si>
    <t>Ｎ－３年度</t>
  </si>
  <si>
    <t>Ｎ－２年度</t>
  </si>
  <si>
    <t>Ｎ－１年度</t>
  </si>
  <si>
    <t>Ｎ年度</t>
  </si>
  <si>
    <t>　供用開始から２０年以上が経過したが長寿命化計画策定の予定はなく、維持管理に努めている。
　今後は処理場及び事業の統廃合や費用対効果について見直しを行う。</t>
  </si>
  <si>
    <t>　事業費の内訳は、浄化槽管理委託料と光熱水費を合わせて年間約５５万円と小規模だが、当該地区において必要不可欠な事業であるため、公共下水道と同額の使用料金体系を維持していく。
　本町では平成２８年度に加美町下水道事業経営戦略を策定しており、事業の実施及び進捗管理を図っている。
　地方公営企業会計適用については、令和６年度の法適化を目指し、導入準備を進めている。法適化により、自団体の経理内容を明確化し、透明性を高めることで、経営の安定化に努める。</t>
  </si>
  <si>
    <t>　収益的収支比率は１００％だが、経費回収率が３０％で推移しており、使用料収入で賄えない分は一般会計繰入金を財源としている。
　当該地区は人口が極めて少なく、今後も施設利用率と水洗化率の向上が見込めないため、使用料収入で経費を回収できない状況が続くと分析する。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</si>
</sst>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0;&quot;△&quot;#,##0.00"/>
    <numFmt numFmtId="178" formatCode="#,##0.00;&quot;△&quot;#,##0.00;&quot;-&quot;"/>
    <numFmt numFmtId="179" formatCode="0.00_);[Red]\(0.00\)"/>
    <numFmt numFmtId="180" formatCode="ge"/>
  </numFmts>
  <fonts count="62">
    <font>
      <sz val="11"/>
      <color theme="1"/>
      <name val="ＭＳ Ｐゴシック"/>
      <family val="3"/>
    </font>
    <font>
      <sz val="11"/>
      <color indexed="8"/>
      <name val="游ゴシック"/>
      <family val="3"/>
    </font>
    <font>
      <b/>
      <sz val="11"/>
      <color indexed="8"/>
      <name val="ＭＳ ゴシック"/>
      <family val="3"/>
    </font>
    <font>
      <sz val="6"/>
      <name val="ＭＳ Ｐゴシック"/>
      <family val="3"/>
    </font>
    <font>
      <b/>
      <vertAlign val="superscript"/>
      <sz val="11"/>
      <color indexed="8"/>
      <name val="ＭＳ ゴシック"/>
      <family val="3"/>
    </font>
    <font>
      <b/>
      <vertAlign val="superscript"/>
      <sz val="12"/>
      <color indexed="8"/>
      <name val="ＭＳ ゴシック"/>
      <family val="3"/>
    </font>
    <font>
      <sz val="11"/>
      <name val="ＭＳ ゴシック"/>
      <family val="3"/>
    </font>
    <font>
      <sz val="8"/>
      <color indexed="8"/>
      <name val="ＭＳ ゴシック"/>
      <family val="3"/>
    </font>
    <font>
      <sz val="11"/>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b/>
      <sz val="24"/>
      <color indexed="8"/>
      <name val="ＭＳ ゴシック"/>
      <family val="3"/>
    </font>
    <font>
      <b/>
      <sz val="14"/>
      <color indexed="8"/>
      <name val="ＭＳ ゴシック"/>
      <family val="3"/>
    </font>
    <font>
      <b/>
      <sz val="11"/>
      <color indexed="48"/>
      <name val="ＭＳ ゴシック"/>
      <family val="3"/>
    </font>
    <font>
      <b/>
      <sz val="11"/>
      <color indexed="29"/>
      <name val="ＭＳ ゴシック"/>
      <family val="3"/>
    </font>
    <font>
      <sz val="9"/>
      <color indexed="8"/>
      <name val="ＭＳ ゴシック"/>
      <family val="3"/>
    </font>
    <font>
      <b/>
      <sz val="9"/>
      <color indexed="8"/>
      <name val="ＭＳ ゴシック"/>
      <family val="3"/>
    </font>
    <font>
      <sz val="11"/>
      <color indexed="9"/>
      <name val="ＭＳ Ｐゴシック"/>
      <family val="3"/>
    </font>
    <font>
      <b/>
      <sz val="12"/>
      <color indexed="8"/>
      <name val="ＭＳ ゴシック"/>
      <family val="3"/>
    </font>
    <font>
      <b/>
      <sz val="16"/>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b/>
      <sz val="11"/>
      <color rgb="FF3366FF"/>
      <name val="ＭＳ ゴシック"/>
      <family val="3"/>
    </font>
    <font>
      <b/>
      <sz val="11"/>
      <color rgb="FFFF5050"/>
      <name val="ＭＳ ゴシック"/>
      <family val="3"/>
    </font>
    <font>
      <sz val="9"/>
      <color theme="1"/>
      <name val="ＭＳ ゴシック"/>
      <family val="3"/>
    </font>
    <font>
      <b/>
      <sz val="9"/>
      <color theme="1"/>
      <name val="ＭＳ ゴシック"/>
      <family val="3"/>
    </font>
    <font>
      <sz val="11"/>
      <color theme="0"/>
      <name val="ＭＳ Ｐゴシック"/>
      <family val="3"/>
    </font>
    <font>
      <b/>
      <sz val="12"/>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rgb="FFFCD5B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89">
    <xf numFmtId="0" fontId="0" fillId="0" borderId="0" xfId="0"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xf>
    <xf numFmtId="0" fontId="56" fillId="0" borderId="13" xfId="0" applyFont="1" applyBorder="1" applyAlignment="1">
      <alignment vertical="center"/>
    </xf>
    <xf numFmtId="0" fontId="57" fillId="0" borderId="0" xfId="0" applyFont="1" applyBorder="1" applyAlignment="1">
      <alignment horizontal="left" vertical="center"/>
    </xf>
    <xf numFmtId="0" fontId="57" fillId="0" borderId="0" xfId="0" applyFont="1" applyBorder="1" applyAlignment="1">
      <alignment vertical="center"/>
    </xf>
    <xf numFmtId="0" fontId="57" fillId="0" borderId="13" xfId="0" applyFont="1" applyBorder="1" applyAlignment="1">
      <alignment vertical="center"/>
    </xf>
    <xf numFmtId="0" fontId="52" fillId="0" borderId="14" xfId="0" applyFont="1" applyBorder="1" applyAlignment="1">
      <alignment horizontal="left" vertical="center"/>
    </xf>
    <xf numFmtId="0" fontId="52" fillId="0" borderId="14" xfId="0" applyFont="1" applyBorder="1" applyAlignment="1">
      <alignment vertical="center"/>
    </xf>
    <xf numFmtId="0" fontId="52" fillId="0" borderId="15" xfId="0" applyFont="1" applyBorder="1" applyAlignment="1">
      <alignment vertical="center"/>
    </xf>
    <xf numFmtId="0" fontId="53" fillId="0" borderId="16" xfId="0" applyFont="1" applyBorder="1" applyAlignment="1">
      <alignment vertical="center"/>
    </xf>
    <xf numFmtId="0" fontId="53" fillId="0" borderId="0" xfId="0" applyFont="1" applyBorder="1" applyAlignment="1">
      <alignment vertical="center"/>
    </xf>
    <xf numFmtId="0" fontId="53" fillId="0" borderId="13" xfId="0" applyFont="1" applyBorder="1" applyAlignment="1">
      <alignment vertical="center"/>
    </xf>
    <xf numFmtId="0" fontId="52" fillId="0" borderId="0"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53" fillId="0" borderId="17" xfId="0"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0" fontId="52" fillId="0" borderId="0" xfId="0" applyFont="1" applyBorder="1" applyAlignment="1">
      <alignment horizontal="center" vertical="center"/>
    </xf>
    <xf numFmtId="0" fontId="60" fillId="0" borderId="0" xfId="0" applyFont="1" applyAlignment="1" applyProtection="1">
      <alignment vertical="center"/>
      <protection hidden="1"/>
    </xf>
    <xf numFmtId="0" fontId="60" fillId="0" borderId="0" xfId="0" applyFont="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shrinkToFit="1"/>
    </xf>
    <xf numFmtId="0" fontId="0" fillId="34" borderId="18" xfId="0" applyNumberFormat="1" applyFill="1" applyBorder="1" applyAlignment="1">
      <alignment vertical="center" shrinkToFit="1"/>
    </xf>
    <xf numFmtId="177" fontId="0" fillId="34" borderId="18" xfId="48" applyNumberFormat="1" applyFont="1" applyFill="1" applyBorder="1" applyAlignment="1">
      <alignment vertical="center" shrinkToFit="1"/>
    </xf>
    <xf numFmtId="178" fontId="0" fillId="34" borderId="18" xfId="48" applyNumberFormat="1" applyFont="1" applyFill="1" applyBorder="1" applyAlignment="1">
      <alignment vertical="center" shrinkToFit="1"/>
    </xf>
    <xf numFmtId="49" fontId="0" fillId="0" borderId="0" xfId="0" applyNumberFormat="1" applyAlignment="1">
      <alignment vertical="center" shrinkToFit="1"/>
    </xf>
    <xf numFmtId="0" fontId="0" fillId="0" borderId="18" xfId="0" applyNumberFormat="1" applyBorder="1" applyAlignment="1">
      <alignment vertical="center" shrinkToFit="1"/>
    </xf>
    <xf numFmtId="177" fontId="0" fillId="0" borderId="18" xfId="48" applyNumberFormat="1" applyFont="1" applyBorder="1" applyAlignment="1">
      <alignment vertical="center" shrinkToFit="1"/>
    </xf>
    <xf numFmtId="179" fontId="0" fillId="0" borderId="0" xfId="0" applyNumberFormat="1" applyAlignment="1">
      <alignment vertical="center"/>
    </xf>
    <xf numFmtId="0" fontId="0" fillId="13" borderId="18" xfId="0" applyFill="1" applyBorder="1" applyAlignment="1">
      <alignment vertical="center"/>
    </xf>
    <xf numFmtId="180" fontId="0" fillId="0" borderId="18" xfId="0" applyNumberFormat="1" applyBorder="1" applyAlignment="1">
      <alignment vertical="center"/>
    </xf>
    <xf numFmtId="0" fontId="53" fillId="0" borderId="16" xfId="0" applyFont="1" applyBorder="1" applyAlignment="1" applyProtection="1">
      <alignment horizontal="left" vertical="top" wrapText="1"/>
      <protection locked="0"/>
    </xf>
    <xf numFmtId="0" fontId="53" fillId="0" borderId="0"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17" xfId="0" applyFont="1" applyBorder="1" applyAlignment="1" applyProtection="1">
      <alignment horizontal="left" vertical="top" wrapText="1"/>
      <protection locked="0"/>
    </xf>
    <xf numFmtId="0" fontId="53" fillId="0" borderId="14" xfId="0" applyFont="1" applyBorder="1" applyAlignment="1" applyProtection="1">
      <alignment horizontal="left" vertical="top" wrapText="1"/>
      <protection locked="0"/>
    </xf>
    <xf numFmtId="0" fontId="53" fillId="0" borderId="15" xfId="0" applyFont="1" applyBorder="1" applyAlignment="1" applyProtection="1">
      <alignment horizontal="left" vertical="top" wrapText="1"/>
      <protection locked="0"/>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6" xfId="0" applyFont="1" applyBorder="1" applyAlignment="1">
      <alignment horizontal="left" vertical="center"/>
    </xf>
    <xf numFmtId="0" fontId="61" fillId="0" borderId="0" xfId="0" applyFont="1" applyBorder="1" applyAlignment="1">
      <alignment horizontal="left" vertical="center"/>
    </xf>
    <xf numFmtId="0" fontId="61" fillId="0" borderId="13" xfId="0" applyFont="1" applyBorder="1" applyAlignment="1">
      <alignment horizontal="left"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5" fillId="0" borderId="0" xfId="0" applyFont="1" applyBorder="1" applyAlignment="1">
      <alignment horizontal="left"/>
    </xf>
    <xf numFmtId="0" fontId="55" fillId="0" borderId="14" xfId="0" applyFont="1" applyBorder="1" applyAlignment="1">
      <alignment horizontal="lef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6" fillId="0" borderId="1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52" fillId="35" borderId="18" xfId="0" applyFont="1" applyFill="1" applyBorder="1" applyAlignment="1">
      <alignment horizontal="center" vertical="center" shrinkToFit="1"/>
    </xf>
    <xf numFmtId="0" fontId="57" fillId="0" borderId="16" xfId="0" applyFont="1" applyBorder="1" applyAlignment="1">
      <alignment horizontal="center" vertical="center"/>
    </xf>
    <xf numFmtId="0" fontId="57" fillId="0" borderId="0" xfId="0" applyFont="1" applyBorder="1" applyAlignment="1">
      <alignment horizontal="center" vertical="center"/>
    </xf>
    <xf numFmtId="177" fontId="53" fillId="0" borderId="18" xfId="0" applyNumberFormat="1" applyFont="1" applyBorder="1" applyAlignment="1" applyProtection="1">
      <alignment horizontal="center" vertical="center"/>
      <protection hidden="1"/>
    </xf>
    <xf numFmtId="176"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protection hidden="1"/>
    </xf>
    <xf numFmtId="0" fontId="53" fillId="0" borderId="18" xfId="0" applyNumberFormat="1" applyFont="1" applyBorder="1" applyAlignment="1" applyProtection="1">
      <alignment horizontal="center" vertical="center" shrinkToFit="1"/>
      <protection hidden="1"/>
    </xf>
    <xf numFmtId="0" fontId="56" fillId="0" borderId="16" xfId="0" applyFont="1" applyBorder="1" applyAlignment="1">
      <alignment horizontal="center" vertical="center"/>
    </xf>
    <xf numFmtId="0" fontId="56" fillId="0" borderId="0" xfId="0" applyFont="1" applyBorder="1" applyAlignment="1">
      <alignment horizontal="center" vertical="center"/>
    </xf>
    <xf numFmtId="0" fontId="54" fillId="0" borderId="0" xfId="0" applyFont="1" applyAlignment="1">
      <alignment horizontal="center" vertical="center"/>
    </xf>
    <xf numFmtId="49" fontId="52" fillId="0" borderId="14" xfId="0" applyNumberFormat="1" applyFont="1" applyBorder="1" applyAlignment="1" applyProtection="1">
      <alignment horizontal="left" vertical="center"/>
      <protection hidden="1"/>
    </xf>
    <xf numFmtId="0" fontId="0" fillId="33" borderId="18"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7"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8" xfId="0"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データ!$EE$6:$EI$6</c:f>
              <c:numCache>
                <c:ptCount val="5"/>
                <c:pt idx="0">
                  <c:v>0</c:v>
                </c:pt>
                <c:pt idx="1">
                  <c:v>0</c:v>
                </c:pt>
                <c:pt idx="2">
                  <c:v>0</c:v>
                </c:pt>
                <c:pt idx="3">
                  <c:v>0</c:v>
                </c:pt>
                <c:pt idx="4">
                  <c:v>0</c:v>
                </c:pt>
              </c:numCache>
            </c:numRef>
          </c:val>
        </c:ser>
        <c:axId val="46344852"/>
        <c:axId val="1445048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データ!$EJ$6:$EN$6</c:f>
              <c:numCache>
                <c:ptCount val="5"/>
                <c:pt idx="0">
                  <c:v>0</c:v>
                </c:pt>
                <c:pt idx="1">
                  <c:v>0</c:v>
                </c:pt>
                <c:pt idx="2">
                  <c:v>0</c:v>
                </c:pt>
                <c:pt idx="3">
                  <c:v>0</c:v>
                </c:pt>
                <c:pt idx="4">
                  <c:v>0</c:v>
                </c:pt>
              </c:numCache>
            </c:numRef>
          </c:val>
          <c:smooth val="0"/>
        </c:ser>
        <c:axId val="46344852"/>
        <c:axId val="14450485"/>
      </c:lineChart>
      <c:dateAx>
        <c:axId val="46344852"/>
        <c:scaling>
          <c:orientation val="minMax"/>
        </c:scaling>
        <c:axPos val="b"/>
        <c:delete val="1"/>
        <c:majorTickMark val="out"/>
        <c:minorTickMark val="none"/>
        <c:tickLblPos val="nextTo"/>
        <c:crossAx val="14450485"/>
        <c:crosses val="autoZero"/>
        <c:auto val="0"/>
        <c:baseTimeUnit val="years"/>
        <c:majorUnit val="1"/>
        <c:majorTimeUnit val="days"/>
        <c:minorUnit val="1"/>
        <c:minorTimeUnit val="days"/>
        <c:noMultiLvlLbl val="0"/>
      </c:dateAx>
      <c:valAx>
        <c:axId val="1445048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634485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データ!$CM$6:$CQ$6</c:f>
              <c:numCache>
                <c:ptCount val="5"/>
                <c:pt idx="0">
                  <c:v>10.53</c:v>
                </c:pt>
                <c:pt idx="1">
                  <c:v>15.79</c:v>
                </c:pt>
                <c:pt idx="2">
                  <c:v>15.79</c:v>
                </c:pt>
                <c:pt idx="3">
                  <c:v>15.79</c:v>
                </c:pt>
                <c:pt idx="4">
                  <c:v>10.53</c:v>
                </c:pt>
              </c:numCache>
            </c:numRef>
          </c:val>
        </c:ser>
        <c:axId val="59405230"/>
        <c:axId val="64885023"/>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データ!$CR$6:$CV$6</c:f>
              <c:numCache>
                <c:ptCount val="5"/>
                <c:pt idx="0">
                  <c:v>28.81</c:v>
                </c:pt>
                <c:pt idx="1">
                  <c:v>27.46</c:v>
                </c:pt>
                <c:pt idx="2">
                  <c:v>27.55</c:v>
                </c:pt>
                <c:pt idx="3">
                  <c:v>27.26</c:v>
                </c:pt>
                <c:pt idx="4">
                  <c:v>27.09</c:v>
                </c:pt>
              </c:numCache>
            </c:numRef>
          </c:val>
          <c:smooth val="0"/>
        </c:ser>
        <c:axId val="59405230"/>
        <c:axId val="64885023"/>
      </c:lineChart>
      <c:dateAx>
        <c:axId val="59405230"/>
        <c:scaling>
          <c:orientation val="minMax"/>
        </c:scaling>
        <c:axPos val="b"/>
        <c:delete val="1"/>
        <c:majorTickMark val="out"/>
        <c:minorTickMark val="none"/>
        <c:tickLblPos val="nextTo"/>
        <c:crossAx val="64885023"/>
        <c:crosses val="autoZero"/>
        <c:auto val="0"/>
        <c:baseTimeUnit val="years"/>
        <c:majorUnit val="1"/>
        <c:majorTimeUnit val="days"/>
        <c:minorUnit val="1"/>
        <c:minorTimeUnit val="days"/>
        <c:noMultiLvlLbl val="0"/>
      </c:dateAx>
      <c:valAx>
        <c:axId val="64885023"/>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5940523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データ!$CX$6:$DB$6</c:f>
              <c:numCache>
                <c:ptCount val="5"/>
                <c:pt idx="0">
                  <c:v>40</c:v>
                </c:pt>
                <c:pt idx="1">
                  <c:v>44.44</c:v>
                </c:pt>
                <c:pt idx="2">
                  <c:v>41.18</c:v>
                </c:pt>
                <c:pt idx="3">
                  <c:v>42.86</c:v>
                </c:pt>
                <c:pt idx="4">
                  <c:v>42.86</c:v>
                </c:pt>
              </c:numCache>
            </c:numRef>
          </c:val>
        </c:ser>
        <c:axId val="47094296"/>
        <c:axId val="2119548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データ!$DC$6:$DG$6</c:f>
              <c:numCache>
                <c:ptCount val="5"/>
                <c:pt idx="0">
                  <c:v>95.8</c:v>
                </c:pt>
                <c:pt idx="1">
                  <c:v>94.81</c:v>
                </c:pt>
                <c:pt idx="2">
                  <c:v>94.87</c:v>
                </c:pt>
                <c:pt idx="3">
                  <c:v>94.93</c:v>
                </c:pt>
                <c:pt idx="4">
                  <c:v>95.1</c:v>
                </c:pt>
              </c:numCache>
            </c:numRef>
          </c:val>
          <c:smooth val="0"/>
        </c:ser>
        <c:axId val="47094296"/>
        <c:axId val="21195481"/>
      </c:lineChart>
      <c:dateAx>
        <c:axId val="47094296"/>
        <c:scaling>
          <c:orientation val="minMax"/>
        </c:scaling>
        <c:axPos val="b"/>
        <c:delete val="1"/>
        <c:majorTickMark val="out"/>
        <c:minorTickMark val="none"/>
        <c:tickLblPos val="nextTo"/>
        <c:crossAx val="21195481"/>
        <c:crosses val="autoZero"/>
        <c:auto val="0"/>
        <c:baseTimeUnit val="years"/>
        <c:majorUnit val="1"/>
        <c:majorTimeUnit val="days"/>
        <c:minorUnit val="1"/>
        <c:minorTimeUnit val="days"/>
        <c:noMultiLvlLbl val="0"/>
      </c:dateAx>
      <c:valAx>
        <c:axId val="2119548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7094296"/>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327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データ!$Y$6:$AC$6</c:f>
              <c:numCache>
                <c:ptCount val="5"/>
                <c:pt idx="0">
                  <c:v>100</c:v>
                </c:pt>
                <c:pt idx="1">
                  <c:v>100</c:v>
                </c:pt>
                <c:pt idx="2">
                  <c:v>100</c:v>
                </c:pt>
                <c:pt idx="3">
                  <c:v>100</c:v>
                </c:pt>
                <c:pt idx="4">
                  <c:v>100</c:v>
                </c:pt>
              </c:numCache>
            </c:numRef>
          </c:val>
        </c:ser>
        <c:axId val="62945502"/>
        <c:axId val="29638607"/>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データ!$AD$6:$AH$6</c:f>
              <c:numCache>
                <c:ptCount val="5"/>
                <c:pt idx="0">
                  <c:v>#N/A</c:v>
                </c:pt>
                <c:pt idx="1">
                  <c:v>#N/A</c:v>
                </c:pt>
                <c:pt idx="2">
                  <c:v>#N/A</c:v>
                </c:pt>
                <c:pt idx="3">
                  <c:v>#N/A</c:v>
                </c:pt>
                <c:pt idx="4">
                  <c:v>#N/A</c:v>
                </c:pt>
              </c:numCache>
            </c:numRef>
          </c:val>
          <c:smooth val="0"/>
        </c:ser>
        <c:axId val="62945502"/>
        <c:axId val="29638607"/>
      </c:lineChart>
      <c:dateAx>
        <c:axId val="62945502"/>
        <c:scaling>
          <c:orientation val="minMax"/>
        </c:scaling>
        <c:axPos val="b"/>
        <c:delete val="1"/>
        <c:majorTickMark val="out"/>
        <c:minorTickMark val="none"/>
        <c:tickLblPos val="nextTo"/>
        <c:crossAx val="29638607"/>
        <c:crosses val="autoZero"/>
        <c:auto val="0"/>
        <c:baseTimeUnit val="years"/>
        <c:majorUnit val="1"/>
        <c:majorTimeUnit val="days"/>
        <c:minorUnit val="1"/>
        <c:minorTimeUnit val="days"/>
        <c:noMultiLvlLbl val="0"/>
      </c:dateAx>
      <c:valAx>
        <c:axId val="2963860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294550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データ!$DI$6:$DM$6</c:f>
              <c:numCache>
                <c:ptCount val="5"/>
                <c:pt idx="0">
                  <c:v>#N/A</c:v>
                </c:pt>
                <c:pt idx="1">
                  <c:v>#N/A</c:v>
                </c:pt>
                <c:pt idx="2">
                  <c:v>#N/A</c:v>
                </c:pt>
                <c:pt idx="3">
                  <c:v>#N/A</c:v>
                </c:pt>
                <c:pt idx="4">
                  <c:v>#N/A</c:v>
                </c:pt>
              </c:numCache>
            </c:numRef>
          </c:val>
        </c:ser>
        <c:axId val="65420872"/>
        <c:axId val="51916937"/>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データ!$DN$6:$DR$6</c:f>
              <c:numCache>
                <c:ptCount val="5"/>
                <c:pt idx="0">
                  <c:v>#N/A</c:v>
                </c:pt>
                <c:pt idx="1">
                  <c:v>#N/A</c:v>
                </c:pt>
                <c:pt idx="2">
                  <c:v>#N/A</c:v>
                </c:pt>
                <c:pt idx="3">
                  <c:v>#N/A</c:v>
                </c:pt>
                <c:pt idx="4">
                  <c:v>#N/A</c:v>
                </c:pt>
              </c:numCache>
            </c:numRef>
          </c:val>
          <c:smooth val="0"/>
        </c:ser>
        <c:axId val="65420872"/>
        <c:axId val="51916937"/>
      </c:lineChart>
      <c:dateAx>
        <c:axId val="65420872"/>
        <c:scaling>
          <c:orientation val="minMax"/>
        </c:scaling>
        <c:axPos val="b"/>
        <c:delete val="1"/>
        <c:majorTickMark val="out"/>
        <c:minorTickMark val="none"/>
        <c:tickLblPos val="nextTo"/>
        <c:crossAx val="51916937"/>
        <c:crosses val="autoZero"/>
        <c:auto val="0"/>
        <c:baseTimeUnit val="years"/>
        <c:majorUnit val="1"/>
        <c:majorTimeUnit val="days"/>
        <c:minorUnit val="1"/>
        <c:minorTimeUnit val="days"/>
        <c:noMultiLvlLbl val="0"/>
      </c:dateAx>
      <c:valAx>
        <c:axId val="5191693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542087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12"/>
          <c:w val="0.955"/>
          <c:h val="0.876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データ!$DT$6:$DX$6</c:f>
              <c:numCache>
                <c:ptCount val="5"/>
                <c:pt idx="0">
                  <c:v>#N/A</c:v>
                </c:pt>
                <c:pt idx="1">
                  <c:v>#N/A</c:v>
                </c:pt>
                <c:pt idx="2">
                  <c:v>#N/A</c:v>
                </c:pt>
                <c:pt idx="3">
                  <c:v>#N/A</c:v>
                </c:pt>
                <c:pt idx="4">
                  <c:v>#N/A</c:v>
                </c:pt>
              </c:numCache>
            </c:numRef>
          </c:val>
        </c:ser>
        <c:axId val="64599250"/>
        <c:axId val="44522339"/>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データ!$DY$6:$EC$6</c:f>
              <c:numCache>
                <c:ptCount val="5"/>
                <c:pt idx="0">
                  <c:v>#N/A</c:v>
                </c:pt>
                <c:pt idx="1">
                  <c:v>#N/A</c:v>
                </c:pt>
                <c:pt idx="2">
                  <c:v>#N/A</c:v>
                </c:pt>
                <c:pt idx="3">
                  <c:v>#N/A</c:v>
                </c:pt>
                <c:pt idx="4">
                  <c:v>#N/A</c:v>
                </c:pt>
              </c:numCache>
            </c:numRef>
          </c:val>
          <c:smooth val="0"/>
        </c:ser>
        <c:axId val="64599250"/>
        <c:axId val="44522339"/>
      </c:lineChart>
      <c:dateAx>
        <c:axId val="64599250"/>
        <c:scaling>
          <c:orientation val="minMax"/>
        </c:scaling>
        <c:axPos val="b"/>
        <c:delete val="1"/>
        <c:majorTickMark val="out"/>
        <c:minorTickMark val="none"/>
        <c:tickLblPos val="nextTo"/>
        <c:crossAx val="44522339"/>
        <c:crosses val="autoZero"/>
        <c:auto val="0"/>
        <c:baseTimeUnit val="years"/>
        <c:majorUnit val="1"/>
        <c:majorTimeUnit val="days"/>
        <c:minorUnit val="1"/>
        <c:minorTimeUnit val="days"/>
        <c:noMultiLvlLbl val="0"/>
      </c:dateAx>
      <c:valAx>
        <c:axId val="44522339"/>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459925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データ!$AJ$6:$AN$6</c:f>
              <c:numCache>
                <c:ptCount val="5"/>
                <c:pt idx="0">
                  <c:v>#N/A</c:v>
                </c:pt>
                <c:pt idx="1">
                  <c:v>#N/A</c:v>
                </c:pt>
                <c:pt idx="2">
                  <c:v>#N/A</c:v>
                </c:pt>
                <c:pt idx="3">
                  <c:v>#N/A</c:v>
                </c:pt>
                <c:pt idx="4">
                  <c:v>#N/A</c:v>
                </c:pt>
              </c:numCache>
            </c:numRef>
          </c:val>
        </c:ser>
        <c:axId val="65156732"/>
        <c:axId val="49539677"/>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データ!$AO$6:$AS$6</c:f>
              <c:numCache>
                <c:ptCount val="5"/>
                <c:pt idx="0">
                  <c:v>#N/A</c:v>
                </c:pt>
                <c:pt idx="1">
                  <c:v>#N/A</c:v>
                </c:pt>
                <c:pt idx="2">
                  <c:v>#N/A</c:v>
                </c:pt>
                <c:pt idx="3">
                  <c:v>#N/A</c:v>
                </c:pt>
                <c:pt idx="4">
                  <c:v>#N/A</c:v>
                </c:pt>
              </c:numCache>
            </c:numRef>
          </c:val>
          <c:smooth val="0"/>
        </c:ser>
        <c:axId val="65156732"/>
        <c:axId val="49539677"/>
      </c:lineChart>
      <c:dateAx>
        <c:axId val="65156732"/>
        <c:scaling>
          <c:orientation val="minMax"/>
        </c:scaling>
        <c:axPos val="b"/>
        <c:delete val="1"/>
        <c:majorTickMark val="out"/>
        <c:minorTickMark val="none"/>
        <c:tickLblPos val="nextTo"/>
        <c:crossAx val="49539677"/>
        <c:crosses val="autoZero"/>
        <c:auto val="0"/>
        <c:baseTimeUnit val="years"/>
        <c:majorUnit val="1"/>
        <c:majorTimeUnit val="days"/>
        <c:minorUnit val="1"/>
        <c:minorTimeUnit val="days"/>
        <c:noMultiLvlLbl val="0"/>
      </c:dateAx>
      <c:valAx>
        <c:axId val="49539677"/>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515673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11475"/>
          <c:w val="0.980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データ!$AU$6:$AY$6</c:f>
              <c:numCache>
                <c:ptCount val="5"/>
                <c:pt idx="0">
                  <c:v>#N/A</c:v>
                </c:pt>
                <c:pt idx="1">
                  <c:v>#N/A</c:v>
                </c:pt>
                <c:pt idx="2">
                  <c:v>#N/A</c:v>
                </c:pt>
                <c:pt idx="3">
                  <c:v>#N/A</c:v>
                </c:pt>
                <c:pt idx="4">
                  <c:v>#N/A</c:v>
                </c:pt>
              </c:numCache>
            </c:numRef>
          </c:val>
        </c:ser>
        <c:axId val="43203910"/>
        <c:axId val="53290871"/>
      </c:barChart>
      <c:lineChart>
        <c:grouping val="standard"/>
        <c:varyColors val="0"/>
        <c:ser>
          <c:idx val="1"/>
          <c:order val="1"/>
          <c:tx>
            <c:v>平均値</c:v>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データ!$AZ$6:$BD$6</c:f>
              <c:numCache>
                <c:ptCount val="5"/>
                <c:pt idx="0">
                  <c:v>#N/A</c:v>
                </c:pt>
                <c:pt idx="1">
                  <c:v>#N/A</c:v>
                </c:pt>
                <c:pt idx="2">
                  <c:v>#N/A</c:v>
                </c:pt>
                <c:pt idx="3">
                  <c:v>#N/A</c:v>
                </c:pt>
                <c:pt idx="4">
                  <c:v>#N/A</c:v>
                </c:pt>
              </c:numCache>
            </c:numRef>
          </c:val>
          <c:smooth val="0"/>
        </c:ser>
        <c:axId val="43203910"/>
        <c:axId val="53290871"/>
      </c:lineChart>
      <c:dateAx>
        <c:axId val="43203910"/>
        <c:scaling>
          <c:orientation val="minMax"/>
        </c:scaling>
        <c:axPos val="b"/>
        <c:delete val="1"/>
        <c:majorTickMark val="out"/>
        <c:minorTickMark val="none"/>
        <c:tickLblPos val="nextTo"/>
        <c:crossAx val="53290871"/>
        <c:crosses val="autoZero"/>
        <c:auto val="0"/>
        <c:baseTimeUnit val="years"/>
        <c:majorUnit val="1"/>
        <c:majorTimeUnit val="days"/>
        <c:minorUnit val="1"/>
        <c:minorTimeUnit val="days"/>
        <c:noMultiLvlLbl val="0"/>
      </c:dateAx>
      <c:valAx>
        <c:axId val="5329087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4320391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データ!$BF$6:$BJ$6</c:f>
              <c:numCache>
                <c:ptCount val="5"/>
                <c:pt idx="0">
                  <c:v>0</c:v>
                </c:pt>
                <c:pt idx="1">
                  <c:v>0</c:v>
                </c:pt>
                <c:pt idx="2">
                  <c:v>0</c:v>
                </c:pt>
                <c:pt idx="3">
                  <c:v>0</c:v>
                </c:pt>
                <c:pt idx="4">
                  <c:v>0</c:v>
                </c:pt>
              </c:numCache>
            </c:numRef>
          </c:val>
        </c:ser>
        <c:axId val="9855792"/>
        <c:axId val="21593265"/>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データ!$BK$6:$BO$6</c:f>
              <c:numCache>
                <c:ptCount val="5"/>
                <c:pt idx="0">
                  <c:v>163.3</c:v>
                </c:pt>
                <c:pt idx="1">
                  <c:v>332.28</c:v>
                </c:pt>
                <c:pt idx="2">
                  <c:v>274.07</c:v>
                </c:pt>
                <c:pt idx="3">
                  <c:v>243.02</c:v>
                </c:pt>
                <c:pt idx="4">
                  <c:v>196.19</c:v>
                </c:pt>
              </c:numCache>
            </c:numRef>
          </c:val>
          <c:smooth val="0"/>
        </c:ser>
        <c:axId val="9855792"/>
        <c:axId val="21593265"/>
      </c:lineChart>
      <c:dateAx>
        <c:axId val="9855792"/>
        <c:scaling>
          <c:orientation val="minMax"/>
        </c:scaling>
        <c:axPos val="b"/>
        <c:delete val="1"/>
        <c:majorTickMark val="out"/>
        <c:minorTickMark val="none"/>
        <c:tickLblPos val="nextTo"/>
        <c:crossAx val="21593265"/>
        <c:crosses val="autoZero"/>
        <c:auto val="0"/>
        <c:baseTimeUnit val="years"/>
        <c:majorUnit val="1"/>
        <c:majorTimeUnit val="days"/>
        <c:minorUnit val="1"/>
        <c:minorTimeUnit val="days"/>
        <c:noMultiLvlLbl val="0"/>
      </c:dateAx>
      <c:valAx>
        <c:axId val="21593265"/>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9855792"/>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1475"/>
          <c:w val="0.98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データ!$BQ$6:$BU$6</c:f>
              <c:numCache>
                <c:ptCount val="5"/>
                <c:pt idx="0">
                  <c:v>30.66</c:v>
                </c:pt>
                <c:pt idx="1">
                  <c:v>34.34</c:v>
                </c:pt>
                <c:pt idx="2">
                  <c:v>34.41</c:v>
                </c:pt>
                <c:pt idx="3">
                  <c:v>30.11</c:v>
                </c:pt>
                <c:pt idx="4">
                  <c:v>31.03</c:v>
                </c:pt>
              </c:numCache>
            </c:numRef>
          </c:val>
        </c:ser>
        <c:axId val="60121658"/>
        <c:axId val="422401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データ!$BV$6:$BZ$6</c:f>
              <c:numCache>
                <c:ptCount val="5"/>
                <c:pt idx="0">
                  <c:v>39.99</c:v>
                </c:pt>
                <c:pt idx="1">
                  <c:v>35.83</c:v>
                </c:pt>
                <c:pt idx="2">
                  <c:v>37.06</c:v>
                </c:pt>
                <c:pt idx="3">
                  <c:v>41.35</c:v>
                </c:pt>
                <c:pt idx="4">
                  <c:v>39.07</c:v>
                </c:pt>
              </c:numCache>
            </c:numRef>
          </c:val>
          <c:smooth val="0"/>
        </c:ser>
        <c:axId val="60121658"/>
        <c:axId val="4224011"/>
      </c:lineChart>
      <c:dateAx>
        <c:axId val="60121658"/>
        <c:scaling>
          <c:orientation val="minMax"/>
        </c:scaling>
        <c:axPos val="b"/>
        <c:delete val="1"/>
        <c:majorTickMark val="out"/>
        <c:minorTickMark val="none"/>
        <c:tickLblPos val="nextTo"/>
        <c:crossAx val="4224011"/>
        <c:crosses val="autoZero"/>
        <c:auto val="0"/>
        <c:baseTimeUnit val="years"/>
        <c:majorUnit val="1"/>
        <c:majorTimeUnit val="days"/>
        <c:minorUnit val="1"/>
        <c:minorTimeUnit val="days"/>
        <c:noMultiLvlLbl val="0"/>
      </c:dateAx>
      <c:valAx>
        <c:axId val="422401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60121658"/>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1475"/>
          <c:w val="0.99225"/>
          <c:h val="0.82625"/>
        </c:manualLayout>
      </c:layout>
      <c:barChart>
        <c:barDir val="col"/>
        <c:grouping val="clustered"/>
        <c:varyColors val="0"/>
        <c:ser>
          <c:idx val="0"/>
          <c:order val="0"/>
          <c:tx>
            <c:v>当該値</c:v>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データ!$B$10:$F$10</c:f>
              <c:numCache>
                <c:ptCount val="5"/>
                <c:pt idx="0">
                  <c:v>41640</c:v>
                </c:pt>
                <c:pt idx="1">
                  <c:v>42005</c:v>
                </c:pt>
                <c:pt idx="2">
                  <c:v>42370</c:v>
                </c:pt>
                <c:pt idx="3">
                  <c:v>42736</c:v>
                </c:pt>
                <c:pt idx="4">
                  <c:v>43101</c:v>
                </c:pt>
              </c:numCache>
            </c:numRef>
          </c:cat>
          <c:val>
            <c:numRef>
              <c:f>データ!$CB$6:$CF$6</c:f>
              <c:numCache>
                <c:ptCount val="5"/>
                <c:pt idx="0">
                  <c:v>637.78</c:v>
                </c:pt>
                <c:pt idx="1">
                  <c:v>562.19</c:v>
                </c:pt>
                <c:pt idx="2">
                  <c:v>570.5</c:v>
                </c:pt>
                <c:pt idx="3">
                  <c:v>667.49</c:v>
                </c:pt>
                <c:pt idx="4">
                  <c:v>625.43</c:v>
                </c:pt>
              </c:numCache>
            </c:numRef>
          </c:val>
        </c:ser>
        <c:axId val="38016100"/>
        <c:axId val="6600581"/>
      </c:barChart>
      <c:lineChart>
        <c:grouping val="standard"/>
        <c:varyColors val="0"/>
        <c:ser>
          <c:idx val="1"/>
          <c:order val="1"/>
          <c:tx>
            <c:v>平均値</c:v>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8080"/>
              </a:solidFill>
              <a:ln>
                <a:solidFill>
                  <a:srgbClr val="FF8080"/>
                </a:solidFill>
              </a:ln>
            </c:spPr>
          </c:marker>
          <c:val>
            <c:numRef>
              <c:f>データ!$CG$6:$CK$6</c:f>
              <c:numCache>
                <c:ptCount val="5"/>
                <c:pt idx="0">
                  <c:v>477.5</c:v>
                </c:pt>
                <c:pt idx="1">
                  <c:v>528.37</c:v>
                </c:pt>
                <c:pt idx="2">
                  <c:v>514.2</c:v>
                </c:pt>
                <c:pt idx="3">
                  <c:v>456.7</c:v>
                </c:pt>
                <c:pt idx="4">
                  <c:v>485</c:v>
                </c:pt>
              </c:numCache>
            </c:numRef>
          </c:val>
          <c:smooth val="0"/>
        </c:ser>
        <c:axId val="38016100"/>
        <c:axId val="6600581"/>
      </c:lineChart>
      <c:dateAx>
        <c:axId val="38016100"/>
        <c:scaling>
          <c:orientation val="minMax"/>
        </c:scaling>
        <c:axPos val="b"/>
        <c:delete val="1"/>
        <c:majorTickMark val="out"/>
        <c:minorTickMark val="none"/>
        <c:tickLblPos val="nextTo"/>
        <c:crossAx val="6600581"/>
        <c:crosses val="autoZero"/>
        <c:auto val="0"/>
        <c:baseTimeUnit val="years"/>
        <c:majorUnit val="1"/>
        <c:majorTimeUnit val="days"/>
        <c:minorUnit val="1"/>
        <c:minorTimeUnit val="days"/>
        <c:noMultiLvlLbl val="0"/>
      </c:dateAx>
      <c:valAx>
        <c:axId val="6600581"/>
        <c:scaling>
          <c:orientation val="minMax"/>
        </c:scaling>
        <c:axPos val="l"/>
        <c:majorGridlines>
          <c:spPr>
            <a:ln w="3175">
              <a:solidFill>
                <a:srgbClr val="969696"/>
              </a:solidFill>
            </a:ln>
          </c:spPr>
        </c:majorGridlines>
        <c:delete val="0"/>
        <c:numFmt formatCode="#,##0.00;&quot;△&quot;#,##0.00" sourceLinked="0"/>
        <c:majorTickMark val="none"/>
        <c:minorTickMark val="none"/>
        <c:tickLblPos val="nextTo"/>
        <c:spPr>
          <a:ln w="3175">
            <a:noFill/>
          </a:ln>
        </c:spPr>
        <c:crossAx val="38016100"/>
        <c:crossesAt val="1"/>
        <c:crossBetween val="between"/>
        <c:dispUnits/>
      </c:valAx>
      <c:dTable>
        <c:showHorzBorder val="1"/>
        <c:showVertBorder val="1"/>
        <c:showOutline val="1"/>
        <c:showKeys val="0"/>
        <c:spPr>
          <a:ln w="3175">
            <a:solidFill>
              <a:srgbClr val="969696"/>
            </a:solidFill>
          </a:ln>
        </c:spPr>
      </c:dTable>
      <c:spPr>
        <a:noFill/>
        <a:ln w="12700">
          <a:solidFill>
            <a:srgbClr val="969696"/>
          </a:solidFill>
        </a:ln>
      </c:spPr>
    </c:plotArea>
    <c:plotVisOnly val="1"/>
    <c:dispBlanksAs val="span"/>
    <c:showDLblsOverMax val="0"/>
  </c:chart>
  <c:spPr>
    <a:noFill/>
    <a:ln w="3175">
      <a:solidFill>
        <a:srgbClr val="969696"/>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62</xdr:row>
      <xdr:rowOff>0</xdr:rowOff>
    </xdr:from>
    <xdr:to>
      <xdr:col>60</xdr:col>
      <xdr:colOff>0</xdr:colOff>
      <xdr:row>78</xdr:row>
      <xdr:rowOff>0</xdr:rowOff>
    </xdr:to>
    <xdr:graphicFrame>
      <xdr:nvGraphicFramePr>
        <xdr:cNvPr id="1" name="グラフ 11"/>
        <xdr:cNvGraphicFramePr/>
      </xdr:nvGraphicFramePr>
      <xdr:xfrm>
        <a:off x="11915775" y="10677525"/>
        <a:ext cx="5143500" cy="274320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16</xdr:col>
      <xdr:colOff>0</xdr:colOff>
      <xdr:row>33</xdr:row>
      <xdr:rowOff>0</xdr:rowOff>
    </xdr:to>
    <xdr:graphicFrame>
      <xdr:nvGraphicFramePr>
        <xdr:cNvPr id="2" name="グラフ 2"/>
        <xdr:cNvGraphicFramePr/>
      </xdr:nvGraphicFramePr>
      <xdr:xfrm>
        <a:off x="485775" y="2790825"/>
        <a:ext cx="4000500" cy="291465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62</xdr:row>
      <xdr:rowOff>0</xdr:rowOff>
    </xdr:from>
    <xdr:to>
      <xdr:col>20</xdr:col>
      <xdr:colOff>0</xdr:colOff>
      <xdr:row>78</xdr:row>
      <xdr:rowOff>0</xdr:rowOff>
    </xdr:to>
    <xdr:graphicFrame>
      <xdr:nvGraphicFramePr>
        <xdr:cNvPr id="3" name="グラフ 9"/>
        <xdr:cNvGraphicFramePr/>
      </xdr:nvGraphicFramePr>
      <xdr:xfrm>
        <a:off x="485775" y="10677525"/>
        <a:ext cx="5143500" cy="2743200"/>
      </xdr:xfrm>
      <a:graphic>
        <a:graphicData uri="http://schemas.openxmlformats.org/drawingml/2006/chart">
          <c:chart xmlns:c="http://schemas.openxmlformats.org/drawingml/2006/chart"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4" name="グラフ 10"/>
        <xdr:cNvGraphicFramePr/>
      </xdr:nvGraphicFramePr>
      <xdr:xfrm>
        <a:off x="6200775" y="10677525"/>
        <a:ext cx="5143500" cy="274320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16</xdr:row>
      <xdr:rowOff>0</xdr:rowOff>
    </xdr:from>
    <xdr:to>
      <xdr:col>16</xdr:col>
      <xdr:colOff>0</xdr:colOff>
      <xdr:row>17</xdr:row>
      <xdr:rowOff>66675</xdr:rowOff>
    </xdr:to>
    <xdr:sp>
      <xdr:nvSpPr>
        <xdr:cNvPr id="5" name="テキスト ボックス 5"/>
        <xdr:cNvSpPr txBox="1">
          <a:spLocks noChangeArrowheads="1"/>
        </xdr:cNvSpPr>
      </xdr:nvSpPr>
      <xdr:spPr>
        <a:xfrm>
          <a:off x="4857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①収益的収支比率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15</xdr:row>
      <xdr:rowOff>171450</xdr:rowOff>
    </xdr:from>
    <xdr:to>
      <xdr:col>31</xdr:col>
      <xdr:colOff>0</xdr:colOff>
      <xdr:row>33</xdr:row>
      <xdr:rowOff>0</xdr:rowOff>
    </xdr:to>
    <xdr:graphicFrame>
      <xdr:nvGraphicFramePr>
        <xdr:cNvPr id="6" name="グラフ 2"/>
        <xdr:cNvGraphicFramePr/>
      </xdr:nvGraphicFramePr>
      <xdr:xfrm>
        <a:off x="4772025" y="2790825"/>
        <a:ext cx="4000500" cy="2914650"/>
      </xdr:xfrm>
      <a:graphic>
        <a:graphicData uri="http://schemas.openxmlformats.org/drawingml/2006/chart">
          <c:chart xmlns:c="http://schemas.openxmlformats.org/drawingml/2006/chart"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xdr:nvGraphicFramePr>
        <xdr:cNvPr id="7" name="グラフ 3"/>
        <xdr:cNvGraphicFramePr/>
      </xdr:nvGraphicFramePr>
      <xdr:xfrm>
        <a:off x="9058275" y="2790825"/>
        <a:ext cx="4000500" cy="2914650"/>
      </xdr:xfrm>
      <a:graphic>
        <a:graphicData uri="http://schemas.openxmlformats.org/drawingml/2006/chart">
          <c:chart xmlns:c="http://schemas.openxmlformats.org/drawingml/2006/chart"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xdr:nvGraphicFramePr>
        <xdr:cNvPr id="8" name="グラフ 4"/>
        <xdr:cNvGraphicFramePr/>
      </xdr:nvGraphicFramePr>
      <xdr:xfrm>
        <a:off x="13344525" y="2790825"/>
        <a:ext cx="4000500" cy="291465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xdr:nvGraphicFramePr>
        <xdr:cNvPr id="9" name="グラフ 5"/>
        <xdr:cNvGraphicFramePr/>
      </xdr:nvGraphicFramePr>
      <xdr:xfrm>
        <a:off x="485775" y="6562725"/>
        <a:ext cx="4000500" cy="2914650"/>
      </xdr:xfrm>
      <a:graphic>
        <a:graphicData uri="http://schemas.openxmlformats.org/drawingml/2006/chart">
          <c:chart xmlns:c="http://schemas.openxmlformats.org/drawingml/2006/chart"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xdr:nvGraphicFramePr>
        <xdr:cNvPr id="10" name="グラフ 6"/>
        <xdr:cNvGraphicFramePr/>
      </xdr:nvGraphicFramePr>
      <xdr:xfrm>
        <a:off x="4772025" y="6562725"/>
        <a:ext cx="4000500" cy="2914650"/>
      </xdr:xfrm>
      <a:graphic>
        <a:graphicData uri="http://schemas.openxmlformats.org/drawingml/2006/chart">
          <c:chart xmlns:c="http://schemas.openxmlformats.org/drawingml/2006/chart"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xdr:nvGraphicFramePr>
        <xdr:cNvPr id="11" name="グラフ 7"/>
        <xdr:cNvGraphicFramePr/>
      </xdr:nvGraphicFramePr>
      <xdr:xfrm>
        <a:off x="9058275" y="6562725"/>
        <a:ext cx="4000500" cy="2914650"/>
      </xdr:xfrm>
      <a:graphic>
        <a:graphicData uri="http://schemas.openxmlformats.org/drawingml/2006/chart">
          <c:chart xmlns:c="http://schemas.openxmlformats.org/drawingml/2006/chart"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xdr:nvGraphicFramePr>
        <xdr:cNvPr id="12" name="グラフ 8"/>
        <xdr:cNvGraphicFramePr/>
      </xdr:nvGraphicFramePr>
      <xdr:xfrm>
        <a:off x="13344525" y="6562725"/>
        <a:ext cx="4000500" cy="2914650"/>
      </xdr:xfrm>
      <a:graphic>
        <a:graphicData uri="http://schemas.openxmlformats.org/drawingml/2006/chart">
          <c:chart xmlns:c="http://schemas.openxmlformats.org/drawingml/2006/chart" r:id="rId11"/>
        </a:graphicData>
      </a:graphic>
    </xdr:graphicFrame>
    <xdr:clientData/>
  </xdr:twoCellAnchor>
  <xdr:twoCellAnchor>
    <xdr:from>
      <xdr:col>17</xdr:col>
      <xdr:colOff>0</xdr:colOff>
      <xdr:row>16</xdr:row>
      <xdr:rowOff>0</xdr:rowOff>
    </xdr:from>
    <xdr:to>
      <xdr:col>31</xdr:col>
      <xdr:colOff>0</xdr:colOff>
      <xdr:row>17</xdr:row>
      <xdr:rowOff>66675</xdr:rowOff>
    </xdr:to>
    <xdr:sp>
      <xdr:nvSpPr>
        <xdr:cNvPr id="13" name="テキスト ボックス 13"/>
        <xdr:cNvSpPr txBox="1">
          <a:spLocks noChangeArrowheads="1"/>
        </xdr:cNvSpPr>
      </xdr:nvSpPr>
      <xdr:spPr>
        <a:xfrm>
          <a:off x="47720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②累積欠損金比率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16</xdr:row>
      <xdr:rowOff>0</xdr:rowOff>
    </xdr:from>
    <xdr:to>
      <xdr:col>46</xdr:col>
      <xdr:colOff>0</xdr:colOff>
      <xdr:row>17</xdr:row>
      <xdr:rowOff>66675</xdr:rowOff>
    </xdr:to>
    <xdr:sp>
      <xdr:nvSpPr>
        <xdr:cNvPr id="14" name="テキスト ボックス 14"/>
        <xdr:cNvSpPr txBox="1">
          <a:spLocks noChangeArrowheads="1"/>
        </xdr:cNvSpPr>
      </xdr:nvSpPr>
      <xdr:spPr>
        <a:xfrm>
          <a:off x="905827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③流動比率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16</xdr:row>
      <xdr:rowOff>0</xdr:rowOff>
    </xdr:from>
    <xdr:to>
      <xdr:col>61</xdr:col>
      <xdr:colOff>0</xdr:colOff>
      <xdr:row>17</xdr:row>
      <xdr:rowOff>66675</xdr:rowOff>
    </xdr:to>
    <xdr:sp>
      <xdr:nvSpPr>
        <xdr:cNvPr id="15" name="テキスト ボックス 15"/>
        <xdr:cNvSpPr txBox="1">
          <a:spLocks noChangeArrowheads="1"/>
        </xdr:cNvSpPr>
      </xdr:nvSpPr>
      <xdr:spPr>
        <a:xfrm>
          <a:off x="13344525" y="27908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④企業債残高対事業規模比率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38</xdr:row>
      <xdr:rowOff>0</xdr:rowOff>
    </xdr:from>
    <xdr:to>
      <xdr:col>16</xdr:col>
      <xdr:colOff>0</xdr:colOff>
      <xdr:row>39</xdr:row>
      <xdr:rowOff>66675</xdr:rowOff>
    </xdr:to>
    <xdr:sp>
      <xdr:nvSpPr>
        <xdr:cNvPr id="16" name="テキスト ボックス 16"/>
        <xdr:cNvSpPr txBox="1">
          <a:spLocks noChangeArrowheads="1"/>
        </xdr:cNvSpPr>
      </xdr:nvSpPr>
      <xdr:spPr>
        <a:xfrm>
          <a:off x="4857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⑤経費回収率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17</xdr:col>
      <xdr:colOff>0</xdr:colOff>
      <xdr:row>38</xdr:row>
      <xdr:rowOff>0</xdr:rowOff>
    </xdr:from>
    <xdr:to>
      <xdr:col>31</xdr:col>
      <xdr:colOff>0</xdr:colOff>
      <xdr:row>39</xdr:row>
      <xdr:rowOff>66675</xdr:rowOff>
    </xdr:to>
    <xdr:sp>
      <xdr:nvSpPr>
        <xdr:cNvPr id="17" name="テキスト ボックス 17"/>
        <xdr:cNvSpPr txBox="1">
          <a:spLocks noChangeArrowheads="1"/>
        </xdr:cNvSpPr>
      </xdr:nvSpPr>
      <xdr:spPr>
        <a:xfrm>
          <a:off x="47720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⑥汚水処理原価</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円</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32</xdr:col>
      <xdr:colOff>0</xdr:colOff>
      <xdr:row>38</xdr:row>
      <xdr:rowOff>0</xdr:rowOff>
    </xdr:from>
    <xdr:to>
      <xdr:col>46</xdr:col>
      <xdr:colOff>0</xdr:colOff>
      <xdr:row>39</xdr:row>
      <xdr:rowOff>66675</xdr:rowOff>
    </xdr:to>
    <xdr:sp>
      <xdr:nvSpPr>
        <xdr:cNvPr id="18" name="テキスト ボックス 18"/>
        <xdr:cNvSpPr txBox="1">
          <a:spLocks noChangeArrowheads="1"/>
        </xdr:cNvSpPr>
      </xdr:nvSpPr>
      <xdr:spPr>
        <a:xfrm>
          <a:off x="905827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⑦施設利用率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47</xdr:col>
      <xdr:colOff>0</xdr:colOff>
      <xdr:row>38</xdr:row>
      <xdr:rowOff>0</xdr:rowOff>
    </xdr:from>
    <xdr:to>
      <xdr:col>61</xdr:col>
      <xdr:colOff>0</xdr:colOff>
      <xdr:row>39</xdr:row>
      <xdr:rowOff>66675</xdr:rowOff>
    </xdr:to>
    <xdr:sp>
      <xdr:nvSpPr>
        <xdr:cNvPr id="19" name="テキスト ボックス 19"/>
        <xdr:cNvSpPr txBox="1">
          <a:spLocks noChangeArrowheads="1"/>
        </xdr:cNvSpPr>
      </xdr:nvSpPr>
      <xdr:spPr>
        <a:xfrm>
          <a:off x="13344525" y="6562725"/>
          <a:ext cx="4000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⑧水洗化率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xdr:col>
      <xdr:colOff>0</xdr:colOff>
      <xdr:row>62</xdr:row>
      <xdr:rowOff>0</xdr:rowOff>
    </xdr:from>
    <xdr:to>
      <xdr:col>20</xdr:col>
      <xdr:colOff>0</xdr:colOff>
      <xdr:row>63</xdr:row>
      <xdr:rowOff>66675</xdr:rowOff>
    </xdr:to>
    <xdr:sp>
      <xdr:nvSpPr>
        <xdr:cNvPr id="20" name="テキスト ボックス 20"/>
        <xdr:cNvSpPr txBox="1">
          <a:spLocks noChangeArrowheads="1"/>
        </xdr:cNvSpPr>
      </xdr:nvSpPr>
      <xdr:spPr>
        <a:xfrm>
          <a:off x="48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①有形固定資産減価償却率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22</xdr:col>
      <xdr:colOff>0</xdr:colOff>
      <xdr:row>62</xdr:row>
      <xdr:rowOff>0</xdr:rowOff>
    </xdr:from>
    <xdr:to>
      <xdr:col>40</xdr:col>
      <xdr:colOff>0</xdr:colOff>
      <xdr:row>63</xdr:row>
      <xdr:rowOff>66675</xdr:rowOff>
    </xdr:to>
    <xdr:sp>
      <xdr:nvSpPr>
        <xdr:cNvPr id="21" name="テキスト ボックス 21"/>
        <xdr:cNvSpPr txBox="1">
          <a:spLocks noChangeArrowheads="1"/>
        </xdr:cNvSpPr>
      </xdr:nvSpPr>
      <xdr:spPr>
        <a:xfrm>
          <a:off x="6200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②管渠老朽化率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42</xdr:col>
      <xdr:colOff>0</xdr:colOff>
      <xdr:row>62</xdr:row>
      <xdr:rowOff>0</xdr:rowOff>
    </xdr:from>
    <xdr:to>
      <xdr:col>60</xdr:col>
      <xdr:colOff>0</xdr:colOff>
      <xdr:row>63</xdr:row>
      <xdr:rowOff>66675</xdr:rowOff>
    </xdr:to>
    <xdr:sp>
      <xdr:nvSpPr>
        <xdr:cNvPr id="22" name="テキスト ボックス 22"/>
        <xdr:cNvSpPr txBox="1">
          <a:spLocks noChangeArrowheads="1"/>
        </xdr:cNvSpPr>
      </xdr:nvSpPr>
      <xdr:spPr>
        <a:xfrm>
          <a:off x="11915775" y="10677525"/>
          <a:ext cx="5143500" cy="2381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③管渠改善率</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13</xdr:col>
      <xdr:colOff>95250</xdr:colOff>
      <xdr:row>17</xdr:row>
      <xdr:rowOff>0</xdr:rowOff>
    </xdr:from>
    <xdr:to>
      <xdr:col>16</xdr:col>
      <xdr:colOff>0</xdr:colOff>
      <xdr:row>18</xdr:row>
      <xdr:rowOff>66675</xdr:rowOff>
    </xdr:to>
    <xdr:sp textlink="$E$86">
      <xdr:nvSpPr>
        <xdr:cNvPr id="23" name="テキスト ボックス 23"/>
        <xdr:cNvSpPr txBox="1">
          <a:spLocks noChangeArrowheads="1"/>
        </xdr:cNvSpPr>
      </xdr:nvSpPr>
      <xdr:spPr>
        <a:xfrm>
          <a:off x="3724275" y="2962275"/>
          <a:ext cx="762000" cy="238125"/>
        </a:xfrm>
        <a:prstGeom prst="rect">
          <a:avLst/>
        </a:prstGeom>
        <a:noFill/>
        <a:ln w="9525" cmpd="sng">
          <a:noFill/>
        </a:ln>
      </xdr:spPr>
      <xdr:txBody>
        <a:bodyPr vertOverflow="clip" wrap="square" anchor="b"/>
        <a:p>
          <a:pPr algn="r">
            <a:defRPr/>
          </a:pPr>
          <a:fld id="{1d17270d-41f5-4da9-a7bd-800926f305e0}" type="TxLink">
            <a:rPr lang="en-US" cap="none" sz="900" b="0" i="0" u="none" baseline="0">
              <a:solidFill>
                <a:srgbClr val="000000"/>
              </a:solidFill>
            </a:rPr>
            <a:t> </a:t>
          </a:fld>
        </a:p>
      </xdr:txBody>
    </xdr:sp>
    <xdr:clientData/>
  </xdr:twoCellAnchor>
  <xdr:twoCellAnchor>
    <xdr:from>
      <xdr:col>28</xdr:col>
      <xdr:colOff>95250</xdr:colOff>
      <xdr:row>17</xdr:row>
      <xdr:rowOff>0</xdr:rowOff>
    </xdr:from>
    <xdr:to>
      <xdr:col>31</xdr:col>
      <xdr:colOff>0</xdr:colOff>
      <xdr:row>18</xdr:row>
      <xdr:rowOff>66675</xdr:rowOff>
    </xdr:to>
    <xdr:sp textlink="データ!AT6">
      <xdr:nvSpPr>
        <xdr:cNvPr id="24" name="テキスト ボックス 24"/>
        <xdr:cNvSpPr txBox="1">
          <a:spLocks noChangeArrowheads="1"/>
        </xdr:cNvSpPr>
      </xdr:nvSpPr>
      <xdr:spPr>
        <a:xfrm>
          <a:off x="8010525" y="2962275"/>
          <a:ext cx="762000" cy="238125"/>
        </a:xfrm>
        <a:prstGeom prst="rect">
          <a:avLst/>
        </a:prstGeom>
        <a:noFill/>
        <a:ln w="9525" cmpd="sng">
          <a:noFill/>
        </a:ln>
      </xdr:spPr>
      <xdr:txBody>
        <a:bodyPr vertOverflow="clip" wrap="square" anchor="b"/>
        <a:p>
          <a:pPr algn="r">
            <a:defRPr/>
          </a:pPr>
          <a:fld id="{44e7505e-5da8-482c-8a05-3dc875ab7970}" type="TxLink">
            <a:rPr lang="en-US" cap="none" sz="900" b="0" i="0" u="none" baseline="0">
              <a:solidFill>
                <a:srgbClr val="000000"/>
              </a:solidFill>
            </a:rPr>
            <a:t> </a:t>
          </a:fld>
        </a:p>
      </xdr:txBody>
    </xdr:sp>
    <xdr:clientData/>
  </xdr:twoCellAnchor>
  <xdr:twoCellAnchor>
    <xdr:from>
      <xdr:col>43</xdr:col>
      <xdr:colOff>95250</xdr:colOff>
      <xdr:row>17</xdr:row>
      <xdr:rowOff>0</xdr:rowOff>
    </xdr:from>
    <xdr:to>
      <xdr:col>46</xdr:col>
      <xdr:colOff>0</xdr:colOff>
      <xdr:row>18</xdr:row>
      <xdr:rowOff>66675</xdr:rowOff>
    </xdr:to>
    <xdr:sp textlink="データ!BE6">
      <xdr:nvSpPr>
        <xdr:cNvPr id="25" name="テキスト ボックス 25"/>
        <xdr:cNvSpPr txBox="1">
          <a:spLocks noChangeArrowheads="1"/>
        </xdr:cNvSpPr>
      </xdr:nvSpPr>
      <xdr:spPr>
        <a:xfrm>
          <a:off x="12296775" y="2962275"/>
          <a:ext cx="762000" cy="238125"/>
        </a:xfrm>
        <a:prstGeom prst="rect">
          <a:avLst/>
        </a:prstGeom>
        <a:noFill/>
        <a:ln w="9525" cmpd="sng">
          <a:noFill/>
        </a:ln>
      </xdr:spPr>
      <xdr:txBody>
        <a:bodyPr vertOverflow="clip" wrap="square" anchor="b"/>
        <a:p>
          <a:pPr algn="r">
            <a:defRPr/>
          </a:pPr>
          <a:fld id="{e0705a00-d1e4-4152-a2b1-07702b2ae843}" type="TxLink">
            <a:rPr lang="en-US" cap="none" sz="900" b="0" i="0" u="none" baseline="0">
              <a:solidFill>
                <a:srgbClr val="000000"/>
              </a:solidFill>
            </a:rPr>
            <a:t> </a:t>
          </a:fld>
        </a:p>
      </xdr:txBody>
    </xdr:sp>
    <xdr:clientData/>
  </xdr:twoCellAnchor>
  <xdr:twoCellAnchor>
    <xdr:from>
      <xdr:col>58</xdr:col>
      <xdr:colOff>95250</xdr:colOff>
      <xdr:row>17</xdr:row>
      <xdr:rowOff>0</xdr:rowOff>
    </xdr:from>
    <xdr:to>
      <xdr:col>61</xdr:col>
      <xdr:colOff>0</xdr:colOff>
      <xdr:row>18</xdr:row>
      <xdr:rowOff>66675</xdr:rowOff>
    </xdr:to>
    <xdr:sp textlink="$H$86">
      <xdr:nvSpPr>
        <xdr:cNvPr id="26" name="テキスト ボックス 26"/>
        <xdr:cNvSpPr txBox="1">
          <a:spLocks noChangeArrowheads="1"/>
        </xdr:cNvSpPr>
      </xdr:nvSpPr>
      <xdr:spPr>
        <a:xfrm>
          <a:off x="16583025" y="2962275"/>
          <a:ext cx="762000" cy="238125"/>
        </a:xfrm>
        <a:prstGeom prst="rect">
          <a:avLst/>
        </a:prstGeom>
        <a:noFill/>
        <a:ln w="9525" cmpd="sng">
          <a:noFill/>
        </a:ln>
      </xdr:spPr>
      <xdr:txBody>
        <a:bodyPr vertOverflow="clip" wrap="square" anchor="b"/>
        <a:p>
          <a:pPr algn="r">
            <a:defRPr/>
          </a:pPr>
          <a:fld id="{dc55b317-8219-41f1-b67e-e246f4eaea08}" type="TxLink">
            <a:rPr lang="en-US" cap="none" sz="900" b="0" i="0" u="none" baseline="0">
              <a:solidFill>
                <a:srgbClr val="000000"/>
              </a:solidFill>
              <a:latin typeface="ＭＳ ゴシック"/>
              <a:ea typeface="ＭＳ ゴシック"/>
              <a:cs typeface="ＭＳ ゴシック"/>
            </a:rPr>
            <a:t>【</a:t>
          </a:fld>
          <a:fld id="{aea771c6-ca1b-4b32-b05f-9c5d1247a966}" type="TxLink">
            <a:rPr lang="en-US" cap="none" sz="900" b="0" i="0" u="none" baseline="0">
              <a:solidFill>
                <a:srgbClr val="000000"/>
              </a:solidFill>
              <a:latin typeface="ＭＳ ゴシック"/>
              <a:ea typeface="ＭＳ ゴシック"/>
              <a:cs typeface="ＭＳ ゴシック"/>
            </a:rPr>
            <a:t>196.19</a:t>
          </a:fld>
          <a:fld id="{1c967375-9044-45d3-87b2-49ee2df7bcc1}"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58</xdr:col>
      <xdr:colOff>95250</xdr:colOff>
      <xdr:row>39</xdr:row>
      <xdr:rowOff>0</xdr:rowOff>
    </xdr:from>
    <xdr:to>
      <xdr:col>61</xdr:col>
      <xdr:colOff>0</xdr:colOff>
      <xdr:row>40</xdr:row>
      <xdr:rowOff>66675</xdr:rowOff>
    </xdr:to>
    <xdr:sp textlink="$L$86">
      <xdr:nvSpPr>
        <xdr:cNvPr id="27" name="テキスト ボックス 27"/>
        <xdr:cNvSpPr txBox="1">
          <a:spLocks noChangeArrowheads="1"/>
        </xdr:cNvSpPr>
      </xdr:nvSpPr>
      <xdr:spPr>
        <a:xfrm>
          <a:off x="16583025" y="6734175"/>
          <a:ext cx="762000" cy="238125"/>
        </a:xfrm>
        <a:prstGeom prst="rect">
          <a:avLst/>
        </a:prstGeom>
        <a:noFill/>
        <a:ln w="9525" cmpd="sng">
          <a:noFill/>
        </a:ln>
      </xdr:spPr>
      <xdr:txBody>
        <a:bodyPr vertOverflow="clip" wrap="square" anchor="b"/>
        <a:p>
          <a:pPr algn="r">
            <a:defRPr/>
          </a:pPr>
          <a:fld id="{52d20a44-b740-478b-9ca2-e17474ffd38f}" type="TxLink">
            <a:rPr lang="en-US" cap="none" sz="900" b="0" i="0" u="none" baseline="0">
              <a:solidFill>
                <a:srgbClr val="000000"/>
              </a:solidFill>
              <a:latin typeface="ＭＳ ゴシック"/>
              <a:ea typeface="ＭＳ ゴシック"/>
              <a:cs typeface="ＭＳ ゴシック"/>
            </a:rPr>
            <a:t>【</a:t>
          </a:fld>
          <a:fld id="{74f0a0fb-24f5-4b68-a080-59e011043082}" type="TxLink">
            <a:rPr lang="en-US" cap="none" sz="900" b="0" i="0" u="none" baseline="0">
              <a:solidFill>
                <a:srgbClr val="000000"/>
              </a:solidFill>
              <a:latin typeface="ＭＳ ゴシック"/>
              <a:ea typeface="ＭＳ ゴシック"/>
              <a:cs typeface="ＭＳ ゴシック"/>
            </a:rPr>
            <a:t>95.10</a:t>
          </a:fld>
          <a:fld id="{891e8400-ff47-43e4-9b2b-3a75dcf0f2d4}"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43</xdr:col>
      <xdr:colOff>95250</xdr:colOff>
      <xdr:row>39</xdr:row>
      <xdr:rowOff>0</xdr:rowOff>
    </xdr:from>
    <xdr:to>
      <xdr:col>46</xdr:col>
      <xdr:colOff>0</xdr:colOff>
      <xdr:row>40</xdr:row>
      <xdr:rowOff>66675</xdr:rowOff>
    </xdr:to>
    <xdr:sp textlink="$K$86">
      <xdr:nvSpPr>
        <xdr:cNvPr id="28" name="テキスト ボックス 28"/>
        <xdr:cNvSpPr txBox="1">
          <a:spLocks noChangeArrowheads="1"/>
        </xdr:cNvSpPr>
      </xdr:nvSpPr>
      <xdr:spPr>
        <a:xfrm>
          <a:off x="12296775" y="6734175"/>
          <a:ext cx="762000" cy="238125"/>
        </a:xfrm>
        <a:prstGeom prst="rect">
          <a:avLst/>
        </a:prstGeom>
        <a:noFill/>
        <a:ln w="9525" cmpd="sng">
          <a:noFill/>
        </a:ln>
      </xdr:spPr>
      <xdr:txBody>
        <a:bodyPr vertOverflow="clip" wrap="square" anchor="b"/>
        <a:p>
          <a:pPr algn="r">
            <a:defRPr/>
          </a:pPr>
          <a:fld id="{967fb5b7-64f4-4410-94a3-a7252068e97c}" type="TxLink">
            <a:rPr lang="en-US" cap="none" sz="900" b="0" i="0" u="none" baseline="0">
              <a:solidFill>
                <a:srgbClr val="000000"/>
              </a:solidFill>
              <a:latin typeface="ＭＳ ゴシック"/>
              <a:ea typeface="ＭＳ ゴシック"/>
              <a:cs typeface="ＭＳ ゴシック"/>
            </a:rPr>
            <a:t>【</a:t>
          </a:fld>
          <a:fld id="{b65c0fe8-7a61-4e65-b939-6fa79daefbe7}" type="TxLink">
            <a:rPr lang="en-US" cap="none" sz="900" b="0" i="0" u="none" baseline="0">
              <a:solidFill>
                <a:srgbClr val="000000"/>
              </a:solidFill>
              <a:latin typeface="ＭＳ ゴシック"/>
              <a:ea typeface="ＭＳ ゴシック"/>
              <a:cs typeface="ＭＳ ゴシック"/>
            </a:rPr>
            <a:t>27.09</a:t>
          </a:fld>
          <a:fld id="{c33b5187-0302-4be2-80be-9e14c0e1a4ce}"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28</xdr:col>
      <xdr:colOff>95250</xdr:colOff>
      <xdr:row>39</xdr:row>
      <xdr:rowOff>0</xdr:rowOff>
    </xdr:from>
    <xdr:to>
      <xdr:col>31</xdr:col>
      <xdr:colOff>0</xdr:colOff>
      <xdr:row>40</xdr:row>
      <xdr:rowOff>66675</xdr:rowOff>
    </xdr:to>
    <xdr:sp textlink="$J$86">
      <xdr:nvSpPr>
        <xdr:cNvPr id="29" name="テキスト ボックス 29"/>
        <xdr:cNvSpPr txBox="1">
          <a:spLocks noChangeArrowheads="1"/>
        </xdr:cNvSpPr>
      </xdr:nvSpPr>
      <xdr:spPr>
        <a:xfrm>
          <a:off x="8010525" y="6734175"/>
          <a:ext cx="762000" cy="238125"/>
        </a:xfrm>
        <a:prstGeom prst="rect">
          <a:avLst/>
        </a:prstGeom>
        <a:noFill/>
        <a:ln w="9525" cmpd="sng">
          <a:noFill/>
        </a:ln>
      </xdr:spPr>
      <xdr:txBody>
        <a:bodyPr vertOverflow="clip" wrap="square" anchor="b"/>
        <a:p>
          <a:pPr algn="r">
            <a:defRPr/>
          </a:pPr>
          <a:fld id="{50fa9d68-ca0d-41c1-ba17-1d8c590ea260}" type="TxLink">
            <a:rPr lang="en-US" cap="none" sz="900" b="0" i="0" u="none" baseline="0">
              <a:solidFill>
                <a:srgbClr val="000000"/>
              </a:solidFill>
              <a:latin typeface="ＭＳ ゴシック"/>
              <a:ea typeface="ＭＳ ゴシック"/>
              <a:cs typeface="ＭＳ ゴシック"/>
            </a:rPr>
            <a:t>【</a:t>
          </a:fld>
          <a:fld id="{110f65d1-02d8-47e8-bc67-050004bf8cb6}" type="TxLink">
            <a:rPr lang="en-US" cap="none" sz="900" b="0" i="0" u="none" baseline="0">
              <a:solidFill>
                <a:srgbClr val="000000"/>
              </a:solidFill>
              <a:latin typeface="ＭＳ ゴシック"/>
              <a:ea typeface="ＭＳ ゴシック"/>
              <a:cs typeface="ＭＳ ゴシック"/>
            </a:rPr>
            <a:t>485.00</a:t>
          </a:fld>
          <a:fld id="{1af2b418-d920-4da7-81b2-e863d2fdc79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13</xdr:col>
      <xdr:colOff>95250</xdr:colOff>
      <xdr:row>39</xdr:row>
      <xdr:rowOff>0</xdr:rowOff>
    </xdr:from>
    <xdr:to>
      <xdr:col>16</xdr:col>
      <xdr:colOff>0</xdr:colOff>
      <xdr:row>40</xdr:row>
      <xdr:rowOff>66675</xdr:rowOff>
    </xdr:to>
    <xdr:sp textlink="$I$86">
      <xdr:nvSpPr>
        <xdr:cNvPr id="30" name="テキスト ボックス 30"/>
        <xdr:cNvSpPr txBox="1">
          <a:spLocks noChangeArrowheads="1"/>
        </xdr:cNvSpPr>
      </xdr:nvSpPr>
      <xdr:spPr>
        <a:xfrm>
          <a:off x="3724275" y="6734175"/>
          <a:ext cx="762000" cy="238125"/>
        </a:xfrm>
        <a:prstGeom prst="rect">
          <a:avLst/>
        </a:prstGeom>
        <a:noFill/>
        <a:ln w="9525" cmpd="sng">
          <a:noFill/>
        </a:ln>
      </xdr:spPr>
      <xdr:txBody>
        <a:bodyPr vertOverflow="clip" wrap="square" anchor="b"/>
        <a:p>
          <a:pPr algn="r">
            <a:defRPr/>
          </a:pPr>
          <a:fld id="{502c716d-f1c6-4872-a978-8444e0b33eff}" type="TxLink">
            <a:rPr lang="en-US" cap="none" sz="900" b="0" i="0" u="none" baseline="0">
              <a:solidFill>
                <a:srgbClr val="000000"/>
              </a:solidFill>
              <a:latin typeface="ＭＳ ゴシック"/>
              <a:ea typeface="ＭＳ ゴシック"/>
              <a:cs typeface="ＭＳ ゴシック"/>
            </a:rPr>
            <a:t>【</a:t>
          </a:fld>
          <a:fld id="{7ec06030-e1f6-43e0-bcc0-458e32f1f4d2}" type="TxLink">
            <a:rPr lang="en-US" cap="none" sz="900" b="0" i="0" u="none" baseline="0">
              <a:solidFill>
                <a:srgbClr val="000000"/>
              </a:solidFill>
              <a:latin typeface="ＭＳ ゴシック"/>
              <a:ea typeface="ＭＳ ゴシック"/>
              <a:cs typeface="ＭＳ ゴシック"/>
            </a:rPr>
            <a:t>39.07</a:t>
          </a:fld>
          <a:fld id="{a9df87af-9800-4a45-8096-ecad14c13810}"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95250</xdr:colOff>
      <xdr:row>63</xdr:row>
      <xdr:rowOff>0</xdr:rowOff>
    </xdr:from>
    <xdr:to>
      <xdr:col>20</xdr:col>
      <xdr:colOff>0</xdr:colOff>
      <xdr:row>64</xdr:row>
      <xdr:rowOff>66675</xdr:rowOff>
    </xdr:to>
    <xdr:sp textlink="データ!DS6">
      <xdr:nvSpPr>
        <xdr:cNvPr id="31" name="テキスト ボックス 31"/>
        <xdr:cNvSpPr txBox="1">
          <a:spLocks noChangeArrowheads="1"/>
        </xdr:cNvSpPr>
      </xdr:nvSpPr>
      <xdr:spPr>
        <a:xfrm>
          <a:off x="4867275" y="10848975"/>
          <a:ext cx="762000" cy="238125"/>
        </a:xfrm>
        <a:prstGeom prst="rect">
          <a:avLst/>
        </a:prstGeom>
        <a:noFill/>
        <a:ln w="9525" cmpd="sng">
          <a:noFill/>
        </a:ln>
      </xdr:spPr>
      <xdr:txBody>
        <a:bodyPr vertOverflow="clip" wrap="square" anchor="b"/>
        <a:p>
          <a:pPr algn="r">
            <a:defRPr/>
          </a:pPr>
          <a:fld id="{f86388e6-804a-43db-8d55-540c898d0d45}" type="TxLink">
            <a:rPr lang="en-US" cap="none" sz="900" b="0" i="0" u="none" baseline="0">
              <a:solidFill>
                <a:srgbClr val="000000"/>
              </a:solidFill>
            </a:rPr>
            <a:t> </a:t>
          </a:fld>
        </a:p>
      </xdr:txBody>
    </xdr:sp>
    <xdr:clientData/>
  </xdr:twoCellAnchor>
  <xdr:twoCellAnchor>
    <xdr:from>
      <xdr:col>37</xdr:col>
      <xdr:colOff>114300</xdr:colOff>
      <xdr:row>63</xdr:row>
      <xdr:rowOff>0</xdr:rowOff>
    </xdr:from>
    <xdr:to>
      <xdr:col>40</xdr:col>
      <xdr:colOff>19050</xdr:colOff>
      <xdr:row>64</xdr:row>
      <xdr:rowOff>66675</xdr:rowOff>
    </xdr:to>
    <xdr:sp textlink="データ!ED6">
      <xdr:nvSpPr>
        <xdr:cNvPr id="32" name="テキスト ボックス 32"/>
        <xdr:cNvSpPr txBox="1">
          <a:spLocks noChangeArrowheads="1"/>
        </xdr:cNvSpPr>
      </xdr:nvSpPr>
      <xdr:spPr>
        <a:xfrm>
          <a:off x="10601325" y="10848975"/>
          <a:ext cx="762000" cy="238125"/>
        </a:xfrm>
        <a:prstGeom prst="rect">
          <a:avLst/>
        </a:prstGeom>
        <a:noFill/>
        <a:ln w="9525" cmpd="sng">
          <a:noFill/>
        </a:ln>
      </xdr:spPr>
      <xdr:txBody>
        <a:bodyPr vertOverflow="clip" wrap="square" anchor="b"/>
        <a:p>
          <a:pPr algn="r">
            <a:defRPr/>
          </a:pPr>
          <a:fld id="{a4617e34-cc79-47f6-94ba-5034b41f5528}" type="TxLink">
            <a:rPr lang="en-US" cap="none" sz="900" b="0" i="0" u="none" baseline="0">
              <a:solidFill>
                <a:srgbClr val="000000"/>
              </a:solidFill>
            </a:rPr>
            <a:t> </a:t>
          </a:fld>
        </a:p>
      </xdr:txBody>
    </xdr:sp>
    <xdr:clientData/>
  </xdr:twoCellAnchor>
  <xdr:twoCellAnchor>
    <xdr:from>
      <xdr:col>57</xdr:col>
      <xdr:colOff>95250</xdr:colOff>
      <xdr:row>63</xdr:row>
      <xdr:rowOff>0</xdr:rowOff>
    </xdr:from>
    <xdr:to>
      <xdr:col>60</xdr:col>
      <xdr:colOff>0</xdr:colOff>
      <xdr:row>64</xdr:row>
      <xdr:rowOff>66675</xdr:rowOff>
    </xdr:to>
    <xdr:sp textlink="$O$86">
      <xdr:nvSpPr>
        <xdr:cNvPr id="33" name="テキスト ボックス 33"/>
        <xdr:cNvSpPr txBox="1">
          <a:spLocks noChangeArrowheads="1"/>
        </xdr:cNvSpPr>
      </xdr:nvSpPr>
      <xdr:spPr>
        <a:xfrm>
          <a:off x="16297275" y="10848975"/>
          <a:ext cx="762000" cy="238125"/>
        </a:xfrm>
        <a:prstGeom prst="rect">
          <a:avLst/>
        </a:prstGeom>
        <a:noFill/>
        <a:ln w="9525" cmpd="sng">
          <a:noFill/>
        </a:ln>
      </xdr:spPr>
      <xdr:txBody>
        <a:bodyPr vertOverflow="clip" wrap="square" anchor="b"/>
        <a:p>
          <a:pPr algn="r">
            <a:defRPr/>
          </a:pPr>
          <a:fld id="{501055ff-dd79-4d03-b1d2-05442c774b5a}" type="TxLink">
            <a:rPr lang="en-US" cap="none" sz="900" b="0" i="0" u="none" baseline="0">
              <a:solidFill>
                <a:srgbClr val="000000"/>
              </a:solidFill>
              <a:latin typeface="ＭＳ ゴシック"/>
              <a:ea typeface="ＭＳ ゴシック"/>
              <a:cs typeface="ＭＳ ゴシック"/>
            </a:rPr>
            <a:t>【</a:t>
          </a:fld>
          <a:fld id="{1bec86f2-7c57-4efd-810e-306c76b19f7a}" type="TxLink">
            <a:rPr lang="en-US" cap="none" sz="900" b="0" i="0" u="none" baseline="0">
              <a:solidFill>
                <a:srgbClr val="000000"/>
              </a:solidFill>
              <a:latin typeface="ＭＳ ゴシック"/>
              <a:ea typeface="ＭＳ ゴシック"/>
              <a:cs typeface="ＭＳ ゴシック"/>
            </a:rPr>
            <a:t>0.00</a:t>
          </a:fld>
          <a:fld id="{fa096733-bce5-49d7-b980-d6312ada58f2}" type="TxLink">
            <a:rPr lang="en-US" cap="none" sz="900" b="0" i="0" u="none" baseline="0">
              <a:solidFill>
                <a:srgbClr val="000000"/>
              </a:solidFill>
              <a:latin typeface="ＭＳ ゴシック"/>
              <a:ea typeface="ＭＳ ゴシック"/>
              <a:cs typeface="ＭＳ ゴシック"/>
            </a:rPr>
            <a:t>】</a:t>
          </a:fld>
        </a:p>
      </xdr:txBody>
    </xdr:sp>
    <xdr:clientData/>
  </xdr:twoCellAnchor>
  <xdr:twoCellAnchor>
    <xdr:from>
      <xdr:col>17</xdr:col>
      <xdr:colOff>38100</xdr:colOff>
      <xdr:row>17</xdr:row>
      <xdr:rowOff>38100</xdr:rowOff>
    </xdr:from>
    <xdr:to>
      <xdr:col>30</xdr:col>
      <xdr:colOff>228600</xdr:colOff>
      <xdr:row>32</xdr:row>
      <xdr:rowOff>28575</xdr:rowOff>
    </xdr:to>
    <xdr:sp>
      <xdr:nvSpPr>
        <xdr:cNvPr id="34" name="テキスト ボックス 34"/>
        <xdr:cNvSpPr txBox="1">
          <a:spLocks noChangeArrowheads="1"/>
        </xdr:cNvSpPr>
      </xdr:nvSpPr>
      <xdr:spPr>
        <a:xfrm>
          <a:off x="4810125"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xdr:nvSpPr>
        <xdr:cNvPr id="35" name="テキスト ボックス 35"/>
        <xdr:cNvSpPr txBox="1">
          <a:spLocks noChangeArrowheads="1"/>
        </xdr:cNvSpPr>
      </xdr:nvSpPr>
      <xdr:spPr>
        <a:xfrm>
          <a:off x="9105900" y="3000375"/>
          <a:ext cx="3905250" cy="2562225"/>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xdr:nvSpPr>
        <xdr:cNvPr id="36" name="テキスト ボックス 36"/>
        <xdr:cNvSpPr txBox="1">
          <a:spLocks noChangeArrowheads="1"/>
        </xdr:cNvSpPr>
      </xdr:nvSpPr>
      <xdr:spPr>
        <a:xfrm>
          <a:off x="542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xdr:nvSpPr>
        <xdr:cNvPr id="37" name="テキスト ボックス 37"/>
        <xdr:cNvSpPr txBox="1">
          <a:spLocks noChangeArrowheads="1"/>
        </xdr:cNvSpPr>
      </xdr:nvSpPr>
      <xdr:spPr>
        <a:xfrm>
          <a:off x="6257925" y="10934700"/>
          <a:ext cx="5029200" cy="2457450"/>
        </a:xfrm>
        <a:prstGeom prst="rect">
          <a:avLst/>
        </a:prstGeom>
        <a:solidFill>
          <a:srgbClr val="FFFFFF"/>
        </a:solidFill>
        <a:ln w="9525" cmpd="sng">
          <a:solidFill>
            <a:srgbClr val="A6A6A6"/>
          </a:solidFill>
          <a:headEnd type="none"/>
          <a:tailEnd type="none"/>
        </a:ln>
      </xdr:spPr>
      <xdr:txBody>
        <a:bodyPr vertOverflow="clip" wrap="square" anchor="ctr"/>
        <a:p>
          <a:pPr algn="ctr">
            <a:defRPr/>
          </a:pPr>
          <a:r>
            <a:rPr lang="en-US" cap="none" sz="1600" b="1" i="0" u="none" baseline="0">
              <a:solidFill>
                <a:srgbClr val="000000"/>
              </a:solidFill>
            </a:rPr>
            <a:t>該当数値なし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Z86"/>
  <sheetViews>
    <sheetView showGridLines="0" tabSelected="1" zoomScalePageLayoutView="0" workbookViewId="0" topLeftCell="AJ1">
      <selection activeCell="BL16" sqref="BL16:BZ44"/>
    </sheetView>
  </sheetViews>
  <sheetFormatPr defaultColWidth="2.625" defaultRowHeight="13.5"/>
  <cols>
    <col min="1" max="1" width="2.625" style="0" customWidth="1"/>
    <col min="2" max="62" width="3.75390625" style="0" customWidth="1"/>
    <col min="63" max="63" width="2.625" style="0" customWidth="1"/>
    <col min="64" max="78" width="3.125" style="0" customWidth="1"/>
    <col min="79" max="79" width="4.50390625" style="0" bestFit="1" customWidth="1"/>
    <col min="80" max="80" width="2.625" style="0" customWidth="1"/>
    <col min="81" max="82" width="4.50390625" style="0"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宮城県　加美町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7"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7" ht="18.75" customHeight="1">
      <c r="A8" s="2"/>
      <c r="B8" s="75" t="str">
        <f>データ!I6</f>
        <v>法非適用</v>
      </c>
      <c r="C8" s="75"/>
      <c r="D8" s="75"/>
      <c r="E8" s="75"/>
      <c r="F8" s="75"/>
      <c r="G8" s="75"/>
      <c r="H8" s="75"/>
      <c r="I8" s="75" t="str">
        <f>データ!J6</f>
        <v>下水道事業</v>
      </c>
      <c r="J8" s="75"/>
      <c r="K8" s="75"/>
      <c r="L8" s="75"/>
      <c r="M8" s="75"/>
      <c r="N8" s="75"/>
      <c r="O8" s="75"/>
      <c r="P8" s="75" t="str">
        <f>データ!K6</f>
        <v>簡易排水</v>
      </c>
      <c r="Q8" s="75"/>
      <c r="R8" s="75"/>
      <c r="S8" s="75"/>
      <c r="T8" s="75"/>
      <c r="U8" s="75"/>
      <c r="V8" s="75"/>
      <c r="W8" s="75" t="str">
        <f>データ!L6</f>
        <v>J2</v>
      </c>
      <c r="X8" s="75"/>
      <c r="Y8" s="75"/>
      <c r="Z8" s="75"/>
      <c r="AA8" s="75"/>
      <c r="AB8" s="75"/>
      <c r="AC8" s="75"/>
      <c r="AD8" s="76" t="str">
        <f>データ!$M$6</f>
        <v>非設置</v>
      </c>
      <c r="AE8" s="76"/>
      <c r="AF8" s="76"/>
      <c r="AG8" s="76"/>
      <c r="AH8" s="76"/>
      <c r="AI8" s="76"/>
      <c r="AJ8" s="76"/>
      <c r="AK8" s="3"/>
      <c r="AL8" s="74">
        <f>データ!S6</f>
        <v>23377</v>
      </c>
      <c r="AM8" s="74"/>
      <c r="AN8" s="74"/>
      <c r="AO8" s="74"/>
      <c r="AP8" s="74"/>
      <c r="AQ8" s="74"/>
      <c r="AR8" s="74"/>
      <c r="AS8" s="74"/>
      <c r="AT8" s="73">
        <f>データ!T6</f>
        <v>460.67</v>
      </c>
      <c r="AU8" s="73"/>
      <c r="AV8" s="73"/>
      <c r="AW8" s="73"/>
      <c r="AX8" s="73"/>
      <c r="AY8" s="73"/>
      <c r="AZ8" s="73"/>
      <c r="BA8" s="73"/>
      <c r="BB8" s="73">
        <f>データ!U6</f>
        <v>50.75</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7"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7" ht="18.75" customHeight="1">
      <c r="A10" s="2"/>
      <c r="B10" s="73" t="str">
        <f>データ!N6</f>
        <v>-</v>
      </c>
      <c r="C10" s="73"/>
      <c r="D10" s="73"/>
      <c r="E10" s="73"/>
      <c r="F10" s="73"/>
      <c r="G10" s="73"/>
      <c r="H10" s="73"/>
      <c r="I10" s="73" t="str">
        <f>データ!O6</f>
        <v>該当数値なし</v>
      </c>
      <c r="J10" s="73"/>
      <c r="K10" s="73"/>
      <c r="L10" s="73"/>
      <c r="M10" s="73"/>
      <c r="N10" s="73"/>
      <c r="O10" s="73"/>
      <c r="P10" s="73">
        <f>データ!P6</f>
        <v>0.06</v>
      </c>
      <c r="Q10" s="73"/>
      <c r="R10" s="73"/>
      <c r="S10" s="73"/>
      <c r="T10" s="73"/>
      <c r="U10" s="73"/>
      <c r="V10" s="73"/>
      <c r="W10" s="73">
        <f>データ!Q6</f>
        <v>100</v>
      </c>
      <c r="X10" s="73"/>
      <c r="Y10" s="73"/>
      <c r="Z10" s="73"/>
      <c r="AA10" s="73"/>
      <c r="AB10" s="73"/>
      <c r="AC10" s="73"/>
      <c r="AD10" s="74">
        <f>データ!R6</f>
        <v>3243</v>
      </c>
      <c r="AE10" s="74"/>
      <c r="AF10" s="74"/>
      <c r="AG10" s="74"/>
      <c r="AH10" s="74"/>
      <c r="AI10" s="74"/>
      <c r="AJ10" s="74"/>
      <c r="AK10" s="2"/>
      <c r="AL10" s="74">
        <f>データ!V6</f>
        <v>14</v>
      </c>
      <c r="AM10" s="74"/>
      <c r="AN10" s="74"/>
      <c r="AO10" s="74"/>
      <c r="AP10" s="74"/>
      <c r="AQ10" s="74"/>
      <c r="AR10" s="74"/>
      <c r="AS10" s="74"/>
      <c r="AT10" s="73">
        <f>データ!W6</f>
        <v>0.03</v>
      </c>
      <c r="AU10" s="73"/>
      <c r="AV10" s="73"/>
      <c r="AW10" s="73"/>
      <c r="AX10" s="73"/>
      <c r="AY10" s="73"/>
      <c r="AZ10" s="73"/>
      <c r="BA10" s="73"/>
      <c r="BB10" s="73">
        <f>データ!X6</f>
        <v>466.67</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ht="13.5">
      <c r="C83" s="2" t="s">
        <v>30</v>
      </c>
    </row>
    <row r="84" ht="13.5">
      <c r="C84" s="2"/>
    </row>
    <row r="85" spans="2:15" ht="13.5"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2:15" ht="13.5" hidden="1">
      <c r="B86" s="26"/>
      <c r="C86" s="26"/>
      <c r="D86" s="26"/>
      <c r="E86" s="26">
        <f>データ!AI6</f>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44</v>
      </c>
      <c r="O86" s="26" t="str">
        <f>データ!EO6</f>
        <v>【0.00】</v>
      </c>
    </row>
  </sheetData>
  <sheetProtection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rintOptions horizontalCentered="1" verticalCentered="1"/>
  <pageMargins left="0.1968503937007874" right="0.1968503937007874" top="0.1968503937007874" bottom="0.1968503937007874" header="0.1968503937007874" footer="0.1968503937007874"/>
  <pageSetup firstPageNumber="1" useFirstPageNumber="1"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dimension ref="A1:EO10"/>
  <sheetViews>
    <sheetView showGridLines="0" zoomScalePageLayoutView="0" workbookViewId="0" topLeftCell="A1">
      <selection activeCell="A1" sqref="A1"/>
    </sheetView>
  </sheetViews>
  <sheetFormatPr defaultColWidth="9.00390625" defaultRowHeight="13.5"/>
  <cols>
    <col min="2" max="144" width="11.875" style="0" customWidth="1"/>
  </cols>
  <sheetData>
    <row r="1" spans="1:145" ht="13.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ht="13.5">
      <c r="A2" s="28" t="s">
        <v>46</v>
      </c>
      <c r="B2" s="28">
        <f>COLUMN()-1</f>
        <v>1</v>
      </c>
      <c r="C2" s="28">
        <f aca="true" t="shared" si="0" ref="C2:BS2">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aca="true" t="shared" si="1" ref="BT2:EE2">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aca="true" t="shared" si="2" ref="EF2:EO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ht="13.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ht="13.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ht="13.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ht="13.5">
      <c r="A6" s="28" t="s">
        <v>97</v>
      </c>
      <c r="B6" s="33">
        <f>B7</f>
        <v>2018</v>
      </c>
      <c r="C6" s="33">
        <f aca="true" t="shared" si="3" ref="C6:X6">C7</f>
        <v>44458</v>
      </c>
      <c r="D6" s="33">
        <f t="shared" si="3"/>
        <v>47</v>
      </c>
      <c r="E6" s="33">
        <f t="shared" si="3"/>
        <v>17</v>
      </c>
      <c r="F6" s="33">
        <f t="shared" si="3"/>
        <v>8</v>
      </c>
      <c r="G6" s="33">
        <f t="shared" si="3"/>
        <v>0</v>
      </c>
      <c r="H6" s="33" t="str">
        <f t="shared" si="3"/>
        <v>宮城県　加美町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0.06</v>
      </c>
      <c r="Q6" s="34">
        <f t="shared" si="3"/>
        <v>100</v>
      </c>
      <c r="R6" s="34">
        <f t="shared" si="3"/>
        <v>3243</v>
      </c>
      <c r="S6" s="34">
        <f t="shared" si="3"/>
        <v>23377</v>
      </c>
      <c r="T6" s="34">
        <f t="shared" si="3"/>
        <v>460.67</v>
      </c>
      <c r="U6" s="34">
        <f t="shared" si="3"/>
        <v>50.75</v>
      </c>
      <c r="V6" s="34">
        <f t="shared" si="3"/>
        <v>14</v>
      </c>
      <c r="W6" s="34">
        <f t="shared" si="3"/>
        <v>0.03</v>
      </c>
      <c r="X6" s="34">
        <f t="shared" si="3"/>
        <v>466.67</v>
      </c>
      <c r="Y6" s="35">
        <f>IF(Y7="",NA(),Y7)</f>
        <v>100</v>
      </c>
      <c r="Z6" s="35">
        <f aca="true" t="shared" si="4" ref="Z6:AH6">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f>IF(AI7="","",IF(AI7="-","【-】","【"&amp;SUBSTITUTE(TEXT(AI7,"#,##0.00"),"-","△")&amp;"】"))</f>
      </c>
      <c r="AJ6" s="34" t="e">
        <f>IF(AJ7="",NA(),AJ7)</f>
        <v>#N/A</v>
      </c>
      <c r="AK6" s="34" t="e">
        <f aca="true" t="shared" si="5" ref="AK6:AS6">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f>IF(AT7="","",IF(AT7="-","【-】","【"&amp;SUBSTITUTE(TEXT(AT7,"#,##0.00"),"-","△")&amp;"】"))</f>
      </c>
      <c r="AU6" s="34" t="e">
        <f>IF(AU7="",NA(),AU7)</f>
        <v>#N/A</v>
      </c>
      <c r="AV6" s="34" t="e">
        <f aca="true" t="shared" si="6" ref="AV6:BD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f>IF(BE7="","",IF(BE7="-","【-】","【"&amp;SUBSTITUTE(TEXT(BE7,"#,##0.00"),"-","△")&amp;"】"))</f>
      </c>
      <c r="BF6" s="34">
        <f>IF(BF7="",NA(),BF7)</f>
        <v>0</v>
      </c>
      <c r="BG6" s="34">
        <f aca="true" t="shared" si="7" ref="BG6:BO6">IF(BG7="",NA(),BG7)</f>
        <v>0</v>
      </c>
      <c r="BH6" s="34">
        <f t="shared" si="7"/>
        <v>0</v>
      </c>
      <c r="BI6" s="34">
        <f t="shared" si="7"/>
        <v>0</v>
      </c>
      <c r="BJ6" s="34">
        <f t="shared" si="7"/>
        <v>0</v>
      </c>
      <c r="BK6" s="35">
        <f t="shared" si="7"/>
        <v>163.3</v>
      </c>
      <c r="BL6" s="35">
        <f t="shared" si="7"/>
        <v>332.28</v>
      </c>
      <c r="BM6" s="35">
        <f t="shared" si="7"/>
        <v>274.07</v>
      </c>
      <c r="BN6" s="35">
        <f t="shared" si="7"/>
        <v>243.02</v>
      </c>
      <c r="BO6" s="35">
        <f t="shared" si="7"/>
        <v>196.19</v>
      </c>
      <c r="BP6" s="34" t="str">
        <f>IF(BP7="","",IF(BP7="-","【-】","【"&amp;SUBSTITUTE(TEXT(BP7,"#,##0.00"),"-","△")&amp;"】"))</f>
        <v>【196.19】</v>
      </c>
      <c r="BQ6" s="35">
        <f>IF(BQ7="",NA(),BQ7)</f>
        <v>30.66</v>
      </c>
      <c r="BR6" s="35">
        <f aca="true" t="shared" si="8" ref="BR6:BZ6">IF(BR7="",NA(),BR7)</f>
        <v>34.34</v>
      </c>
      <c r="BS6" s="35">
        <f t="shared" si="8"/>
        <v>34.41</v>
      </c>
      <c r="BT6" s="35">
        <f t="shared" si="8"/>
        <v>30.11</v>
      </c>
      <c r="BU6" s="35">
        <f t="shared" si="8"/>
        <v>31.03</v>
      </c>
      <c r="BV6" s="35">
        <f t="shared" si="8"/>
        <v>39.99</v>
      </c>
      <c r="BW6" s="35">
        <f t="shared" si="8"/>
        <v>35.83</v>
      </c>
      <c r="BX6" s="35">
        <f t="shared" si="8"/>
        <v>37.06</v>
      </c>
      <c r="BY6" s="35">
        <f t="shared" si="8"/>
        <v>41.35</v>
      </c>
      <c r="BZ6" s="35">
        <f t="shared" si="8"/>
        <v>39.07</v>
      </c>
      <c r="CA6" s="34" t="str">
        <f>IF(CA7="","",IF(CA7="-","【-】","【"&amp;SUBSTITUTE(TEXT(CA7,"#,##0.00"),"-","△")&amp;"】"))</f>
        <v>【39.07】</v>
      </c>
      <c r="CB6" s="35">
        <f>IF(CB7="",NA(),CB7)</f>
        <v>637.78</v>
      </c>
      <c r="CC6" s="35">
        <f aca="true" t="shared" si="9" ref="CC6:CK6">IF(CC7="",NA(),CC7)</f>
        <v>562.19</v>
      </c>
      <c r="CD6" s="35">
        <f t="shared" si="9"/>
        <v>570.5</v>
      </c>
      <c r="CE6" s="35">
        <f t="shared" si="9"/>
        <v>667.49</v>
      </c>
      <c r="CF6" s="35">
        <f t="shared" si="9"/>
        <v>625.43</v>
      </c>
      <c r="CG6" s="35">
        <f t="shared" si="9"/>
        <v>477.5</v>
      </c>
      <c r="CH6" s="35">
        <f t="shared" si="9"/>
        <v>528.37</v>
      </c>
      <c r="CI6" s="35">
        <f t="shared" si="9"/>
        <v>514.2</v>
      </c>
      <c r="CJ6" s="35">
        <f t="shared" si="9"/>
        <v>456.7</v>
      </c>
      <c r="CK6" s="35">
        <f t="shared" si="9"/>
        <v>485</v>
      </c>
      <c r="CL6" s="34" t="str">
        <f>IF(CL7="","",IF(CL7="-","【-】","【"&amp;SUBSTITUTE(TEXT(CL7,"#,##0.00"),"-","△")&amp;"】"))</f>
        <v>【485.00】</v>
      </c>
      <c r="CM6" s="35">
        <f>IF(CM7="",NA(),CM7)</f>
        <v>10.53</v>
      </c>
      <c r="CN6" s="35">
        <f aca="true" t="shared" si="10" ref="CN6:CV6">IF(CN7="",NA(),CN7)</f>
        <v>15.79</v>
      </c>
      <c r="CO6" s="35">
        <f t="shared" si="10"/>
        <v>15.79</v>
      </c>
      <c r="CP6" s="35">
        <f t="shared" si="10"/>
        <v>15.79</v>
      </c>
      <c r="CQ6" s="35">
        <f t="shared" si="10"/>
        <v>10.53</v>
      </c>
      <c r="CR6" s="35">
        <f t="shared" si="10"/>
        <v>28.81</v>
      </c>
      <c r="CS6" s="35">
        <f t="shared" si="10"/>
        <v>27.46</v>
      </c>
      <c r="CT6" s="35">
        <f t="shared" si="10"/>
        <v>27.55</v>
      </c>
      <c r="CU6" s="35">
        <f t="shared" si="10"/>
        <v>27.26</v>
      </c>
      <c r="CV6" s="35">
        <f t="shared" si="10"/>
        <v>27.09</v>
      </c>
      <c r="CW6" s="34" t="str">
        <f>IF(CW7="","",IF(CW7="-","【-】","【"&amp;SUBSTITUTE(TEXT(CW7,"#,##0.00"),"-","△")&amp;"】"))</f>
        <v>【27.09】</v>
      </c>
      <c r="CX6" s="35">
        <f>IF(CX7="",NA(),CX7)</f>
        <v>40</v>
      </c>
      <c r="CY6" s="35">
        <f aca="true" t="shared" si="11" ref="CY6:DG6">IF(CY7="",NA(),CY7)</f>
        <v>44.44</v>
      </c>
      <c r="CZ6" s="35">
        <f t="shared" si="11"/>
        <v>41.18</v>
      </c>
      <c r="DA6" s="35">
        <f t="shared" si="11"/>
        <v>42.86</v>
      </c>
      <c r="DB6" s="35">
        <f t="shared" si="11"/>
        <v>42.86</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aca="true" t="shared" si="12" ref="DJ6:DR6">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f>IF(DS7="","",IF(DS7="-","【-】","【"&amp;SUBSTITUTE(TEXT(DS7,"#,##0.00"),"-","△")&amp;"】"))</f>
      </c>
      <c r="DT6" s="34" t="e">
        <f>IF(DT7="",NA(),DT7)</f>
        <v>#N/A</v>
      </c>
      <c r="DU6" s="34" t="e">
        <f aca="true" t="shared" si="13" ref="DU6:EC6">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f>IF(ED7="","",IF(ED7="-","【-】","【"&amp;SUBSTITUTE(TEXT(ED7,"#,##0.00"),"-","△")&amp;"】"))</f>
      </c>
      <c r="EE6" s="34">
        <f>IF(EE7="",NA(),EE7)</f>
        <v>0</v>
      </c>
      <c r="EF6" s="34">
        <f aca="true" t="shared" si="14" ref="EF6:EN6">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ht="13.5">
      <c r="A7" s="28"/>
      <c r="B7" s="37">
        <v>2018</v>
      </c>
      <c r="C7" s="37">
        <v>44458</v>
      </c>
      <c r="D7" s="37">
        <v>47</v>
      </c>
      <c r="E7" s="37">
        <v>17</v>
      </c>
      <c r="F7" s="37">
        <v>8</v>
      </c>
      <c r="G7" s="37">
        <v>0</v>
      </c>
      <c r="H7" s="37" t="s">
        <v>98</v>
      </c>
      <c r="I7" s="37" t="s">
        <v>99</v>
      </c>
      <c r="J7" s="37" t="s">
        <v>100</v>
      </c>
      <c r="K7" s="37" t="s">
        <v>101</v>
      </c>
      <c r="L7" s="37" t="s">
        <v>102</v>
      </c>
      <c r="M7" s="37" t="s">
        <v>103</v>
      </c>
      <c r="N7" s="38" t="s">
        <v>104</v>
      </c>
      <c r="O7" s="38" t="s">
        <v>105</v>
      </c>
      <c r="P7" s="38">
        <v>0.06</v>
      </c>
      <c r="Q7" s="38">
        <v>100</v>
      </c>
      <c r="R7" s="38">
        <v>3243</v>
      </c>
      <c r="S7" s="38">
        <v>23377</v>
      </c>
      <c r="T7" s="38">
        <v>460.67</v>
      </c>
      <c r="U7" s="38">
        <v>50.75</v>
      </c>
      <c r="V7" s="38">
        <v>14</v>
      </c>
      <c r="W7" s="38">
        <v>0.03</v>
      </c>
      <c r="X7" s="38">
        <v>466.67</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v>
      </c>
      <c r="BL7" s="38">
        <v>332.28</v>
      </c>
      <c r="BM7" s="38">
        <v>274.07</v>
      </c>
      <c r="BN7" s="38">
        <v>243.02</v>
      </c>
      <c r="BO7" s="38">
        <v>196.19</v>
      </c>
      <c r="BP7" s="38">
        <v>196.19</v>
      </c>
      <c r="BQ7" s="38">
        <v>30.66</v>
      </c>
      <c r="BR7" s="38">
        <v>34.34</v>
      </c>
      <c r="BS7" s="38">
        <v>34.41</v>
      </c>
      <c r="BT7" s="38">
        <v>30.11</v>
      </c>
      <c r="BU7" s="38">
        <v>31.03</v>
      </c>
      <c r="BV7" s="38">
        <v>39.99</v>
      </c>
      <c r="BW7" s="38">
        <v>35.83</v>
      </c>
      <c r="BX7" s="38">
        <v>37.06</v>
      </c>
      <c r="BY7" s="38">
        <v>41.35</v>
      </c>
      <c r="BZ7" s="38">
        <v>39.07</v>
      </c>
      <c r="CA7" s="38">
        <v>39.07</v>
      </c>
      <c r="CB7" s="38">
        <v>637.78</v>
      </c>
      <c r="CC7" s="38">
        <v>562.19</v>
      </c>
      <c r="CD7" s="38">
        <v>570.5</v>
      </c>
      <c r="CE7" s="38">
        <v>667.49</v>
      </c>
      <c r="CF7" s="38">
        <v>625.43</v>
      </c>
      <c r="CG7" s="38">
        <v>477.5</v>
      </c>
      <c r="CH7" s="38">
        <v>528.37</v>
      </c>
      <c r="CI7" s="38">
        <v>514.2</v>
      </c>
      <c r="CJ7" s="38">
        <v>456.7</v>
      </c>
      <c r="CK7" s="38">
        <v>485</v>
      </c>
      <c r="CL7" s="38">
        <v>485</v>
      </c>
      <c r="CM7" s="38">
        <v>10.53</v>
      </c>
      <c r="CN7" s="38">
        <v>15.79</v>
      </c>
      <c r="CO7" s="38">
        <v>15.79</v>
      </c>
      <c r="CP7" s="38">
        <v>15.79</v>
      </c>
      <c r="CQ7" s="38">
        <v>10.53</v>
      </c>
      <c r="CR7" s="38">
        <v>28.81</v>
      </c>
      <c r="CS7" s="38">
        <v>27.46</v>
      </c>
      <c r="CT7" s="38">
        <v>27.55</v>
      </c>
      <c r="CU7" s="38">
        <v>27.26</v>
      </c>
      <c r="CV7" s="38">
        <v>27.09</v>
      </c>
      <c r="CW7" s="38">
        <v>27.09</v>
      </c>
      <c r="CX7" s="38">
        <v>40</v>
      </c>
      <c r="CY7" s="38">
        <v>44.44</v>
      </c>
      <c r="CZ7" s="38">
        <v>41.18</v>
      </c>
      <c r="DA7" s="38">
        <v>42.86</v>
      </c>
      <c r="DB7" s="38">
        <v>42.86</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25:145" ht="13.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3" ht="13.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6" ht="13.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sheetProtection/>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公営企業課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2020-01-29T07:17:21Z</cp:lastPrinted>
  <dcterms:created xsi:type="dcterms:W3CDTF">2019-12-05T05:26:30Z</dcterms:created>
  <dcterms:modified xsi:type="dcterms:W3CDTF">2020-01-29T07:17:40Z</dcterms:modified>
  <cp:category/>
  <cp:version/>
  <cp:contentType/>
  <cp:contentStatus/>
</cp:coreProperties>
</file>