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L29" i="12"/>
  <c r="AM29" i="12" s="1"/>
  <c r="AN29" i="12" s="1"/>
  <c r="AO29" i="12" s="1"/>
  <c r="AP23" i="12"/>
  <c r="AA23" i="12"/>
  <c r="V23" i="12"/>
  <c r="Q23" i="12"/>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<sst xmlns="http://schemas.openxmlformats.org/spreadsheetml/2006/main" count="1121" uniqueCount="614">
  <si>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</si>
  <si>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</si>
  <si>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</si>
  <si>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</si>
  <si>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</si>
  <si>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</si>
  <si>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</si>
  <si>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</si>
  <si>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</si>
  <si>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</si>
  <si>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</si>
  <si>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</si>
  <si>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</si>
  <si>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</si>
  <si>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</si>
  <si>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</si>
  <si>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</si>
  <si>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</si>
  <si>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</si>
  <si>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</si>
  <si>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</si>
  <si>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</si>
  <si>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</si>
  <si>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</si>
  <si>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</si>
  <si>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</si>
  <si>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</si>
  <si>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</si>
  <si>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</si>
  <si>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</si>
  <si>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</si>
  <si>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</si>
  <si>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</si>
  <si>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</si>
  <si>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</si>
  <si>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</si>
  <si>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</si>
  <si>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</si>
  <si>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</si>
  <si>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</si>
  <si>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</si>
  <si>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</si>
  <si>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</si>
  <si>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</si>
  <si>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</si>
  <si>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</si>
  <si>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</si>
  <si>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</si>
  <si>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</si>
  <si>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</si>
  <si>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</si>
  <si>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</si>
  <si>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</si>
  <si>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</si>
  <si>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</si>
  <si>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</si>
  <si>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</si>
  <si>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</si>
  <si>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</si>
  <si>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</si>
  <si>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</si>
  <si>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</si>
  <si>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</si>
  <si>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</si>
  <si>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</si>
  <si>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</si>
  <si>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</si>
  <si>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</si>
  <si>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</si>
  <si>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</si>
  <si>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</si>
  <si>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</si>
  <si>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</si>
  <si>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</si>
  <si>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</si>
  <si>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</si>
  <si>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</si>
  <si>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</si>
  <si>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</si>
  <si>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</si>
  <si>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</si>
  <si>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</si>
  <si>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</si>
  <si>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</si>
  <si>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</si>
  <si>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</si>
  <si>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</si>
  <si>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</si>
  <si>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</si>
  <si>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</si>
  <si>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</si>
  <si>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</si>
  <si>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</si>
  <si>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</si>
  <si>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</si>
  <si>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</si>
  <si>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</si>
  <si>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</si>
  <si>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</si>
  <si>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</si>
  <si>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</si>
  <si>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</si>
  <si>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</si>
  <si>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</si>
  <si>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</si>
  <si>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</si>
  <si>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</si>
  <si>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</si>
  <si>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</si>
  <si>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</si>
  <si>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</si>
  <si>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</si>
  <si>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</si>
  <si>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</si>
  <si>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</si>
  <si>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</si>
  <si>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</si>
  <si>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</si>
  <si>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</si>
  <si>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</si>
  <si>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</si>
  <si>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</si>
  <si>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</si>
  <si>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</si>
  <si>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</si>
  <si>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</si>
  <si>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</si>
  <si>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</si>
  <si>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</si>
  <si>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</si>
  <si>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</si>
  <si>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</si>
  <si>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</si>
  <si>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</si>
  <si>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</si>
  <si>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</si>
  <si>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</si>
  <si>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</si>
  <si>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</si>
  <si>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</si>
  <si>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</si>
  <si>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</si>
  <si>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</si>
  <si>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</si>
  <si>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</si>
  <si>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</si>
  <si>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</si>
  <si>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</si>
  <si>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</si>
  <si>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</si>
  <si>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</si>
  <si>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</si>
  <si>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</si>
  <si>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</si>
  <si>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</si>
  <si>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</si>
  <si>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</si>
  <si>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</si>
  <si>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</si>
  <si>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</si>
  <si>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</si>
  <si>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</si>
  <si>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</si>
  <si>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</si>
  <si>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</si>
  <si>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</si>
  <si>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</si>
  <si>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</si>
  <si>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</si>
  <si>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</si>
  <si>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</si>
  <si>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</si>
  <si>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</si>
  <si>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</si>
  <si>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</si>
  <si>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</si>
  <si>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</si>
  <si>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</si>
  <si>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</si>
  <si>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</si>
  <si>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</si>
  <si>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</si>
  <si>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</si>
  <si>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</si>
  <si>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</si>
  <si>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</si>
  <si>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</si>
  <si>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</si>
  <si>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</si>
  <si>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</si>
  <si>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</si>
  <si>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</si>
  <si>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</si>
  <si>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</si>
  <si>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</si>
  <si>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</si>
  <si>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</si>
  <si>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</si>
  <si>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</si>
  <si>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</si>
  <si>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</si>
  <si>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</si>
  <si>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</si>
  <si>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</si>
  <si>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</si>
  <si>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</si>
  <si>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</si>
  <si>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</si>
  <si>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</si>
  <si>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</si>
  <si>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</si>
  <si>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</si>
  <si>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宮城県気仙沼市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</si>
  <si>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</si>
  <si>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</si>
  <si>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</si>
  <si>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</si>
  <si>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</si>
  <si>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</si>
  <si>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</si>
  <si>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</si>
  <si>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</si>
  <si>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</si>
  <si>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</si>
  <si>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</si>
  <si>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</si>
  <si>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</si>
  <si>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</si>
  <si>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</si>
  <si>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</si>
  <si>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</si>
  <si>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</si>
  <si>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</si>
  <si>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</si>
  <si>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</si>
  <si>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</si>
  <si>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</si>
  <si>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</si>
  <si>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</si>
  <si>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</si>
  <si>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</si>
  <si>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</si>
  <si>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</si>
  <si>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</si>
  <si>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</si>
  <si>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</si>
  <si>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</si>
  <si>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</si>
  <si>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</si>
  <si>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</si>
  <si>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</si>
  <si>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</si>
  <si>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</si>
  <si>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</si>
  <si>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</si>
  <si>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</si>
  <si>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</si>
  <si>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</si>
  <si>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</si>
  <si>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</si>
  <si>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</si>
  <si>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</si>
  <si>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</si>
  <si>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</si>
  <si>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</si>
  <si>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</si>
  <si>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</si>
  <si>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</si>
  <si>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</si>
  <si>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</si>
  <si>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</si>
  <si>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</si>
  <si>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</si>
  <si>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</si>
  <si>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</si>
  <si>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</si>
  <si>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</si>
  <si>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</si>
  <si>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</si>
  <si>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</si>
  <si>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</si>
  <si>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</si>
  <si>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</si>
  <si>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</si>
  <si>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</si>
  <si>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</si>
  <si>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</si>
  <si>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</si>
  <si>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</si>
  <si>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</si>
  <si>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</si>
  <si>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</si>
  <si>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</si>
  <si>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</si>
  <si>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</si>
  <si>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</si>
  <si>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</si>
  <si>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</si>
  <si>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</si>
  <si>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</si>
  <si>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</si>
  <si>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</si>
  <si>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</si>
  <si>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</si>
  <si>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</si>
  <si>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</si>
  <si>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</si>
  <si>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</si>
  <si>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</si>
  <si>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</si>
  <si>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</si>
  <si>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</si>
  <si>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</si>
  <si>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</si>
  <si>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</si>
  <si>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</si>
  <si>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</si>
  <si>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</si>
  <si>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</si>
  <si>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</si>
  <si>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</si>
  <si>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</si>
  <si>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</si>
  <si>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</si>
  <si>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</si>
  <si>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</si>
  <si>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</si>
  <si>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</si>
  <si>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</si>
  <si>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</si>
  <si>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</si>
  <si>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</si>
  <si>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</si>
  <si>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</si>
  <si>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</si>
  <si>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</si>
  <si>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</si>
  <si>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</si>
  <si>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</si>
  <si>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</si>
  <si>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</si>
  <si>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</si>
  <si>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</si>
  <si>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</si>
  <si>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</si>
  <si>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</si>
  <si>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</si>
  <si>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</si>
  <si>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</si>
  <si>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</si>
  <si>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</si>
  <si>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</si>
  <si>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</si>
  <si>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</si>
  <si>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</si>
  <si>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</si>
  <si>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</si>
  <si>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</si>
  <si>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</si>
  <si>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</si>
  <si>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</si>
  <si>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</si>
  <si>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</si>
  <si>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</si>
  <si>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</si>
  <si>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</si>
  <si>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宮城県気仙沼市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</si>
  <si>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</si>
  <si>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</si>
  <si>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</si>
  <si>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</si>
  <si>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</si>
  <si>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</si>
  <si>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</si>
  <si>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</si>
  <si>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</si>
  <si>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</si>
  <si>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</si>
  <si>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</si>
  <si>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</si>
  <si>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</si>
  <si>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</si>
  <si>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</si>
  <si>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</si>
  <si>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</si>
  <si>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</si>
  <si>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</si>
  <si>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</si>
  <si>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</si>
  <si>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</si>
  <si>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</si>
  <si>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</si>
  <si>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</si>
  <si>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</si>
  <si>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</si>
  <si>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</si>
  <si>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</si>
  <si>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</si>
  <si>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</si>
  <si>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</si>
  <si>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</si>
  <si>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</si>
  <si>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</si>
  <si>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</si>
  <si>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</si>
  <si>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</si>
  <si>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ガス事業会計</t>
    <phoneticPr fontId="5"/>
  </si>
  <si>
    <t>下水道事業会計</t>
    <phoneticPr fontId="5"/>
  </si>
  <si>
    <t>病院事業会計</t>
    <phoneticPr fontId="5"/>
  </si>
  <si>
    <t>魚市場特別会計</t>
    <phoneticPr fontId="5"/>
  </si>
  <si>
    <t>法非適用企業</t>
    <phoneticPr fontId="5"/>
  </si>
  <si>
    <t>唐桑半島ビジターセンター事業特別会計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</si>
  <si>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</si>
  <si>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</si>
  <si>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</si>
  <si>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</si>
  <si>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</si>
  <si>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</si>
  <si>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</si>
  <si>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</si>
  <si>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</si>
  <si>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</si>
  <si>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</si>
  <si>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</si>
  <si>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</si>
  <si>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</si>
  <si>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</si>
  <si>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</si>
  <si>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</si>
  <si>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</si>
  <si>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</si>
  <si>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</si>
  <si>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</si>
  <si>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</si>
  <si>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</si>
  <si>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</si>
  <si>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</si>
  <si>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</si>
  <si>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</si>
  <si>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</si>
  <si>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</si>
  <si>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</si>
  <si>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</si>
  <si>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</si>
  <si>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</si>
  <si>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</si>
  <si>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</si>
  <si>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</si>
  <si>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</si>
  <si>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</si>
  <si>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</si>
  <si>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</si>
  <si>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</si>
  <si>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</si>
  <si>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</si>
  <si>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</si>
  <si>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</si>
  <si>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</si>
  <si>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</si>
  <si>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</si>
  <si>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</si>
  <si>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</si>
  <si>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</si>
  <si>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</si>
  <si>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</si>
  <si>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</si>
  <si>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</si>
  <si>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</si>
  <si>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</si>
  <si>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</si>
  <si>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</si>
  <si>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</si>
  <si>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</si>
  <si>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</si>
  <si>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</si>
  <si>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</si>
  <si>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</si>
  <si>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</si>
  <si>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</si>
  <si>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</si>
  <si>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</si>
  <si>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</si>
  <si>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</si>
  <si>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</si>
  <si>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</si>
  <si>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</si>
  <si>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</si>
  <si>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</si>
  <si>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</si>
  <si>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</si>
  <si>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</si>
  <si>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</si>
  <si>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</si>
  <si>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</si>
  <si>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</si>
  <si>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</si>
  <si>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</si>
  <si>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</si>
  <si>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</si>
  <si>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</si>
  <si>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</si>
  <si>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</si>
  <si>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</si>
  <si>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</si>
  <si>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</si>
  <si>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</si>
  <si>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</si>
  <si>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</si>
  <si>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</si>
  <si>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</si>
  <si>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</si>
  <si>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</si>
  <si>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</si>
  <si>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</si>
  <si>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</si>
  <si>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</si>
  <si>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</si>
  <si>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</si>
  <si>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</si>
  <si>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</si>
  <si>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</si>
  <si>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</si>
  <si>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</si>
  <si>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</si>
  <si>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</si>
  <si>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</si>
  <si>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</si>
  <si>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</si>
  <si>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</si>
  <si>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</si>
  <si>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</si>
  <si>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</si>
  <si>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</si>
  <si>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</si>
  <si>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</si>
  <si>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</si>
  <si>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</si>
  <si>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</si>
  <si>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</si>
  <si>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</si>
  <si>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</si>
  <si>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</si>
  <si>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</si>
  <si>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</si>
  <si>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</si>
  <si>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</si>
  <si>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</si>
  <si>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</si>
  <si>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</si>
  <si>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</si>
  <si>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</si>
  <si>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</si>
  <si>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</si>
  <si>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</si>
  <si>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</si>
  <si>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</si>
  <si>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</si>
  <si>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</si>
  <si>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39.60</t>
  </si>
  <si>
    <t>▲ 2.79</t>
  </si>
  <si>
    <t>▲ 35.99</t>
  </si>
  <si>
    <t>▲ 36.19</t>
  </si>
  <si>
    <t>一般会計</t>
  </si>
  <si>
    <t>病院事業会計</t>
  </si>
  <si>
    <t>水道事業会計</t>
  </si>
  <si>
    <t>介護保険特別会計</t>
  </si>
  <si>
    <t>ガス事業会計</t>
  </si>
  <si>
    <t>国民健康保険特別会計</t>
  </si>
  <si>
    <t>下水道事業会計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</si>
  <si>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</si>
  <si>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</si>
  <si>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</si>
  <si>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</si>
  <si>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</si>
  <si>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</si>
  <si>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</si>
  <si>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</si>
  <si>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</si>
  <si>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</si>
  <si>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5"/>
  </si>
  <si>
    <t>-</t>
    <phoneticPr fontId="2"/>
  </si>
  <si>
    <t>-</t>
    <phoneticPr fontId="2"/>
  </si>
  <si>
    <t>法適用企業</t>
    <phoneticPr fontId="5"/>
  </si>
  <si>
    <t>法非適用企業</t>
    <phoneticPr fontId="5"/>
  </si>
  <si>
    <t>宮城県市町村職員退職手当組合</t>
    <phoneticPr fontId="2"/>
  </si>
  <si>
    <t>-</t>
    <phoneticPr fontId="2"/>
  </si>
  <si>
    <t>宮城県市町村非常勤消防団員補償報償組合</t>
    <phoneticPr fontId="2"/>
  </si>
  <si>
    <t>気仙沼・本吉地域広域行政事務組合</t>
    <phoneticPr fontId="2"/>
  </si>
  <si>
    <t>宮城県市町村自治振興センター</t>
    <phoneticPr fontId="2"/>
  </si>
  <si>
    <t>宮城県後期高齢者医療広域連合</t>
    <phoneticPr fontId="2"/>
  </si>
  <si>
    <t>宮城県後期高齢者医療事業会計</t>
    <phoneticPr fontId="2"/>
  </si>
  <si>
    <t>気仙沼産業センター</t>
    <phoneticPr fontId="2"/>
  </si>
  <si>
    <t>道の駅大谷海岸</t>
    <phoneticPr fontId="2"/>
  </si>
  <si>
    <t>市営住宅基金</t>
    <phoneticPr fontId="5"/>
  </si>
  <si>
    <t>地域振興基金</t>
    <phoneticPr fontId="5"/>
  </si>
  <si>
    <t>庁舎建設基金</t>
    <phoneticPr fontId="5"/>
  </si>
  <si>
    <t>東日本大震災復興基金</t>
    <phoneticPr fontId="5"/>
  </si>
  <si>
    <t>森林環境譲与税基金</t>
    <phoneticPr fontId="5"/>
  </si>
  <si>
    <t>-</t>
    <phoneticPr fontId="2"/>
  </si>
  <si>
    <t>-</t>
    <phoneticPr fontId="2"/>
  </si>
  <si>
    <t>-</t>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</si>
  <si>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</si>
  <si>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</si>
  <si>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</si>
  <si>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</si>
  <si>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東日本大震災によって被災した公共施設の再建や復興に資する新たな施設の整備により有形固定資産減価償却率は類似団体として低いものの，将来負担比率は将来負担額に対して市営住宅基金等の充当可能な基金があるため数値なし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</si>
  <si>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</si>
  <si>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</si>
  <si>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</si>
  <si>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</si>
  <si>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</si>
  <si>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</si>
  <si>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実質公債費比率は類似団体と比較して高いものの，将来負担比率は低く（数値なし）なっている。
将来負担比率に数値がないのは，震災要因による基金の増加等のためである。
実質公債費比率は，交付税措置率が有利な地方債の償還割合が増えてきており，徐々に減少してきているものの，今後新庁舎を建設する予定であり，今後も健全な財政運営を継続するため，投資的事業等の実施に当たっては事業及び経費の精査を行い，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</si>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</sst>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71871</c:v>
                </c:pt>
              </c:numCache>
            </c:numRef>
          </c:val>
          <c:smooth val="0"/>
          <c:extLst>
            <c:ext xmlns:c16="http://schemas.microsoft.com/office/drawing/2014/chart" uri="{C3380CC4-5D6E-409C-BE32-E72D297353CC}">
              <c16:uniqueId val="{00000000-ABD3-41DD-8BE0-6027C9B092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674119</c:v>
                </c:pt>
                <c:pt idx="1">
                  <c:v>517621</c:v>
                </c:pt>
                <c:pt idx="2">
                  <c:v>418267</c:v>
                </c:pt>
                <c:pt idx="3">
                  <c:v>461335</c:v>
                </c:pt>
                <c:pt idx="4">
                  <c:v>287112</c:v>
                </c:pt>
              </c:numCache>
            </c:numRef>
          </c:val>
          <c:smooth val="0"/>
          <c:extLst>
            <c:ext xmlns:c16="http://schemas.microsoft.com/office/drawing/2014/chart" uri="{C3380CC4-5D6E-409C-BE32-E72D297353CC}">
              <c16:uniqueId val="{00000001-ABD3-41DD-8BE0-6027C9B092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29.31</c:v>
                </c:pt>
                <c:pt idx="1">
                  <c:v>32.200000000000003</c:v>
                </c:pt>
                <c:pt idx="2">
                  <c:v>25.53</c:v>
                </c:pt>
                <c:pt idx="3">
                  <c:v>19.32</c:v>
                </c:pt>
                <c:pt idx="4">
                  <c:v>19.940000000000001</c:v>
                </c:pt>
              </c:numCache>
            </c:numRef>
          </c:val>
          <c:extLst>
            <c:ext xmlns:c16="http://schemas.microsoft.com/office/drawing/2014/chart" uri="{C3380CC4-5D6E-409C-BE32-E72D297353CC}">
              <c16:uniqueId val="{00000000-5DC6-4A1F-A807-DDD8F8C454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84.31</c:v>
                </c:pt>
                <c:pt idx="1">
                  <c:v>94.18</c:v>
                </c:pt>
                <c:pt idx="2">
                  <c:v>82.74</c:v>
                </c:pt>
                <c:pt idx="3">
                  <c:v>63.1</c:v>
                </c:pt>
                <c:pt idx="4">
                  <c:v>70.099999999999994</c:v>
                </c:pt>
              </c:numCache>
            </c:numRef>
          </c:val>
          <c:extLst>
            <c:ext xmlns:c16="http://schemas.microsoft.com/office/drawing/2014/chart" uri="{C3380CC4-5D6E-409C-BE32-E72D297353CC}">
              <c16:uniqueId val="{00000001-5DC6-4A1F-A807-DDD8F8C454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-39.6</c:v>
                </c:pt>
                <c:pt idx="1">
                  <c:v>-2.79</c:v>
                </c:pt>
                <c:pt idx="2">
                  <c:v>-35.99</c:v>
                </c:pt>
                <c:pt idx="3">
                  <c:v>-36.19</c:v>
                </c:pt>
                <c:pt idx="4">
                  <c:v>44.09</c:v>
                </c:pt>
              </c:numCache>
            </c:numRef>
          </c:val>
          <c:smooth val="0"/>
          <c:extLst>
            <c:ext xmlns:c16="http://schemas.microsoft.com/office/drawing/2014/chart" uri="{C3380CC4-5D6E-409C-BE32-E72D297353CC}">
              <c16:uniqueId val="{00000002-5DC6-4A1F-A807-DDD8F8C454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0.04</c:v>
                </c:pt>
                <c:pt idx="4">
                  <c:v>#N/A</c:v>
                </c:pt>
                <c:pt idx="5">
                  <c:v>0.08</c:v>
                </c:pt>
                <c:pt idx="6">
                  <c:v>#N/A</c:v>
                </c:pt>
                <c:pt idx="7">
                  <c:v>0</c:v>
                </c:pt>
                <c:pt idx="8">
                  <c:v>#N/A</c:v>
                </c:pt>
                <c:pt idx="9">
                  <c:v>0.05</c:v>
                </c:pt>
              </c:numCache>
            </c:numRef>
          </c:val>
          <c:extLst>
            <c:ext xmlns:c16="http://schemas.microsoft.com/office/drawing/2014/chart" uri="{C3380CC4-5D6E-409C-BE32-E72D297353CC}">
              <c16:uniqueId val="{00000000-AEB9-4686-BCA2-2CA1394ED0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B9-4686-BCA2-2CA1394ED07E}"/>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0.06</c:v>
                </c:pt>
                <c:pt idx="8">
                  <c:v>#N/A</c:v>
                </c:pt>
                <c:pt idx="9">
                  <c:v>0.08</c:v>
                </c:pt>
              </c:numCache>
            </c:numRef>
          </c:val>
          <c:extLst>
            <c:ext xmlns:c16="http://schemas.microsoft.com/office/drawing/2014/chart" uri="{C3380CC4-5D6E-409C-BE32-E72D297353CC}">
              <c16:uniqueId val="{00000002-AEB9-4686-BCA2-2CA1394ED07E}"/>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0.34</c:v>
                </c:pt>
                <c:pt idx="8">
                  <c:v>#N/A</c:v>
                </c:pt>
                <c:pt idx="9">
                  <c:v>0.25</c:v>
                </c:pt>
              </c:numCache>
            </c:numRef>
          </c:val>
          <c:extLst>
            <c:ext xmlns:c16="http://schemas.microsoft.com/office/drawing/2014/chart" uri="{C3380CC4-5D6E-409C-BE32-E72D297353CC}">
              <c16:uniqueId val="{00000003-AEB9-4686-BCA2-2CA1394ED07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2.2200000000000002</c:v>
                </c:pt>
                <c:pt idx="2">
                  <c:v>#N/A</c:v>
                </c:pt>
                <c:pt idx="3">
                  <c:v>1.37</c:v>
                </c:pt>
                <c:pt idx="4">
                  <c:v>#N/A</c:v>
                </c:pt>
                <c:pt idx="5">
                  <c:v>1.06</c:v>
                </c:pt>
                <c:pt idx="6">
                  <c:v>#N/A</c:v>
                </c:pt>
                <c:pt idx="7">
                  <c:v>0.59</c:v>
                </c:pt>
                <c:pt idx="8">
                  <c:v>#N/A</c:v>
                </c:pt>
                <c:pt idx="9">
                  <c:v>0.77</c:v>
                </c:pt>
              </c:numCache>
            </c:numRef>
          </c:val>
          <c:extLst>
            <c:ext xmlns:c16="http://schemas.microsoft.com/office/drawing/2014/chart" uri="{C3380CC4-5D6E-409C-BE32-E72D297353CC}">
              <c16:uniqueId val="{00000004-AEB9-4686-BCA2-2CA1394ED07E}"/>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0.52</c:v>
                </c:pt>
                <c:pt idx="2">
                  <c:v>#N/A</c:v>
                </c:pt>
                <c:pt idx="3">
                  <c:v>0.76</c:v>
                </c:pt>
                <c:pt idx="4">
                  <c:v>#N/A</c:v>
                </c:pt>
                <c:pt idx="5">
                  <c:v>0.62</c:v>
                </c:pt>
                <c:pt idx="6">
                  <c:v>#N/A</c:v>
                </c:pt>
                <c:pt idx="7">
                  <c:v>0.85</c:v>
                </c:pt>
                <c:pt idx="8">
                  <c:v>#N/A</c:v>
                </c:pt>
                <c:pt idx="9">
                  <c:v>0.91</c:v>
                </c:pt>
              </c:numCache>
            </c:numRef>
          </c:val>
          <c:extLst>
            <c:ext xmlns:c16="http://schemas.microsoft.com/office/drawing/2014/chart" uri="{C3380CC4-5D6E-409C-BE32-E72D297353CC}">
              <c16:uniqueId val="{00000005-AEB9-4686-BCA2-2CA1394ED0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0.7</c:v>
                </c:pt>
                <c:pt idx="4">
                  <c:v>#N/A</c:v>
                </c:pt>
                <c:pt idx="5">
                  <c:v>0.37</c:v>
                </c:pt>
                <c:pt idx="6">
                  <c:v>#N/A</c:v>
                </c:pt>
                <c:pt idx="7">
                  <c:v>0.97</c:v>
                </c:pt>
                <c:pt idx="8">
                  <c:v>#N/A</c:v>
                </c:pt>
                <c:pt idx="9">
                  <c:v>1.64</c:v>
                </c:pt>
              </c:numCache>
            </c:numRef>
          </c:val>
          <c:extLst>
            <c:ext xmlns:c16="http://schemas.microsoft.com/office/drawing/2014/chart" uri="{C3380CC4-5D6E-409C-BE32-E72D297353CC}">
              <c16:uniqueId val="{00000006-AEB9-4686-BCA2-2CA1394ED07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7.16</c:v>
                </c:pt>
                <c:pt idx="2">
                  <c:v>#N/A</c:v>
                </c:pt>
                <c:pt idx="3">
                  <c:v>6.75</c:v>
                </c:pt>
                <c:pt idx="4">
                  <c:v>#N/A</c:v>
                </c:pt>
                <c:pt idx="5">
                  <c:v>7.07</c:v>
                </c:pt>
                <c:pt idx="6">
                  <c:v>#N/A</c:v>
                </c:pt>
                <c:pt idx="7">
                  <c:v>6.94</c:v>
                </c:pt>
                <c:pt idx="8">
                  <c:v>#N/A</c:v>
                </c:pt>
                <c:pt idx="9">
                  <c:v>6.35</c:v>
                </c:pt>
              </c:numCache>
            </c:numRef>
          </c:val>
          <c:extLst>
            <c:ext xmlns:c16="http://schemas.microsoft.com/office/drawing/2014/chart" uri="{C3380CC4-5D6E-409C-BE32-E72D297353CC}">
              <c16:uniqueId val="{00000007-AEB9-4686-BCA2-2CA1394ED07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3.59</c:v>
                </c:pt>
                <c:pt idx="2">
                  <c:v>#N/A</c:v>
                </c:pt>
                <c:pt idx="3">
                  <c:v>3.6</c:v>
                </c:pt>
                <c:pt idx="4">
                  <c:v>#N/A</c:v>
                </c:pt>
                <c:pt idx="5">
                  <c:v>2.81</c:v>
                </c:pt>
                <c:pt idx="6">
                  <c:v>#N/A</c:v>
                </c:pt>
                <c:pt idx="7">
                  <c:v>4.58</c:v>
                </c:pt>
                <c:pt idx="8">
                  <c:v>#N/A</c:v>
                </c:pt>
                <c:pt idx="9">
                  <c:v>11.55</c:v>
                </c:pt>
              </c:numCache>
            </c:numRef>
          </c:val>
          <c:extLst>
            <c:ext xmlns:c16="http://schemas.microsoft.com/office/drawing/2014/chart" uri="{C3380CC4-5D6E-409C-BE32-E72D297353CC}">
              <c16:uniqueId val="{00000008-AEB9-4686-BCA2-2CA1394ED0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29.3</c:v>
                </c:pt>
                <c:pt idx="2">
                  <c:v>#N/A</c:v>
                </c:pt>
                <c:pt idx="3">
                  <c:v>32.19</c:v>
                </c:pt>
                <c:pt idx="4">
                  <c:v>#N/A</c:v>
                </c:pt>
                <c:pt idx="5">
                  <c:v>25.53</c:v>
                </c:pt>
                <c:pt idx="6">
                  <c:v>#N/A</c:v>
                </c:pt>
                <c:pt idx="7">
                  <c:v>19.309999999999999</c:v>
                </c:pt>
                <c:pt idx="8">
                  <c:v>#N/A</c:v>
                </c:pt>
                <c:pt idx="9">
                  <c:v>19.93</c:v>
                </c:pt>
              </c:numCache>
            </c:numRef>
          </c:val>
          <c:extLst>
            <c:ext xmlns:c16="http://schemas.microsoft.com/office/drawing/2014/chart" uri="{C3380CC4-5D6E-409C-BE32-E72D297353CC}">
              <c16:uniqueId val="{00000009-AEB9-4686-BCA2-2CA1394ED0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3035</c:v>
                </c:pt>
                <c:pt idx="5">
                  <c:v>3080</c:v>
                </c:pt>
                <c:pt idx="8">
                  <c:v>2976</c:v>
                </c:pt>
                <c:pt idx="11">
                  <c:v>3097</c:v>
                </c:pt>
                <c:pt idx="14">
                  <c:v>2903</c:v>
                </c:pt>
              </c:numCache>
            </c:numRef>
          </c:val>
          <c:extLst>
            <c:ext xmlns:c16="http://schemas.microsoft.com/office/drawing/2014/chart" uri="{C3380CC4-5D6E-409C-BE32-E72D297353CC}">
              <c16:uniqueId val="{00000000-04E4-49D8-90BC-87C4393308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E4-49D8-90BC-87C4393308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0</c:v>
                </c:pt>
                <c:pt idx="6">
                  <c:v>0</c:v>
                </c:pt>
                <c:pt idx="9">
                  <c:v>0</c:v>
                </c:pt>
                <c:pt idx="12">
                  <c:v>1</c:v>
                </c:pt>
              </c:numCache>
            </c:numRef>
          </c:val>
          <c:extLst>
            <c:ext xmlns:c16="http://schemas.microsoft.com/office/drawing/2014/chart" uri="{C3380CC4-5D6E-409C-BE32-E72D297353CC}">
              <c16:uniqueId val="{00000002-04E4-49D8-90BC-87C4393308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63</c:v>
                </c:pt>
                <c:pt idx="6">
                  <c:v>65</c:v>
                </c:pt>
                <c:pt idx="9">
                  <c:v>65</c:v>
                </c:pt>
                <c:pt idx="12">
                  <c:v>53</c:v>
                </c:pt>
              </c:numCache>
            </c:numRef>
          </c:val>
          <c:extLst>
            <c:ext xmlns:c16="http://schemas.microsoft.com/office/drawing/2014/chart" uri="{C3380CC4-5D6E-409C-BE32-E72D297353CC}">
              <c16:uniqueId val="{00000003-04E4-49D8-90BC-87C4393308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1317</c:v>
                </c:pt>
                <c:pt idx="3">
                  <c:v>1389</c:v>
                </c:pt>
                <c:pt idx="6">
                  <c:v>1313</c:v>
                </c:pt>
                <c:pt idx="9">
                  <c:v>1113</c:v>
                </c:pt>
                <c:pt idx="12">
                  <c:v>831</c:v>
                </c:pt>
              </c:numCache>
            </c:numRef>
          </c:val>
          <c:extLst>
            <c:ext xmlns:c16="http://schemas.microsoft.com/office/drawing/2014/chart" uri="{C3380CC4-5D6E-409C-BE32-E72D297353CC}">
              <c16:uniqueId val="{00000004-04E4-49D8-90BC-87C4393308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4-49D8-90BC-87C4393308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E4-49D8-90BC-87C4393308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3143</c:v>
                </c:pt>
                <c:pt idx="3">
                  <c:v>3121</c:v>
                </c:pt>
                <c:pt idx="6">
                  <c:v>3040</c:v>
                </c:pt>
                <c:pt idx="9">
                  <c:v>3308</c:v>
                </c:pt>
                <c:pt idx="12">
                  <c:v>3475</c:v>
                </c:pt>
              </c:numCache>
            </c:numRef>
          </c:val>
          <c:extLst>
            <c:ext xmlns:c16="http://schemas.microsoft.com/office/drawing/2014/chart" uri="{C3380CC4-5D6E-409C-BE32-E72D297353CC}">
              <c16:uniqueId val="{00000007-04E4-49D8-90BC-87C4393308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1521</c:v>
                </c:pt>
                <c:pt idx="2">
                  <c:v>#N/A</c:v>
                </c:pt>
                <c:pt idx="3">
                  <c:v>#N/A</c:v>
                </c:pt>
                <c:pt idx="4">
                  <c:v>1493</c:v>
                </c:pt>
                <c:pt idx="5">
                  <c:v>#N/A</c:v>
                </c:pt>
                <c:pt idx="6">
                  <c:v>#N/A</c:v>
                </c:pt>
                <c:pt idx="7">
                  <c:v>1442</c:v>
                </c:pt>
                <c:pt idx="8">
                  <c:v>#N/A</c:v>
                </c:pt>
                <c:pt idx="9">
                  <c:v>#N/A</c:v>
                </c:pt>
                <c:pt idx="10">
                  <c:v>1389</c:v>
                </c:pt>
                <c:pt idx="11">
                  <c:v>#N/A</c:v>
                </c:pt>
                <c:pt idx="12">
                  <c:v>#N/A</c:v>
                </c:pt>
                <c:pt idx="13">
                  <c:v>1457</c:v>
                </c:pt>
                <c:pt idx="14">
                  <c:v>#N/A</c:v>
                </c:pt>
              </c:numCache>
            </c:numRef>
          </c:val>
          <c:smooth val="0"/>
          <c:extLst>
            <c:ext xmlns:c16="http://schemas.microsoft.com/office/drawing/2014/chart" uri="{C3380CC4-5D6E-409C-BE32-E72D297353CC}">
              <c16:uniqueId val="{00000008-04E4-49D8-90BC-87C4393308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26709</c:v>
                </c:pt>
                <c:pt idx="5">
                  <c:v>26857</c:v>
                </c:pt>
                <c:pt idx="8">
                  <c:v>28142</c:v>
                </c:pt>
                <c:pt idx="11">
                  <c:v>27475</c:v>
                </c:pt>
                <c:pt idx="14">
                  <c:v>27413</c:v>
                </c:pt>
              </c:numCache>
            </c:numRef>
          </c:val>
          <c:extLst>
            <c:ext xmlns:c16="http://schemas.microsoft.com/office/drawing/2014/chart" uri="{C3380CC4-5D6E-409C-BE32-E72D297353CC}">
              <c16:uniqueId val="{00000000-563D-451D-BCE3-F073D9B4C2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10705</c:v>
                </c:pt>
                <c:pt idx="5">
                  <c:v>11476</c:v>
                </c:pt>
                <c:pt idx="8">
                  <c:v>11756</c:v>
                </c:pt>
                <c:pt idx="11">
                  <c:v>8529</c:v>
                </c:pt>
                <c:pt idx="14">
                  <c:v>2537</c:v>
                </c:pt>
              </c:numCache>
            </c:numRef>
          </c:val>
          <c:extLst>
            <c:ext xmlns:c16="http://schemas.microsoft.com/office/drawing/2014/chart" uri="{C3380CC4-5D6E-409C-BE32-E72D297353CC}">
              <c16:uniqueId val="{00000001-563D-451D-BCE3-F073D9B4C2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22148</c:v>
                </c:pt>
                <c:pt idx="5">
                  <c:v>26349</c:v>
                </c:pt>
                <c:pt idx="8">
                  <c:v>26455</c:v>
                </c:pt>
                <c:pt idx="11">
                  <c:v>25410</c:v>
                </c:pt>
                <c:pt idx="14">
                  <c:v>21058</c:v>
                </c:pt>
              </c:numCache>
            </c:numRef>
          </c:val>
          <c:extLst>
            <c:ext xmlns:c16="http://schemas.microsoft.com/office/drawing/2014/chart" uri="{C3380CC4-5D6E-409C-BE32-E72D297353CC}">
              <c16:uniqueId val="{00000002-563D-451D-BCE3-F073D9B4C2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3D-451D-BCE3-F073D9B4C2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3D-451D-BCE3-F073D9B4C2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c:v>
                </c:pt>
                <c:pt idx="3">
                  <c:v>19</c:v>
                </c:pt>
                <c:pt idx="6">
                  <c:v>17</c:v>
                </c:pt>
                <c:pt idx="9">
                  <c:v>19</c:v>
                </c:pt>
                <c:pt idx="12">
                  <c:v>10</c:v>
                </c:pt>
              </c:numCache>
            </c:numRef>
          </c:val>
          <c:extLst>
            <c:ext xmlns:c16="http://schemas.microsoft.com/office/drawing/2014/chart" uri="{C3380CC4-5D6E-409C-BE32-E72D297353CC}">
              <c16:uniqueId val="{00000005-563D-451D-BCE3-F073D9B4C2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4780</c:v>
                </c:pt>
                <c:pt idx="3">
                  <c:v>4587</c:v>
                </c:pt>
                <c:pt idx="6">
                  <c:v>4705</c:v>
                </c:pt>
                <c:pt idx="9">
                  <c:v>4571</c:v>
                </c:pt>
                <c:pt idx="12">
                  <c:v>4643</c:v>
                </c:pt>
              </c:numCache>
            </c:numRef>
          </c:val>
          <c:extLst>
            <c:ext xmlns:c16="http://schemas.microsoft.com/office/drawing/2014/chart" uri="{C3380CC4-5D6E-409C-BE32-E72D297353CC}">
              <c16:uniqueId val="{00000006-563D-451D-BCE3-F073D9B4C2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253</c:v>
                </c:pt>
                <c:pt idx="3">
                  <c:v>256</c:v>
                </c:pt>
                <c:pt idx="6">
                  <c:v>236</c:v>
                </c:pt>
                <c:pt idx="9">
                  <c:v>171</c:v>
                </c:pt>
                <c:pt idx="12">
                  <c:v>118</c:v>
                </c:pt>
              </c:numCache>
            </c:numRef>
          </c:val>
          <c:extLst>
            <c:ext xmlns:c16="http://schemas.microsoft.com/office/drawing/2014/chart" uri="{C3380CC4-5D6E-409C-BE32-E72D297353CC}">
              <c16:uniqueId val="{00000007-563D-451D-BCE3-F073D9B4C2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15534</c:v>
                </c:pt>
                <c:pt idx="3">
                  <c:v>14184</c:v>
                </c:pt>
                <c:pt idx="6">
                  <c:v>13246</c:v>
                </c:pt>
                <c:pt idx="9">
                  <c:v>12233</c:v>
                </c:pt>
                <c:pt idx="12">
                  <c:v>11438</c:v>
                </c:pt>
              </c:numCache>
            </c:numRef>
          </c:val>
          <c:extLst>
            <c:ext xmlns:c16="http://schemas.microsoft.com/office/drawing/2014/chart" uri="{C3380CC4-5D6E-409C-BE32-E72D297353CC}">
              <c16:uniqueId val="{00000008-563D-451D-BCE3-F073D9B4C2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100</c:v>
                </c:pt>
                <c:pt idx="3">
                  <c:v>80</c:v>
                </c:pt>
                <c:pt idx="6">
                  <c:v>60</c:v>
                </c:pt>
                <c:pt idx="9">
                  <c:v>0</c:v>
                </c:pt>
                <c:pt idx="12">
                  <c:v>0</c:v>
                </c:pt>
              </c:numCache>
            </c:numRef>
          </c:val>
          <c:extLst>
            <c:ext xmlns:c16="http://schemas.microsoft.com/office/drawing/2014/chart" uri="{C3380CC4-5D6E-409C-BE32-E72D297353CC}">
              <c16:uniqueId val="{00000009-563D-451D-BCE3-F073D9B4C2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40107</c:v>
                </c:pt>
                <c:pt idx="3">
                  <c:v>39672</c:v>
                </c:pt>
                <c:pt idx="6">
                  <c:v>38851</c:v>
                </c:pt>
                <c:pt idx="9">
                  <c:v>39574</c:v>
                </c:pt>
                <c:pt idx="12">
                  <c:v>30643</c:v>
                </c:pt>
              </c:numCache>
            </c:numRef>
          </c:val>
          <c:extLst>
            <c:ext xmlns:c16="http://schemas.microsoft.com/office/drawing/2014/chart" uri="{C3380CC4-5D6E-409C-BE32-E72D297353CC}">
              <c16:uniqueId val="{0000000A-563D-451D-BCE3-F073D9B4C2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3D-451D-BCE3-F073D9B4C2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14814</c:v>
                </c:pt>
                <c:pt idx="1">
                  <c:v>11589</c:v>
                </c:pt>
                <c:pt idx="2">
                  <c:v>13490</c:v>
                </c:pt>
              </c:numCache>
            </c:numRef>
          </c:val>
          <c:extLst>
            <c:ext xmlns:c16="http://schemas.microsoft.com/office/drawing/2014/chart" uri="{C3380CC4-5D6E-409C-BE32-E72D297353CC}">
              <c16:uniqueId val="{00000000-BC05-4663-8D0D-C2C659D86D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BC05-4663-8D0D-C2C659D86D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37876</c:v>
                </c:pt>
                <c:pt idx="1">
                  <c:v>14447</c:v>
                </c:pt>
                <c:pt idx="2">
                  <c:v>8428</c:v>
                </c:pt>
              </c:numCache>
            </c:numRef>
          </c:val>
          <c:extLst>
            <c:ext xmlns:c16="http://schemas.microsoft.com/office/drawing/2014/chart" uri="{C3380CC4-5D6E-409C-BE32-E72D297353CC}">
              <c16:uniqueId val="{00000002-BC05-4663-8D0D-C2C659D86D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{A75FA8F3-E809-4A07-80E0-7EBBDB3C3308}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2BA-41D0-9296-154FBFF26F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{B54CE299-2DF3-42B3-967E-F5AE877EF200}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BA-41D0-9296-154FBFF26F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{D6E9473C-8165-49CE-8D4D-6B42AB01AD8D}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BA-41D0-9296-154FBFF26F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{1FD48E6C-E7BF-4131-AEC0-C700AC078689}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BA-41D0-9296-154FBFF26F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{A90CC01D-28FC-4D54-BF00-1BF01E0903E0}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BA-41D0-9296-154FBFF26F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{984D6E9C-64D2-48D7-AA12-E28F8C603B64}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2BA-41D0-9296-154FBFF26F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{71D17387-9B8A-4FD6-B2B4-50E1C7B4B804}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2BA-41D0-9296-154FBFF26F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{41795652-4F97-4991-9044-45F1FFCE6188}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2BA-41D0-9296-154FBFF26F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{61B21762-8D80-474B-9077-F3F62D101B8E}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2BA-41D0-9296-154FBFF26F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43.9</c:v>
                </c:pt>
                <c:pt idx="32">
                  <c:v>46.9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BA-41D0-9296-154FBFF26F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{39905CBE-5A11-433C-8FE6-9860FAA3AFAA}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2BA-41D0-9296-154FBFF26F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{953BEDD1-ED68-4D4B-95FF-FA1BE651AC6B}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BA-41D0-9296-154FBFF26F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{AC7C9B60-F94E-4D44-A691-F6908E4A403E}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BA-41D0-9296-154FBFF26F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{1DF9BBC4-282A-48B8-94B1-36E7B879ADF2}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BA-41D0-9296-154FBFF26F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{5080A479-1B42-4AD8-8752-28C0534981B5}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BA-41D0-9296-154FBFF26F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{0A2C7A50-06C2-4301-A0A8-A359C986E971}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2BA-41D0-9296-154FBFF26F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{BD897426-0855-4EFB-B1E3-6B0616C52BD7}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2BA-41D0-9296-154FBFF26F5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{1B6B5F71-7B70-4D2D-89AE-E9B85843446E}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2BA-41D0-9296-154FBFF26F5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{672E92B0-0327-43DA-B7A0-C5E01421F11D}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2BA-41D0-9296-154FBFF26F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62.1</c:v>
                </c:pt>
              </c:numCache>
            </c:numRef>
          </c:xVal>
          <c:yVal>
            <c:numRef>
              <c:f>公会計指標分析・財政指標組合せ分析表!$BP$55:$DC$55</c:f>
              <c:numCache>
                <c:formatCode>#,##0.0;"▲ "#,##0.0</c:formatCode>
                <c:ptCount val="40"/>
                <c:pt idx="24">
                  <c:v>25.1</c:v>
                </c:pt>
                <c:pt idx="32">
                  <c:v>19.2</c:v>
                </c:pt>
              </c:numCache>
            </c:numRef>
          </c:yVal>
          <c:smooth val="0"/>
          <c:extLst>
            <c:ext xmlns:c16="http://schemas.microsoft.com/office/drawing/2014/chart" uri="{C3380CC4-5D6E-409C-BE32-E72D297353CC}">
              <c16:uniqueId val="{00000013-E2BA-41D0-9296-154FBFF26F59}"/>
            </c:ext>
          </c:extLst>
        </c:ser>
        <c:dLbls>
          <c:showLegendKey val="0"/>
          <c:showVal val="1"/>
          <c:showCatName val="0"/>
          <c:showSerName val="0"/>
          <c:showPercent val="0"/>
          <c:showBubbleSize val="0"/>
        </c:dLbls>
        <c:axId val="46179840"/>
        <c:axId val="46181760"/>
      </c:scatterChart>
      <c:valAx>
        <c:axId val="46179840"/>
        <c:scaling>
          <c:orientation val="maxMin"/>
          <c:max val="6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6"/>
          <c:min val="17"/>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{0B6A5977-C3EE-407C-AA60-D9B0885A3262}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DFA-410C-BA72-902857A74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{51D54783-9F62-4713-8B94-580FC777A30C}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FA-410C-BA72-902857A74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{C2161029-4928-48B2-9342-CB0DA2828DAA}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FA-410C-BA72-902857A74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{0D5B9B37-C53E-44D4-8471-7D8E3E2F425E}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FA-410C-BA72-902857A74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{54E0BE6C-2AE8-4D36-9B2B-D0B22ABE03E6}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FA-410C-BA72-902857A7499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{CD12ACE2-09D3-4844-8B3F-239F8FEF0E07}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DFA-410C-BA72-902857A7499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{D5A2FE80-B93E-4EF3-BDBD-B64757B32FF6}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DFA-410C-BA72-902857A7499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{509F3C01-227F-42F0-898D-4CFD461E38F0}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DFA-410C-BA72-902857A7499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{35D6E6AA-1C5A-4CED-91A7-3E2B094A2176}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DFA-410C-BA72-902857A74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10.3</c:v>
                </c:pt>
                <c:pt idx="16">
                  <c:v>9.5</c:v>
                </c:pt>
                <c:pt idx="24">
                  <c:v>9.1999999999999993</c:v>
                </c:pt>
                <c:pt idx="32">
                  <c:v>8.9</c:v>
                </c:pt>
              </c:numCache>
            </c:numRef>
          </c:xVal>
          <c:yVal>
            <c:numRef>
              <c:f>公会計指標分析・財政指標組合せ分析表!$BP$73:$DC$73</c:f>
              <c:numCache>
                <c:formatCode>#,##0.0;"▲ "#,##0.0</c:formatCode>
                <c:ptCount val="40"/>
                <c:pt idx="0">
                  <c:v>7.9</c:v>
                </c:pt>
              </c:numCache>
            </c:numRef>
          </c:yVal>
          <c:smooth val="0"/>
          <c:extLst>
            <c:ext xmlns:c16="http://schemas.microsoft.com/office/drawing/2014/chart" uri="{C3380CC4-5D6E-409C-BE32-E72D297353CC}">
              <c16:uniqueId val="{00000009-8DFA-410C-BA72-902857A749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{B59327F8-5B5C-4320-ADF9-5D9BC11C1ECB}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DFA-410C-BA72-902857A749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{56F2C966-FEBE-45D5-91F9-1E7A634AB151}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FA-410C-BA72-902857A74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{C8BAF867-911E-44F3-95D9-545169C0FDC7}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FA-410C-BA72-902857A74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{FF7F343F-A492-4D5B-8710-369FDB8155C3}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FA-410C-BA72-902857A74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{D202F244-0CAF-45AA-B4E4-0850008CBCE8}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FA-410C-BA72-902857A7499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{4B9C05B0-1E27-4C6D-AF19-D11C81AC0650}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DFA-410C-BA72-902857A74998}"/>
                </c:ext>
              </c:extLst>
            </c:dLbl>
            <c:dLbl>
              <c:idx val="16"/>
              <c:layout>
                <c:manualLayout>
                  <c:x val="-3.279743771767811E-2"/>
                  <c:y val="-4.739154617383162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{7BA1D5D6-29D6-445F-A285-141D6D087DE9}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DFA-410C-BA72-902857A74998}"/>
                </c:ext>
              </c:extLst>
            </c:dLbl>
            <c:dLbl>
              <c:idx val="24"/>
              <c:layout>
                <c:manualLayout>
                  <c:x val="-3.034324773247319E-2"/>
                  <c:y val="-7.7441748001756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{9690975E-844A-4A5F-A67E-506C8B1624F6}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DFA-410C-BA72-902857A7499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{0A41320C-C907-4D0C-8F03-81062C7C87B0}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DFA-410C-BA72-902857A74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8</c:v>
                </c:pt>
              </c:numCache>
            </c:numRef>
          </c:xVal>
          <c:yVal>
            <c:numRef>
              <c:f>公会計指標分析・財政指標組合せ分析表!$BP$77:$DC$77</c:f>
              <c:numCache>
                <c:formatCode>#,##0.0;"▲ "#,##0.0</c:formatCode>
                <c:ptCount val="40"/>
                <c:pt idx="0">
                  <c:v>31.3</c:v>
                </c:pt>
                <c:pt idx="8">
                  <c:v>25.3</c:v>
                </c:pt>
                <c:pt idx="16">
                  <c:v>25.5</c:v>
                </c:pt>
                <c:pt idx="24">
                  <c:v>25.1</c:v>
                </c:pt>
                <c:pt idx="32">
                  <c:v>19.2</c:v>
                </c:pt>
              </c:numCache>
            </c:numRef>
          </c:yVal>
          <c:smooth val="0"/>
          <c:extLst>
            <c:ext xmlns:c16="http://schemas.microsoft.com/office/drawing/2014/chart" uri="{C3380CC4-5D6E-409C-BE32-E72D297353CC}">
              <c16:uniqueId val="{00000013-8DFA-410C-BA72-902857A74998}"/>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前年度に比べ，公営企業債の元利償還金に対する繰入金が減少したものの，元利償還金が増加したこと，算入公債費等が減少したことにより，実質公債費比率の分子は減少した。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健全な財政運営を継続するため，引き続き，投資的事業に実施にあたっては，事業及び経費の精査を行い，公債費の抑制を図っていく。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年度以降，利子の積み立てのみ行っている。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今後，状況により積み立て等の検討が必要である。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住宅債の繰上償還を行ったことによる一般会計等に係る地方債の現在高の減少等により将来負担額は減少したものの，公営住宅債に係る充当可能特定財源等（住宅基金，住宅使用料）も減少したため，将来負担比率（分子）は前年度より増加し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健全な財政運営を継続するため，引き続き，投資的事業に実施にあたっては，事業及び経費の精査を行い，将来負担の抑制を図っていく。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宮城県気仙沼市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・財政調整基金に歳計剰余金を約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億円，「住宅基金」に約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億円積み立てた一方，「住宅基金」から公営住宅債の繰上償還のため約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交付された資金が財政調整基金や一部特定目的基金に積まれており，基金全体の残高が多額になっている。今後，当該事業の完了に伴う清算により残高が減少していく見込みであり，適切に管理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・また，通常分の財政調整基金については，社会情勢の急激な変化や災害等に備えて一定程度確保しておく必要があることから，残高を注視しつつ事業の選択や執行の管理に努める。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・ふるさと納税による寄付が増加傾向にあり，寄せられた寄附金を適切に管理し，使途の明確化を図るため，「ふるさと応援基金」を設置する。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・市営住宅基金：市営住宅及び共同施設の建設，修繕，改良，解体等に要する資金に充てる。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・地域振興基金：地域振興のために行う事業の資金に充てる。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・庁舎建設基金：将来的な庁舎建設の資金に充てる。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・東日本大震災復興基金：宮城県からの交付金を原資として，東日本大震災からの復興に関する事業の資金に充てる。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・市営住宅基金：市営住宅管理の資金に充てるため，約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億円積み立てた一方，公営住宅債の繰上償還のため約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・東日本大震災復興基金：被災住宅再建支援事業等により約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億円の取崩しと過年度事業の実績額確定により約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・森林環境譲与税基金：森林経営管理事業等により約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億円の取崩しと森林の整備等に充てるため約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・庁舎建設基金：令和８～９年度の新庁舎完成を目指し，令和７年度まで毎年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・各種目的に応じて計画的に積み立て及び取り崩しを行い，基金の設置目的を果たした後は基金の廃止を行う等，適切に管理していく。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・これは，繰り越しした東日本大震災に係る復旧・復興事業に執行残が出たために取崩しを行わず，剰余金の積み立てにより増加したものである。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・基金残高には復旧・復興事業の財源として交付された震災復興特別交付税等を含んでおり，当該事業の進捗に伴い基金残高は減少していく見込みである。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・普通交付税は，人口減少の伴い減少していく見込みであることから，今後の財政需要に備えて通常分の残高を一定程度確保しておく必要がある。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年度から利子の積み立てのみ行っており，基金残高は横ばいとなっている。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・今後，財源の状況を見ながら積み立て等の検討が必要である。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当市では、東日本大震災によって被災した公共施設を再建したり、復興に資する施設を新たに整備したことなどによって、有形固定資産減価償却率は、類似団体平均と比較して低くなっている。 </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1" name="直線コネクタ 70"/>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2"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3" name="直線コネクタ 72"/>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4"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5" name="直線コネクタ 74"/>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8" name="フローチャート: 判断 77"/>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9" name="フローチャート: 判断 78"/>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1" name="フローチャート: 判断 80"/>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109643</xdr:rowOff>
    </xdr:from>
    <xdr:to>
      <xdr:col>23</xdr:col>
      <xdr:colOff>136525</xdr:colOff>
      <xdr:row>28</xdr:row>
      <xdr:rowOff>39793</xdr:rowOff>
    </xdr:to>
    <xdr:sp macro="" textlink="">
      <xdr:nvSpPr>
        <xdr:cNvPr id="87" name="楕円 86"/>
        <xdr:cNvSpPr/>
      </xdr:nvSpPr>
      <xdr:spPr>
        <a:xfrm>
          <a:off x="47117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24570</xdr:rowOff>
    </xdr:from>
    <xdr:ext cx="405111" cy="259045"/>
    <xdr:sp macro="" textlink="">
      <xdr:nvSpPr>
        <xdr:cNvPr id="88" name="有形固定資産減価償却率該当値テキスト"/>
        <xdr:cNvSpPr txBox="1"/>
      </xdr:nvSpPr>
      <xdr:spPr>
        <a:xfrm>
          <a:off x="4813300"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1693</xdr:rowOff>
    </xdr:from>
    <xdr:to>
      <xdr:col>19</xdr:col>
      <xdr:colOff>187325</xdr:colOff>
      <xdr:row>27</xdr:row>
      <xdr:rowOff>103293</xdr:rowOff>
    </xdr:to>
    <xdr:sp macro="" textlink="">
      <xdr:nvSpPr>
        <xdr:cNvPr id="89" name="楕円 88"/>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52493</xdr:rowOff>
    </xdr:from>
    <xdr:to>
      <xdr:col>23</xdr:col>
      <xdr:colOff>85725</xdr:colOff>
      <xdr:row>27</xdr:row>
      <xdr:rowOff>160443</xdr:rowOff>
    </xdr:to>
    <xdr:cxnSp macro="">
      <xdr:nvCxnSpPr>
        <xdr:cNvPr id="90" name="直線コネクタ 89"/>
        <xdr:cNvCxnSpPr/>
      </xdr:nvCxnSpPr>
      <xdr:spPr>
        <a:xfrm>
          <a:off x="4051300" y="545316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119820</xdr:rowOff>
    </xdr:from>
    <xdr:ext cx="405111" cy="259045"/>
    <xdr:sp macro="" textlink="">
      <xdr:nvSpPr>
        <xdr:cNvPr id="95" name="n_1mainValue有形固定資産減価償却率"/>
        <xdr:cNvSpPr txBox="1"/>
      </xdr:nvSpPr>
      <xdr:spPr>
        <a:xfrm>
          <a:off x="38360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債務償還比率は類似団体平均とほぼ同じとなっており，前年度から</a:t>
          </a:r>
          <a:r>
            <a:rPr kumimoji="1" lang="en-US" altLang="ja-JP" sz="1100">
              <a:latin typeface="ＭＳ Ｐゴシック" panose="020B0600070205080204" pitchFamily="50" charset="-128"/>
              <a:ea typeface="ＭＳ Ｐゴシック" panose="020B0600070205080204" pitchFamily="50" charset="-128"/>
            </a:rPr>
            <a:t>143.7%</a:t>
          </a:r>
          <a:r>
            <a:rPr kumimoji="1" lang="ja-JP" altLang="en-US" sz="1100">
              <a:latin typeface="ＭＳ Ｐゴシック" panose="020B0600070205080204" pitchFamily="50" charset="-128"/>
              <a:ea typeface="ＭＳ Ｐゴシック" panose="020B0600070205080204" pitchFamily="50" charset="-128"/>
            </a:rPr>
            <a:t>減となっている。主な要因としては，経常一般財源等が増となったことである。</a:t>
          </a:r>
        </a:p>
        <a:p>
          <a:r>
            <a:rPr kumimoji="1" lang="ja-JP" altLang="en-US" sz="1100">
              <a:latin typeface="ＭＳ Ｐゴシック" panose="020B0600070205080204" pitchFamily="50" charset="-128"/>
              <a:ea typeface="ＭＳ Ｐゴシック" panose="020B0600070205080204" pitchFamily="50" charset="-128"/>
            </a:rPr>
            <a:t>経常一般財源等（歳入）等は，普通交付税が人口減により減少していく見込であることから，継続的に事務・事業の見直しを行い経常的な経費の適正化に向けて取り組んでいく。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6" name="直線コネクタ 125"/>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27"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28" name="直線コネクタ 127"/>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1"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2" name="フローチャート: 判断 131"/>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3" name="フローチャート: 判断 132"/>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4" name="フローチャート: 判断 133"/>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5" name="フローチャート: 判断 134"/>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6" name="フローチャート: 判断 135"/>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60661</xdr:rowOff>
    </xdr:from>
    <xdr:to>
      <xdr:col>76</xdr:col>
      <xdr:colOff>73025</xdr:colOff>
      <xdr:row>30</xdr:row>
      <xdr:rowOff>162261</xdr:rowOff>
    </xdr:to>
    <xdr:sp macro="" textlink="">
      <xdr:nvSpPr>
        <xdr:cNvPr id="142" name="楕円 141"/>
        <xdr:cNvSpPr/>
      </xdr:nvSpPr>
      <xdr:spPr>
        <a:xfrm>
          <a:off x="14744700" y="59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83538</xdr:rowOff>
    </xdr:from>
    <xdr:ext cx="469744" cy="259045"/>
    <xdr:sp macro="" textlink="">
      <xdr:nvSpPr>
        <xdr:cNvPr id="143" name="債務償還比率該当値テキスト"/>
        <xdr:cNvSpPr txBox="1"/>
      </xdr:nvSpPr>
      <xdr:spPr>
        <a:xfrm>
          <a:off x="14846300" y="582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110816</xdr:rowOff>
    </xdr:from>
    <xdr:to>
      <xdr:col>72</xdr:col>
      <xdr:colOff>123825</xdr:colOff>
      <xdr:row>32</xdr:row>
      <xdr:rowOff>40966</xdr:rowOff>
    </xdr:to>
    <xdr:sp macro="" textlink="">
      <xdr:nvSpPr>
        <xdr:cNvPr id="144" name="楕円 143"/>
        <xdr:cNvSpPr/>
      </xdr:nvSpPr>
      <xdr:spPr>
        <a:xfrm>
          <a:off x="14033500" y="61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111461</xdr:rowOff>
    </xdr:from>
    <xdr:to>
      <xdr:col>76</xdr:col>
      <xdr:colOff>22225</xdr:colOff>
      <xdr:row>31</xdr:row>
      <xdr:rowOff>161616</xdr:rowOff>
    </xdr:to>
    <xdr:cxnSp macro="">
      <xdr:nvCxnSpPr>
        <xdr:cNvPr id="145" name="直線コネクタ 144"/>
        <xdr:cNvCxnSpPr/>
      </xdr:nvCxnSpPr>
      <xdr:spPr>
        <a:xfrm flipV="1">
          <a:off x="14084300" y="6026486"/>
          <a:ext cx="711200" cy="2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116024</xdr:rowOff>
    </xdr:from>
    <xdr:to>
      <xdr:col>68</xdr:col>
      <xdr:colOff>123825</xdr:colOff>
      <xdr:row>31</xdr:row>
      <xdr:rowOff>46174</xdr:rowOff>
    </xdr:to>
    <xdr:sp macro="" textlink="">
      <xdr:nvSpPr>
        <xdr:cNvPr id="146" name="楕円 145"/>
        <xdr:cNvSpPr/>
      </xdr:nvSpPr>
      <xdr:spPr>
        <a:xfrm>
          <a:off x="13271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166824</xdr:rowOff>
    </xdr:from>
    <xdr:to>
      <xdr:col>72</xdr:col>
      <xdr:colOff>73025</xdr:colOff>
      <xdr:row>31</xdr:row>
      <xdr:rowOff>161616</xdr:rowOff>
    </xdr:to>
    <xdr:cxnSp macro="">
      <xdr:nvCxnSpPr>
        <xdr:cNvPr id="147" name="直線コネクタ 146"/>
        <xdr:cNvCxnSpPr/>
      </xdr:nvCxnSpPr>
      <xdr:spPr>
        <a:xfrm>
          <a:off x="13322300" y="6081849"/>
          <a:ext cx="762000" cy="16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36177</xdr:rowOff>
    </xdr:from>
    <xdr:to>
      <xdr:col>64</xdr:col>
      <xdr:colOff>123825</xdr:colOff>
      <xdr:row>31</xdr:row>
      <xdr:rowOff>137777</xdr:rowOff>
    </xdr:to>
    <xdr:sp macro="" textlink="">
      <xdr:nvSpPr>
        <xdr:cNvPr id="148" name="楕円 147"/>
        <xdr:cNvSpPr/>
      </xdr:nvSpPr>
      <xdr:spPr>
        <a:xfrm>
          <a:off x="12509500" y="61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166824</xdr:rowOff>
    </xdr:from>
    <xdr:to>
      <xdr:col>68</xdr:col>
      <xdr:colOff>73025</xdr:colOff>
      <xdr:row>31</xdr:row>
      <xdr:rowOff>86977</xdr:rowOff>
    </xdr:to>
    <xdr:cxnSp macro="">
      <xdr:nvCxnSpPr>
        <xdr:cNvPr id="149" name="直線コネクタ 148"/>
        <xdr:cNvCxnSpPr/>
      </xdr:nvCxnSpPr>
      <xdr:spPr>
        <a:xfrm flipV="1">
          <a:off x="12560300" y="6081849"/>
          <a:ext cx="762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120841</xdr:rowOff>
    </xdr:from>
    <xdr:to>
      <xdr:col>60</xdr:col>
      <xdr:colOff>123825</xdr:colOff>
      <xdr:row>32</xdr:row>
      <xdr:rowOff>50991</xdr:rowOff>
    </xdr:to>
    <xdr:sp macro="" textlink="">
      <xdr:nvSpPr>
        <xdr:cNvPr id="150" name="楕円 149"/>
        <xdr:cNvSpPr/>
      </xdr:nvSpPr>
      <xdr:spPr>
        <a:xfrm>
          <a:off x="11747500" y="62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86977</xdr:rowOff>
    </xdr:from>
    <xdr:to>
      <xdr:col>64</xdr:col>
      <xdr:colOff>73025</xdr:colOff>
      <xdr:row>32</xdr:row>
      <xdr:rowOff>191</xdr:rowOff>
    </xdr:to>
    <xdr:cxnSp macro="">
      <xdr:nvCxnSpPr>
        <xdr:cNvPr id="151" name="直線コネクタ 150"/>
        <xdr:cNvCxnSpPr/>
      </xdr:nvCxnSpPr>
      <xdr:spPr>
        <a:xfrm flipV="1">
          <a:off x="11798300" y="6173452"/>
          <a:ext cx="7620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2"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3"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4"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5"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32093</xdr:rowOff>
    </xdr:from>
    <xdr:ext cx="469744" cy="259045"/>
    <xdr:sp macro="" textlink="">
      <xdr:nvSpPr>
        <xdr:cNvPr id="156" name="n_1mainValue債務償還比率"/>
        <xdr:cNvSpPr txBox="1"/>
      </xdr:nvSpPr>
      <xdr:spPr>
        <a:xfrm>
          <a:off x="13836727" y="629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62701</xdr:rowOff>
    </xdr:from>
    <xdr:ext cx="469744" cy="259045"/>
    <xdr:sp macro="" textlink="">
      <xdr:nvSpPr>
        <xdr:cNvPr id="157" name="n_2mainValue債務償還比率"/>
        <xdr:cNvSpPr txBox="1"/>
      </xdr:nvSpPr>
      <xdr:spPr>
        <a:xfrm>
          <a:off x="130874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154304</xdr:rowOff>
    </xdr:from>
    <xdr:ext cx="469744" cy="259045"/>
    <xdr:sp macro="" textlink="">
      <xdr:nvSpPr>
        <xdr:cNvPr id="158" name="n_3mainValue債務償還比率"/>
        <xdr:cNvSpPr txBox="1"/>
      </xdr:nvSpPr>
      <xdr:spPr>
        <a:xfrm>
          <a:off x="12325427" y="5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42118</xdr:rowOff>
    </xdr:from>
    <xdr:ext cx="469744" cy="259045"/>
    <xdr:sp macro="" textlink="">
      <xdr:nvSpPr>
        <xdr:cNvPr id="159" name="n_4mainValue債務償還比率"/>
        <xdr:cNvSpPr txBox="1"/>
      </xdr:nvSpPr>
      <xdr:spPr>
        <a:xfrm>
          <a:off x="11563427" y="630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4" name="フローチャート: 判断 63"/>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147320</xdr:rowOff>
    </xdr:from>
    <xdr:to>
      <xdr:col>24</xdr:col>
      <xdr:colOff>114300</xdr:colOff>
      <xdr:row>41</xdr:row>
      <xdr:rowOff>77470</xdr:rowOff>
    </xdr:to>
    <xdr:sp macro="" textlink="">
      <xdr:nvSpPr>
        <xdr:cNvPr id="73" name="楕円 72"/>
        <xdr:cNvSpPr/>
      </xdr:nvSpPr>
      <xdr:spPr>
        <a:xfrm>
          <a:off x="4584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62247</xdr:rowOff>
    </xdr:from>
    <xdr:ext cx="405111" cy="259045"/>
    <xdr:sp macro="" textlink="">
      <xdr:nvSpPr>
        <xdr:cNvPr id="74" name="【道路】&#10;有形固定資産減価償却率該当値テキスト"/>
        <xdr:cNvSpPr txBox="1"/>
      </xdr:nvSpPr>
      <xdr:spPr>
        <a:xfrm>
          <a:off x="4673600"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122555</xdr:rowOff>
    </xdr:from>
    <xdr:to>
      <xdr:col>20</xdr:col>
      <xdr:colOff>38100</xdr:colOff>
      <xdr:row>41</xdr:row>
      <xdr:rowOff>52705</xdr:rowOff>
    </xdr:to>
    <xdr:sp macro="" textlink="">
      <xdr:nvSpPr>
        <xdr:cNvPr id="75" name="楕円 74"/>
        <xdr:cNvSpPr/>
      </xdr:nvSpPr>
      <xdr:spPr>
        <a:xfrm>
          <a:off x="3746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xdr:rowOff>
    </xdr:from>
    <xdr:to>
      <xdr:col>24</xdr:col>
      <xdr:colOff>63500</xdr:colOff>
      <xdr:row>41</xdr:row>
      <xdr:rowOff>26670</xdr:rowOff>
    </xdr:to>
    <xdr:cxnSp macro="">
      <xdr:nvCxnSpPr>
        <xdr:cNvPr id="76" name="直線コネクタ 75"/>
        <xdr:cNvCxnSpPr/>
      </xdr:nvCxnSpPr>
      <xdr:spPr>
        <a:xfrm>
          <a:off x="3797300" y="7031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77" name="n_1ave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8"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79" name="n_3ave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0" name="n_4aveValue【道路】&#10;有形固定資産減価償却率"/>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43832</xdr:rowOff>
    </xdr:from>
    <xdr:ext cx="405111" cy="259045"/>
    <xdr:sp macro="" textlink="">
      <xdr:nvSpPr>
        <xdr:cNvPr id="81" name="n_1mainValue【道路】&#10;有形固定資産減価償却率"/>
        <xdr:cNvSpPr txBox="1"/>
      </xdr:nvSpPr>
      <xdr:spPr>
        <a:xfrm>
          <a:off x="3582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07" name="直線コネクタ 106"/>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08"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09" name="直線コネクタ 108"/>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0"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11" name="直線コネクタ 110"/>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12"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13" name="フローチャート: 判断 112"/>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124188</xdr:rowOff>
    </xdr:from>
    <xdr:to>
      <xdr:col>50</xdr:col>
      <xdr:colOff>165100</xdr:colOff>
      <xdr:row>40</xdr:row>
      <xdr:rowOff>54338</xdr:rowOff>
    </xdr:to>
    <xdr:sp macro="" textlink="">
      <xdr:nvSpPr>
        <xdr:cNvPr id="114" name="フローチャート: 判断 113"/>
        <xdr:cNvSpPr/>
      </xdr:nvSpPr>
      <xdr:spPr>
        <a:xfrm>
          <a:off x="9588500" y="681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15" name="フローチャート: 判断 114"/>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16" name="フローチャート: 判断 115"/>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17" name="フローチャート: 判断 116"/>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135912</xdr:rowOff>
    </xdr:from>
    <xdr:to>
      <xdr:col>55</xdr:col>
      <xdr:colOff>50800</xdr:colOff>
      <xdr:row>38</xdr:row>
      <xdr:rowOff>66062</xdr:rowOff>
    </xdr:to>
    <xdr:sp macro="" textlink="">
      <xdr:nvSpPr>
        <xdr:cNvPr id="123" name="楕円 122"/>
        <xdr:cNvSpPr/>
      </xdr:nvSpPr>
      <xdr:spPr>
        <a:xfrm>
          <a:off x="10426700" y="64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158789</xdr:rowOff>
    </xdr:from>
    <xdr:ext cx="534377" cy="259045"/>
    <xdr:sp macro="" textlink="">
      <xdr:nvSpPr>
        <xdr:cNvPr id="124" name="【道路】&#10;一人当たり延長該当値テキスト"/>
        <xdr:cNvSpPr txBox="1"/>
      </xdr:nvSpPr>
      <xdr:spPr>
        <a:xfrm>
          <a:off x="10515600" y="63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151783</xdr:rowOff>
    </xdr:from>
    <xdr:to>
      <xdr:col>50</xdr:col>
      <xdr:colOff>165100</xdr:colOff>
      <xdr:row>38</xdr:row>
      <xdr:rowOff>81933</xdr:rowOff>
    </xdr:to>
    <xdr:sp macro="" textlink="">
      <xdr:nvSpPr>
        <xdr:cNvPr id="125" name="楕円 124"/>
        <xdr:cNvSpPr/>
      </xdr:nvSpPr>
      <xdr:spPr>
        <a:xfrm>
          <a:off x="9588500" y="64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15262</xdr:rowOff>
    </xdr:from>
    <xdr:to>
      <xdr:col>55</xdr:col>
      <xdr:colOff>0</xdr:colOff>
      <xdr:row>38</xdr:row>
      <xdr:rowOff>31133</xdr:rowOff>
    </xdr:to>
    <xdr:cxnSp macro="">
      <xdr:nvCxnSpPr>
        <xdr:cNvPr id="126" name="直線コネクタ 125"/>
        <xdr:cNvCxnSpPr/>
      </xdr:nvCxnSpPr>
      <xdr:spPr>
        <a:xfrm flipV="1">
          <a:off x="9639300" y="6530362"/>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45465</xdr:rowOff>
    </xdr:from>
    <xdr:ext cx="534377" cy="259045"/>
    <xdr:sp macro="" textlink="">
      <xdr:nvSpPr>
        <xdr:cNvPr id="127" name="n_1aveValue【道路】&#10;一人当たり延長"/>
        <xdr:cNvSpPr txBox="1"/>
      </xdr:nvSpPr>
      <xdr:spPr>
        <a:xfrm>
          <a:off x="9359411" y="69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58684</xdr:rowOff>
    </xdr:from>
    <xdr:ext cx="534377" cy="259045"/>
    <xdr:sp macro="" textlink="">
      <xdr:nvSpPr>
        <xdr:cNvPr id="128" name="n_2aveValue【道路】&#10;一人当たり延長"/>
        <xdr:cNvSpPr txBox="1"/>
      </xdr:nvSpPr>
      <xdr:spPr>
        <a:xfrm>
          <a:off x="8483111" y="65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63941</xdr:rowOff>
    </xdr:from>
    <xdr:ext cx="534377" cy="259045"/>
    <xdr:sp macro="" textlink="">
      <xdr:nvSpPr>
        <xdr:cNvPr id="129" name="n_3aveValue【道路】&#10;一人当たり延長"/>
        <xdr:cNvSpPr txBox="1"/>
      </xdr:nvSpPr>
      <xdr:spPr>
        <a:xfrm>
          <a:off x="7594111" y="65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161979</xdr:rowOff>
    </xdr:from>
    <xdr:ext cx="534377" cy="259045"/>
    <xdr:sp macro="" textlink="">
      <xdr:nvSpPr>
        <xdr:cNvPr id="130" name="n_4aveValue【道路】&#10;一人当たり延長"/>
        <xdr:cNvSpPr txBox="1"/>
      </xdr:nvSpPr>
      <xdr:spPr>
        <a:xfrm>
          <a:off x="6705111" y="65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98460</xdr:rowOff>
    </xdr:from>
    <xdr:ext cx="534377" cy="259045"/>
    <xdr:sp macro="" textlink="">
      <xdr:nvSpPr>
        <xdr:cNvPr id="131" name="n_1mainValue【道路】&#10;一人当たり延長"/>
        <xdr:cNvSpPr txBox="1"/>
      </xdr:nvSpPr>
      <xdr:spPr>
        <a:xfrm>
          <a:off x="9359411" y="62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54" name="直線コネクタ 153"/>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5"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6" name="直線コネクタ 15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7"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8" name="直線コネクタ 157"/>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59"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60" name="フローチャート: 判断 159"/>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61" name="フローチャート: 判断 16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17780</xdr:rowOff>
    </xdr:from>
    <xdr:to>
      <xdr:col>15</xdr:col>
      <xdr:colOff>101600</xdr:colOff>
      <xdr:row>61</xdr:row>
      <xdr:rowOff>119380</xdr:rowOff>
    </xdr:to>
    <xdr:sp macro="" textlink="">
      <xdr:nvSpPr>
        <xdr:cNvPr id="162" name="フローチャート: 判断 161"/>
        <xdr:cNvSpPr/>
      </xdr:nvSpPr>
      <xdr:spPr>
        <a:xfrm>
          <a:off x="2857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152654</xdr:rowOff>
    </xdr:from>
    <xdr:to>
      <xdr:col>10</xdr:col>
      <xdr:colOff>165100</xdr:colOff>
      <xdr:row>61</xdr:row>
      <xdr:rowOff>82804</xdr:rowOff>
    </xdr:to>
    <xdr:sp macro="" textlink="">
      <xdr:nvSpPr>
        <xdr:cNvPr id="163" name="フローチャート: 判断 162"/>
        <xdr:cNvSpPr/>
      </xdr:nvSpPr>
      <xdr:spPr>
        <a:xfrm>
          <a:off x="1968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111506</xdr:rowOff>
    </xdr:from>
    <xdr:to>
      <xdr:col>6</xdr:col>
      <xdr:colOff>38100</xdr:colOff>
      <xdr:row>61</xdr:row>
      <xdr:rowOff>41656</xdr:rowOff>
    </xdr:to>
    <xdr:sp macro="" textlink="">
      <xdr:nvSpPr>
        <xdr:cNvPr id="164" name="フローチャート: 判断 163"/>
        <xdr:cNvSpPr/>
      </xdr:nvSpPr>
      <xdr:spPr>
        <a:xfrm>
          <a:off x="1079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26924</xdr:rowOff>
    </xdr:from>
    <xdr:to>
      <xdr:col>24</xdr:col>
      <xdr:colOff>114300</xdr:colOff>
      <xdr:row>62</xdr:row>
      <xdr:rowOff>128524</xdr:rowOff>
    </xdr:to>
    <xdr:sp macro="" textlink="">
      <xdr:nvSpPr>
        <xdr:cNvPr id="170" name="楕円 169"/>
        <xdr:cNvSpPr/>
      </xdr:nvSpPr>
      <xdr:spPr>
        <a:xfrm>
          <a:off x="4584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5351</xdr:rowOff>
    </xdr:from>
    <xdr:ext cx="405111" cy="259045"/>
    <xdr:sp macro="" textlink="">
      <xdr:nvSpPr>
        <xdr:cNvPr id="171" name="【橋りょう・トンネル】&#10;有形固定資産減価償却率該当値テキスト"/>
        <xdr:cNvSpPr txBox="1"/>
      </xdr:nvSpPr>
      <xdr:spPr>
        <a:xfrm>
          <a:off x="4673600"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54356</xdr:rowOff>
    </xdr:from>
    <xdr:to>
      <xdr:col>20</xdr:col>
      <xdr:colOff>38100</xdr:colOff>
      <xdr:row>60</xdr:row>
      <xdr:rowOff>155956</xdr:rowOff>
    </xdr:to>
    <xdr:sp macro="" textlink="">
      <xdr:nvSpPr>
        <xdr:cNvPr id="172" name="楕円 171"/>
        <xdr:cNvSpPr/>
      </xdr:nvSpPr>
      <xdr:spPr>
        <a:xfrm>
          <a:off x="3746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105156</xdr:rowOff>
    </xdr:from>
    <xdr:to>
      <xdr:col>24</xdr:col>
      <xdr:colOff>63500</xdr:colOff>
      <xdr:row>62</xdr:row>
      <xdr:rowOff>77724</xdr:rowOff>
    </xdr:to>
    <xdr:cxnSp macro="">
      <xdr:nvCxnSpPr>
        <xdr:cNvPr id="173" name="直線コネクタ 172"/>
        <xdr:cNvCxnSpPr/>
      </xdr:nvCxnSpPr>
      <xdr:spPr>
        <a:xfrm>
          <a:off x="3797300" y="10392156"/>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4" name="n_1aveValue【橋りょう・トンネ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135907</xdr:rowOff>
    </xdr:from>
    <xdr:ext cx="405111" cy="259045"/>
    <xdr:sp macro="" textlink="">
      <xdr:nvSpPr>
        <xdr:cNvPr id="175" name="n_2aveValue【橋りょう・トンネル】&#10;有形固定資産減価償却率"/>
        <xdr:cNvSpPr txBox="1"/>
      </xdr:nvSpPr>
      <xdr:spPr>
        <a:xfrm>
          <a:off x="2705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99331</xdr:rowOff>
    </xdr:from>
    <xdr:ext cx="405111" cy="259045"/>
    <xdr:sp macro="" textlink="">
      <xdr:nvSpPr>
        <xdr:cNvPr id="176" name="n_3aveValue【橋りょう・トンネル】&#10;有形固定資産減価償却率"/>
        <xdr:cNvSpPr txBox="1"/>
      </xdr:nvSpPr>
      <xdr:spPr>
        <a:xfrm>
          <a:off x="1816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58183</xdr:rowOff>
    </xdr:from>
    <xdr:ext cx="405111" cy="259045"/>
    <xdr:sp macro="" textlink="">
      <xdr:nvSpPr>
        <xdr:cNvPr id="177" name="n_4aveValue【橋りょう・トンネル】&#10;有形固定資産減価償却率"/>
        <xdr:cNvSpPr txBox="1"/>
      </xdr:nvSpPr>
      <xdr:spPr>
        <a:xfrm>
          <a:off x="927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1033</xdr:rowOff>
    </xdr:from>
    <xdr:ext cx="405111" cy="259045"/>
    <xdr:sp macro="" textlink="">
      <xdr:nvSpPr>
        <xdr:cNvPr id="178" name="n_1mainValue【橋りょう・トンネル】&#10;有形固定資産減価償却率"/>
        <xdr:cNvSpPr txBox="1"/>
      </xdr:nvSpPr>
      <xdr:spPr>
        <a:xfrm>
          <a:off x="3582044"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2" name="テキスト ボックス 19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02" name="直線コネクタ 201"/>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03"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04" name="直線コネクタ 203"/>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05"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06" name="直線コネクタ 205"/>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07"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08" name="フローチャート: 判断 207"/>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119913</xdr:rowOff>
    </xdr:from>
    <xdr:to>
      <xdr:col>50</xdr:col>
      <xdr:colOff>165100</xdr:colOff>
      <xdr:row>64</xdr:row>
      <xdr:rowOff>50063</xdr:rowOff>
    </xdr:to>
    <xdr:sp macro="" textlink="">
      <xdr:nvSpPr>
        <xdr:cNvPr id="209" name="フローチャート: 判断 208"/>
        <xdr:cNvSpPr/>
      </xdr:nvSpPr>
      <xdr:spPr>
        <a:xfrm>
          <a:off x="9588500" y="109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120264</xdr:rowOff>
    </xdr:from>
    <xdr:to>
      <xdr:col>46</xdr:col>
      <xdr:colOff>38100</xdr:colOff>
      <xdr:row>64</xdr:row>
      <xdr:rowOff>50414</xdr:rowOff>
    </xdr:to>
    <xdr:sp macro="" textlink="">
      <xdr:nvSpPr>
        <xdr:cNvPr id="210" name="フローチャート: 判断 209"/>
        <xdr:cNvSpPr/>
      </xdr:nvSpPr>
      <xdr:spPr>
        <a:xfrm>
          <a:off x="8699500" y="1092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120762</xdr:rowOff>
    </xdr:from>
    <xdr:to>
      <xdr:col>41</xdr:col>
      <xdr:colOff>101600</xdr:colOff>
      <xdr:row>64</xdr:row>
      <xdr:rowOff>50912</xdr:rowOff>
    </xdr:to>
    <xdr:sp macro="" textlink="">
      <xdr:nvSpPr>
        <xdr:cNvPr id="211" name="フローチャート: 判断 210"/>
        <xdr:cNvSpPr/>
      </xdr:nvSpPr>
      <xdr:spPr>
        <a:xfrm>
          <a:off x="7810500" y="109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122459</xdr:rowOff>
    </xdr:from>
    <xdr:to>
      <xdr:col>36</xdr:col>
      <xdr:colOff>165100</xdr:colOff>
      <xdr:row>64</xdr:row>
      <xdr:rowOff>52609</xdr:rowOff>
    </xdr:to>
    <xdr:sp macro="" textlink="">
      <xdr:nvSpPr>
        <xdr:cNvPr id="212" name="フローチャート: 判断 211"/>
        <xdr:cNvSpPr/>
      </xdr:nvSpPr>
      <xdr:spPr>
        <a:xfrm>
          <a:off x="6921500" y="1092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125761</xdr:rowOff>
    </xdr:from>
    <xdr:to>
      <xdr:col>55</xdr:col>
      <xdr:colOff>50800</xdr:colOff>
      <xdr:row>64</xdr:row>
      <xdr:rowOff>55911</xdr:rowOff>
    </xdr:to>
    <xdr:sp macro="" textlink="">
      <xdr:nvSpPr>
        <xdr:cNvPr id="218" name="楕円 217"/>
        <xdr:cNvSpPr/>
      </xdr:nvSpPr>
      <xdr:spPr>
        <a:xfrm>
          <a:off x="10426700" y="109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40688</xdr:rowOff>
    </xdr:from>
    <xdr:ext cx="599010" cy="259045"/>
    <xdr:sp macro="" textlink="">
      <xdr:nvSpPr>
        <xdr:cNvPr id="219" name="【橋りょう・トンネル】&#10;一人当たり有形固定資産（償却資産）額該当値テキスト"/>
        <xdr:cNvSpPr txBox="1"/>
      </xdr:nvSpPr>
      <xdr:spPr>
        <a:xfrm>
          <a:off x="10515600" y="1084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124457</xdr:rowOff>
    </xdr:from>
    <xdr:to>
      <xdr:col>50</xdr:col>
      <xdr:colOff>165100</xdr:colOff>
      <xdr:row>64</xdr:row>
      <xdr:rowOff>54607</xdr:rowOff>
    </xdr:to>
    <xdr:sp macro="" textlink="">
      <xdr:nvSpPr>
        <xdr:cNvPr id="220" name="楕円 219"/>
        <xdr:cNvSpPr/>
      </xdr:nvSpPr>
      <xdr:spPr>
        <a:xfrm>
          <a:off x="9588500" y="109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3807</xdr:rowOff>
    </xdr:from>
    <xdr:to>
      <xdr:col>55</xdr:col>
      <xdr:colOff>0</xdr:colOff>
      <xdr:row>64</xdr:row>
      <xdr:rowOff>5111</xdr:rowOff>
    </xdr:to>
    <xdr:cxnSp macro="">
      <xdr:nvCxnSpPr>
        <xdr:cNvPr id="221" name="直線コネクタ 220"/>
        <xdr:cNvCxnSpPr/>
      </xdr:nvCxnSpPr>
      <xdr:spPr>
        <a:xfrm>
          <a:off x="9639300" y="10976607"/>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66590</xdr:rowOff>
    </xdr:from>
    <xdr:ext cx="599010" cy="259045"/>
    <xdr:sp macro="" textlink="">
      <xdr:nvSpPr>
        <xdr:cNvPr id="222" name="n_1aveValue【橋りょう・トンネル】&#10;一人当たり有形固定資産（償却資産）額"/>
        <xdr:cNvSpPr txBox="1"/>
      </xdr:nvSpPr>
      <xdr:spPr>
        <a:xfrm>
          <a:off x="9327095" y="106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66941</xdr:rowOff>
    </xdr:from>
    <xdr:ext cx="599010" cy="259045"/>
    <xdr:sp macro="" textlink="">
      <xdr:nvSpPr>
        <xdr:cNvPr id="223" name="n_2aveValue【橋りょう・トンネル】&#10;一人当たり有形固定資産（償却資産）額"/>
        <xdr:cNvSpPr txBox="1"/>
      </xdr:nvSpPr>
      <xdr:spPr>
        <a:xfrm>
          <a:off x="8450795" y="1069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67439</xdr:rowOff>
    </xdr:from>
    <xdr:ext cx="599010" cy="259045"/>
    <xdr:sp macro="" textlink="">
      <xdr:nvSpPr>
        <xdr:cNvPr id="224" name="n_3aveValue【橋りょう・トンネル】&#10;一人当たり有形固定資産（償却資産）額"/>
        <xdr:cNvSpPr txBox="1"/>
      </xdr:nvSpPr>
      <xdr:spPr>
        <a:xfrm>
          <a:off x="7561795" y="1069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69136</xdr:rowOff>
    </xdr:from>
    <xdr:ext cx="599010" cy="259045"/>
    <xdr:sp macro="" textlink="">
      <xdr:nvSpPr>
        <xdr:cNvPr id="225" name="n_4aveValue【橋りょう・トンネル】&#10;一人当たり有形固定資産（償却資産）額"/>
        <xdr:cNvSpPr txBox="1"/>
      </xdr:nvSpPr>
      <xdr:spPr>
        <a:xfrm>
          <a:off x="6672795" y="1069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45734</xdr:rowOff>
    </xdr:from>
    <xdr:ext cx="599010" cy="259045"/>
    <xdr:sp macro="" textlink="">
      <xdr:nvSpPr>
        <xdr:cNvPr id="226" name="n_1mainValue【橋りょう・トンネル】&#10;一人当たり有形固定資産（償却資産）額"/>
        <xdr:cNvSpPr txBox="1"/>
      </xdr:nvSpPr>
      <xdr:spPr>
        <a:xfrm>
          <a:off x="9327095" y="1101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52" name="直線コネクタ 251"/>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53"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54" name="直線コネクタ 2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55"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56" name="直線コネクタ 255"/>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57"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58" name="フローチャート: 判断 257"/>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59" name="フローチャート: 判断 258"/>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60" name="フローチャート: 判断 259"/>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61" name="フローチャート: 判断 260"/>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262" name="フローチャート: 判断 261"/>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114663</xdr:rowOff>
    </xdr:from>
    <xdr:to>
      <xdr:col>24</xdr:col>
      <xdr:colOff>114300</xdr:colOff>
      <xdr:row>79</xdr:row>
      <xdr:rowOff>44813</xdr:rowOff>
    </xdr:to>
    <xdr:sp macro="" textlink="">
      <xdr:nvSpPr>
        <xdr:cNvPr id="268" name="楕円 267"/>
        <xdr:cNvSpPr/>
      </xdr:nvSpPr>
      <xdr:spPr>
        <a:xfrm>
          <a:off x="45847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137540</xdr:rowOff>
    </xdr:from>
    <xdr:ext cx="405111" cy="259045"/>
    <xdr:sp macro="" textlink="">
      <xdr:nvSpPr>
        <xdr:cNvPr id="269" name="【公営住宅】&#10;有形固定資産減価償却率該当値テキスト"/>
        <xdr:cNvSpPr txBox="1"/>
      </xdr:nvSpPr>
      <xdr:spPr>
        <a:xfrm>
          <a:off x="4673600" y="133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68943</xdr:rowOff>
    </xdr:from>
    <xdr:to>
      <xdr:col>20</xdr:col>
      <xdr:colOff>38100</xdr:colOff>
      <xdr:row>78</xdr:row>
      <xdr:rowOff>170543</xdr:rowOff>
    </xdr:to>
    <xdr:sp macro="" textlink="">
      <xdr:nvSpPr>
        <xdr:cNvPr id="270" name="楕円 269"/>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119743</xdr:rowOff>
    </xdr:from>
    <xdr:to>
      <xdr:col>24</xdr:col>
      <xdr:colOff>63500</xdr:colOff>
      <xdr:row>78</xdr:row>
      <xdr:rowOff>165463</xdr:rowOff>
    </xdr:to>
    <xdr:cxnSp macro="">
      <xdr:nvCxnSpPr>
        <xdr:cNvPr id="271" name="直線コネクタ 270"/>
        <xdr:cNvCxnSpPr/>
      </xdr:nvCxnSpPr>
      <xdr:spPr>
        <a:xfrm>
          <a:off x="3797300" y="134928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272" name="n_1ave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66239</xdr:rowOff>
    </xdr:from>
    <xdr:ext cx="405111" cy="259045"/>
    <xdr:sp macro="" textlink="">
      <xdr:nvSpPr>
        <xdr:cNvPr id="273" name="n_2aveValue【公営住宅】&#10;有形固定資産減価償却率"/>
        <xdr:cNvSpPr txBox="1"/>
      </xdr:nvSpPr>
      <xdr:spPr>
        <a:xfrm>
          <a:off x="2705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274" name="n_3ave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167476</xdr:rowOff>
    </xdr:from>
    <xdr:ext cx="405111" cy="259045"/>
    <xdr:sp macro="" textlink="">
      <xdr:nvSpPr>
        <xdr:cNvPr id="275" name="n_4aveValue【公営住宅】&#10;有形固定資産減価償却率"/>
        <xdr:cNvSpPr txBox="1"/>
      </xdr:nvSpPr>
      <xdr:spPr>
        <a:xfrm>
          <a:off x="927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15620</xdr:rowOff>
    </xdr:from>
    <xdr:ext cx="405111" cy="259045"/>
    <xdr:sp macro="" textlink="">
      <xdr:nvSpPr>
        <xdr:cNvPr id="276" name="n_1mainValue【公営住宅】&#10;有形固定資産減価償却率"/>
        <xdr:cNvSpPr txBox="1"/>
      </xdr:nvSpPr>
      <xdr:spPr>
        <a:xfrm>
          <a:off x="3582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7" name="直線コネクタ 2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8" name="テキスト ボックス 2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9" name="直線コネクタ 2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0" name="テキスト ボックス 2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1" name="直線コネクタ 2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2" name="テキスト ボックス 2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3" name="直線コネクタ 2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4" name="テキスト ボックス 2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298" name="直線コネクタ 297"/>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00" name="直線コネクタ 29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01"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02" name="直線コネクタ 301"/>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03"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04" name="フローチャート: 判断 303"/>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94284</xdr:rowOff>
    </xdr:from>
    <xdr:to>
      <xdr:col>50</xdr:col>
      <xdr:colOff>165100</xdr:colOff>
      <xdr:row>85</xdr:row>
      <xdr:rowOff>24434</xdr:rowOff>
    </xdr:to>
    <xdr:sp macro="" textlink="">
      <xdr:nvSpPr>
        <xdr:cNvPr id="305" name="フローチャート: 判断 304"/>
        <xdr:cNvSpPr/>
      </xdr:nvSpPr>
      <xdr:spPr>
        <a:xfrm>
          <a:off x="95885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86970</xdr:rowOff>
    </xdr:from>
    <xdr:to>
      <xdr:col>46</xdr:col>
      <xdr:colOff>38100</xdr:colOff>
      <xdr:row>85</xdr:row>
      <xdr:rowOff>17120</xdr:rowOff>
    </xdr:to>
    <xdr:sp macro="" textlink="">
      <xdr:nvSpPr>
        <xdr:cNvPr id="306" name="フローチャート: 判断 305"/>
        <xdr:cNvSpPr/>
      </xdr:nvSpPr>
      <xdr:spPr>
        <a:xfrm>
          <a:off x="8699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89255</xdr:rowOff>
    </xdr:from>
    <xdr:to>
      <xdr:col>41</xdr:col>
      <xdr:colOff>101600</xdr:colOff>
      <xdr:row>85</xdr:row>
      <xdr:rowOff>19405</xdr:rowOff>
    </xdr:to>
    <xdr:sp macro="" textlink="">
      <xdr:nvSpPr>
        <xdr:cNvPr id="307" name="フローチャート: 判断 306"/>
        <xdr:cNvSpPr/>
      </xdr:nvSpPr>
      <xdr:spPr>
        <a:xfrm>
          <a:off x="7810500" y="1449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86055</xdr:rowOff>
    </xdr:from>
    <xdr:to>
      <xdr:col>36</xdr:col>
      <xdr:colOff>165100</xdr:colOff>
      <xdr:row>85</xdr:row>
      <xdr:rowOff>16205</xdr:rowOff>
    </xdr:to>
    <xdr:sp macro="" textlink="">
      <xdr:nvSpPr>
        <xdr:cNvPr id="308" name="フローチャート: 判断 307"/>
        <xdr:cNvSpPr/>
      </xdr:nvSpPr>
      <xdr:spPr>
        <a:xfrm>
          <a:off x="6921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129490</xdr:rowOff>
    </xdr:from>
    <xdr:to>
      <xdr:col>55</xdr:col>
      <xdr:colOff>50800</xdr:colOff>
      <xdr:row>78</xdr:row>
      <xdr:rowOff>59640</xdr:rowOff>
    </xdr:to>
    <xdr:sp macro="" textlink="">
      <xdr:nvSpPr>
        <xdr:cNvPr id="314" name="楕円 313"/>
        <xdr:cNvSpPr/>
      </xdr:nvSpPr>
      <xdr:spPr>
        <a:xfrm>
          <a:off x="104267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82517</xdr:rowOff>
    </xdr:from>
    <xdr:ext cx="469744" cy="259045"/>
    <xdr:sp macro="" textlink="">
      <xdr:nvSpPr>
        <xdr:cNvPr id="315" name="【公営住宅】&#10;一人当たり面積該当値テキスト"/>
        <xdr:cNvSpPr txBox="1"/>
      </xdr:nvSpPr>
      <xdr:spPr>
        <a:xfrm>
          <a:off x="10515600" y="1328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159665</xdr:rowOff>
    </xdr:from>
    <xdr:to>
      <xdr:col>50</xdr:col>
      <xdr:colOff>165100</xdr:colOff>
      <xdr:row>78</xdr:row>
      <xdr:rowOff>89815</xdr:rowOff>
    </xdr:to>
    <xdr:sp macro="" textlink="">
      <xdr:nvSpPr>
        <xdr:cNvPr id="316" name="楕円 315"/>
        <xdr:cNvSpPr/>
      </xdr:nvSpPr>
      <xdr:spPr>
        <a:xfrm>
          <a:off x="9588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8840</xdr:rowOff>
    </xdr:from>
    <xdr:to>
      <xdr:col>55</xdr:col>
      <xdr:colOff>0</xdr:colOff>
      <xdr:row>78</xdr:row>
      <xdr:rowOff>39015</xdr:rowOff>
    </xdr:to>
    <xdr:cxnSp macro="">
      <xdr:nvCxnSpPr>
        <xdr:cNvPr id="317" name="直線コネクタ 316"/>
        <xdr:cNvCxnSpPr/>
      </xdr:nvCxnSpPr>
      <xdr:spPr>
        <a:xfrm flipV="1">
          <a:off x="9639300" y="13381940"/>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15561</xdr:rowOff>
    </xdr:from>
    <xdr:ext cx="469744" cy="259045"/>
    <xdr:sp macro="" textlink="">
      <xdr:nvSpPr>
        <xdr:cNvPr id="318" name="n_1aveValue【公営住宅】&#10;一人当たり面積"/>
        <xdr:cNvSpPr txBox="1"/>
      </xdr:nvSpPr>
      <xdr:spPr>
        <a:xfrm>
          <a:off x="9391727" y="1458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33647</xdr:rowOff>
    </xdr:from>
    <xdr:ext cx="469744" cy="259045"/>
    <xdr:sp macro="" textlink="">
      <xdr:nvSpPr>
        <xdr:cNvPr id="319" name="n_2aveValue【公営住宅】&#10;一人当たり面積"/>
        <xdr:cNvSpPr txBox="1"/>
      </xdr:nvSpPr>
      <xdr:spPr>
        <a:xfrm>
          <a:off x="85154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35932</xdr:rowOff>
    </xdr:from>
    <xdr:ext cx="469744" cy="259045"/>
    <xdr:sp macro="" textlink="">
      <xdr:nvSpPr>
        <xdr:cNvPr id="320" name="n_3aveValue【公営住宅】&#10;一人当たり面積"/>
        <xdr:cNvSpPr txBox="1"/>
      </xdr:nvSpPr>
      <xdr:spPr>
        <a:xfrm>
          <a:off x="7626427" y="142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32732</xdr:rowOff>
    </xdr:from>
    <xdr:ext cx="469744" cy="259045"/>
    <xdr:sp macro="" textlink="">
      <xdr:nvSpPr>
        <xdr:cNvPr id="321" name="n_4aveValue【公営住宅】&#10;一人当たり面積"/>
        <xdr:cNvSpPr txBox="1"/>
      </xdr:nvSpPr>
      <xdr:spPr>
        <a:xfrm>
          <a:off x="6737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106342</xdr:rowOff>
    </xdr:from>
    <xdr:ext cx="469744" cy="259045"/>
    <xdr:sp macro="" textlink="">
      <xdr:nvSpPr>
        <xdr:cNvPr id="322" name="n_1mainValue【公営住宅】&#10;一人当たり面積"/>
        <xdr:cNvSpPr txBox="1"/>
      </xdr:nvSpPr>
      <xdr:spPr>
        <a:xfrm>
          <a:off x="9391727" y="1313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9" name="テキスト ボックス 34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0" name="直線コネクタ 34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1" name="テキスト ボックス 35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2" name="直線コネクタ 35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3" name="テキスト ボックス 35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4" name="直線コネクタ 35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5" name="テキスト ボックス 35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6" name="直線コネクタ 35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7" name="テキスト ボックス 35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361" name="直線コネクタ 360"/>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62"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63" name="直線コネクタ 362"/>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364"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365" name="直線コネクタ 364"/>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366"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367" name="フローチャート: 判断 366"/>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55118</xdr:rowOff>
    </xdr:from>
    <xdr:to>
      <xdr:col>81</xdr:col>
      <xdr:colOff>101600</xdr:colOff>
      <xdr:row>39</xdr:row>
      <xdr:rowOff>156718</xdr:rowOff>
    </xdr:to>
    <xdr:sp macro="" textlink="">
      <xdr:nvSpPr>
        <xdr:cNvPr id="368" name="フローチャート: 判断 367"/>
        <xdr:cNvSpPr/>
      </xdr:nvSpPr>
      <xdr:spPr>
        <a:xfrm>
          <a:off x="15430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69" name="フローチャート: 判断 368"/>
        <xdr:cNvSpPr/>
      </xdr:nvSpPr>
      <xdr:spPr>
        <a:xfrm>
          <a:off x="1454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7112</xdr:rowOff>
    </xdr:from>
    <xdr:to>
      <xdr:col>72</xdr:col>
      <xdr:colOff>38100</xdr:colOff>
      <xdr:row>39</xdr:row>
      <xdr:rowOff>108712</xdr:rowOff>
    </xdr:to>
    <xdr:sp macro="" textlink="">
      <xdr:nvSpPr>
        <xdr:cNvPr id="370" name="フローチャート: 判断 369"/>
        <xdr:cNvSpPr/>
      </xdr:nvSpPr>
      <xdr:spPr>
        <a:xfrm>
          <a:off x="13652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146558</xdr:rowOff>
    </xdr:from>
    <xdr:to>
      <xdr:col>67</xdr:col>
      <xdr:colOff>101600</xdr:colOff>
      <xdr:row>39</xdr:row>
      <xdr:rowOff>76708</xdr:rowOff>
    </xdr:to>
    <xdr:sp macro="" textlink="">
      <xdr:nvSpPr>
        <xdr:cNvPr id="371" name="フローチャート: 判断 370"/>
        <xdr:cNvSpPr/>
      </xdr:nvSpPr>
      <xdr:spPr>
        <a:xfrm>
          <a:off x="12763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157988</xdr:rowOff>
    </xdr:from>
    <xdr:to>
      <xdr:col>85</xdr:col>
      <xdr:colOff>177800</xdr:colOff>
      <xdr:row>38</xdr:row>
      <xdr:rowOff>88138</xdr:rowOff>
    </xdr:to>
    <xdr:sp macro="" textlink="">
      <xdr:nvSpPr>
        <xdr:cNvPr id="377" name="楕円 376"/>
        <xdr:cNvSpPr/>
      </xdr:nvSpPr>
      <xdr:spPr>
        <a:xfrm>
          <a:off x="16268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9415</xdr:rowOff>
    </xdr:from>
    <xdr:ext cx="405111" cy="259045"/>
    <xdr:sp macro="" textlink="">
      <xdr:nvSpPr>
        <xdr:cNvPr id="378" name="【認定こども園・幼稚園・保育所】&#10;有形固定資産減価償却率該当値テキスト"/>
        <xdr:cNvSpPr txBox="1"/>
      </xdr:nvSpPr>
      <xdr:spPr>
        <a:xfrm>
          <a:off x="16357600" y="635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379" name="楕円 378"/>
        <xdr:cNvSpPr/>
      </xdr:nvSpPr>
      <xdr:spPr>
        <a:xfrm>
          <a:off x="15430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149352</xdr:rowOff>
    </xdr:from>
    <xdr:to>
      <xdr:col>85</xdr:col>
      <xdr:colOff>127000</xdr:colOff>
      <xdr:row>38</xdr:row>
      <xdr:rowOff>37338</xdr:rowOff>
    </xdr:to>
    <xdr:cxnSp macro="">
      <xdr:nvCxnSpPr>
        <xdr:cNvPr id="380" name="直線コネクタ 379"/>
        <xdr:cNvCxnSpPr/>
      </xdr:nvCxnSpPr>
      <xdr:spPr>
        <a:xfrm>
          <a:off x="15481300" y="649300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147845</xdr:rowOff>
    </xdr:from>
    <xdr:ext cx="405111" cy="259045"/>
    <xdr:sp macro="" textlink="">
      <xdr:nvSpPr>
        <xdr:cNvPr id="381" name="n_1aveValue【認定こども園・幼稚園・保育所】&#10;有形固定資産減価償却率"/>
        <xdr:cNvSpPr txBox="1"/>
      </xdr:nvSpPr>
      <xdr:spPr>
        <a:xfrm>
          <a:off x="15266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97807</xdr:rowOff>
    </xdr:from>
    <xdr:ext cx="405111" cy="259045"/>
    <xdr:sp macro="" textlink="">
      <xdr:nvSpPr>
        <xdr:cNvPr id="382" name="n_2aveValue【認定こども園・幼稚園・保育所】&#10;有形固定資産減価償却率"/>
        <xdr:cNvSpPr txBox="1"/>
      </xdr:nvSpPr>
      <xdr:spPr>
        <a:xfrm>
          <a:off x="14389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125239</xdr:rowOff>
    </xdr:from>
    <xdr:ext cx="405111" cy="259045"/>
    <xdr:sp macro="" textlink="">
      <xdr:nvSpPr>
        <xdr:cNvPr id="383" name="n_3aveValue【認定こども園・幼稚園・保育所】&#10;有形固定資産減価償却率"/>
        <xdr:cNvSpPr txBox="1"/>
      </xdr:nvSpPr>
      <xdr:spPr>
        <a:xfrm>
          <a:off x="13500744" y="646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93235</xdr:rowOff>
    </xdr:from>
    <xdr:ext cx="405111" cy="259045"/>
    <xdr:sp macro="" textlink="">
      <xdr:nvSpPr>
        <xdr:cNvPr id="384" name="n_4aveValue【認定こども園・幼稚園・保育所】&#10;有形固定資産減価償却率"/>
        <xdr:cNvSpPr txBox="1"/>
      </xdr:nvSpPr>
      <xdr:spPr>
        <a:xfrm>
          <a:off x="12611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45229</xdr:rowOff>
    </xdr:from>
    <xdr:ext cx="405111" cy="259045"/>
    <xdr:sp macro="" textlink="">
      <xdr:nvSpPr>
        <xdr:cNvPr id="385" name="n_1mainValue【認定こども園・幼稚園・保育所】&#10;有形固定資産減価償却率"/>
        <xdr:cNvSpPr txBox="1"/>
      </xdr:nvSpPr>
      <xdr:spPr>
        <a:xfrm>
          <a:off x="15266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6" name="直線コネクタ 3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7" name="テキスト ボックス 39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8" name="直線コネクタ 3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9" name="テキスト ボックス 39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0" name="直線コネクタ 3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1" name="テキスト ボックス 40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2" name="直線コネクタ 4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3" name="テキスト ボックス 40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4" name="直線コネクタ 4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5" name="テキスト ボックス 40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6" name="直線コネクタ 4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7" name="テキスト ボックス 40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11" name="直線コネクタ 410"/>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12"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13" name="直線コネクタ 412"/>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14"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15" name="直線コネクタ 414"/>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16"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17" name="フローチャート: 判断 416"/>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82550</xdr:rowOff>
    </xdr:from>
    <xdr:to>
      <xdr:col>112</xdr:col>
      <xdr:colOff>38100</xdr:colOff>
      <xdr:row>40</xdr:row>
      <xdr:rowOff>12700</xdr:rowOff>
    </xdr:to>
    <xdr:sp macro="" textlink="">
      <xdr:nvSpPr>
        <xdr:cNvPr id="418" name="フローチャート: 判断 417"/>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56424</xdr:rowOff>
    </xdr:from>
    <xdr:to>
      <xdr:col>107</xdr:col>
      <xdr:colOff>101600</xdr:colOff>
      <xdr:row>39</xdr:row>
      <xdr:rowOff>158024</xdr:rowOff>
    </xdr:to>
    <xdr:sp macro="" textlink="">
      <xdr:nvSpPr>
        <xdr:cNvPr id="419" name="フローチャート: 判断 418"/>
        <xdr:cNvSpPr/>
      </xdr:nvSpPr>
      <xdr:spPr>
        <a:xfrm>
          <a:off x="20383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420" name="フローチャート: 判断 419"/>
        <xdr:cNvSpPr/>
      </xdr:nvSpPr>
      <xdr:spPr>
        <a:xfrm>
          <a:off x="19494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21" name="フローチャート: 判断 420"/>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80917</xdr:rowOff>
    </xdr:from>
    <xdr:to>
      <xdr:col>116</xdr:col>
      <xdr:colOff>114300</xdr:colOff>
      <xdr:row>39</xdr:row>
      <xdr:rowOff>11067</xdr:rowOff>
    </xdr:to>
    <xdr:sp macro="" textlink="">
      <xdr:nvSpPr>
        <xdr:cNvPr id="427" name="楕円 426"/>
        <xdr:cNvSpPr/>
      </xdr:nvSpPr>
      <xdr:spPr>
        <a:xfrm>
          <a:off x="22110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103794</xdr:rowOff>
    </xdr:from>
    <xdr:ext cx="469744" cy="259045"/>
    <xdr:sp macro="" textlink="">
      <xdr:nvSpPr>
        <xdr:cNvPr id="428" name="【認定こども園・幼稚園・保育所】&#10;一人当たり面積該当値テキスト"/>
        <xdr:cNvSpPr txBox="1"/>
      </xdr:nvSpPr>
      <xdr:spPr>
        <a:xfrm>
          <a:off x="22199600" y="64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74385</xdr:rowOff>
    </xdr:from>
    <xdr:to>
      <xdr:col>112</xdr:col>
      <xdr:colOff>38100</xdr:colOff>
      <xdr:row>39</xdr:row>
      <xdr:rowOff>4535</xdr:rowOff>
    </xdr:to>
    <xdr:sp macro="" textlink="">
      <xdr:nvSpPr>
        <xdr:cNvPr id="429" name="楕円 428"/>
        <xdr:cNvSpPr/>
      </xdr:nvSpPr>
      <xdr:spPr>
        <a:xfrm>
          <a:off x="2127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125185</xdr:rowOff>
    </xdr:from>
    <xdr:to>
      <xdr:col>116</xdr:col>
      <xdr:colOff>63500</xdr:colOff>
      <xdr:row>38</xdr:row>
      <xdr:rowOff>131717</xdr:rowOff>
    </xdr:to>
    <xdr:cxnSp macro="">
      <xdr:nvCxnSpPr>
        <xdr:cNvPr id="430" name="直線コネクタ 429"/>
        <xdr:cNvCxnSpPr/>
      </xdr:nvCxnSpPr>
      <xdr:spPr>
        <a:xfrm>
          <a:off x="21323300" y="66402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3827</xdr:rowOff>
    </xdr:from>
    <xdr:ext cx="469744" cy="259045"/>
    <xdr:sp macro="" textlink="">
      <xdr:nvSpPr>
        <xdr:cNvPr id="431" name="n_1ave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3101</xdr:rowOff>
    </xdr:from>
    <xdr:ext cx="469744" cy="259045"/>
    <xdr:sp macro="" textlink="">
      <xdr:nvSpPr>
        <xdr:cNvPr id="432" name="n_2aveValue【認定こども園・幼稚園・保育所】&#10;一人当たり面積"/>
        <xdr:cNvSpPr txBox="1"/>
      </xdr:nvSpPr>
      <xdr:spPr>
        <a:xfrm>
          <a:off x="20199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9633</xdr:rowOff>
    </xdr:from>
    <xdr:ext cx="469744" cy="259045"/>
    <xdr:sp macro="" textlink="">
      <xdr:nvSpPr>
        <xdr:cNvPr id="433" name="n_3aveValue【認定こども園・幼稚園・保育所】&#10;一人当たり面積"/>
        <xdr:cNvSpPr txBox="1"/>
      </xdr:nvSpPr>
      <xdr:spPr>
        <a:xfrm>
          <a:off x="19310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434" name="n_4aveValue【認定こども園・幼稚園・保育所】&#10;一人当たり面積"/>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21063</xdr:rowOff>
    </xdr:from>
    <xdr:ext cx="469744" cy="259045"/>
    <xdr:sp macro="" textlink="">
      <xdr:nvSpPr>
        <xdr:cNvPr id="435" name="n_1mainValue【認定こども園・幼稚園・保育所】&#10;一人当たり面積"/>
        <xdr:cNvSpPr txBox="1"/>
      </xdr:nvSpPr>
      <xdr:spPr>
        <a:xfrm>
          <a:off x="21075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8" name="テキスト ボックス 44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8" name="テキスト ボックス 45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461" name="直線コネクタ 460"/>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462"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463" name="直線コネクタ 462"/>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464"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465" name="直線コネクタ 464"/>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466"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467" name="フローチャート: 判断 466"/>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34109</xdr:rowOff>
    </xdr:from>
    <xdr:to>
      <xdr:col>81</xdr:col>
      <xdr:colOff>101600</xdr:colOff>
      <xdr:row>61</xdr:row>
      <xdr:rowOff>135709</xdr:rowOff>
    </xdr:to>
    <xdr:sp macro="" textlink="">
      <xdr:nvSpPr>
        <xdr:cNvPr id="468" name="フローチャート: 判断 467"/>
        <xdr:cNvSpPr/>
      </xdr:nvSpPr>
      <xdr:spPr>
        <a:xfrm>
          <a:off x="1543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16147</xdr:rowOff>
    </xdr:from>
    <xdr:to>
      <xdr:col>76</xdr:col>
      <xdr:colOff>165100</xdr:colOff>
      <xdr:row>61</xdr:row>
      <xdr:rowOff>117747</xdr:rowOff>
    </xdr:to>
    <xdr:sp macro="" textlink="">
      <xdr:nvSpPr>
        <xdr:cNvPr id="469" name="フローチャート: 判断 468"/>
        <xdr:cNvSpPr/>
      </xdr:nvSpPr>
      <xdr:spPr>
        <a:xfrm>
          <a:off x="14541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7983</xdr:rowOff>
    </xdr:from>
    <xdr:to>
      <xdr:col>72</xdr:col>
      <xdr:colOff>38100</xdr:colOff>
      <xdr:row>61</xdr:row>
      <xdr:rowOff>109583</xdr:rowOff>
    </xdr:to>
    <xdr:sp macro="" textlink="">
      <xdr:nvSpPr>
        <xdr:cNvPr id="470" name="フローチャート: 判断 469"/>
        <xdr:cNvSpPr/>
      </xdr:nvSpPr>
      <xdr:spPr>
        <a:xfrm>
          <a:off x="13652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166370</xdr:rowOff>
    </xdr:from>
    <xdr:to>
      <xdr:col>67</xdr:col>
      <xdr:colOff>101600</xdr:colOff>
      <xdr:row>61</xdr:row>
      <xdr:rowOff>96520</xdr:rowOff>
    </xdr:to>
    <xdr:sp macro="" textlink="">
      <xdr:nvSpPr>
        <xdr:cNvPr id="471" name="フローチャート: 判断 470"/>
        <xdr:cNvSpPr/>
      </xdr:nvSpPr>
      <xdr:spPr>
        <a:xfrm>
          <a:off x="12763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151674</xdr:rowOff>
    </xdr:from>
    <xdr:to>
      <xdr:col>85</xdr:col>
      <xdr:colOff>177800</xdr:colOff>
      <xdr:row>62</xdr:row>
      <xdr:rowOff>81824</xdr:rowOff>
    </xdr:to>
    <xdr:sp macro="" textlink="">
      <xdr:nvSpPr>
        <xdr:cNvPr id="477" name="楕円 476"/>
        <xdr:cNvSpPr/>
      </xdr:nvSpPr>
      <xdr:spPr>
        <a:xfrm>
          <a:off x="16268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130101</xdr:rowOff>
    </xdr:from>
    <xdr:ext cx="405111" cy="259045"/>
    <xdr:sp macro="" textlink="">
      <xdr:nvSpPr>
        <xdr:cNvPr id="478" name="【学校施設】&#10;有形固定資産減価償却率該当値テキスト"/>
        <xdr:cNvSpPr txBox="1"/>
      </xdr:nvSpPr>
      <xdr:spPr>
        <a:xfrm>
          <a:off x="16357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122283</xdr:rowOff>
    </xdr:from>
    <xdr:to>
      <xdr:col>81</xdr:col>
      <xdr:colOff>101600</xdr:colOff>
      <xdr:row>62</xdr:row>
      <xdr:rowOff>52433</xdr:rowOff>
    </xdr:to>
    <xdr:sp macro="" textlink="">
      <xdr:nvSpPr>
        <xdr:cNvPr id="479" name="楕円 478"/>
        <xdr:cNvSpPr/>
      </xdr:nvSpPr>
      <xdr:spPr>
        <a:xfrm>
          <a:off x="15430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1633</xdr:rowOff>
    </xdr:from>
    <xdr:to>
      <xdr:col>85</xdr:col>
      <xdr:colOff>127000</xdr:colOff>
      <xdr:row>62</xdr:row>
      <xdr:rowOff>31024</xdr:rowOff>
    </xdr:to>
    <xdr:cxnSp macro="">
      <xdr:nvCxnSpPr>
        <xdr:cNvPr id="480" name="直線コネクタ 479"/>
        <xdr:cNvCxnSpPr/>
      </xdr:nvCxnSpPr>
      <xdr:spPr>
        <a:xfrm>
          <a:off x="15481300" y="106315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152236</xdr:rowOff>
    </xdr:from>
    <xdr:ext cx="405111" cy="259045"/>
    <xdr:sp macro="" textlink="">
      <xdr:nvSpPr>
        <xdr:cNvPr id="481" name="n_1aveValue【学校施設】&#10;有形固定資産減価償却率"/>
        <xdr:cNvSpPr txBox="1"/>
      </xdr:nvSpPr>
      <xdr:spPr>
        <a:xfrm>
          <a:off x="152660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134274</xdr:rowOff>
    </xdr:from>
    <xdr:ext cx="405111" cy="259045"/>
    <xdr:sp macro="" textlink="">
      <xdr:nvSpPr>
        <xdr:cNvPr id="482" name="n_2aveValue【学校施設】&#10;有形固定資産減価償却率"/>
        <xdr:cNvSpPr txBox="1"/>
      </xdr:nvSpPr>
      <xdr:spPr>
        <a:xfrm>
          <a:off x="14389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126110</xdr:rowOff>
    </xdr:from>
    <xdr:ext cx="405111" cy="259045"/>
    <xdr:sp macro="" textlink="">
      <xdr:nvSpPr>
        <xdr:cNvPr id="483" name="n_3aveValue【学校施設】&#10;有形固定資産減価償却率"/>
        <xdr:cNvSpPr txBox="1"/>
      </xdr:nvSpPr>
      <xdr:spPr>
        <a:xfrm>
          <a:off x="135007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113047</xdr:rowOff>
    </xdr:from>
    <xdr:ext cx="405111" cy="259045"/>
    <xdr:sp macro="" textlink="">
      <xdr:nvSpPr>
        <xdr:cNvPr id="484" name="n_4aveValue【学校施設】&#10;有形固定資産減価償却率"/>
        <xdr:cNvSpPr txBox="1"/>
      </xdr:nvSpPr>
      <xdr:spPr>
        <a:xfrm>
          <a:off x="12611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43560</xdr:rowOff>
    </xdr:from>
    <xdr:ext cx="405111" cy="259045"/>
    <xdr:sp macro="" textlink="">
      <xdr:nvSpPr>
        <xdr:cNvPr id="485" name="n_1mainValue【学校施設】&#10;有形固定資産減価償却率"/>
        <xdr:cNvSpPr txBox="1"/>
      </xdr:nvSpPr>
      <xdr:spPr>
        <a:xfrm>
          <a:off x="15266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08" name="直線コネクタ 507"/>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09"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10" name="直線コネクタ 509"/>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11"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12" name="直線コネクタ 511"/>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13"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14" name="フローチャート: 判断 513"/>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160427</xdr:rowOff>
    </xdr:from>
    <xdr:to>
      <xdr:col>112</xdr:col>
      <xdr:colOff>38100</xdr:colOff>
      <xdr:row>62</xdr:row>
      <xdr:rowOff>90577</xdr:rowOff>
    </xdr:to>
    <xdr:sp macro="" textlink="">
      <xdr:nvSpPr>
        <xdr:cNvPr id="515" name="フローチャート: 判断 514"/>
        <xdr:cNvSpPr/>
      </xdr:nvSpPr>
      <xdr:spPr>
        <a:xfrm>
          <a:off x="21272500" y="10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162713</xdr:rowOff>
    </xdr:from>
    <xdr:to>
      <xdr:col>107</xdr:col>
      <xdr:colOff>101600</xdr:colOff>
      <xdr:row>62</xdr:row>
      <xdr:rowOff>92863</xdr:rowOff>
    </xdr:to>
    <xdr:sp macro="" textlink="">
      <xdr:nvSpPr>
        <xdr:cNvPr id="516" name="フローチャート: 判断 515"/>
        <xdr:cNvSpPr/>
      </xdr:nvSpPr>
      <xdr:spPr>
        <a:xfrm>
          <a:off x="20383500" y="1062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17" name="フローチャート: 判断 516"/>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20980</xdr:rowOff>
    </xdr:from>
    <xdr:to>
      <xdr:col>98</xdr:col>
      <xdr:colOff>38100</xdr:colOff>
      <xdr:row>62</xdr:row>
      <xdr:rowOff>122580</xdr:rowOff>
    </xdr:to>
    <xdr:sp macro="" textlink="">
      <xdr:nvSpPr>
        <xdr:cNvPr id="518" name="フローチャート: 判断 517"/>
        <xdr:cNvSpPr/>
      </xdr:nvSpPr>
      <xdr:spPr>
        <a:xfrm>
          <a:off x="18605500" y="106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116992</xdr:rowOff>
    </xdr:from>
    <xdr:to>
      <xdr:col>116</xdr:col>
      <xdr:colOff>114300</xdr:colOff>
      <xdr:row>61</xdr:row>
      <xdr:rowOff>47142</xdr:rowOff>
    </xdr:to>
    <xdr:sp macro="" textlink="">
      <xdr:nvSpPr>
        <xdr:cNvPr id="524" name="楕円 523"/>
        <xdr:cNvSpPr/>
      </xdr:nvSpPr>
      <xdr:spPr>
        <a:xfrm>
          <a:off x="22110700" y="1040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139869</xdr:rowOff>
    </xdr:from>
    <xdr:ext cx="469744" cy="259045"/>
    <xdr:sp macro="" textlink="">
      <xdr:nvSpPr>
        <xdr:cNvPr id="525" name="【学校施設】&#10;一人当たり面積該当値テキスト"/>
        <xdr:cNvSpPr txBox="1"/>
      </xdr:nvSpPr>
      <xdr:spPr>
        <a:xfrm>
          <a:off x="22199600" y="102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134366</xdr:rowOff>
    </xdr:from>
    <xdr:to>
      <xdr:col>112</xdr:col>
      <xdr:colOff>38100</xdr:colOff>
      <xdr:row>61</xdr:row>
      <xdr:rowOff>64516</xdr:rowOff>
    </xdr:to>
    <xdr:sp macro="" textlink="">
      <xdr:nvSpPr>
        <xdr:cNvPr id="526" name="楕円 525"/>
        <xdr:cNvSpPr/>
      </xdr:nvSpPr>
      <xdr:spPr>
        <a:xfrm>
          <a:off x="21272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167792</xdr:rowOff>
    </xdr:from>
    <xdr:to>
      <xdr:col>116</xdr:col>
      <xdr:colOff>63500</xdr:colOff>
      <xdr:row>61</xdr:row>
      <xdr:rowOff>13716</xdr:rowOff>
    </xdr:to>
    <xdr:cxnSp macro="">
      <xdr:nvCxnSpPr>
        <xdr:cNvPr id="527" name="直線コネクタ 526"/>
        <xdr:cNvCxnSpPr/>
      </xdr:nvCxnSpPr>
      <xdr:spPr>
        <a:xfrm flipV="1">
          <a:off x="21323300" y="1045479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81704</xdr:rowOff>
    </xdr:from>
    <xdr:ext cx="469744" cy="259045"/>
    <xdr:sp macro="" textlink="">
      <xdr:nvSpPr>
        <xdr:cNvPr id="528" name="n_1aveValue【学校施設】&#10;一人当たり面積"/>
        <xdr:cNvSpPr txBox="1"/>
      </xdr:nvSpPr>
      <xdr:spPr>
        <a:xfrm>
          <a:off x="21075727" y="107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109390</xdr:rowOff>
    </xdr:from>
    <xdr:ext cx="469744" cy="259045"/>
    <xdr:sp macro="" textlink="">
      <xdr:nvSpPr>
        <xdr:cNvPr id="529" name="n_2aveValue【学校施設】&#10;一人当たり面積"/>
        <xdr:cNvSpPr txBox="1"/>
      </xdr:nvSpPr>
      <xdr:spPr>
        <a:xfrm>
          <a:off x="20199427" y="103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530" name="n_3aveValue【学校施設】&#10;一人当たり面積"/>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139107</xdr:rowOff>
    </xdr:from>
    <xdr:ext cx="469744" cy="259045"/>
    <xdr:sp macro="" textlink="">
      <xdr:nvSpPr>
        <xdr:cNvPr id="531" name="n_4aveValue【学校施設】&#10;一人当たり面積"/>
        <xdr:cNvSpPr txBox="1"/>
      </xdr:nvSpPr>
      <xdr:spPr>
        <a:xfrm>
          <a:off x="18421427" y="104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81043</xdr:rowOff>
    </xdr:from>
    <xdr:ext cx="469744" cy="259045"/>
    <xdr:sp macro="" textlink="">
      <xdr:nvSpPr>
        <xdr:cNvPr id="532" name="n_1mainValue【学校施設】&#10;一人当たり面積"/>
        <xdr:cNvSpPr txBox="1"/>
      </xdr:nvSpPr>
      <xdr:spPr>
        <a:xfrm>
          <a:off x="210757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53" name="テキスト ボックス 55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6" name="直線コネクタ 55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8" name="直線コネクタ 55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0" name="直線コネクタ 5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561" name="【児童館】&#10;有形固定資産減価償却率平均値テキスト"/>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562" name="フローチャート: 判断 56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72389</xdr:rowOff>
    </xdr:from>
    <xdr:to>
      <xdr:col>81</xdr:col>
      <xdr:colOff>101600</xdr:colOff>
      <xdr:row>83</xdr:row>
      <xdr:rowOff>2539</xdr:rowOff>
    </xdr:to>
    <xdr:sp macro="" textlink="">
      <xdr:nvSpPr>
        <xdr:cNvPr id="563" name="フローチャート: 判断 562"/>
        <xdr:cNvSpPr/>
      </xdr:nvSpPr>
      <xdr:spPr>
        <a:xfrm>
          <a:off x="15430500" y="141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39370</xdr:rowOff>
    </xdr:from>
    <xdr:to>
      <xdr:col>76</xdr:col>
      <xdr:colOff>165100</xdr:colOff>
      <xdr:row>82</xdr:row>
      <xdr:rowOff>140970</xdr:rowOff>
    </xdr:to>
    <xdr:sp macro="" textlink="">
      <xdr:nvSpPr>
        <xdr:cNvPr id="564" name="フローチャート: 判断 563"/>
        <xdr:cNvSpPr/>
      </xdr:nvSpPr>
      <xdr:spPr>
        <a:xfrm>
          <a:off x="145415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65" name="フローチャート: 判断 564"/>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16511</xdr:rowOff>
    </xdr:from>
    <xdr:to>
      <xdr:col>67</xdr:col>
      <xdr:colOff>101600</xdr:colOff>
      <xdr:row>82</xdr:row>
      <xdr:rowOff>118111</xdr:rowOff>
    </xdr:to>
    <xdr:sp macro="" textlink="">
      <xdr:nvSpPr>
        <xdr:cNvPr id="566" name="フローチャート: 判断 565"/>
        <xdr:cNvSpPr/>
      </xdr:nvSpPr>
      <xdr:spPr>
        <a:xfrm>
          <a:off x="127635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99061</xdr:rowOff>
    </xdr:from>
    <xdr:to>
      <xdr:col>85</xdr:col>
      <xdr:colOff>177800</xdr:colOff>
      <xdr:row>80</xdr:row>
      <xdr:rowOff>29211</xdr:rowOff>
    </xdr:to>
    <xdr:sp macro="" textlink="">
      <xdr:nvSpPr>
        <xdr:cNvPr id="572" name="楕円 571"/>
        <xdr:cNvSpPr/>
      </xdr:nvSpPr>
      <xdr:spPr>
        <a:xfrm>
          <a:off x="162687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121938</xdr:rowOff>
    </xdr:from>
    <xdr:ext cx="405111" cy="259045"/>
    <xdr:sp macro="" textlink="">
      <xdr:nvSpPr>
        <xdr:cNvPr id="573" name="【児童館】&#10;有形固定資産減価償却率該当値テキスト"/>
        <xdr:cNvSpPr txBox="1"/>
      </xdr:nvSpPr>
      <xdr:spPr>
        <a:xfrm>
          <a:off x="16357600" y="1349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77470</xdr:rowOff>
    </xdr:from>
    <xdr:to>
      <xdr:col>81</xdr:col>
      <xdr:colOff>101600</xdr:colOff>
      <xdr:row>80</xdr:row>
      <xdr:rowOff>7620</xdr:rowOff>
    </xdr:to>
    <xdr:sp macro="" textlink="">
      <xdr:nvSpPr>
        <xdr:cNvPr id="574" name="楕円 573"/>
        <xdr:cNvSpPr/>
      </xdr:nvSpPr>
      <xdr:spPr>
        <a:xfrm>
          <a:off x="15430500" y="13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128270</xdr:rowOff>
    </xdr:from>
    <xdr:to>
      <xdr:col>85</xdr:col>
      <xdr:colOff>127000</xdr:colOff>
      <xdr:row>79</xdr:row>
      <xdr:rowOff>149861</xdr:rowOff>
    </xdr:to>
    <xdr:cxnSp macro="">
      <xdr:nvCxnSpPr>
        <xdr:cNvPr id="575" name="直線コネクタ 574"/>
        <xdr:cNvCxnSpPr/>
      </xdr:nvCxnSpPr>
      <xdr:spPr>
        <a:xfrm>
          <a:off x="15481300" y="136728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165116</xdr:rowOff>
    </xdr:from>
    <xdr:ext cx="405111" cy="259045"/>
    <xdr:sp macro="" textlink="">
      <xdr:nvSpPr>
        <xdr:cNvPr id="576" name="n_1aveValue【児童館】&#10;有形固定資産減価償却率"/>
        <xdr:cNvSpPr txBox="1"/>
      </xdr:nvSpPr>
      <xdr:spPr>
        <a:xfrm>
          <a:off x="152660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157497</xdr:rowOff>
    </xdr:from>
    <xdr:ext cx="405111" cy="259045"/>
    <xdr:sp macro="" textlink="">
      <xdr:nvSpPr>
        <xdr:cNvPr id="577" name="n_2aveValue【児童館】&#10;有形固定資産減価償却率"/>
        <xdr:cNvSpPr txBox="1"/>
      </xdr:nvSpPr>
      <xdr:spPr>
        <a:xfrm>
          <a:off x="14389744" y="138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578" name="n_3aveValue【児童館】&#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134638</xdr:rowOff>
    </xdr:from>
    <xdr:ext cx="405111" cy="259045"/>
    <xdr:sp macro="" textlink="">
      <xdr:nvSpPr>
        <xdr:cNvPr id="579" name="n_4aveValue【児童館】&#10;有形固定資産減価償却率"/>
        <xdr:cNvSpPr txBox="1"/>
      </xdr:nvSpPr>
      <xdr:spPr>
        <a:xfrm>
          <a:off x="12611744" y="1385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24147</xdr:rowOff>
    </xdr:from>
    <xdr:ext cx="405111" cy="259045"/>
    <xdr:sp macro="" textlink="">
      <xdr:nvSpPr>
        <xdr:cNvPr id="580" name="n_1mainValue【児童館】&#10;有形固定資産減価償却率"/>
        <xdr:cNvSpPr txBox="1"/>
      </xdr:nvSpPr>
      <xdr:spPr>
        <a:xfrm>
          <a:off x="15266044"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04" name="直線コネクタ 603"/>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6" name="直線コネクタ 6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07"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08" name="直線コネクタ 60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0" name="フローチャート: 判断 6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2" name="フローチャート: 判断 6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3" name="フローチャート: 判断 6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4" name="フローチャート: 判断 6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20" name="楕円 619"/>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621"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22" name="楕円 62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76200</xdr:rowOff>
    </xdr:to>
    <xdr:cxnSp macro="">
      <xdr:nvCxnSpPr>
        <xdr:cNvPr id="623" name="直線コネクタ 622"/>
        <xdr:cNvCxnSpPr/>
      </xdr:nvCxnSpPr>
      <xdr:spPr>
        <a:xfrm flipV="1">
          <a:off x="21323300" y="1445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2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28"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1" name="テキスト ボックス 6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53" name="直線コネクタ 652"/>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54"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55" name="直線コネクタ 654"/>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56"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57" name="直線コネクタ 656"/>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658"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59" name="フローチャート: 判断 658"/>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60" name="フローチャート: 判断 659"/>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61" name="フローチャート: 判断 660"/>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62" name="フローチャート: 判断 661"/>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63" name="フローチャート: 判断 662"/>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90170</xdr:rowOff>
    </xdr:from>
    <xdr:to>
      <xdr:col>85</xdr:col>
      <xdr:colOff>177800</xdr:colOff>
      <xdr:row>101</xdr:row>
      <xdr:rowOff>20320</xdr:rowOff>
    </xdr:to>
    <xdr:sp macro="" textlink="">
      <xdr:nvSpPr>
        <xdr:cNvPr id="669" name="楕円 668"/>
        <xdr:cNvSpPr/>
      </xdr:nvSpPr>
      <xdr:spPr>
        <a:xfrm>
          <a:off x="16268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5097</xdr:rowOff>
    </xdr:from>
    <xdr:ext cx="405111" cy="259045"/>
    <xdr:sp macro="" textlink="">
      <xdr:nvSpPr>
        <xdr:cNvPr id="670" name="【公民館】&#10;有形固定資産減価償却率該当値テキスト"/>
        <xdr:cNvSpPr txBox="1"/>
      </xdr:nvSpPr>
      <xdr:spPr>
        <a:xfrm>
          <a:off x="16357600" y="1715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71" name="楕円 670"/>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140970</xdr:rowOff>
    </xdr:from>
    <xdr:to>
      <xdr:col>85</xdr:col>
      <xdr:colOff>127000</xdr:colOff>
      <xdr:row>105</xdr:row>
      <xdr:rowOff>30480</xdr:rowOff>
    </xdr:to>
    <xdr:cxnSp macro="">
      <xdr:nvCxnSpPr>
        <xdr:cNvPr id="672" name="直線コネクタ 671"/>
        <xdr:cNvCxnSpPr/>
      </xdr:nvCxnSpPr>
      <xdr:spPr>
        <a:xfrm flipV="1">
          <a:off x="15481300" y="17285970"/>
          <a:ext cx="8382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73" name="n_1ave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74"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75"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76"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77" name="n_1mainValue【公民館】&#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8" name="直線コネクタ 6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9" name="テキスト ボックス 6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0" name="直線コネクタ 6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1" name="テキスト ボックス 6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2" name="直線コネクタ 6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3" name="テキスト ボックス 6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4" name="直線コネクタ 6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5" name="テキスト ボックス 6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699" name="直線コネクタ 698"/>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00"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01" name="直線コネクタ 700"/>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02"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03" name="直線コネクタ 702"/>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704"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05" name="フローチャート: 判断 704"/>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06" name="フローチャート: 判断 70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07" name="フローチャート: 判断 706"/>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08" name="フローチャート: 判断 707"/>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09" name="フローチャート: 判断 708"/>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715" name="楕円 714"/>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716" name="【公民館】&#10;一人当たり面積該当値テキスト"/>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717" name="楕円 716"/>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105</xdr:row>
      <xdr:rowOff>105918</xdr:rowOff>
    </xdr:to>
    <xdr:cxnSp macro="">
      <xdr:nvCxnSpPr>
        <xdr:cNvPr id="718" name="直線コネクタ 717"/>
        <xdr:cNvCxnSpPr/>
      </xdr:nvCxnSpPr>
      <xdr:spPr>
        <a:xfrm flipV="1">
          <a:off x="21323300" y="17941289"/>
          <a:ext cx="8382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719"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20"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21"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22"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1795</xdr:rowOff>
    </xdr:from>
    <xdr:ext cx="469744" cy="259045"/>
    <xdr:sp macro="" textlink="">
      <xdr:nvSpPr>
        <xdr:cNvPr id="723" name="n_1main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類似団体と比較して、特に道路の有形固定資産減価償却率が高くなっている。 道路については、令和３年１２月に策定した気仙沼市道路整備計画（令和３～８年度）に基づいて、計画的に改良、維持補修を実施していくこととしている。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公営住宅については、東日本大震災によって被災した市民の住居を確保するため、災害公営住宅を新たに</a:t>
          </a:r>
          <a:r>
            <a:rPr kumimoji="1" lang="en-US" altLang="ja-JP" sz="1300">
              <a:latin typeface="ＭＳ Ｐゴシック" panose="020B0600070205080204" pitchFamily="50" charset="-128"/>
              <a:ea typeface="ＭＳ Ｐゴシック" panose="020B0600070205080204" pitchFamily="50" charset="-128"/>
            </a:rPr>
            <a:t>2,087</a:t>
          </a:r>
          <a:r>
            <a:rPr kumimoji="1" lang="ja-JP" altLang="en-US" sz="1300">
              <a:latin typeface="ＭＳ Ｐゴシック" panose="020B0600070205080204" pitchFamily="50" charset="-128"/>
              <a:ea typeface="ＭＳ Ｐゴシック" panose="020B0600070205080204" pitchFamily="50" charset="-128"/>
            </a:rPr>
            <a:t>戸整備したため、類似団体と比較して有形固定資産減価償却率が低く、一人当たりの面積が大きくなっている。</a:t>
          </a:r>
        </a:p>
        <a:p>
          <a:r>
            <a:rPr kumimoji="1" lang="ja-JP" altLang="en-US" sz="1300">
              <a:latin typeface="ＭＳ Ｐゴシック" panose="020B0600070205080204" pitchFamily="50" charset="-128"/>
              <a:ea typeface="ＭＳ Ｐゴシック" panose="020B0600070205080204" pitchFamily="50" charset="-128"/>
            </a:rPr>
            <a:t>児童館については、老朽化した気仙沼児童館や被災した鹿折児童館を再建したことにより、 類似団体と比較して有形固定資産減価償却率が低くなっている。なお、それぞれ被災した気仙沼図書館、同じく被災した鹿折保育所（再建後は鹿折こども園）と合築することで、総延べ床面積の削減を図っている。</a:t>
          </a:r>
        </a:p>
        <a:p>
          <a:r>
            <a:rPr kumimoji="1" lang="ja-JP" altLang="en-US" sz="1300">
              <a:latin typeface="ＭＳ Ｐゴシック" panose="020B0600070205080204" pitchFamily="50" charset="-128"/>
              <a:ea typeface="ＭＳ Ｐゴシック" panose="020B0600070205080204" pitchFamily="50" charset="-128"/>
            </a:rPr>
            <a:t>公民館については，令和３年に被災した気仙沼中央公民館を再建したことにより，類似団体と比較して有形固定資産減価償却率が低くなっている。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116494</xdr:rowOff>
    </xdr:from>
    <xdr:ext cx="405111" cy="259045"/>
    <xdr:sp macro="" textlink="">
      <xdr:nvSpPr>
        <xdr:cNvPr id="66"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15603</xdr:rowOff>
    </xdr:from>
    <xdr:to>
      <xdr:col>15</xdr:col>
      <xdr:colOff>101600</xdr:colOff>
      <xdr:row>37</xdr:row>
      <xdr:rowOff>117203</xdr:rowOff>
    </xdr:to>
    <xdr:sp macro="" textlink="">
      <xdr:nvSpPr>
        <xdr:cNvPr id="67" name="フローチャート: 判断 66"/>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133730</xdr:rowOff>
    </xdr:from>
    <xdr:ext cx="405111" cy="259045"/>
    <xdr:sp macro="" textlink="">
      <xdr:nvSpPr>
        <xdr:cNvPr id="68"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164193</xdr:rowOff>
    </xdr:from>
    <xdr:to>
      <xdr:col>10</xdr:col>
      <xdr:colOff>165100</xdr:colOff>
      <xdr:row>37</xdr:row>
      <xdr:rowOff>94343</xdr:rowOff>
    </xdr:to>
    <xdr:sp macro="" textlink="">
      <xdr:nvSpPr>
        <xdr:cNvPr id="69" name="フローチャート: 判断 68"/>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110870</xdr:rowOff>
    </xdr:from>
    <xdr:ext cx="405111" cy="259045"/>
    <xdr:sp macro="" textlink="">
      <xdr:nvSpPr>
        <xdr:cNvPr id="70"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129903</xdr:rowOff>
    </xdr:from>
    <xdr:to>
      <xdr:col>6</xdr:col>
      <xdr:colOff>38100</xdr:colOff>
      <xdr:row>37</xdr:row>
      <xdr:rowOff>60053</xdr:rowOff>
    </xdr:to>
    <xdr:sp macro="" textlink="">
      <xdr:nvSpPr>
        <xdr:cNvPr id="71" name="フローチャート: 判断 70"/>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76580</xdr:rowOff>
    </xdr:from>
    <xdr:ext cx="405111" cy="259045"/>
    <xdr:sp macro="" textlink="">
      <xdr:nvSpPr>
        <xdr:cNvPr id="72"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61323</xdr:rowOff>
    </xdr:from>
    <xdr:to>
      <xdr:col>24</xdr:col>
      <xdr:colOff>114300</xdr:colOff>
      <xdr:row>33</xdr:row>
      <xdr:rowOff>162923</xdr:rowOff>
    </xdr:to>
    <xdr:sp macro="" textlink="">
      <xdr:nvSpPr>
        <xdr:cNvPr id="78" name="楕円 77"/>
        <xdr:cNvSpPr/>
      </xdr:nvSpPr>
      <xdr:spPr>
        <a:xfrm>
          <a:off x="45847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14350</xdr:rowOff>
    </xdr:from>
    <xdr:ext cx="340478" cy="259045"/>
    <xdr:sp macro="" textlink="">
      <xdr:nvSpPr>
        <xdr:cNvPr id="79" name="【図書館】&#10;有形固定資産減価償却率該当値テキスト"/>
        <xdr:cNvSpPr txBox="1"/>
      </xdr:nvSpPr>
      <xdr:spPr>
        <a:xfrm>
          <a:off x="4673600" y="567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27033</xdr:rowOff>
    </xdr:from>
    <xdr:to>
      <xdr:col>20</xdr:col>
      <xdr:colOff>38100</xdr:colOff>
      <xdr:row>33</xdr:row>
      <xdr:rowOff>128633</xdr:rowOff>
    </xdr:to>
    <xdr:sp macro="" textlink="">
      <xdr:nvSpPr>
        <xdr:cNvPr id="80" name="楕円 79"/>
        <xdr:cNvSpPr/>
      </xdr:nvSpPr>
      <xdr:spPr>
        <a:xfrm>
          <a:off x="3746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77833</xdr:rowOff>
    </xdr:from>
    <xdr:to>
      <xdr:col>24</xdr:col>
      <xdr:colOff>63500</xdr:colOff>
      <xdr:row>33</xdr:row>
      <xdr:rowOff>112123</xdr:rowOff>
    </xdr:to>
    <xdr:cxnSp macro="">
      <xdr:nvCxnSpPr>
        <xdr:cNvPr id="81" name="直線コネクタ 80"/>
        <xdr:cNvCxnSpPr/>
      </xdr:nvCxnSpPr>
      <xdr:spPr>
        <a:xfrm>
          <a:off x="3797300" y="57356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145160</xdr:rowOff>
    </xdr:from>
    <xdr:ext cx="340478" cy="259045"/>
    <xdr:sp macro="" textlink="">
      <xdr:nvSpPr>
        <xdr:cNvPr id="82" name="n_1mainValue【図書館】&#10;有形固定資産減価償却率"/>
        <xdr:cNvSpPr txBox="1"/>
      </xdr:nvSpPr>
      <xdr:spPr>
        <a:xfrm>
          <a:off x="36143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09" name="直線コネクタ 108"/>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0"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1" name="直線コネクタ 110"/>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12"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13" name="直線コネクタ 112"/>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14"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15" name="フローチャート: 判断 114"/>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98878</xdr:rowOff>
    </xdr:from>
    <xdr:to>
      <xdr:col>50</xdr:col>
      <xdr:colOff>165100</xdr:colOff>
      <xdr:row>40</xdr:row>
      <xdr:rowOff>29028</xdr:rowOff>
    </xdr:to>
    <xdr:sp macro="" textlink="">
      <xdr:nvSpPr>
        <xdr:cNvPr id="116" name="フローチャート: 判断 115"/>
        <xdr:cNvSpPr/>
      </xdr:nvSpPr>
      <xdr:spPr>
        <a:xfrm>
          <a:off x="9588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20155</xdr:rowOff>
    </xdr:from>
    <xdr:ext cx="469744" cy="259045"/>
    <xdr:sp macro="" textlink="">
      <xdr:nvSpPr>
        <xdr:cNvPr id="117" name="n_1aveValue【図書館】&#10;一人当たり面積"/>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98878</xdr:rowOff>
    </xdr:from>
    <xdr:to>
      <xdr:col>46</xdr:col>
      <xdr:colOff>38100</xdr:colOff>
      <xdr:row>40</xdr:row>
      <xdr:rowOff>29028</xdr:rowOff>
    </xdr:to>
    <xdr:sp macro="" textlink="">
      <xdr:nvSpPr>
        <xdr:cNvPr id="118" name="フローチャート: 判断 117"/>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45555</xdr:rowOff>
    </xdr:from>
    <xdr:ext cx="469744" cy="259045"/>
    <xdr:sp macro="" textlink="">
      <xdr:nvSpPr>
        <xdr:cNvPr id="119"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98878</xdr:rowOff>
    </xdr:from>
    <xdr:to>
      <xdr:col>41</xdr:col>
      <xdr:colOff>101600</xdr:colOff>
      <xdr:row>40</xdr:row>
      <xdr:rowOff>29028</xdr:rowOff>
    </xdr:to>
    <xdr:sp macro="" textlink="">
      <xdr:nvSpPr>
        <xdr:cNvPr id="120" name="フローチャート: 判断 119"/>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45555</xdr:rowOff>
    </xdr:from>
    <xdr:ext cx="469744" cy="259045"/>
    <xdr:sp macro="" textlink="">
      <xdr:nvSpPr>
        <xdr:cNvPr id="121" name="n_3aveValue【図書館】&#10;一人当たり面積"/>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29227</xdr:rowOff>
    </xdr:from>
    <xdr:ext cx="469744" cy="259045"/>
    <xdr:sp macro="" textlink="">
      <xdr:nvSpPr>
        <xdr:cNvPr id="123"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49893</xdr:rowOff>
    </xdr:from>
    <xdr:to>
      <xdr:col>55</xdr:col>
      <xdr:colOff>50800</xdr:colOff>
      <xdr:row>39</xdr:row>
      <xdr:rowOff>151493</xdr:rowOff>
    </xdr:to>
    <xdr:sp macro="" textlink="">
      <xdr:nvSpPr>
        <xdr:cNvPr id="129" name="楕円 128"/>
        <xdr:cNvSpPr/>
      </xdr:nvSpPr>
      <xdr:spPr>
        <a:xfrm>
          <a:off x="10426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72770</xdr:rowOff>
    </xdr:from>
    <xdr:ext cx="469744" cy="259045"/>
    <xdr:sp macro="" textlink="">
      <xdr:nvSpPr>
        <xdr:cNvPr id="130" name="【図書館】&#10;一人当たり面積該当値テキスト"/>
        <xdr:cNvSpPr txBox="1"/>
      </xdr:nvSpPr>
      <xdr:spPr>
        <a:xfrm>
          <a:off x="10515600"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1" name="楕円 130"/>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100693</xdr:rowOff>
    </xdr:from>
    <xdr:to>
      <xdr:col>55</xdr:col>
      <xdr:colOff>0</xdr:colOff>
      <xdr:row>39</xdr:row>
      <xdr:rowOff>117022</xdr:rowOff>
    </xdr:to>
    <xdr:cxnSp macro="">
      <xdr:nvCxnSpPr>
        <xdr:cNvPr id="132" name="直線コネクタ 131"/>
        <xdr:cNvCxnSpPr/>
      </xdr:nvCxnSpPr>
      <xdr:spPr>
        <a:xfrm flipV="1">
          <a:off x="9639300" y="6787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33"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58" name="直線コネクタ 157"/>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9"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0" name="直線コネクタ 15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1"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62" name="直線コネクタ 161"/>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63"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4" name="フローチャート: 判断 163"/>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5" name="フローチャート: 判断 164"/>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85742</xdr:rowOff>
    </xdr:from>
    <xdr:ext cx="405111" cy="259045"/>
    <xdr:sp macro="" textlink="">
      <xdr:nvSpPr>
        <xdr:cNvPr id="16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7" name="フローチャート: 判断 16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164465</xdr:rowOff>
    </xdr:from>
    <xdr:to>
      <xdr:col>10</xdr:col>
      <xdr:colOff>165100</xdr:colOff>
      <xdr:row>60</xdr:row>
      <xdr:rowOff>94615</xdr:rowOff>
    </xdr:to>
    <xdr:sp macro="" textlink="">
      <xdr:nvSpPr>
        <xdr:cNvPr id="169" name="フローチャート: 判断 168"/>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111142</xdr:rowOff>
    </xdr:from>
    <xdr:ext cx="405111" cy="259045"/>
    <xdr:sp macro="" textlink="">
      <xdr:nvSpPr>
        <xdr:cNvPr id="170"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130175</xdr:rowOff>
    </xdr:from>
    <xdr:to>
      <xdr:col>6</xdr:col>
      <xdr:colOff>38100</xdr:colOff>
      <xdr:row>60</xdr:row>
      <xdr:rowOff>60325</xdr:rowOff>
    </xdr:to>
    <xdr:sp macro="" textlink="">
      <xdr:nvSpPr>
        <xdr:cNvPr id="171" name="フローチャート: 判断 17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76852</xdr:rowOff>
    </xdr:from>
    <xdr:ext cx="405111" cy="259045"/>
    <xdr:sp macro="" textlink="">
      <xdr:nvSpPr>
        <xdr:cNvPr id="172"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8" name="楕円 177"/>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79"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80" name="楕円 179"/>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106680</xdr:rowOff>
    </xdr:to>
    <xdr:cxnSp macro="">
      <xdr:nvCxnSpPr>
        <xdr:cNvPr id="181" name="直線コネクタ 180"/>
        <xdr:cNvCxnSpPr/>
      </xdr:nvCxnSpPr>
      <xdr:spPr>
        <a:xfrm>
          <a:off x="3797300" y="10180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82"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06" name="直線コネクタ 205"/>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07"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08" name="直線コネクタ 207"/>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9"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10" name="直線コネクタ 209"/>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11" name="【体育館・プール】&#10;一人当たり面積平均値テキスト"/>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12" name="フローチャート: 判断 211"/>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138430</xdr:rowOff>
    </xdr:from>
    <xdr:to>
      <xdr:col>50</xdr:col>
      <xdr:colOff>165100</xdr:colOff>
      <xdr:row>63</xdr:row>
      <xdr:rowOff>68580</xdr:rowOff>
    </xdr:to>
    <xdr:sp macro="" textlink="">
      <xdr:nvSpPr>
        <xdr:cNvPr id="213" name="フローチャート: 判断 212"/>
        <xdr:cNvSpPr/>
      </xdr:nvSpPr>
      <xdr:spPr>
        <a:xfrm>
          <a:off x="95885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59707</xdr:rowOff>
    </xdr:from>
    <xdr:ext cx="469744" cy="259045"/>
    <xdr:sp macro="" textlink="">
      <xdr:nvSpPr>
        <xdr:cNvPr id="214" name="n_1aveValue【体育館・プール】&#10;一人当たり面積"/>
        <xdr:cNvSpPr txBox="1"/>
      </xdr:nvSpPr>
      <xdr:spPr>
        <a:xfrm>
          <a:off x="9391727"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130810</xdr:rowOff>
    </xdr:from>
    <xdr:to>
      <xdr:col>46</xdr:col>
      <xdr:colOff>38100</xdr:colOff>
      <xdr:row>63</xdr:row>
      <xdr:rowOff>60960</xdr:rowOff>
    </xdr:to>
    <xdr:sp macro="" textlink="">
      <xdr:nvSpPr>
        <xdr:cNvPr id="215" name="フローチャート: 判断 214"/>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77487</xdr:rowOff>
    </xdr:from>
    <xdr:ext cx="469744" cy="259045"/>
    <xdr:sp macro="" textlink="">
      <xdr:nvSpPr>
        <xdr:cNvPr id="216" name="n_2aveValue【体育館・プール】&#10;一人当たり面積"/>
        <xdr:cNvSpPr txBox="1"/>
      </xdr:nvSpPr>
      <xdr:spPr>
        <a:xfrm>
          <a:off x="85154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80010</xdr:rowOff>
    </xdr:from>
    <xdr:to>
      <xdr:col>41</xdr:col>
      <xdr:colOff>101600</xdr:colOff>
      <xdr:row>63</xdr:row>
      <xdr:rowOff>10160</xdr:rowOff>
    </xdr:to>
    <xdr:sp macro="" textlink="">
      <xdr:nvSpPr>
        <xdr:cNvPr id="217" name="フローチャート: 判断 216"/>
        <xdr:cNvSpPr/>
      </xdr:nvSpPr>
      <xdr:spPr>
        <a:xfrm>
          <a:off x="7810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26687</xdr:rowOff>
    </xdr:from>
    <xdr:ext cx="469744" cy="259045"/>
    <xdr:sp macro="" textlink="">
      <xdr:nvSpPr>
        <xdr:cNvPr id="218" name="n_3aveValue【体育館・プール】&#10;一人当たり面積"/>
        <xdr:cNvSpPr txBox="1"/>
      </xdr:nvSpPr>
      <xdr:spPr>
        <a:xfrm>
          <a:off x="7626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77470</xdr:rowOff>
    </xdr:from>
    <xdr:to>
      <xdr:col>36</xdr:col>
      <xdr:colOff>165100</xdr:colOff>
      <xdr:row>63</xdr:row>
      <xdr:rowOff>7620</xdr:rowOff>
    </xdr:to>
    <xdr:sp macro="" textlink="">
      <xdr:nvSpPr>
        <xdr:cNvPr id="219" name="フローチャート: 判断 218"/>
        <xdr:cNvSpPr/>
      </xdr:nvSpPr>
      <xdr:spPr>
        <a:xfrm>
          <a:off x="6921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24147</xdr:rowOff>
    </xdr:from>
    <xdr:ext cx="469744" cy="259045"/>
    <xdr:sp macro="" textlink="">
      <xdr:nvSpPr>
        <xdr:cNvPr id="220" name="n_4aveValue【体育館・プール】&#10;一人当たり面積"/>
        <xdr:cNvSpPr txBox="1"/>
      </xdr:nvSpPr>
      <xdr:spPr>
        <a:xfrm>
          <a:off x="6737427"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26" name="楕円 225"/>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10177</xdr:rowOff>
    </xdr:from>
    <xdr:ext cx="469744" cy="259045"/>
    <xdr:sp macro="" textlink="">
      <xdr:nvSpPr>
        <xdr:cNvPr id="227" name="【体育館・プール】&#10;一人当たり面積該当値テキスト"/>
        <xdr:cNvSpPr txBox="1"/>
      </xdr:nvSpPr>
      <xdr:spPr>
        <a:xfrm>
          <a:off x="10515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28" name="楕円 227"/>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45720</xdr:rowOff>
    </xdr:to>
    <xdr:cxnSp macro="">
      <xdr:nvCxnSpPr>
        <xdr:cNvPr id="229" name="直線コネクタ 228"/>
        <xdr:cNvCxnSpPr/>
      </xdr:nvCxnSpPr>
      <xdr:spPr>
        <a:xfrm flipV="1">
          <a:off x="9639300" y="1066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0" name="n_1main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1" name="テキスト ボックス 24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3" name="テキスト ボックス 24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1" name="テキスト ボックス 25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3" name="テキスト ボックス 25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55" name="直線コネクタ 254"/>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7" name="直線コネクタ 25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58"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59" name="直線コネクタ 258"/>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60"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61" name="フローチャート: 判断 260"/>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62" name="フローチャート: 判断 261"/>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130191</xdr:rowOff>
    </xdr:from>
    <xdr:ext cx="405111" cy="259045"/>
    <xdr:sp macro="" textlink="">
      <xdr:nvSpPr>
        <xdr:cNvPr id="263"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120650</xdr:rowOff>
    </xdr:from>
    <xdr:to>
      <xdr:col>15</xdr:col>
      <xdr:colOff>101600</xdr:colOff>
      <xdr:row>82</xdr:row>
      <xdr:rowOff>50800</xdr:rowOff>
    </xdr:to>
    <xdr:sp macro="" textlink="">
      <xdr:nvSpPr>
        <xdr:cNvPr id="264" name="フローチャート: 判断 26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67327</xdr:rowOff>
    </xdr:from>
    <xdr:ext cx="405111" cy="259045"/>
    <xdr:sp macro="" textlink="">
      <xdr:nvSpPr>
        <xdr:cNvPr id="265"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84455</xdr:rowOff>
    </xdr:from>
    <xdr:to>
      <xdr:col>10</xdr:col>
      <xdr:colOff>165100</xdr:colOff>
      <xdr:row>82</xdr:row>
      <xdr:rowOff>14605</xdr:rowOff>
    </xdr:to>
    <xdr:sp macro="" textlink="">
      <xdr:nvSpPr>
        <xdr:cNvPr id="266" name="フローチャート: 判断 265"/>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31132</xdr:rowOff>
    </xdr:from>
    <xdr:ext cx="405111" cy="259045"/>
    <xdr:sp macro="" textlink="">
      <xdr:nvSpPr>
        <xdr:cNvPr id="26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44450</xdr:rowOff>
    </xdr:from>
    <xdr:to>
      <xdr:col>6</xdr:col>
      <xdr:colOff>38100</xdr:colOff>
      <xdr:row>81</xdr:row>
      <xdr:rowOff>146050</xdr:rowOff>
    </xdr:to>
    <xdr:sp macro="" textlink="">
      <xdr:nvSpPr>
        <xdr:cNvPr id="268" name="フローチャート: 判断 267"/>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162577</xdr:rowOff>
    </xdr:from>
    <xdr:ext cx="405111" cy="259045"/>
    <xdr:sp macro="" textlink="">
      <xdr:nvSpPr>
        <xdr:cNvPr id="269"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5" name="楕円 274"/>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76" name="【福祉施設】&#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277" name="楕円 276"/>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110489</xdr:rowOff>
    </xdr:to>
    <xdr:cxnSp macro="">
      <xdr:nvCxnSpPr>
        <xdr:cNvPr id="278" name="直線コネクタ 277"/>
        <xdr:cNvCxnSpPr/>
      </xdr:nvCxnSpPr>
      <xdr:spPr>
        <a:xfrm>
          <a:off x="3797300" y="142932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9" name="n_1main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03" name="直線コネクタ 302"/>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04"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05" name="直線コネクタ 304"/>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06"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07" name="直線コネクタ 30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08"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09" name="フローチャート: 判断 308"/>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109220</xdr:rowOff>
    </xdr:from>
    <xdr:to>
      <xdr:col>50</xdr:col>
      <xdr:colOff>165100</xdr:colOff>
      <xdr:row>85</xdr:row>
      <xdr:rowOff>39370</xdr:rowOff>
    </xdr:to>
    <xdr:sp macro="" textlink="">
      <xdr:nvSpPr>
        <xdr:cNvPr id="310" name="フローチャート: 判断 309"/>
        <xdr:cNvSpPr/>
      </xdr:nvSpPr>
      <xdr:spPr>
        <a:xfrm>
          <a:off x="9588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55897</xdr:rowOff>
    </xdr:from>
    <xdr:ext cx="469744" cy="259045"/>
    <xdr:sp macro="" textlink="">
      <xdr:nvSpPr>
        <xdr:cNvPr id="311" name="n_1aveValue【福祉施設】&#10;一人当たり面積"/>
        <xdr:cNvSpPr txBox="1"/>
      </xdr:nvSpPr>
      <xdr:spPr>
        <a:xfrm>
          <a:off x="9391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71120</xdr:rowOff>
    </xdr:from>
    <xdr:to>
      <xdr:col>46</xdr:col>
      <xdr:colOff>38100</xdr:colOff>
      <xdr:row>85</xdr:row>
      <xdr:rowOff>1270</xdr:rowOff>
    </xdr:to>
    <xdr:sp macro="" textlink="">
      <xdr:nvSpPr>
        <xdr:cNvPr id="312" name="フローチャート: 判断 311"/>
        <xdr:cNvSpPr/>
      </xdr:nvSpPr>
      <xdr:spPr>
        <a:xfrm>
          <a:off x="8699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17797</xdr:rowOff>
    </xdr:from>
    <xdr:ext cx="469744" cy="259045"/>
    <xdr:sp macro="" textlink="">
      <xdr:nvSpPr>
        <xdr:cNvPr id="313" name="n_2aveValue【福祉施設】&#10;一人当たり面積"/>
        <xdr:cNvSpPr txBox="1"/>
      </xdr:nvSpPr>
      <xdr:spPr>
        <a:xfrm>
          <a:off x="8515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82550</xdr:rowOff>
    </xdr:from>
    <xdr:to>
      <xdr:col>41</xdr:col>
      <xdr:colOff>101600</xdr:colOff>
      <xdr:row>85</xdr:row>
      <xdr:rowOff>12700</xdr:rowOff>
    </xdr:to>
    <xdr:sp macro="" textlink="">
      <xdr:nvSpPr>
        <xdr:cNvPr id="314" name="フローチャート: 判断 313"/>
        <xdr:cNvSpPr/>
      </xdr:nvSpPr>
      <xdr:spPr>
        <a:xfrm>
          <a:off x="7810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29227</xdr:rowOff>
    </xdr:from>
    <xdr:ext cx="469744" cy="259045"/>
    <xdr:sp macro="" textlink="">
      <xdr:nvSpPr>
        <xdr:cNvPr id="315" name="n_3aveValue【福祉施設】&#10;一人当たり面積"/>
        <xdr:cNvSpPr txBox="1"/>
      </xdr:nvSpPr>
      <xdr:spPr>
        <a:xfrm>
          <a:off x="7626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86361</xdr:rowOff>
    </xdr:from>
    <xdr:to>
      <xdr:col>36</xdr:col>
      <xdr:colOff>165100</xdr:colOff>
      <xdr:row>85</xdr:row>
      <xdr:rowOff>16511</xdr:rowOff>
    </xdr:to>
    <xdr:sp macro="" textlink="">
      <xdr:nvSpPr>
        <xdr:cNvPr id="316" name="フローチャート: 判断 315"/>
        <xdr:cNvSpPr/>
      </xdr:nvSpPr>
      <xdr:spPr>
        <a:xfrm>
          <a:off x="6921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33038</xdr:rowOff>
    </xdr:from>
    <xdr:ext cx="469744" cy="259045"/>
    <xdr:sp macro="" textlink="">
      <xdr:nvSpPr>
        <xdr:cNvPr id="317" name="n_4aveValue【福祉施設】&#10;一人当たり面積"/>
        <xdr:cNvSpPr txBox="1"/>
      </xdr:nvSpPr>
      <xdr:spPr>
        <a:xfrm>
          <a:off x="6737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23" name="楕円 322"/>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24" name="【福祉施設】&#10;一人当たり面積該当値テキスト"/>
        <xdr:cNvSpPr txBox="1"/>
      </xdr:nvSpPr>
      <xdr:spPr>
        <a:xfrm>
          <a:off x="10515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25" name="楕円 324"/>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95250</xdr:rowOff>
    </xdr:to>
    <xdr:cxnSp macro="">
      <xdr:nvCxnSpPr>
        <xdr:cNvPr id="326" name="直線コネクタ 325"/>
        <xdr:cNvCxnSpPr/>
      </xdr:nvCxnSpPr>
      <xdr:spPr>
        <a:xfrm flipV="1">
          <a:off x="9639300" y="14664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137177</xdr:rowOff>
    </xdr:from>
    <xdr:ext cx="469744" cy="259045"/>
    <xdr:sp macro="" textlink="">
      <xdr:nvSpPr>
        <xdr:cNvPr id="327"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0" name="テキスト ボックス 33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0" name="テキスト ボックス 34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52" name="直線コネクタ 351"/>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55"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56" name="直線コネクタ 355"/>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357"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58" name="フローチャート: 判断 357"/>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59" name="フローチャート: 判断 35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144797</xdr:rowOff>
    </xdr:from>
    <xdr:ext cx="405111" cy="259045"/>
    <xdr:sp macro="" textlink="">
      <xdr:nvSpPr>
        <xdr:cNvPr id="360"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33020</xdr:rowOff>
    </xdr:from>
    <xdr:to>
      <xdr:col>15</xdr:col>
      <xdr:colOff>101600</xdr:colOff>
      <xdr:row>103</xdr:row>
      <xdr:rowOff>134620</xdr:rowOff>
    </xdr:to>
    <xdr:sp macro="" textlink="">
      <xdr:nvSpPr>
        <xdr:cNvPr id="361" name="フローチャート: 判断 360"/>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151147</xdr:rowOff>
    </xdr:from>
    <xdr:ext cx="405111" cy="259045"/>
    <xdr:sp macro="" textlink="">
      <xdr:nvSpPr>
        <xdr:cNvPr id="362"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29211</xdr:rowOff>
    </xdr:from>
    <xdr:to>
      <xdr:col>10</xdr:col>
      <xdr:colOff>165100</xdr:colOff>
      <xdr:row>103</xdr:row>
      <xdr:rowOff>130811</xdr:rowOff>
    </xdr:to>
    <xdr:sp macro="" textlink="">
      <xdr:nvSpPr>
        <xdr:cNvPr id="363" name="フローチャート: 判断 362"/>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147338</xdr:rowOff>
    </xdr:from>
    <xdr:ext cx="405111" cy="259045"/>
    <xdr:sp macro="" textlink="">
      <xdr:nvSpPr>
        <xdr:cNvPr id="364"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166370</xdr:rowOff>
    </xdr:from>
    <xdr:to>
      <xdr:col>6</xdr:col>
      <xdr:colOff>38100</xdr:colOff>
      <xdr:row>103</xdr:row>
      <xdr:rowOff>96520</xdr:rowOff>
    </xdr:to>
    <xdr:sp macro="" textlink="">
      <xdr:nvSpPr>
        <xdr:cNvPr id="365" name="フローチャート: 判断 364"/>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113047</xdr:rowOff>
    </xdr:from>
    <xdr:ext cx="405111" cy="259045"/>
    <xdr:sp macro="" textlink="">
      <xdr:nvSpPr>
        <xdr:cNvPr id="366"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145414</xdr:rowOff>
    </xdr:from>
    <xdr:to>
      <xdr:col>24</xdr:col>
      <xdr:colOff>114300</xdr:colOff>
      <xdr:row>103</xdr:row>
      <xdr:rowOff>75564</xdr:rowOff>
    </xdr:to>
    <xdr:sp macro="" textlink="">
      <xdr:nvSpPr>
        <xdr:cNvPr id="372" name="楕円 371"/>
        <xdr:cNvSpPr/>
      </xdr:nvSpPr>
      <xdr:spPr>
        <a:xfrm>
          <a:off x="4584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168291</xdr:rowOff>
    </xdr:from>
    <xdr:ext cx="405111" cy="259045"/>
    <xdr:sp macro="" textlink="">
      <xdr:nvSpPr>
        <xdr:cNvPr id="373" name="【市民会館】&#10;有形固定資産減価償却率該当値テキスト"/>
        <xdr:cNvSpPr txBox="1"/>
      </xdr:nvSpPr>
      <xdr:spPr>
        <a:xfrm>
          <a:off x="4673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103505</xdr:rowOff>
    </xdr:from>
    <xdr:to>
      <xdr:col>20</xdr:col>
      <xdr:colOff>38100</xdr:colOff>
      <xdr:row>103</xdr:row>
      <xdr:rowOff>33655</xdr:rowOff>
    </xdr:to>
    <xdr:sp macro="" textlink="">
      <xdr:nvSpPr>
        <xdr:cNvPr id="374" name="楕円 373"/>
        <xdr:cNvSpPr/>
      </xdr:nvSpPr>
      <xdr:spPr>
        <a:xfrm>
          <a:off x="3746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154305</xdr:rowOff>
    </xdr:from>
    <xdr:to>
      <xdr:col>24</xdr:col>
      <xdr:colOff>63500</xdr:colOff>
      <xdr:row>103</xdr:row>
      <xdr:rowOff>24764</xdr:rowOff>
    </xdr:to>
    <xdr:cxnSp macro="">
      <xdr:nvCxnSpPr>
        <xdr:cNvPr id="375" name="直線コネクタ 374"/>
        <xdr:cNvCxnSpPr/>
      </xdr:nvCxnSpPr>
      <xdr:spPr>
        <a:xfrm>
          <a:off x="3797300" y="176422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76" name="n_1mainValue【市民会館】&#10;有形固定資産減価償却率"/>
        <xdr:cNvSpPr txBox="1"/>
      </xdr:nvSpPr>
      <xdr:spPr>
        <a:xfrm>
          <a:off x="35820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00" name="直線コネクタ 399"/>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01"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02" name="直線コネクタ 401"/>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0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04" name="直線コネクタ 40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05"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06" name="フローチャート: 判断 405"/>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07" name="フローチャート: 判断 406"/>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7638</xdr:rowOff>
    </xdr:from>
    <xdr:ext cx="469744" cy="259045"/>
    <xdr:sp macro="" textlink="">
      <xdr:nvSpPr>
        <xdr:cNvPr id="408"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82550</xdr:rowOff>
    </xdr:from>
    <xdr:to>
      <xdr:col>46</xdr:col>
      <xdr:colOff>38100</xdr:colOff>
      <xdr:row>106</xdr:row>
      <xdr:rowOff>12700</xdr:rowOff>
    </xdr:to>
    <xdr:sp macro="" textlink="">
      <xdr:nvSpPr>
        <xdr:cNvPr id="409" name="フローチャート: 判断 408"/>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29227</xdr:rowOff>
    </xdr:from>
    <xdr:ext cx="469744" cy="259045"/>
    <xdr:sp macro="" textlink="">
      <xdr:nvSpPr>
        <xdr:cNvPr id="410"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411" name="フローチャート: 判断 410"/>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412"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93980</xdr:rowOff>
    </xdr:from>
    <xdr:to>
      <xdr:col>36</xdr:col>
      <xdr:colOff>165100</xdr:colOff>
      <xdr:row>106</xdr:row>
      <xdr:rowOff>24130</xdr:rowOff>
    </xdr:to>
    <xdr:sp macro="" textlink="">
      <xdr:nvSpPr>
        <xdr:cNvPr id="413" name="フローチャート: 判断 412"/>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40657</xdr:rowOff>
    </xdr:from>
    <xdr:ext cx="469744" cy="259045"/>
    <xdr:sp macro="" textlink="">
      <xdr:nvSpPr>
        <xdr:cNvPr id="414"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93980</xdr:rowOff>
    </xdr:from>
    <xdr:to>
      <xdr:col>55</xdr:col>
      <xdr:colOff>50800</xdr:colOff>
      <xdr:row>100</xdr:row>
      <xdr:rowOff>24130</xdr:rowOff>
    </xdr:to>
    <xdr:sp macro="" textlink="">
      <xdr:nvSpPr>
        <xdr:cNvPr id="420" name="楕円 419"/>
        <xdr:cNvSpPr/>
      </xdr:nvSpPr>
      <xdr:spPr>
        <a:xfrm>
          <a:off x="104267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47007</xdr:rowOff>
    </xdr:from>
    <xdr:ext cx="469744" cy="259045"/>
    <xdr:sp macro="" textlink="">
      <xdr:nvSpPr>
        <xdr:cNvPr id="421" name="【市民会館】&#10;一人当たり面積該当値テキスト"/>
        <xdr:cNvSpPr txBox="1"/>
      </xdr:nvSpPr>
      <xdr:spPr>
        <a:xfrm>
          <a:off x="10515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128270</xdr:rowOff>
    </xdr:from>
    <xdr:to>
      <xdr:col>50</xdr:col>
      <xdr:colOff>165100</xdr:colOff>
      <xdr:row>100</xdr:row>
      <xdr:rowOff>58420</xdr:rowOff>
    </xdr:to>
    <xdr:sp macro="" textlink="">
      <xdr:nvSpPr>
        <xdr:cNvPr id="422" name="楕円 421"/>
        <xdr:cNvSpPr/>
      </xdr:nvSpPr>
      <xdr:spPr>
        <a:xfrm>
          <a:off x="9588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144780</xdr:rowOff>
    </xdr:from>
    <xdr:to>
      <xdr:col>55</xdr:col>
      <xdr:colOff>0</xdr:colOff>
      <xdr:row>100</xdr:row>
      <xdr:rowOff>7620</xdr:rowOff>
    </xdr:to>
    <xdr:cxnSp macro="">
      <xdr:nvCxnSpPr>
        <xdr:cNvPr id="423" name="直線コネクタ 422"/>
        <xdr:cNvCxnSpPr/>
      </xdr:nvCxnSpPr>
      <xdr:spPr>
        <a:xfrm flipV="1">
          <a:off x="9639300" y="17118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74947</xdr:rowOff>
    </xdr:from>
    <xdr:ext cx="469744" cy="259045"/>
    <xdr:sp macro="" textlink="">
      <xdr:nvSpPr>
        <xdr:cNvPr id="424" name="n_1mainValue【市民会館】&#10;一人当たり面積"/>
        <xdr:cNvSpPr txBox="1"/>
      </xdr:nvSpPr>
      <xdr:spPr>
        <a:xfrm>
          <a:off x="93917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5" name="テキスト ボックス 4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7" name="テキスト ボックス 43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5" name="テキスト ボックス 44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7" name="テキスト ボックス 44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49" name="直線コネクタ 448"/>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50"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51" name="直線コネクタ 450"/>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2"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3" name="直線コネクタ 452"/>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54"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55" name="フローチャート: 判断 454"/>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457"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53975</xdr:rowOff>
    </xdr:from>
    <xdr:to>
      <xdr:col>76</xdr:col>
      <xdr:colOff>165100</xdr:colOff>
      <xdr:row>38</xdr:row>
      <xdr:rowOff>155575</xdr:rowOff>
    </xdr:to>
    <xdr:sp macro="" textlink="">
      <xdr:nvSpPr>
        <xdr:cNvPr id="458" name="フローチャート: 判断 4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652</xdr:rowOff>
    </xdr:from>
    <xdr:ext cx="405111" cy="259045"/>
    <xdr:sp macro="" textlink="">
      <xdr:nvSpPr>
        <xdr:cNvPr id="459" name="n_2aveValue【一般廃棄物処理施設】&#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8255</xdr:rowOff>
    </xdr:from>
    <xdr:to>
      <xdr:col>72</xdr:col>
      <xdr:colOff>38100</xdr:colOff>
      <xdr:row>38</xdr:row>
      <xdr:rowOff>109855</xdr:rowOff>
    </xdr:to>
    <xdr:sp macro="" textlink="">
      <xdr:nvSpPr>
        <xdr:cNvPr id="460" name="フローチャート: 判断 459"/>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126382</xdr:rowOff>
    </xdr:from>
    <xdr:ext cx="405111" cy="259045"/>
    <xdr:sp macro="" textlink="">
      <xdr:nvSpPr>
        <xdr:cNvPr id="461" name="n_3aveValue【一般廃棄物処理施設】&#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40640</xdr:rowOff>
    </xdr:from>
    <xdr:to>
      <xdr:col>67</xdr:col>
      <xdr:colOff>101600</xdr:colOff>
      <xdr:row>38</xdr:row>
      <xdr:rowOff>142240</xdr:rowOff>
    </xdr:to>
    <xdr:sp macro="" textlink="">
      <xdr:nvSpPr>
        <xdr:cNvPr id="462" name="フローチャート: 判断 461"/>
        <xdr:cNvSpPr/>
      </xdr:nvSpPr>
      <xdr:spPr>
        <a:xfrm>
          <a:off x="1276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158767</xdr:rowOff>
    </xdr:from>
    <xdr:ext cx="405111" cy="259045"/>
    <xdr:sp macro="" textlink="">
      <xdr:nvSpPr>
        <xdr:cNvPr id="463" name="n_4aveValue【一般廃棄物処理施設】&#10;有形固定資産減価償却率"/>
        <xdr:cNvSpPr txBox="1"/>
      </xdr:nvSpPr>
      <xdr:spPr>
        <a:xfrm>
          <a:off x="12611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469" name="楕円 468"/>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470" name="【一般廃棄物処理施設】&#10;有形固定資産減価償却率該当値テキスト"/>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471" name="楕円 470"/>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80010</xdr:rowOff>
    </xdr:to>
    <xdr:cxnSp macro="">
      <xdr:nvCxnSpPr>
        <xdr:cNvPr id="472" name="直線コネクタ 471"/>
        <xdr:cNvCxnSpPr/>
      </xdr:nvCxnSpPr>
      <xdr:spPr>
        <a:xfrm>
          <a:off x="15481300" y="67379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93362</xdr:rowOff>
    </xdr:from>
    <xdr:ext cx="405111" cy="259045"/>
    <xdr:sp macro="" textlink="">
      <xdr:nvSpPr>
        <xdr:cNvPr id="473" name="n_1mainValue【一般廃棄物処理施設】&#10;有形固定資産減価償却率"/>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5" name="テキスト ボックス 4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7" name="テキスト ボックス 4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9" name="テキスト ボックス 4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1" name="テキスト ボックス 4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495" name="直線コネクタ 494"/>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496"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497" name="直線コネクタ 496"/>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498"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499" name="直線コネクタ 498"/>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00"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01" name="フローチャート: 判断 500"/>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02" name="フローチャート: 判断 501"/>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125020</xdr:rowOff>
    </xdr:from>
    <xdr:ext cx="534377" cy="259045"/>
    <xdr:sp macro="" textlink="">
      <xdr:nvSpPr>
        <xdr:cNvPr id="503"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4021</xdr:rowOff>
    </xdr:from>
    <xdr:to>
      <xdr:col>107</xdr:col>
      <xdr:colOff>101600</xdr:colOff>
      <xdr:row>39</xdr:row>
      <xdr:rowOff>105621</xdr:rowOff>
    </xdr:to>
    <xdr:sp macro="" textlink="">
      <xdr:nvSpPr>
        <xdr:cNvPr id="504" name="フローチャート: 判断 50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122148</xdr:rowOff>
    </xdr:from>
    <xdr:ext cx="534377" cy="259045"/>
    <xdr:sp macro="" textlink="">
      <xdr:nvSpPr>
        <xdr:cNvPr id="505"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1288</xdr:rowOff>
    </xdr:from>
    <xdr:to>
      <xdr:col>102</xdr:col>
      <xdr:colOff>165100</xdr:colOff>
      <xdr:row>39</xdr:row>
      <xdr:rowOff>102888</xdr:rowOff>
    </xdr:to>
    <xdr:sp macro="" textlink="">
      <xdr:nvSpPr>
        <xdr:cNvPr id="506" name="フローチャート: 判断 505"/>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119414</xdr:rowOff>
    </xdr:from>
    <xdr:ext cx="534377" cy="259045"/>
    <xdr:sp macro="" textlink="">
      <xdr:nvSpPr>
        <xdr:cNvPr id="507"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24655</xdr:rowOff>
    </xdr:from>
    <xdr:to>
      <xdr:col>98</xdr:col>
      <xdr:colOff>38100</xdr:colOff>
      <xdr:row>39</xdr:row>
      <xdr:rowOff>126255</xdr:rowOff>
    </xdr:to>
    <xdr:sp macro="" textlink="">
      <xdr:nvSpPr>
        <xdr:cNvPr id="508" name="フローチャート: 判断 507"/>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142782</xdr:rowOff>
    </xdr:from>
    <xdr:ext cx="534377" cy="259045"/>
    <xdr:sp macro="" textlink="">
      <xdr:nvSpPr>
        <xdr:cNvPr id="509"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159899</xdr:rowOff>
    </xdr:from>
    <xdr:to>
      <xdr:col>116</xdr:col>
      <xdr:colOff>114300</xdr:colOff>
      <xdr:row>40</xdr:row>
      <xdr:rowOff>90049</xdr:rowOff>
    </xdr:to>
    <xdr:sp macro="" textlink="">
      <xdr:nvSpPr>
        <xdr:cNvPr id="515" name="楕円 514"/>
        <xdr:cNvSpPr/>
      </xdr:nvSpPr>
      <xdr:spPr>
        <a:xfrm>
          <a:off x="22110700" y="6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138326</xdr:rowOff>
    </xdr:from>
    <xdr:ext cx="534377" cy="259045"/>
    <xdr:sp macro="" textlink="">
      <xdr:nvSpPr>
        <xdr:cNvPr id="516" name="【一般廃棄物処理施設】&#10;一人当たり有形固定資産（償却資産）額該当値テキスト"/>
        <xdr:cNvSpPr txBox="1"/>
      </xdr:nvSpPr>
      <xdr:spPr>
        <a:xfrm>
          <a:off x="22199600" y="68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165491</xdr:rowOff>
    </xdr:from>
    <xdr:to>
      <xdr:col>112</xdr:col>
      <xdr:colOff>38100</xdr:colOff>
      <xdr:row>40</xdr:row>
      <xdr:rowOff>95641</xdr:rowOff>
    </xdr:to>
    <xdr:sp macro="" textlink="">
      <xdr:nvSpPr>
        <xdr:cNvPr id="517" name="楕円 516"/>
        <xdr:cNvSpPr/>
      </xdr:nvSpPr>
      <xdr:spPr>
        <a:xfrm>
          <a:off x="21272500" y="68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39249</xdr:rowOff>
    </xdr:from>
    <xdr:to>
      <xdr:col>116</xdr:col>
      <xdr:colOff>63500</xdr:colOff>
      <xdr:row>40</xdr:row>
      <xdr:rowOff>44841</xdr:rowOff>
    </xdr:to>
    <xdr:cxnSp macro="">
      <xdr:nvCxnSpPr>
        <xdr:cNvPr id="518" name="直線コネクタ 517"/>
        <xdr:cNvCxnSpPr/>
      </xdr:nvCxnSpPr>
      <xdr:spPr>
        <a:xfrm flipV="1">
          <a:off x="21323300" y="6897249"/>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86768</xdr:rowOff>
    </xdr:from>
    <xdr:ext cx="534377" cy="259045"/>
    <xdr:sp macro="" textlink="">
      <xdr:nvSpPr>
        <xdr:cNvPr id="519" name="n_1mainValue【一般廃棄物処理施設】&#10;一人当たり有形固定資産（償却資産）額"/>
        <xdr:cNvSpPr txBox="1"/>
      </xdr:nvSpPr>
      <xdr:spPr>
        <a:xfrm>
          <a:off x="21043411" y="6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1" name="直線コネクタ 5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2" name="テキスト ボックス 53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3" name="直線コネクタ 5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4" name="テキスト ボックス 5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5" name="直線コネクタ 5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6" name="テキスト ボックス 5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7" name="直線コネクタ 5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8" name="テキスト ボックス 5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9" name="直線コネクタ 5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0" name="テキスト ボックス 53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2" name="テキスト ボックス 54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44" name="直線コネクタ 54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4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46" name="直線コネクタ 54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4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48" name="直線コネクタ 54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49" name="【保健センター・保健所】&#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0" name="フローチャート: 判断 54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551" name="フローチャート: 判断 550"/>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83837</xdr:rowOff>
    </xdr:from>
    <xdr:ext cx="405111" cy="259045"/>
    <xdr:sp macro="" textlink="">
      <xdr:nvSpPr>
        <xdr:cNvPr id="552" name="n_1aveValue【保健センター・保健所】&#10;有形固定資産減価償却率"/>
        <xdr:cNvSpPr txBox="1"/>
      </xdr:nvSpPr>
      <xdr:spPr>
        <a:xfrm>
          <a:off x="15266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133985</xdr:rowOff>
    </xdr:from>
    <xdr:to>
      <xdr:col>76</xdr:col>
      <xdr:colOff>165100</xdr:colOff>
      <xdr:row>59</xdr:row>
      <xdr:rowOff>64135</xdr:rowOff>
    </xdr:to>
    <xdr:sp macro="" textlink="">
      <xdr:nvSpPr>
        <xdr:cNvPr id="553" name="フローチャート: 判断 552"/>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80662</xdr:rowOff>
    </xdr:from>
    <xdr:ext cx="405111" cy="259045"/>
    <xdr:sp macro="" textlink="">
      <xdr:nvSpPr>
        <xdr:cNvPr id="554" name="n_2aveValue【保健センター・保健所】&#10;有形固定資産減価償却率"/>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99695</xdr:rowOff>
    </xdr:from>
    <xdr:to>
      <xdr:col>72</xdr:col>
      <xdr:colOff>38100</xdr:colOff>
      <xdr:row>59</xdr:row>
      <xdr:rowOff>29845</xdr:rowOff>
    </xdr:to>
    <xdr:sp macro="" textlink="">
      <xdr:nvSpPr>
        <xdr:cNvPr id="555" name="フローチャート: 判断 554"/>
        <xdr:cNvSpPr/>
      </xdr:nvSpPr>
      <xdr:spPr>
        <a:xfrm>
          <a:off x="13652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46372</xdr:rowOff>
    </xdr:from>
    <xdr:ext cx="405111" cy="259045"/>
    <xdr:sp macro="" textlink="">
      <xdr:nvSpPr>
        <xdr:cNvPr id="556" name="n_3aveValue【保健センター・保健所】&#10;有形固定資産減価償却率"/>
        <xdr:cNvSpPr txBox="1"/>
      </xdr:nvSpPr>
      <xdr:spPr>
        <a:xfrm>
          <a:off x="13500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61595</xdr:rowOff>
    </xdr:from>
    <xdr:to>
      <xdr:col>67</xdr:col>
      <xdr:colOff>101600</xdr:colOff>
      <xdr:row>58</xdr:row>
      <xdr:rowOff>163195</xdr:rowOff>
    </xdr:to>
    <xdr:sp macro="" textlink="">
      <xdr:nvSpPr>
        <xdr:cNvPr id="557" name="フローチャート: 判断 556"/>
        <xdr:cNvSpPr/>
      </xdr:nvSpPr>
      <xdr:spPr>
        <a:xfrm>
          <a:off x="1276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8272</xdr:rowOff>
    </xdr:from>
    <xdr:ext cx="405111" cy="259045"/>
    <xdr:sp macro="" textlink="">
      <xdr:nvSpPr>
        <xdr:cNvPr id="558" name="n_4aveValue【保健センター・保健所】&#10;有形固定資産減価償却率"/>
        <xdr:cNvSpPr txBox="1"/>
      </xdr:nvSpPr>
      <xdr:spPr>
        <a:xfrm>
          <a:off x="12611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64" name="楕円 563"/>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565" name="【保健センター・保健所】&#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566" name="楕円 565"/>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26670</xdr:rowOff>
    </xdr:to>
    <xdr:cxnSp macro="">
      <xdr:nvCxnSpPr>
        <xdr:cNvPr id="567" name="直線コネクタ 566"/>
        <xdr:cNvCxnSpPr/>
      </xdr:nvCxnSpPr>
      <xdr:spPr>
        <a:xfrm>
          <a:off x="15481300" y="99288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52087</xdr:rowOff>
    </xdr:from>
    <xdr:ext cx="405111" cy="259045"/>
    <xdr:sp macro="" textlink="">
      <xdr:nvSpPr>
        <xdr:cNvPr id="568" name="n_1mainValue【保健センター・保健所】&#10;有形固定資産減価償却率"/>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592" name="直線コネクタ 591"/>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3"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4" name="直線コネクタ 593"/>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6" name="直線コネクタ 59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597" name="【保健センター・保健所】&#10;一人当たり面積平均値テキスト"/>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98" name="フローチャート: 判断 597"/>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140987</xdr:rowOff>
    </xdr:from>
    <xdr:ext cx="469744" cy="259045"/>
    <xdr:sp macro="" textlink="">
      <xdr:nvSpPr>
        <xdr:cNvPr id="600"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166387</xdr:rowOff>
    </xdr:from>
    <xdr:ext cx="469744" cy="259045"/>
    <xdr:sp macro="" textlink="">
      <xdr:nvSpPr>
        <xdr:cNvPr id="602"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48260</xdr:rowOff>
    </xdr:from>
    <xdr:to>
      <xdr:col>102</xdr:col>
      <xdr:colOff>165100</xdr:colOff>
      <xdr:row>62</xdr:row>
      <xdr:rowOff>149860</xdr:rowOff>
    </xdr:to>
    <xdr:sp macro="" textlink="">
      <xdr:nvSpPr>
        <xdr:cNvPr id="603" name="フローチャート: 判断 602"/>
        <xdr:cNvSpPr/>
      </xdr:nvSpPr>
      <xdr:spPr>
        <a:xfrm>
          <a:off x="19494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166387</xdr:rowOff>
    </xdr:from>
    <xdr:ext cx="469744" cy="259045"/>
    <xdr:sp macro="" textlink="">
      <xdr:nvSpPr>
        <xdr:cNvPr id="604" name="n_3aveValue【保健センター・保健所】&#10;一人当たり面積"/>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55880</xdr:rowOff>
    </xdr:from>
    <xdr:to>
      <xdr:col>98</xdr:col>
      <xdr:colOff>38100</xdr:colOff>
      <xdr:row>62</xdr:row>
      <xdr:rowOff>157480</xdr:rowOff>
    </xdr:to>
    <xdr:sp macro="" textlink="">
      <xdr:nvSpPr>
        <xdr:cNvPr id="605" name="フローチャート: 判断 604"/>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2557</xdr:rowOff>
    </xdr:from>
    <xdr:ext cx="469744" cy="259045"/>
    <xdr:sp macro="" textlink="">
      <xdr:nvSpPr>
        <xdr:cNvPr id="606"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12" name="楕円 611"/>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13" name="【保健センター・保健所】&#10;一人当たり面積該当値テキスト"/>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14" name="楕円 613"/>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152400</xdr:rowOff>
    </xdr:to>
    <xdr:cxnSp macro="">
      <xdr:nvCxnSpPr>
        <xdr:cNvPr id="615" name="直線コネクタ 614"/>
        <xdr:cNvCxnSpPr/>
      </xdr:nvCxnSpPr>
      <xdr:spPr>
        <a:xfrm flipV="1">
          <a:off x="21323300" y="10424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48277</xdr:rowOff>
    </xdr:from>
    <xdr:ext cx="469744" cy="259045"/>
    <xdr:sp macro="" textlink="">
      <xdr:nvSpPr>
        <xdr:cNvPr id="616" name="n_1main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42" name="直線コネクタ 641"/>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43"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44" name="直線コネクタ 64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45"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46" name="直線コネクタ 64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47"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48" name="フローチャート: 判断 647"/>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49" name="フローチャート: 判断 648"/>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40839</xdr:rowOff>
    </xdr:from>
    <xdr:ext cx="405111" cy="259045"/>
    <xdr:sp macro="" textlink="">
      <xdr:nvSpPr>
        <xdr:cNvPr id="650"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152219</xdr:rowOff>
    </xdr:from>
    <xdr:to>
      <xdr:col>76</xdr:col>
      <xdr:colOff>165100</xdr:colOff>
      <xdr:row>83</xdr:row>
      <xdr:rowOff>82369</xdr:rowOff>
    </xdr:to>
    <xdr:sp macro="" textlink="">
      <xdr:nvSpPr>
        <xdr:cNvPr id="651" name="フローチャート: 判断 650"/>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98896</xdr:rowOff>
    </xdr:from>
    <xdr:ext cx="405111" cy="259045"/>
    <xdr:sp macro="" textlink="">
      <xdr:nvSpPr>
        <xdr:cNvPr id="652"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144055</xdr:rowOff>
    </xdr:from>
    <xdr:to>
      <xdr:col>72</xdr:col>
      <xdr:colOff>38100</xdr:colOff>
      <xdr:row>83</xdr:row>
      <xdr:rowOff>74205</xdr:rowOff>
    </xdr:to>
    <xdr:sp macro="" textlink="">
      <xdr:nvSpPr>
        <xdr:cNvPr id="653" name="フローチャート: 判断 652"/>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90732</xdr:rowOff>
    </xdr:from>
    <xdr:ext cx="405111" cy="259045"/>
    <xdr:sp macro="" textlink="">
      <xdr:nvSpPr>
        <xdr:cNvPr id="654"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124461</xdr:rowOff>
    </xdr:from>
    <xdr:to>
      <xdr:col>67</xdr:col>
      <xdr:colOff>101600</xdr:colOff>
      <xdr:row>83</xdr:row>
      <xdr:rowOff>54611</xdr:rowOff>
    </xdr:to>
    <xdr:sp macro="" textlink="">
      <xdr:nvSpPr>
        <xdr:cNvPr id="655" name="フローチャート: 判断 654"/>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71138</xdr:rowOff>
    </xdr:from>
    <xdr:ext cx="405111" cy="259045"/>
    <xdr:sp macro="" textlink="">
      <xdr:nvSpPr>
        <xdr:cNvPr id="656"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662" name="楕円 661"/>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663" name="【消防施設】&#10;有形固定資産減価償却率該当値テキスト"/>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59145</xdr:rowOff>
    </xdr:from>
    <xdr:to>
      <xdr:col>81</xdr:col>
      <xdr:colOff>101600</xdr:colOff>
      <xdr:row>79</xdr:row>
      <xdr:rowOff>160745</xdr:rowOff>
    </xdr:to>
    <xdr:sp macro="" textlink="">
      <xdr:nvSpPr>
        <xdr:cNvPr id="664" name="楕円 663"/>
        <xdr:cNvSpPr/>
      </xdr:nvSpPr>
      <xdr:spPr>
        <a:xfrm>
          <a:off x="15430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155666</xdr:rowOff>
    </xdr:to>
    <xdr:cxnSp macro="">
      <xdr:nvCxnSpPr>
        <xdr:cNvPr id="665" name="直線コネクタ 664"/>
        <xdr:cNvCxnSpPr/>
      </xdr:nvCxnSpPr>
      <xdr:spPr>
        <a:xfrm>
          <a:off x="15481300" y="1365449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5822</xdr:rowOff>
    </xdr:from>
    <xdr:ext cx="405111" cy="259045"/>
    <xdr:sp macro="" textlink="">
      <xdr:nvSpPr>
        <xdr:cNvPr id="666" name="n_1mainValue【消防施設】&#10;有形固定資産減価償却率"/>
        <xdr:cNvSpPr txBox="1"/>
      </xdr:nvSpPr>
      <xdr:spPr>
        <a:xfrm>
          <a:off x="152660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690" name="直線コネクタ 689"/>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691"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692" name="直線コネクタ 691"/>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3"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4" name="直線コネクタ 69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695"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696" name="フローチャート: 判断 695"/>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97" name="フローチャート: 判断 69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45738</xdr:rowOff>
    </xdr:from>
    <xdr:ext cx="469744" cy="259045"/>
    <xdr:sp macro="" textlink="">
      <xdr:nvSpPr>
        <xdr:cNvPr id="698" name="n_1aveValue【消防施設】&#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63500</xdr:rowOff>
    </xdr:from>
    <xdr:to>
      <xdr:col>107</xdr:col>
      <xdr:colOff>101600</xdr:colOff>
      <xdr:row>82</xdr:row>
      <xdr:rowOff>165100</xdr:rowOff>
    </xdr:to>
    <xdr:sp macro="" textlink="">
      <xdr:nvSpPr>
        <xdr:cNvPr id="699" name="フローチャート: 判断 698"/>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10177</xdr:rowOff>
    </xdr:from>
    <xdr:ext cx="469744" cy="259045"/>
    <xdr:sp macro="" textlink="">
      <xdr:nvSpPr>
        <xdr:cNvPr id="700"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33020</xdr:rowOff>
    </xdr:from>
    <xdr:to>
      <xdr:col>102</xdr:col>
      <xdr:colOff>165100</xdr:colOff>
      <xdr:row>82</xdr:row>
      <xdr:rowOff>134620</xdr:rowOff>
    </xdr:to>
    <xdr:sp macro="" textlink="">
      <xdr:nvSpPr>
        <xdr:cNvPr id="701" name="フローチャート: 判断 700"/>
        <xdr:cNvSpPr/>
      </xdr:nvSpPr>
      <xdr:spPr>
        <a:xfrm>
          <a:off x="19494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80</xdr:row>
      <xdr:rowOff>151147</xdr:rowOff>
    </xdr:from>
    <xdr:ext cx="469744" cy="259045"/>
    <xdr:sp macro="" textlink="">
      <xdr:nvSpPr>
        <xdr:cNvPr id="702" name="n_3aveValue【消防施設】&#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63500</xdr:rowOff>
    </xdr:from>
    <xdr:to>
      <xdr:col>98</xdr:col>
      <xdr:colOff>38100</xdr:colOff>
      <xdr:row>82</xdr:row>
      <xdr:rowOff>165100</xdr:rowOff>
    </xdr:to>
    <xdr:sp macro="" textlink="">
      <xdr:nvSpPr>
        <xdr:cNvPr id="703" name="フローチャート: 判断 702"/>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10177</xdr:rowOff>
    </xdr:from>
    <xdr:ext cx="469744" cy="259045"/>
    <xdr:sp macro="" textlink="">
      <xdr:nvSpPr>
        <xdr:cNvPr id="704"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0" name="楕円 709"/>
        <xdr:cNvSpPr/>
      </xdr:nvSpPr>
      <xdr:spPr>
        <a:xfrm>
          <a:off x="22110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64788</xdr:rowOff>
    </xdr:from>
    <xdr:ext cx="469744" cy="259045"/>
    <xdr:sp macro="" textlink="">
      <xdr:nvSpPr>
        <xdr:cNvPr id="711" name="【消防施設】&#10;一人当たり面積該当値テキスト"/>
        <xdr:cNvSpPr txBox="1"/>
      </xdr:nvSpPr>
      <xdr:spPr>
        <a:xfrm>
          <a:off x="22199600"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12" name="楕円 711"/>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137161</xdr:rowOff>
    </xdr:from>
    <xdr:to>
      <xdr:col>116</xdr:col>
      <xdr:colOff>63500</xdr:colOff>
      <xdr:row>83</xdr:row>
      <xdr:rowOff>3811</xdr:rowOff>
    </xdr:to>
    <xdr:cxnSp macro="">
      <xdr:nvCxnSpPr>
        <xdr:cNvPr id="713" name="直線コネクタ 712"/>
        <xdr:cNvCxnSpPr/>
      </xdr:nvCxnSpPr>
      <xdr:spPr>
        <a:xfrm flipV="1">
          <a:off x="21323300" y="14196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14"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5" name="テキスト ボックス 7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7" name="テキスト ボックス 7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39" name="直線コネクタ 738"/>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40"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41" name="直線コネクタ 740"/>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42"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43" name="直線コネクタ 742"/>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44"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45" name="フローチャート: 判断 744"/>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746" name="フローチャート: 判断 745"/>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139716</xdr:rowOff>
    </xdr:from>
    <xdr:ext cx="405111" cy="259045"/>
    <xdr:sp macro="" textlink="">
      <xdr:nvSpPr>
        <xdr:cNvPr id="747"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82550</xdr:rowOff>
    </xdr:from>
    <xdr:to>
      <xdr:col>76</xdr:col>
      <xdr:colOff>165100</xdr:colOff>
      <xdr:row>104</xdr:row>
      <xdr:rowOff>12700</xdr:rowOff>
    </xdr:to>
    <xdr:sp macro="" textlink="">
      <xdr:nvSpPr>
        <xdr:cNvPr id="748" name="フローチャート: 判断 747"/>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29227</xdr:rowOff>
    </xdr:from>
    <xdr:ext cx="405111" cy="259045"/>
    <xdr:sp macro="" textlink="">
      <xdr:nvSpPr>
        <xdr:cNvPr id="749" name="n_2aveValue【庁舎】&#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151130</xdr:rowOff>
    </xdr:from>
    <xdr:to>
      <xdr:col>72</xdr:col>
      <xdr:colOff>38100</xdr:colOff>
      <xdr:row>104</xdr:row>
      <xdr:rowOff>81280</xdr:rowOff>
    </xdr:to>
    <xdr:sp macro="" textlink="">
      <xdr:nvSpPr>
        <xdr:cNvPr id="750" name="フローチャート: 判断 749"/>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97807</xdr:rowOff>
    </xdr:from>
    <xdr:ext cx="405111" cy="259045"/>
    <xdr:sp macro="" textlink="">
      <xdr:nvSpPr>
        <xdr:cNvPr id="751"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158750</xdr:rowOff>
    </xdr:from>
    <xdr:to>
      <xdr:col>67</xdr:col>
      <xdr:colOff>101600</xdr:colOff>
      <xdr:row>104</xdr:row>
      <xdr:rowOff>88900</xdr:rowOff>
    </xdr:to>
    <xdr:sp macro="" textlink="">
      <xdr:nvSpPr>
        <xdr:cNvPr id="752" name="フローチャート: 判断 751"/>
        <xdr:cNvSpPr/>
      </xdr:nvSpPr>
      <xdr:spPr>
        <a:xfrm>
          <a:off x="1276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105427</xdr:rowOff>
    </xdr:from>
    <xdr:ext cx="405111" cy="259045"/>
    <xdr:sp macro="" textlink="">
      <xdr:nvSpPr>
        <xdr:cNvPr id="753" name="n_4aveValue【庁舎】&#10;有形固定資産減価償却率"/>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759" name="楕円 758"/>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760" name="【庁舎】&#10;有形固定資産減価償却率該当値テキスト"/>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107314</xdr:rowOff>
    </xdr:from>
    <xdr:to>
      <xdr:col>81</xdr:col>
      <xdr:colOff>101600</xdr:colOff>
      <xdr:row>107</xdr:row>
      <xdr:rowOff>37464</xdr:rowOff>
    </xdr:to>
    <xdr:sp macro="" textlink="">
      <xdr:nvSpPr>
        <xdr:cNvPr id="761" name="楕円 760"/>
        <xdr:cNvSpPr/>
      </xdr:nvSpPr>
      <xdr:spPr>
        <a:xfrm>
          <a:off x="15430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158114</xdr:rowOff>
    </xdr:from>
    <xdr:to>
      <xdr:col>85</xdr:col>
      <xdr:colOff>127000</xdr:colOff>
      <xdr:row>107</xdr:row>
      <xdr:rowOff>7620</xdr:rowOff>
    </xdr:to>
    <xdr:cxnSp macro="">
      <xdr:nvCxnSpPr>
        <xdr:cNvPr id="762" name="直線コネクタ 761"/>
        <xdr:cNvCxnSpPr/>
      </xdr:nvCxnSpPr>
      <xdr:spPr>
        <a:xfrm>
          <a:off x="15481300" y="183318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28591</xdr:rowOff>
    </xdr:from>
    <xdr:ext cx="405111" cy="259045"/>
    <xdr:sp macro="" textlink="">
      <xdr:nvSpPr>
        <xdr:cNvPr id="763" name="n_1mainValue【庁舎】&#10;有形固定資産減価償却率"/>
        <xdr:cNvSpPr txBox="1"/>
      </xdr:nvSpPr>
      <xdr:spPr>
        <a:xfrm>
          <a:off x="152660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4" name="直線コネクタ 7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5" name="テキスト ボックス 7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6" name="直線コネクタ 7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7" name="テキスト ボックス 7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8" name="直線コネクタ 7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9" name="テキスト ボックス 7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0" name="直線コネクタ 7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1" name="テキスト ボックス 7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785" name="直線コネクタ 784"/>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8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87" name="直線コネクタ 78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9" name="直線コネクタ 78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790"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791" name="フローチャート: 判断 790"/>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45974</xdr:rowOff>
    </xdr:from>
    <xdr:to>
      <xdr:col>112</xdr:col>
      <xdr:colOff>38100</xdr:colOff>
      <xdr:row>105</xdr:row>
      <xdr:rowOff>147574</xdr:rowOff>
    </xdr:to>
    <xdr:sp macro="" textlink="">
      <xdr:nvSpPr>
        <xdr:cNvPr id="792" name="フローチャート: 判断 791"/>
        <xdr:cNvSpPr/>
      </xdr:nvSpPr>
      <xdr:spPr>
        <a:xfrm>
          <a:off x="21272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138701</xdr:rowOff>
    </xdr:from>
    <xdr:ext cx="469744" cy="259045"/>
    <xdr:sp macro="" textlink="">
      <xdr:nvSpPr>
        <xdr:cNvPr id="793" name="n_1aveValue【庁舎】&#10;一人当たり面積"/>
        <xdr:cNvSpPr txBox="1"/>
      </xdr:nvSpPr>
      <xdr:spPr>
        <a:xfrm>
          <a:off x="21075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23113</xdr:rowOff>
    </xdr:from>
    <xdr:to>
      <xdr:col>107</xdr:col>
      <xdr:colOff>101600</xdr:colOff>
      <xdr:row>105</xdr:row>
      <xdr:rowOff>124713</xdr:rowOff>
    </xdr:to>
    <xdr:sp macro="" textlink="">
      <xdr:nvSpPr>
        <xdr:cNvPr id="794" name="フローチャート: 判断 793"/>
        <xdr:cNvSpPr/>
      </xdr:nvSpPr>
      <xdr:spPr>
        <a:xfrm>
          <a:off x="20383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141240</xdr:rowOff>
    </xdr:from>
    <xdr:ext cx="469744" cy="259045"/>
    <xdr:sp macro="" textlink="">
      <xdr:nvSpPr>
        <xdr:cNvPr id="795" name="n_2aveValue【庁舎】&#10;一人当たり面積"/>
        <xdr:cNvSpPr txBox="1"/>
      </xdr:nvSpPr>
      <xdr:spPr>
        <a:xfrm>
          <a:off x="20199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52832</xdr:rowOff>
    </xdr:from>
    <xdr:to>
      <xdr:col>102</xdr:col>
      <xdr:colOff>165100</xdr:colOff>
      <xdr:row>105</xdr:row>
      <xdr:rowOff>154432</xdr:rowOff>
    </xdr:to>
    <xdr:sp macro="" textlink="">
      <xdr:nvSpPr>
        <xdr:cNvPr id="796" name="フローチャート: 判断 795"/>
        <xdr:cNvSpPr/>
      </xdr:nvSpPr>
      <xdr:spPr>
        <a:xfrm>
          <a:off x="19494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170959</xdr:rowOff>
    </xdr:from>
    <xdr:ext cx="469744" cy="259045"/>
    <xdr:sp macro="" textlink="">
      <xdr:nvSpPr>
        <xdr:cNvPr id="797" name="n_3aveValue【庁舎】&#10;一人当たり面積"/>
        <xdr:cNvSpPr txBox="1"/>
      </xdr:nvSpPr>
      <xdr:spPr>
        <a:xfrm>
          <a:off x="19310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61976</xdr:rowOff>
    </xdr:from>
    <xdr:to>
      <xdr:col>98</xdr:col>
      <xdr:colOff>38100</xdr:colOff>
      <xdr:row>105</xdr:row>
      <xdr:rowOff>163576</xdr:rowOff>
    </xdr:to>
    <xdr:sp macro="" textlink="">
      <xdr:nvSpPr>
        <xdr:cNvPr id="798" name="フローチャート: 判断 797"/>
        <xdr:cNvSpPr/>
      </xdr:nvSpPr>
      <xdr:spPr>
        <a:xfrm>
          <a:off x="18605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8653</xdr:rowOff>
    </xdr:from>
    <xdr:ext cx="469744" cy="259045"/>
    <xdr:sp macro="" textlink="">
      <xdr:nvSpPr>
        <xdr:cNvPr id="799" name="n_4aveValue【庁舎】&#10;一人当たり面積"/>
        <xdr:cNvSpPr txBox="1"/>
      </xdr:nvSpPr>
      <xdr:spPr>
        <a:xfrm>
          <a:off x="18421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805" name="楕円 804"/>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31259</xdr:rowOff>
    </xdr:from>
    <xdr:ext cx="469744" cy="259045"/>
    <xdr:sp macro="" textlink="">
      <xdr:nvSpPr>
        <xdr:cNvPr id="806" name="【庁舎】&#10;一人当たり面積該当値テキスト"/>
        <xdr:cNvSpPr txBox="1"/>
      </xdr:nvSpPr>
      <xdr:spPr>
        <a:xfrm>
          <a:off x="22199600" y="1786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807" name="楕円 806"/>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117348</xdr:rowOff>
    </xdr:to>
    <xdr:cxnSp macro="">
      <xdr:nvCxnSpPr>
        <xdr:cNvPr id="808" name="直線コネクタ 807"/>
        <xdr:cNvCxnSpPr/>
      </xdr:nvCxnSpPr>
      <xdr:spPr>
        <a:xfrm flipV="1">
          <a:off x="21323300" y="179344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809" name="n_1mainValue【庁舎】&#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類似単体に比べて有形固定資産減価償却率が低い施設のうち、図書館及び消防施設は、東日本大震災で被災した気仙沼図書館及び沿岸部の消防屯所を再建したことによるものである。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保健センター・保健所については、旧本吉町との合併時に策定した新市基本計画に基づき、平成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年に本吉保健福祉センターを整備したことにより有形固定資産償却率が低くなっている。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庁舎については、本庁舎の老朽化が著しく、現在、新庁舎の建設を進めている。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759182"/>
    <xdr:sp macro="" textlink="">
      <xdr:nvSpPr>
        <xdr:cNvPr id="35" name="テキスト ボックス 34"/>
        <xdr:cNvSpPr txBox="1"/>
      </xdr:nvSpPr>
      <xdr:spPr>
        <a:xfrm>
          <a:off x="772085" y="4446494"/>
          <a:ext cx="916706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財政力指数は横ばいであり，類似団体平均より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人口減少による市税収入や普通交付税の減少が見込まれることから，引き続き，歳出の抑制を図るため，行政事務の効率化等に取り組んでいく。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107950</xdr:rowOff>
    </xdr:from>
    <xdr:to>
      <xdr:col>23</xdr:col>
      <xdr:colOff>133350</xdr:colOff>
      <xdr:row>44</xdr:row>
      <xdr:rowOff>92710</xdr:rowOff>
    </xdr:to>
    <xdr:cxnSp macro="">
      <xdr:nvCxnSpPr>
        <xdr:cNvPr id="62" name="直線コネクタ 61"/>
        <xdr:cNvCxnSpPr/>
      </xdr:nvCxnSpPr>
      <xdr:spPr>
        <a:xfrm flipV="1">
          <a:off x="4953000" y="6623050"/>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3"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4" name="直線コネクタ 63"/>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22877</xdr:rowOff>
    </xdr:from>
    <xdr:ext cx="762000" cy="259045"/>
    <xdr:sp macro="" textlink="">
      <xdr:nvSpPr>
        <xdr:cNvPr id="65" name="財政力最大値テキスト"/>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107950</xdr:rowOff>
    </xdr:from>
    <xdr:to>
      <xdr:col>24</xdr:col>
      <xdr:colOff>12700</xdr:colOff>
      <xdr:row>38</xdr:row>
      <xdr:rowOff>107950</xdr:rowOff>
    </xdr:to>
    <xdr:cxnSp macro="">
      <xdr:nvCxnSpPr>
        <xdr:cNvPr id="66" name="直線コネクタ 65"/>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xdr:cNvCxnSpPr/>
      </xdr:nvCxnSpPr>
      <xdr:spPr>
        <a:xfrm>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158750</xdr:rowOff>
    </xdr:from>
    <xdr:to>
      <xdr:col>19</xdr:col>
      <xdr:colOff>184150</xdr:colOff>
      <xdr:row>37</xdr:row>
      <xdr:rowOff>88900</xdr:rowOff>
    </xdr:to>
    <xdr:sp macro="" textlink="">
      <xdr:nvSpPr>
        <xdr:cNvPr id="71" name="フローチャート: 判断 70"/>
        <xdr:cNvSpPr/>
      </xdr:nvSpPr>
      <xdr:spPr>
        <a:xfrm>
          <a:off x="4064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72" name="テキスト ボックス 71"/>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35560</xdr:rowOff>
    </xdr:from>
    <xdr:to>
      <xdr:col>15</xdr:col>
      <xdr:colOff>133350</xdr:colOff>
      <xdr:row>37</xdr:row>
      <xdr:rowOff>137160</xdr:rowOff>
    </xdr:to>
    <xdr:sp macro="" textlink="">
      <xdr:nvSpPr>
        <xdr:cNvPr id="74" name="フローチャート: 判断 73"/>
        <xdr:cNvSpPr/>
      </xdr:nvSpPr>
      <xdr:spPr>
        <a:xfrm>
          <a:off x="3175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147337</xdr:rowOff>
    </xdr:from>
    <xdr:ext cx="762000" cy="259045"/>
    <xdr:sp macro="" textlink="">
      <xdr:nvSpPr>
        <xdr:cNvPr id="75" name="テキスト ボックス 74"/>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124460</xdr:rowOff>
    </xdr:to>
    <xdr:cxnSp macro="">
      <xdr:nvCxnSpPr>
        <xdr:cNvPr id="76" name="直線コネクタ 75"/>
        <xdr:cNvCxnSpPr/>
      </xdr:nvCxnSpPr>
      <xdr:spPr>
        <a:xfrm flipV="1">
          <a:off x="1447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3" name="テキスト ボックス 92"/>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ポイント減少（改善）したが，再算定に伴う普通交付税の増によるところが大きい。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社会保障経費や施設の維持管理費等の固定経費の増により，当該比率の上昇が懸念されることから，公共施設総合管理計画等に基づく老朽化した施設の統廃合や，既存事業の廃止・縮小による経常経費の縮減を図り，適切な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1" name="直線コネクタ 120"/>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2"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3" name="直線コネクタ 122"/>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4"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5" name="直線コネクタ 124"/>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67</xdr:row>
      <xdr:rowOff>7620</xdr:rowOff>
    </xdr:to>
    <xdr:cxnSp macro="">
      <xdr:nvCxnSpPr>
        <xdr:cNvPr id="126" name="直線コネクタ 125"/>
        <xdr:cNvCxnSpPr/>
      </xdr:nvCxnSpPr>
      <xdr:spPr>
        <a:xfrm flipV="1">
          <a:off x="4114800" y="1125347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27"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28" name="フローチャート: 判断 127"/>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160972</xdr:rowOff>
    </xdr:from>
    <xdr:to>
      <xdr:col>19</xdr:col>
      <xdr:colOff>133350</xdr:colOff>
      <xdr:row>67</xdr:row>
      <xdr:rowOff>7620</xdr:rowOff>
    </xdr:to>
    <xdr:cxnSp macro="">
      <xdr:nvCxnSpPr>
        <xdr:cNvPr id="129" name="直線コネクタ 128"/>
        <xdr:cNvCxnSpPr/>
      </xdr:nvCxnSpPr>
      <xdr:spPr>
        <a:xfrm>
          <a:off x="3225800" y="114766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51435</xdr:rowOff>
    </xdr:from>
    <xdr:to>
      <xdr:col>19</xdr:col>
      <xdr:colOff>184150</xdr:colOff>
      <xdr:row>63</xdr:row>
      <xdr:rowOff>153035</xdr:rowOff>
    </xdr:to>
    <xdr:sp macro="" textlink="">
      <xdr:nvSpPr>
        <xdr:cNvPr id="130" name="フローチャート: 判断 129"/>
        <xdr:cNvSpPr/>
      </xdr:nvSpPr>
      <xdr:spPr>
        <a:xfrm>
          <a:off x="4064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31" name="テキスト ボックス 130"/>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160972</xdr:rowOff>
    </xdr:from>
    <xdr:to>
      <xdr:col>15</xdr:col>
      <xdr:colOff>82550</xdr:colOff>
      <xdr:row>67</xdr:row>
      <xdr:rowOff>37782</xdr:rowOff>
    </xdr:to>
    <xdr:cxnSp macro="">
      <xdr:nvCxnSpPr>
        <xdr:cNvPr id="132" name="直線コネクタ 131"/>
        <xdr:cNvCxnSpPr/>
      </xdr:nvCxnSpPr>
      <xdr:spPr>
        <a:xfrm flipV="1">
          <a:off x="2336800" y="114766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67</xdr:row>
      <xdr:rowOff>37782</xdr:rowOff>
    </xdr:to>
    <xdr:cxnSp macro="">
      <xdr:nvCxnSpPr>
        <xdr:cNvPr id="135" name="直線コネクタ 134"/>
        <xdr:cNvCxnSpPr/>
      </xdr:nvCxnSpPr>
      <xdr:spPr>
        <a:xfrm>
          <a:off x="1447800" y="11277600"/>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27305</xdr:rowOff>
    </xdr:from>
    <xdr:to>
      <xdr:col>11</xdr:col>
      <xdr:colOff>82550</xdr:colOff>
      <xdr:row>63</xdr:row>
      <xdr:rowOff>128905</xdr:rowOff>
    </xdr:to>
    <xdr:sp macro="" textlink="">
      <xdr:nvSpPr>
        <xdr:cNvPr id="136" name="フローチャート: 判断 135"/>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37" name="テキスト ボックス 136"/>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38" name="フローチャート: 判断 137"/>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39" name="テキスト ボックス 138"/>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5" name="楕円 144"/>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125747</xdr:rowOff>
    </xdr:from>
    <xdr:ext cx="762000" cy="259045"/>
    <xdr:sp macro="" textlink="">
      <xdr:nvSpPr>
        <xdr:cNvPr id="146" name="財政構造の弾力性該当値テキスト"/>
        <xdr:cNvSpPr txBox="1"/>
      </xdr:nvSpPr>
      <xdr:spPr>
        <a:xfrm>
          <a:off x="5041900" y="1109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47" name="楕円 146"/>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48" name="テキスト ボックス 147"/>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110172</xdr:rowOff>
    </xdr:from>
    <xdr:to>
      <xdr:col>15</xdr:col>
      <xdr:colOff>133350</xdr:colOff>
      <xdr:row>67</xdr:row>
      <xdr:rowOff>40322</xdr:rowOff>
    </xdr:to>
    <xdr:sp macro="" textlink="">
      <xdr:nvSpPr>
        <xdr:cNvPr id="149" name="楕円 148"/>
        <xdr:cNvSpPr/>
      </xdr:nvSpPr>
      <xdr:spPr>
        <a:xfrm>
          <a:off x="3175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25099</xdr:rowOff>
    </xdr:from>
    <xdr:ext cx="762000" cy="259045"/>
    <xdr:sp macro="" textlink="">
      <xdr:nvSpPr>
        <xdr:cNvPr id="150" name="テキスト ボックス 149"/>
        <xdr:cNvSpPr txBox="1"/>
      </xdr:nvSpPr>
      <xdr:spPr>
        <a:xfrm>
          <a:off x="2844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158432</xdr:rowOff>
    </xdr:from>
    <xdr:to>
      <xdr:col>11</xdr:col>
      <xdr:colOff>82550</xdr:colOff>
      <xdr:row>67</xdr:row>
      <xdr:rowOff>88582</xdr:rowOff>
    </xdr:to>
    <xdr:sp macro="" textlink="">
      <xdr:nvSpPr>
        <xdr:cNvPr id="151" name="楕円 150"/>
        <xdr:cNvSpPr/>
      </xdr:nvSpPr>
      <xdr:spPr>
        <a:xfrm>
          <a:off x="2286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73359</xdr:rowOff>
    </xdr:from>
    <xdr:ext cx="762000" cy="259045"/>
    <xdr:sp macro="" textlink="">
      <xdr:nvSpPr>
        <xdr:cNvPr id="152" name="テキスト ボックス 151"/>
        <xdr:cNvSpPr txBox="1"/>
      </xdr:nvSpPr>
      <xdr:spPr>
        <a:xfrm>
          <a:off x="1955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3" name="楕円 152"/>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4" name="テキスト ボックス 153"/>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類似団体平均より３割ほど上回った。人口減少の影響はもとより，復旧・復興事業に従事する任期付職員の採用（人件費）や被災者生活支援等の復興関連業務（物件費）等によるものである。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復旧・復興事業完了までは同様の状況が続く見通しであるが，「定員管理計画」に基づき職員の担うべき業務の整理を行い，業務の外部委託，ＩＣＴの活用など，様々な手法を組み合わせながら，事務の効率化・省力化を進めるとともに，各施設の管理経費の見直し等により歳出抑制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4" name="直線コネクタ 183"/>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5"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86" name="直線コネクタ 185"/>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87"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88" name="直線コネクタ 187"/>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40584</xdr:rowOff>
    </xdr:from>
    <xdr:to>
      <xdr:col>23</xdr:col>
      <xdr:colOff>133350</xdr:colOff>
      <xdr:row>86</xdr:row>
      <xdr:rowOff>61544</xdr:rowOff>
    </xdr:to>
    <xdr:cxnSp macro="">
      <xdr:nvCxnSpPr>
        <xdr:cNvPr id="189" name="直線コネクタ 188"/>
        <xdr:cNvCxnSpPr/>
      </xdr:nvCxnSpPr>
      <xdr:spPr>
        <a:xfrm>
          <a:off x="4114800" y="14785284"/>
          <a:ext cx="838200" cy="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0"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1" name="フローチャート: 判断 190"/>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54553</xdr:rowOff>
    </xdr:from>
    <xdr:to>
      <xdr:col>19</xdr:col>
      <xdr:colOff>133350</xdr:colOff>
      <xdr:row>86</xdr:row>
      <xdr:rowOff>40584</xdr:rowOff>
    </xdr:to>
    <xdr:cxnSp macro="">
      <xdr:nvCxnSpPr>
        <xdr:cNvPr id="192" name="直線コネクタ 191"/>
        <xdr:cNvCxnSpPr/>
      </xdr:nvCxnSpPr>
      <xdr:spPr>
        <a:xfrm>
          <a:off x="3225800" y="14627803"/>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170242</xdr:rowOff>
    </xdr:from>
    <xdr:to>
      <xdr:col>19</xdr:col>
      <xdr:colOff>184150</xdr:colOff>
      <xdr:row>82</xdr:row>
      <xdr:rowOff>100392</xdr:rowOff>
    </xdr:to>
    <xdr:sp macro="" textlink="">
      <xdr:nvSpPr>
        <xdr:cNvPr id="193" name="フローチャート: 判断 192"/>
        <xdr:cNvSpPr/>
      </xdr:nvSpPr>
      <xdr:spPr>
        <a:xfrm>
          <a:off x="4064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110569</xdr:rowOff>
    </xdr:from>
    <xdr:ext cx="736600" cy="259045"/>
    <xdr:sp macro="" textlink="">
      <xdr:nvSpPr>
        <xdr:cNvPr id="194" name="テキスト ボックス 193"/>
        <xdr:cNvSpPr txBox="1"/>
      </xdr:nvSpPr>
      <xdr:spPr>
        <a:xfrm>
          <a:off x="3733800" y="1382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54553</xdr:rowOff>
    </xdr:from>
    <xdr:to>
      <xdr:col>15</xdr:col>
      <xdr:colOff>82550</xdr:colOff>
      <xdr:row>85</xdr:row>
      <xdr:rowOff>108370</xdr:rowOff>
    </xdr:to>
    <xdr:cxnSp macro="">
      <xdr:nvCxnSpPr>
        <xdr:cNvPr id="195" name="直線コネクタ 194"/>
        <xdr:cNvCxnSpPr/>
      </xdr:nvCxnSpPr>
      <xdr:spPr>
        <a:xfrm flipV="1">
          <a:off x="2336800" y="14627803"/>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196" name="フローチャート: 判断 195"/>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197" name="テキスト ボックス 196"/>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112342</xdr:rowOff>
    </xdr:from>
    <xdr:to>
      <xdr:col>11</xdr:col>
      <xdr:colOff>31750</xdr:colOff>
      <xdr:row>85</xdr:row>
      <xdr:rowOff>108370</xdr:rowOff>
    </xdr:to>
    <xdr:cxnSp macro="">
      <xdr:nvCxnSpPr>
        <xdr:cNvPr id="198" name="直線コネクタ 197"/>
        <xdr:cNvCxnSpPr/>
      </xdr:nvCxnSpPr>
      <xdr:spPr>
        <a:xfrm>
          <a:off x="1447800" y="14514142"/>
          <a:ext cx="889000" cy="16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199" name="フローチャート: 判断 198"/>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0" name="テキスト ボックス 199"/>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1" name="フローチャート: 判断 200"/>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2" name="テキスト ボックス 201"/>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10744</xdr:rowOff>
    </xdr:from>
    <xdr:to>
      <xdr:col>23</xdr:col>
      <xdr:colOff>184150</xdr:colOff>
      <xdr:row>86</xdr:row>
      <xdr:rowOff>112344</xdr:rowOff>
    </xdr:to>
    <xdr:sp macro="" textlink="">
      <xdr:nvSpPr>
        <xdr:cNvPr id="208" name="楕円 207"/>
        <xdr:cNvSpPr/>
      </xdr:nvSpPr>
      <xdr:spPr>
        <a:xfrm>
          <a:off x="4902200" y="14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154271</xdr:rowOff>
    </xdr:from>
    <xdr:ext cx="762000" cy="259045"/>
    <xdr:sp macro="" textlink="">
      <xdr:nvSpPr>
        <xdr:cNvPr id="209" name="人件費・物件費等の状況該当値テキスト"/>
        <xdr:cNvSpPr txBox="1"/>
      </xdr:nvSpPr>
      <xdr:spPr>
        <a:xfrm>
          <a:off x="5041900" y="147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161234</xdr:rowOff>
    </xdr:from>
    <xdr:to>
      <xdr:col>19</xdr:col>
      <xdr:colOff>184150</xdr:colOff>
      <xdr:row>86</xdr:row>
      <xdr:rowOff>91384</xdr:rowOff>
    </xdr:to>
    <xdr:sp macro="" textlink="">
      <xdr:nvSpPr>
        <xdr:cNvPr id="210" name="楕円 209"/>
        <xdr:cNvSpPr/>
      </xdr:nvSpPr>
      <xdr:spPr>
        <a:xfrm>
          <a:off x="4064000" y="147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76161</xdr:rowOff>
    </xdr:from>
    <xdr:ext cx="736600" cy="259045"/>
    <xdr:sp macro="" textlink="">
      <xdr:nvSpPr>
        <xdr:cNvPr id="211" name="テキスト ボックス 210"/>
        <xdr:cNvSpPr txBox="1"/>
      </xdr:nvSpPr>
      <xdr:spPr>
        <a:xfrm>
          <a:off x="3733800" y="14820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3753</xdr:rowOff>
    </xdr:from>
    <xdr:to>
      <xdr:col>15</xdr:col>
      <xdr:colOff>133350</xdr:colOff>
      <xdr:row>85</xdr:row>
      <xdr:rowOff>105353</xdr:rowOff>
    </xdr:to>
    <xdr:sp macro="" textlink="">
      <xdr:nvSpPr>
        <xdr:cNvPr id="212" name="楕円 211"/>
        <xdr:cNvSpPr/>
      </xdr:nvSpPr>
      <xdr:spPr>
        <a:xfrm>
          <a:off x="3175000" y="145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90130</xdr:rowOff>
    </xdr:from>
    <xdr:ext cx="762000" cy="259045"/>
    <xdr:sp macro="" textlink="">
      <xdr:nvSpPr>
        <xdr:cNvPr id="213" name="テキスト ボックス 212"/>
        <xdr:cNvSpPr txBox="1"/>
      </xdr:nvSpPr>
      <xdr:spPr>
        <a:xfrm>
          <a:off x="2844800" y="1466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57570</xdr:rowOff>
    </xdr:from>
    <xdr:to>
      <xdr:col>11</xdr:col>
      <xdr:colOff>82550</xdr:colOff>
      <xdr:row>85</xdr:row>
      <xdr:rowOff>159170</xdr:rowOff>
    </xdr:to>
    <xdr:sp macro="" textlink="">
      <xdr:nvSpPr>
        <xdr:cNvPr id="214" name="楕円 213"/>
        <xdr:cNvSpPr/>
      </xdr:nvSpPr>
      <xdr:spPr>
        <a:xfrm>
          <a:off x="2286000" y="146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143947</xdr:rowOff>
    </xdr:from>
    <xdr:ext cx="762000" cy="259045"/>
    <xdr:sp macro="" textlink="">
      <xdr:nvSpPr>
        <xdr:cNvPr id="215" name="テキスト ボックス 214"/>
        <xdr:cNvSpPr txBox="1"/>
      </xdr:nvSpPr>
      <xdr:spPr>
        <a:xfrm>
          <a:off x="1955800" y="1471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61542</xdr:rowOff>
    </xdr:from>
    <xdr:to>
      <xdr:col>7</xdr:col>
      <xdr:colOff>31750</xdr:colOff>
      <xdr:row>84</xdr:row>
      <xdr:rowOff>163142</xdr:rowOff>
    </xdr:to>
    <xdr:sp macro="" textlink="">
      <xdr:nvSpPr>
        <xdr:cNvPr id="216" name="楕円 215"/>
        <xdr:cNvSpPr/>
      </xdr:nvSpPr>
      <xdr:spPr>
        <a:xfrm>
          <a:off x="1397000" y="14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147919</xdr:rowOff>
    </xdr:from>
    <xdr:ext cx="762000" cy="259045"/>
    <xdr:sp macro="" textlink="">
      <xdr:nvSpPr>
        <xdr:cNvPr id="217" name="テキスト ボックス 216"/>
        <xdr:cNvSpPr txBox="1"/>
      </xdr:nvSpPr>
      <xdr:spPr>
        <a:xfrm>
          <a:off x="1066800" y="145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給与水準が高い職員の定年退職等により，平均給与が低下したことや，復旧・復興事業に対応するため任期付職員を多く採用しており，経験年数が多いにも関わらず給料の低い職員が多いため。</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48" name="直線コネクタ 247"/>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9"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0" name="直線コネクタ 249"/>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1"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2" name="直線コネクタ 251"/>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3" name="直線コネクタ 252"/>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98879</xdr:rowOff>
    </xdr:to>
    <xdr:cxnSp macro="">
      <xdr:nvCxnSpPr>
        <xdr:cNvPr id="256" name="直線コネクタ 255"/>
        <xdr:cNvCxnSpPr/>
      </xdr:nvCxnSpPr>
      <xdr:spPr>
        <a:xfrm>
          <a:off x="15290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7" name="フローチャート: 判断 256"/>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58" name="テキスト ボックス 257"/>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81643</xdr:rowOff>
    </xdr:to>
    <xdr:cxnSp macro="">
      <xdr:nvCxnSpPr>
        <xdr:cNvPr id="259" name="直線コネクタ 258"/>
        <xdr:cNvCxnSpPr/>
      </xdr:nvCxnSpPr>
      <xdr:spPr>
        <a:xfrm>
          <a:off x="14401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1" name="テキスト ボックス 26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81643</xdr:rowOff>
    </xdr:to>
    <xdr:cxnSp macro="">
      <xdr:nvCxnSpPr>
        <xdr:cNvPr id="262" name="直線コネクタ 261"/>
        <xdr:cNvCxnSpPr/>
      </xdr:nvCxnSpPr>
      <xdr:spPr>
        <a:xfrm>
          <a:off x="13512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3" name="フローチャート: 判断 262"/>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4" name="テキスト ボックス 263"/>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5" name="フローチャート: 判断 264"/>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6" name="テキスト ボックス 265"/>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2" name="楕円 271"/>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3"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4" name="楕円 27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5" name="テキスト ボックス 27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6" name="楕円 275"/>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7" name="テキスト ボックス 276"/>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78" name="楕円 277"/>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79" name="テキスト ボックス 278"/>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0" name="楕円 279"/>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1" name="テキスト ボックス 280"/>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復旧・復興事業に対応するための任期付職員を含めた職員数の増により，類似団体平均を上回っている。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復旧・復興事業が完了するまでは，同様の状況となる見込みであるが，業務の効率化を進めるなどの取組を実施し，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「定員管理計画」に基づき，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職員数の適正化を図るよう努める。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3" name="直線コネクタ 312"/>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4"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5" name="直線コネクタ 314"/>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16"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17" name="直線コネクタ 316"/>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61444</xdr:rowOff>
    </xdr:to>
    <xdr:cxnSp macro="">
      <xdr:nvCxnSpPr>
        <xdr:cNvPr id="318" name="直線コネクタ 317"/>
        <xdr:cNvCxnSpPr/>
      </xdr:nvCxnSpPr>
      <xdr:spPr>
        <a:xfrm>
          <a:off x="16179800" y="1083636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19"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35016</xdr:rowOff>
    </xdr:from>
    <xdr:to>
      <xdr:col>77</xdr:col>
      <xdr:colOff>44450</xdr:colOff>
      <xdr:row>63</xdr:row>
      <xdr:rowOff>107406</xdr:rowOff>
    </xdr:to>
    <xdr:cxnSp macro="">
      <xdr:nvCxnSpPr>
        <xdr:cNvPr id="321" name="直線コネクタ 320"/>
        <xdr:cNvCxnSpPr/>
      </xdr:nvCxnSpPr>
      <xdr:spPr>
        <a:xfrm flipV="1">
          <a:off x="15290800" y="108363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90654</xdr:rowOff>
    </xdr:from>
    <xdr:to>
      <xdr:col>77</xdr:col>
      <xdr:colOff>95250</xdr:colOff>
      <xdr:row>61</xdr:row>
      <xdr:rowOff>20804</xdr:rowOff>
    </xdr:to>
    <xdr:sp macro="" textlink="">
      <xdr:nvSpPr>
        <xdr:cNvPr id="322" name="フローチャート: 判断 321"/>
        <xdr:cNvSpPr/>
      </xdr:nvSpPr>
      <xdr:spPr>
        <a:xfrm>
          <a:off x="16129000" y="1037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30981</xdr:rowOff>
    </xdr:from>
    <xdr:ext cx="736600" cy="259045"/>
    <xdr:sp macro="" textlink="">
      <xdr:nvSpPr>
        <xdr:cNvPr id="323" name="テキスト ボックス 322"/>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107406</xdr:rowOff>
    </xdr:from>
    <xdr:to>
      <xdr:col>72</xdr:col>
      <xdr:colOff>203200</xdr:colOff>
      <xdr:row>63</xdr:row>
      <xdr:rowOff>115449</xdr:rowOff>
    </xdr:to>
    <xdr:cxnSp macro="">
      <xdr:nvCxnSpPr>
        <xdr:cNvPr id="324" name="直線コネクタ 323"/>
        <xdr:cNvCxnSpPr/>
      </xdr:nvCxnSpPr>
      <xdr:spPr>
        <a:xfrm flipV="1">
          <a:off x="14401800" y="1090875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102144</xdr:rowOff>
    </xdr:from>
    <xdr:to>
      <xdr:col>73</xdr:col>
      <xdr:colOff>44450</xdr:colOff>
      <xdr:row>61</xdr:row>
      <xdr:rowOff>32294</xdr:rowOff>
    </xdr:to>
    <xdr:sp macro="" textlink="">
      <xdr:nvSpPr>
        <xdr:cNvPr id="325" name="フローチャート: 判断 324"/>
        <xdr:cNvSpPr/>
      </xdr:nvSpPr>
      <xdr:spPr>
        <a:xfrm>
          <a:off x="15240000" y="103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26" name="テキスト ボックス 325"/>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105108</xdr:rowOff>
    </xdr:from>
    <xdr:to>
      <xdr:col>68</xdr:col>
      <xdr:colOff>152400</xdr:colOff>
      <xdr:row>63</xdr:row>
      <xdr:rowOff>115449</xdr:rowOff>
    </xdr:to>
    <xdr:cxnSp macro="">
      <xdr:nvCxnSpPr>
        <xdr:cNvPr id="327" name="直線コネクタ 326"/>
        <xdr:cNvCxnSpPr/>
      </xdr:nvCxnSpPr>
      <xdr:spPr>
        <a:xfrm>
          <a:off x="13512800" y="1090645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91803</xdr:rowOff>
    </xdr:from>
    <xdr:to>
      <xdr:col>68</xdr:col>
      <xdr:colOff>203200</xdr:colOff>
      <xdr:row>61</xdr:row>
      <xdr:rowOff>21953</xdr:rowOff>
    </xdr:to>
    <xdr:sp macro="" textlink="">
      <xdr:nvSpPr>
        <xdr:cNvPr id="328" name="フローチャート: 判断 327"/>
        <xdr:cNvSpPr/>
      </xdr:nvSpPr>
      <xdr:spPr>
        <a:xfrm>
          <a:off x="14351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29" name="テキスト ボックス 328"/>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30" name="フローチャート: 判断 329"/>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31" name="テキスト ボックス 330"/>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10644</xdr:rowOff>
    </xdr:from>
    <xdr:to>
      <xdr:col>81</xdr:col>
      <xdr:colOff>95250</xdr:colOff>
      <xdr:row>63</xdr:row>
      <xdr:rowOff>112244</xdr:rowOff>
    </xdr:to>
    <xdr:sp macro="" textlink="">
      <xdr:nvSpPr>
        <xdr:cNvPr id="337" name="楕円 336"/>
        <xdr:cNvSpPr/>
      </xdr:nvSpPr>
      <xdr:spPr>
        <a:xfrm>
          <a:off x="169672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154171</xdr:rowOff>
    </xdr:from>
    <xdr:ext cx="762000" cy="259045"/>
    <xdr:sp macro="" textlink="">
      <xdr:nvSpPr>
        <xdr:cNvPr id="338" name="定員管理の状況該当値テキスト"/>
        <xdr:cNvSpPr txBox="1"/>
      </xdr:nvSpPr>
      <xdr:spPr>
        <a:xfrm>
          <a:off x="17106900" y="1078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39" name="楕円 338"/>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0" name="テキスト ボックス 339"/>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56606</xdr:rowOff>
    </xdr:from>
    <xdr:to>
      <xdr:col>73</xdr:col>
      <xdr:colOff>44450</xdr:colOff>
      <xdr:row>63</xdr:row>
      <xdr:rowOff>158206</xdr:rowOff>
    </xdr:to>
    <xdr:sp macro="" textlink="">
      <xdr:nvSpPr>
        <xdr:cNvPr id="341" name="楕円 340"/>
        <xdr:cNvSpPr/>
      </xdr:nvSpPr>
      <xdr:spPr>
        <a:xfrm>
          <a:off x="15240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142983</xdr:rowOff>
    </xdr:from>
    <xdr:ext cx="762000" cy="259045"/>
    <xdr:sp macro="" textlink="">
      <xdr:nvSpPr>
        <xdr:cNvPr id="342" name="テキスト ボックス 341"/>
        <xdr:cNvSpPr txBox="1"/>
      </xdr:nvSpPr>
      <xdr:spPr>
        <a:xfrm>
          <a:off x="14909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3" name="楕円 342"/>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4" name="テキスト ボックス 343"/>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54308</xdr:rowOff>
    </xdr:from>
    <xdr:to>
      <xdr:col>64</xdr:col>
      <xdr:colOff>152400</xdr:colOff>
      <xdr:row>63</xdr:row>
      <xdr:rowOff>155908</xdr:rowOff>
    </xdr:to>
    <xdr:sp macro="" textlink="">
      <xdr:nvSpPr>
        <xdr:cNvPr id="345" name="楕円 344"/>
        <xdr:cNvSpPr/>
      </xdr:nvSpPr>
      <xdr:spPr>
        <a:xfrm>
          <a:off x="13462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140685</xdr:rowOff>
    </xdr:from>
    <xdr:ext cx="762000" cy="259045"/>
    <xdr:sp macro="" textlink="">
      <xdr:nvSpPr>
        <xdr:cNvPr id="346" name="テキスト ボックス 345"/>
        <xdr:cNvSpPr txBox="1"/>
      </xdr:nvSpPr>
      <xdr:spPr>
        <a:xfrm>
          <a:off x="13131800" y="109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過去に発行した地方債の償還完了により元利償還金が減少し，実質公債費比率は昨年度より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ポイント減少したが，類似団体平均を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今後の新規事業については，優先度とニーズを的確に把握したうえで事業選択し，地方債の発行抑制に努める。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5" name="直線コネクタ 374"/>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76"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77" name="直線コネクタ 376"/>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78"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79" name="直線コネクタ 378"/>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41628</xdr:rowOff>
    </xdr:to>
    <xdr:cxnSp macro="">
      <xdr:nvCxnSpPr>
        <xdr:cNvPr id="380" name="直線コネクタ 379"/>
        <xdr:cNvCxnSpPr/>
      </xdr:nvCxnSpPr>
      <xdr:spPr>
        <a:xfrm flipV="1">
          <a:off x="16179800" y="73737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43</xdr:row>
      <xdr:rowOff>81845</xdr:rowOff>
    </xdr:to>
    <xdr:cxnSp macro="">
      <xdr:nvCxnSpPr>
        <xdr:cNvPr id="383" name="直線コネクタ 382"/>
        <xdr:cNvCxnSpPr/>
      </xdr:nvCxnSpPr>
      <xdr:spPr>
        <a:xfrm flipV="1">
          <a:off x="15290800" y="741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84" name="フローチャート: 判断 383"/>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385" name="テキスト ボックス 384"/>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81845</xdr:rowOff>
    </xdr:from>
    <xdr:to>
      <xdr:col>72</xdr:col>
      <xdr:colOff>203200</xdr:colOff>
      <xdr:row>44</xdr:row>
      <xdr:rowOff>17639</xdr:rowOff>
    </xdr:to>
    <xdr:cxnSp macro="">
      <xdr:nvCxnSpPr>
        <xdr:cNvPr id="386" name="直線コネクタ 385"/>
        <xdr:cNvCxnSpPr/>
      </xdr:nvCxnSpPr>
      <xdr:spPr>
        <a:xfrm flipV="1">
          <a:off x="14401800" y="74541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87" name="フローチャート: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17639</xdr:rowOff>
    </xdr:from>
    <xdr:to>
      <xdr:col>68</xdr:col>
      <xdr:colOff>152400</xdr:colOff>
      <xdr:row>44</xdr:row>
      <xdr:rowOff>165100</xdr:rowOff>
    </xdr:to>
    <xdr:cxnSp macro="">
      <xdr:nvCxnSpPr>
        <xdr:cNvPr id="389" name="直線コネクタ 388"/>
        <xdr:cNvCxnSpPr/>
      </xdr:nvCxnSpPr>
      <xdr:spPr>
        <a:xfrm flipV="1">
          <a:off x="13512800" y="75614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0" name="フローチャート: 判断 389"/>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1" name="テキスト ボックス 390"/>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2" name="フローチャート: 判断 391"/>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3" name="テキスト ボックス 39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399" name="楕円 398"/>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0" name="公債費負担の状況該当値テキスト"/>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1" name="楕円 400"/>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2" name="テキスト ボックス 401"/>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31045</xdr:rowOff>
    </xdr:from>
    <xdr:to>
      <xdr:col>73</xdr:col>
      <xdr:colOff>44450</xdr:colOff>
      <xdr:row>43</xdr:row>
      <xdr:rowOff>132645</xdr:rowOff>
    </xdr:to>
    <xdr:sp macro="" textlink="">
      <xdr:nvSpPr>
        <xdr:cNvPr id="403" name="楕円 402"/>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117422</xdr:rowOff>
    </xdr:from>
    <xdr:ext cx="762000" cy="259045"/>
    <xdr:sp macro="" textlink="">
      <xdr:nvSpPr>
        <xdr:cNvPr id="404" name="テキスト ボックス 403"/>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138289</xdr:rowOff>
    </xdr:from>
    <xdr:to>
      <xdr:col>68</xdr:col>
      <xdr:colOff>203200</xdr:colOff>
      <xdr:row>44</xdr:row>
      <xdr:rowOff>68439</xdr:rowOff>
    </xdr:to>
    <xdr:sp macro="" textlink="">
      <xdr:nvSpPr>
        <xdr:cNvPr id="405" name="楕円 404"/>
        <xdr:cNvSpPr/>
      </xdr:nvSpPr>
      <xdr:spPr>
        <a:xfrm>
          <a:off x="14351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53216</xdr:rowOff>
    </xdr:from>
    <xdr:ext cx="762000" cy="259045"/>
    <xdr:sp macro="" textlink="">
      <xdr:nvSpPr>
        <xdr:cNvPr id="406" name="テキスト ボックス 405"/>
        <xdr:cNvSpPr txBox="1"/>
      </xdr:nvSpPr>
      <xdr:spPr>
        <a:xfrm>
          <a:off x="14020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7" name="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8" name="テキスト ボックス 40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類似団体平均を下回っている。要因は，市営住宅基金残高の増により充当可能基金残高が大きくなっているためである。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今後も新規事業については，優先度とニーズを的確に把握したうえで事業選択し，地方債の発行抑制など後年度負担の軽減を図り，健全な財政運営に努める。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37" name="直線コネクタ 436"/>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38"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39" name="直線コネクタ 438"/>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2"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3" name="フローチャート: 判断 442"/>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4" name="フローチャート: 判断 443"/>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45" name="テキスト ボックス 444"/>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46" name="フローチャート: 判断 445"/>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47" name="テキスト ボックス 446"/>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48" name="フローチャート: 判断 447"/>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49" name="テキスト ボックス 448"/>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0" name="フローチャート: 判断 449"/>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1" name="テキスト ボックス 450"/>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25471</xdr:rowOff>
    </xdr:from>
    <xdr:to>
      <xdr:col>64</xdr:col>
      <xdr:colOff>152400</xdr:colOff>
      <xdr:row>14</xdr:row>
      <xdr:rowOff>127071</xdr:rowOff>
    </xdr:to>
    <xdr:sp macro="" textlink="">
      <xdr:nvSpPr>
        <xdr:cNvPr id="457" name="楕円 456"/>
        <xdr:cNvSpPr/>
      </xdr:nvSpPr>
      <xdr:spPr>
        <a:xfrm>
          <a:off x="134620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137248</xdr:rowOff>
    </xdr:from>
    <xdr:ext cx="762000" cy="259045"/>
    <xdr:sp macro="" textlink="">
      <xdr:nvSpPr>
        <xdr:cNvPr id="458" name="テキスト ボックス 457"/>
        <xdr:cNvSpPr txBox="1"/>
      </xdr:nvSpPr>
      <xdr:spPr>
        <a:xfrm>
          <a:off x="13131800" y="21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復旧・復興事業対応のため，任期付職員を含めた職員数の増により，類似団体と比べ職員数が多いためである。復旧・復興事業が完了するまでは，同様の状況となる見込みであるが，業務の効率化を進めるなどの取組を実施し，職員数の適正化を図るよう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xdr:rowOff>
    </xdr:from>
    <xdr:to>
      <xdr:col>24</xdr:col>
      <xdr:colOff>25400</xdr:colOff>
      <xdr:row>41</xdr:row>
      <xdr:rowOff>42418</xdr:rowOff>
    </xdr:to>
    <xdr:cxnSp macro="">
      <xdr:nvCxnSpPr>
        <xdr:cNvPr id="64" name="直線コネクタ 63"/>
        <xdr:cNvCxnSpPr/>
      </xdr:nvCxnSpPr>
      <xdr:spPr>
        <a:xfrm flipV="1">
          <a:off x="3987800" y="686155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42418</xdr:rowOff>
    </xdr:from>
    <xdr:to>
      <xdr:col>19</xdr:col>
      <xdr:colOff>187325</xdr:colOff>
      <xdr:row>41</xdr:row>
      <xdr:rowOff>88138</xdr:rowOff>
    </xdr:to>
    <xdr:cxnSp macro="">
      <xdr:nvCxnSpPr>
        <xdr:cNvPr id="67" name="直線コネクタ 66"/>
        <xdr:cNvCxnSpPr/>
      </xdr:nvCxnSpPr>
      <xdr:spPr>
        <a:xfrm flipV="1">
          <a:off x="3098800" y="7071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42418</xdr:rowOff>
    </xdr:from>
    <xdr:to>
      <xdr:col>15</xdr:col>
      <xdr:colOff>98425</xdr:colOff>
      <xdr:row>41</xdr:row>
      <xdr:rowOff>88138</xdr:rowOff>
    </xdr:to>
    <xdr:cxnSp macro="">
      <xdr:nvCxnSpPr>
        <xdr:cNvPr id="70" name="直線コネクタ 69"/>
        <xdr:cNvCxnSpPr/>
      </xdr:nvCxnSpPr>
      <xdr:spPr>
        <a:xfrm>
          <a:off x="2209800" y="7071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131572</xdr:rowOff>
    </xdr:from>
    <xdr:to>
      <xdr:col>11</xdr:col>
      <xdr:colOff>9525</xdr:colOff>
      <xdr:row>41</xdr:row>
      <xdr:rowOff>42418</xdr:rowOff>
    </xdr:to>
    <xdr:cxnSp macro="">
      <xdr:nvCxnSpPr>
        <xdr:cNvPr id="73" name="直線コネクタ 72"/>
        <xdr:cNvCxnSpPr/>
      </xdr:nvCxnSpPr>
      <xdr:spPr>
        <a:xfrm>
          <a:off x="1320800" y="6989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37338</xdr:rowOff>
    </xdr:from>
    <xdr:to>
      <xdr:col>11</xdr:col>
      <xdr:colOff>60325</xdr:colOff>
      <xdr:row>37</xdr:row>
      <xdr:rowOff>138938</xdr:rowOff>
    </xdr:to>
    <xdr:sp macro="" textlink="">
      <xdr:nvSpPr>
        <xdr:cNvPr id="74" name="フローチャート: 判断 73"/>
        <xdr:cNvSpPr/>
      </xdr:nvSpPr>
      <xdr:spPr>
        <a:xfrm>
          <a:off x="2159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149115</xdr:rowOff>
    </xdr:from>
    <xdr:ext cx="762000" cy="259045"/>
    <xdr:sp macro="" textlink="">
      <xdr:nvSpPr>
        <xdr:cNvPr id="75" name="テキスト ボックス 74"/>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163068</xdr:rowOff>
    </xdr:from>
    <xdr:to>
      <xdr:col>20</xdr:col>
      <xdr:colOff>38100</xdr:colOff>
      <xdr:row>41</xdr:row>
      <xdr:rowOff>93218</xdr:rowOff>
    </xdr:to>
    <xdr:sp macro="" textlink="">
      <xdr:nvSpPr>
        <xdr:cNvPr id="85" name="楕円 84"/>
        <xdr:cNvSpPr/>
      </xdr:nvSpPr>
      <xdr:spPr>
        <a:xfrm>
          <a:off x="3937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77995</xdr:rowOff>
    </xdr:from>
    <xdr:ext cx="736600" cy="259045"/>
    <xdr:sp macro="" textlink="">
      <xdr:nvSpPr>
        <xdr:cNvPr id="86" name="テキスト ボックス 85"/>
        <xdr:cNvSpPr txBox="1"/>
      </xdr:nvSpPr>
      <xdr:spPr>
        <a:xfrm>
          <a:off x="3606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37338</xdr:rowOff>
    </xdr:from>
    <xdr:to>
      <xdr:col>15</xdr:col>
      <xdr:colOff>149225</xdr:colOff>
      <xdr:row>41</xdr:row>
      <xdr:rowOff>138938</xdr:rowOff>
    </xdr:to>
    <xdr:sp macro="" textlink="">
      <xdr:nvSpPr>
        <xdr:cNvPr id="87" name="楕円 86"/>
        <xdr:cNvSpPr/>
      </xdr:nvSpPr>
      <xdr:spPr>
        <a:xfrm>
          <a:off x="3048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123715</xdr:rowOff>
    </xdr:from>
    <xdr:ext cx="762000" cy="259045"/>
    <xdr:sp macro="" textlink="">
      <xdr:nvSpPr>
        <xdr:cNvPr id="88" name="テキスト ボックス 87"/>
        <xdr:cNvSpPr txBox="1"/>
      </xdr:nvSpPr>
      <xdr:spPr>
        <a:xfrm>
          <a:off x="2717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163068</xdr:rowOff>
    </xdr:from>
    <xdr:to>
      <xdr:col>11</xdr:col>
      <xdr:colOff>60325</xdr:colOff>
      <xdr:row>41</xdr:row>
      <xdr:rowOff>93218</xdr:rowOff>
    </xdr:to>
    <xdr:sp macro="" textlink="">
      <xdr:nvSpPr>
        <xdr:cNvPr id="89" name="楕円 88"/>
        <xdr:cNvSpPr/>
      </xdr:nvSpPr>
      <xdr:spPr>
        <a:xfrm>
          <a:off x="215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77995</xdr:rowOff>
    </xdr:from>
    <xdr:ext cx="762000" cy="259045"/>
    <xdr:sp macro="" textlink="">
      <xdr:nvSpPr>
        <xdr:cNvPr id="90" name="テキスト ボックス 89"/>
        <xdr:cNvSpPr txBox="1"/>
      </xdr:nvSpPr>
      <xdr:spPr>
        <a:xfrm>
          <a:off x="1828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80772</xdr:rowOff>
    </xdr:from>
    <xdr:to>
      <xdr:col>6</xdr:col>
      <xdr:colOff>171450</xdr:colOff>
      <xdr:row>41</xdr:row>
      <xdr:rowOff>10922</xdr:rowOff>
    </xdr:to>
    <xdr:sp macro="" textlink="">
      <xdr:nvSpPr>
        <xdr:cNvPr id="91" name="楕円 90"/>
        <xdr:cNvSpPr/>
      </xdr:nvSpPr>
      <xdr:spPr>
        <a:xfrm>
          <a:off x="1270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167149</xdr:rowOff>
    </xdr:from>
    <xdr:ext cx="762000" cy="259045"/>
    <xdr:sp macro="" textlink="">
      <xdr:nvSpPr>
        <xdr:cNvPr id="92" name="テキスト ボックス 91"/>
        <xdr:cNvSpPr txBox="1"/>
      </xdr:nvSpPr>
      <xdr:spPr>
        <a:xfrm>
          <a:off x="939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戸ある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市営住宅の維持管理業務や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市内全域に係る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ごみ収集運搬業務の委託料が多いためである。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業務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の見直し等に取り組み，物件費の削減に努める。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61686</xdr:rowOff>
    </xdr:to>
    <xdr:cxnSp macro="">
      <xdr:nvCxnSpPr>
        <xdr:cNvPr id="127" name="直線コネクタ 126"/>
        <xdr:cNvCxnSpPr/>
      </xdr:nvCxnSpPr>
      <xdr:spPr>
        <a:xfrm flipV="1">
          <a:off x="15671800" y="3071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0" name="直線コネクタ 129"/>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76200</xdr:rowOff>
    </xdr:from>
    <xdr:to>
      <xdr:col>78</xdr:col>
      <xdr:colOff>120650</xdr:colOff>
      <xdr:row>19</xdr:row>
      <xdr:rowOff>6350</xdr:rowOff>
    </xdr:to>
    <xdr:sp macro="" textlink="">
      <xdr:nvSpPr>
        <xdr:cNvPr id="131" name="フローチャート: 判断 130"/>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32" name="テキスト ボックス 13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29029</xdr:rowOff>
    </xdr:to>
    <xdr:cxnSp macro="">
      <xdr:nvCxnSpPr>
        <xdr:cNvPr id="133" name="直線コネクタ 132"/>
        <xdr:cNvCxnSpPr/>
      </xdr:nvCxnSpPr>
      <xdr:spPr>
        <a:xfrm>
          <a:off x="13893800" y="3049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24493</xdr:rowOff>
    </xdr:from>
    <xdr:to>
      <xdr:col>74</xdr:col>
      <xdr:colOff>31750</xdr:colOff>
      <xdr:row>19</xdr:row>
      <xdr:rowOff>126093</xdr:rowOff>
    </xdr:to>
    <xdr:sp macro="" textlink="">
      <xdr:nvSpPr>
        <xdr:cNvPr id="134" name="フローチャート: 判断 133"/>
        <xdr:cNvSpPr/>
      </xdr:nvSpPr>
      <xdr:spPr>
        <a:xfrm>
          <a:off x="14732000" y="328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35" name="テキスト ボックス 134"/>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135164</xdr:rowOff>
    </xdr:to>
    <xdr:cxnSp macro="">
      <xdr:nvCxnSpPr>
        <xdr:cNvPr id="136" name="直線コネクタ 135"/>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7" name="フローチャート: 判断 136"/>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38" name="テキスト ボックス 137"/>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39" name="フローチャート: 判断 138"/>
        <xdr:cNvSpPr/>
      </xdr:nvSpPr>
      <xdr:spPr>
        <a:xfrm>
          <a:off x="12954000" y="3216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40" name="テキスト ボックス 139"/>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122663</xdr:rowOff>
    </xdr:from>
    <xdr:ext cx="736600" cy="259045"/>
    <xdr:sp macro="" textlink="">
      <xdr:nvSpPr>
        <xdr:cNvPr id="149" name="テキスト ボックス 148"/>
        <xdr:cNvSpPr txBox="1"/>
      </xdr:nvSpPr>
      <xdr:spPr>
        <a:xfrm>
          <a:off x="15290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90006</xdr:rowOff>
    </xdr:from>
    <xdr:ext cx="762000" cy="259045"/>
    <xdr:sp macro="" textlink="">
      <xdr:nvSpPr>
        <xdr:cNvPr id="151" name="テキスト ボックス 150"/>
        <xdr:cNvSpPr txBox="1"/>
      </xdr:nvSpPr>
      <xdr:spPr>
        <a:xfrm>
          <a:off x="14401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53" name="テキスト ボックス 152"/>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5" name="テキスト ボックス 154"/>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扶助費に係る経常収支比率は，類似団体平均を下回っている。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今後については，さらに高齢化が進むことによる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介護給付費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等の増が予想されるため，引き続き適正な資格審査等により，扶助費の増加抑制に努める。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53848</xdr:rowOff>
    </xdr:to>
    <xdr:cxnSp macro="">
      <xdr:nvCxnSpPr>
        <xdr:cNvPr id="186" name="直線コネクタ 185"/>
        <xdr:cNvCxnSpPr/>
      </xdr:nvCxnSpPr>
      <xdr:spPr>
        <a:xfrm flipV="1">
          <a:off x="3987800" y="9293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53848</xdr:rowOff>
    </xdr:to>
    <xdr:cxnSp macro="">
      <xdr:nvCxnSpPr>
        <xdr:cNvPr id="189" name="直線コネクタ 188"/>
        <xdr:cNvCxnSpPr/>
      </xdr:nvCxnSpPr>
      <xdr:spPr>
        <a:xfrm>
          <a:off x="3098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17272</xdr:rowOff>
    </xdr:from>
    <xdr:to>
      <xdr:col>15</xdr:col>
      <xdr:colOff>98425</xdr:colOff>
      <xdr:row>54</xdr:row>
      <xdr:rowOff>35560</xdr:rowOff>
    </xdr:to>
    <xdr:cxnSp macro="">
      <xdr:nvCxnSpPr>
        <xdr:cNvPr id="192" name="直線コネクタ 191"/>
        <xdr:cNvCxnSpPr/>
      </xdr:nvCxnSpPr>
      <xdr:spPr>
        <a:xfrm>
          <a:off x="2209800" y="9275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170434</xdr:rowOff>
    </xdr:from>
    <xdr:to>
      <xdr:col>11</xdr:col>
      <xdr:colOff>9525</xdr:colOff>
      <xdr:row>54</xdr:row>
      <xdr:rowOff>17272</xdr:rowOff>
    </xdr:to>
    <xdr:cxnSp macro="">
      <xdr:nvCxnSpPr>
        <xdr:cNvPr id="195" name="直線コネクタ 194"/>
        <xdr:cNvCxnSpPr/>
      </xdr:nvCxnSpPr>
      <xdr:spPr>
        <a:xfrm>
          <a:off x="1320800" y="9257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35052</xdr:rowOff>
    </xdr:from>
    <xdr:to>
      <xdr:col>11</xdr:col>
      <xdr:colOff>60325</xdr:colOff>
      <xdr:row>56</xdr:row>
      <xdr:rowOff>136652</xdr:rowOff>
    </xdr:to>
    <xdr:sp macro="" textlink="">
      <xdr:nvSpPr>
        <xdr:cNvPr id="196" name="フローチャート: 判断 195"/>
        <xdr:cNvSpPr/>
      </xdr:nvSpPr>
      <xdr:spPr>
        <a:xfrm>
          <a:off x="2159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197" name="テキスト ボックス 196"/>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5" name="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xdr:rowOff>
    </xdr:from>
    <xdr:to>
      <xdr:col>20</xdr:col>
      <xdr:colOff>38100</xdr:colOff>
      <xdr:row>54</xdr:row>
      <xdr:rowOff>104648</xdr:rowOff>
    </xdr:to>
    <xdr:sp macro="" textlink="">
      <xdr:nvSpPr>
        <xdr:cNvPr id="207" name="楕円 206"/>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114825</xdr:rowOff>
    </xdr:from>
    <xdr:ext cx="736600" cy="259045"/>
    <xdr:sp macro="" textlink="">
      <xdr:nvSpPr>
        <xdr:cNvPr id="208" name="テキスト ボックス 207"/>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137922</xdr:rowOff>
    </xdr:from>
    <xdr:to>
      <xdr:col>11</xdr:col>
      <xdr:colOff>60325</xdr:colOff>
      <xdr:row>54</xdr:row>
      <xdr:rowOff>68072</xdr:rowOff>
    </xdr:to>
    <xdr:sp macro="" textlink="">
      <xdr:nvSpPr>
        <xdr:cNvPr id="211" name="楕円 210"/>
        <xdr:cNvSpPr/>
      </xdr:nvSpPr>
      <xdr:spPr>
        <a:xfrm>
          <a:off x="2159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78249</xdr:rowOff>
    </xdr:from>
    <xdr:ext cx="762000" cy="259045"/>
    <xdr:sp macro="" textlink="">
      <xdr:nvSpPr>
        <xdr:cNvPr id="212" name="テキスト ボックス 211"/>
        <xdr:cNvSpPr txBox="1"/>
      </xdr:nvSpPr>
      <xdr:spPr>
        <a:xfrm>
          <a:off x="1828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119634</xdr:rowOff>
    </xdr:from>
    <xdr:to>
      <xdr:col>6</xdr:col>
      <xdr:colOff>171450</xdr:colOff>
      <xdr:row>54</xdr:row>
      <xdr:rowOff>49784</xdr:rowOff>
    </xdr:to>
    <xdr:sp macro="" textlink="">
      <xdr:nvSpPr>
        <xdr:cNvPr id="213" name="楕円 212"/>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59961</xdr:rowOff>
    </xdr:from>
    <xdr:ext cx="762000" cy="259045"/>
    <xdr:sp macro="" textlink="">
      <xdr:nvSpPr>
        <xdr:cNvPr id="214" name="テキスト ボックス 213"/>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これは，保険事業会計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のほか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魚市場特別会計に対する繰出金が影響している。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普通会計の繰出金による負担が過大とならないよう，各事業において，より健全な運営に努める。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60</xdr:row>
      <xdr:rowOff>76200</xdr:rowOff>
    </xdr:to>
    <xdr:cxnSp macro="">
      <xdr:nvCxnSpPr>
        <xdr:cNvPr id="247" name="直線コネクタ 246"/>
        <xdr:cNvCxnSpPr/>
      </xdr:nvCxnSpPr>
      <xdr:spPr>
        <a:xfrm flipV="1">
          <a:off x="15671800" y="98806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76200</xdr:rowOff>
    </xdr:from>
    <xdr:to>
      <xdr:col>78</xdr:col>
      <xdr:colOff>69850</xdr:colOff>
      <xdr:row>61</xdr:row>
      <xdr:rowOff>19050</xdr:rowOff>
    </xdr:to>
    <xdr:cxnSp macro="">
      <xdr:nvCxnSpPr>
        <xdr:cNvPr id="250" name="直線コネクタ 249"/>
        <xdr:cNvCxnSpPr/>
      </xdr:nvCxnSpPr>
      <xdr:spPr>
        <a:xfrm flipV="1">
          <a:off x="14782800" y="1036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1" name="フローチャート: 判断 250"/>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2" name="テキスト ボックス 251"/>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62</xdr:row>
      <xdr:rowOff>38100</xdr:rowOff>
    </xdr:to>
    <xdr:cxnSp macro="">
      <xdr:nvCxnSpPr>
        <xdr:cNvPr id="253" name="直線コネクタ 252"/>
        <xdr:cNvCxnSpPr/>
      </xdr:nvCxnSpPr>
      <xdr:spPr>
        <a:xfrm flipV="1">
          <a:off x="13893800" y="10477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25400</xdr:rowOff>
    </xdr:from>
    <xdr:to>
      <xdr:col>74</xdr:col>
      <xdr:colOff>31750</xdr:colOff>
      <xdr:row>56</xdr:row>
      <xdr:rowOff>127000</xdr:rowOff>
    </xdr:to>
    <xdr:sp macro="" textlink="">
      <xdr:nvSpPr>
        <xdr:cNvPr id="254" name="フローチャート: 判断 253"/>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55" name="テキスト ボックス 254"/>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62</xdr:row>
      <xdr:rowOff>38100</xdr:rowOff>
    </xdr:to>
    <xdr:cxnSp macro="">
      <xdr:nvCxnSpPr>
        <xdr:cNvPr id="256" name="直線コネクタ 255"/>
        <xdr:cNvCxnSpPr/>
      </xdr:nvCxnSpPr>
      <xdr:spPr>
        <a:xfrm>
          <a:off x="13004800" y="10528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7" name="フローチャート: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0" name="テキスト ボックス 259"/>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25400</xdr:rowOff>
    </xdr:from>
    <xdr:to>
      <xdr:col>78</xdr:col>
      <xdr:colOff>120650</xdr:colOff>
      <xdr:row>60</xdr:row>
      <xdr:rowOff>127000</xdr:rowOff>
    </xdr:to>
    <xdr:sp macro="" textlink="">
      <xdr:nvSpPr>
        <xdr:cNvPr id="268" name="楕円 267"/>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111777</xdr:rowOff>
    </xdr:from>
    <xdr:ext cx="736600" cy="259045"/>
    <xdr:sp macro="" textlink="">
      <xdr:nvSpPr>
        <xdr:cNvPr id="269" name="テキスト ボックス 268"/>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0" name="楕円 269"/>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1" name="テキスト ボックス 270"/>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158750</xdr:rowOff>
    </xdr:from>
    <xdr:to>
      <xdr:col>69</xdr:col>
      <xdr:colOff>142875</xdr:colOff>
      <xdr:row>62</xdr:row>
      <xdr:rowOff>88900</xdr:rowOff>
    </xdr:to>
    <xdr:sp macro="" textlink="">
      <xdr:nvSpPr>
        <xdr:cNvPr id="272" name="楕円 271"/>
        <xdr:cNvSpPr/>
      </xdr:nvSpPr>
      <xdr:spPr>
        <a:xfrm>
          <a:off x="13843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73677</xdr:rowOff>
    </xdr:from>
    <xdr:ext cx="762000" cy="259045"/>
    <xdr:sp macro="" textlink="">
      <xdr:nvSpPr>
        <xdr:cNvPr id="273" name="テキスト ボックス 272"/>
        <xdr:cNvSpPr txBox="1"/>
      </xdr:nvSpPr>
      <xdr:spPr>
        <a:xfrm>
          <a:off x="13512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4" name="楕円 273"/>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5" name="テキスト ボックス 274"/>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これは，一部事務組合への負担金，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水道事業会計や病院事業会計等の公営企業会計への補助金等が多いためである。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今後は，企業会計の更なる経営改善に取り組み，補助費等の削減に努める。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41275</xdr:rowOff>
    </xdr:from>
    <xdr:to>
      <xdr:col>82</xdr:col>
      <xdr:colOff>107950</xdr:colOff>
      <xdr:row>39</xdr:row>
      <xdr:rowOff>149860</xdr:rowOff>
    </xdr:to>
    <xdr:cxnSp macro="">
      <xdr:nvCxnSpPr>
        <xdr:cNvPr id="303" name="直線コネクタ 302"/>
        <xdr:cNvCxnSpPr/>
      </xdr:nvCxnSpPr>
      <xdr:spPr>
        <a:xfrm>
          <a:off x="15671800" y="672782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4"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41275</xdr:rowOff>
    </xdr:to>
    <xdr:cxnSp macro="">
      <xdr:nvCxnSpPr>
        <xdr:cNvPr id="306" name="直線コネクタ 305"/>
        <xdr:cNvCxnSpPr/>
      </xdr:nvCxnSpPr>
      <xdr:spPr>
        <a:xfrm>
          <a:off x="14782800" y="6710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07" name="フローチャート: 判断 306"/>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142257</xdr:rowOff>
    </xdr:from>
    <xdr:ext cx="736600" cy="259045"/>
    <xdr:sp macro="" textlink="">
      <xdr:nvSpPr>
        <xdr:cNvPr id="308" name="テキスト ボックス 307"/>
        <xdr:cNvSpPr txBox="1"/>
      </xdr:nvSpPr>
      <xdr:spPr>
        <a:xfrm>
          <a:off x="15290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18415</xdr:rowOff>
    </xdr:from>
    <xdr:to>
      <xdr:col>73</xdr:col>
      <xdr:colOff>180975</xdr:colOff>
      <xdr:row>39</xdr:row>
      <xdr:rowOff>24130</xdr:rowOff>
    </xdr:to>
    <xdr:cxnSp macro="">
      <xdr:nvCxnSpPr>
        <xdr:cNvPr id="309" name="直線コネクタ 308"/>
        <xdr:cNvCxnSpPr/>
      </xdr:nvCxnSpPr>
      <xdr:spPr>
        <a:xfrm>
          <a:off x="13893800" y="6704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144780</xdr:rowOff>
    </xdr:from>
    <xdr:to>
      <xdr:col>74</xdr:col>
      <xdr:colOff>31750</xdr:colOff>
      <xdr:row>38</xdr:row>
      <xdr:rowOff>74930</xdr:rowOff>
    </xdr:to>
    <xdr:sp macro="" textlink="">
      <xdr:nvSpPr>
        <xdr:cNvPr id="310" name="フローチャート: 判断 309"/>
        <xdr:cNvSpPr/>
      </xdr:nvSpPr>
      <xdr:spPr>
        <a:xfrm>
          <a:off x="14732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85107</xdr:rowOff>
    </xdr:from>
    <xdr:ext cx="762000" cy="259045"/>
    <xdr:sp macro="" textlink="">
      <xdr:nvSpPr>
        <xdr:cNvPr id="311" name="テキスト ボックス 310"/>
        <xdr:cNvSpPr txBox="1"/>
      </xdr:nvSpPr>
      <xdr:spPr>
        <a:xfrm>
          <a:off x="14401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121285</xdr:rowOff>
    </xdr:from>
    <xdr:to>
      <xdr:col>69</xdr:col>
      <xdr:colOff>92075</xdr:colOff>
      <xdr:row>39</xdr:row>
      <xdr:rowOff>18415</xdr:rowOff>
    </xdr:to>
    <xdr:cxnSp macro="">
      <xdr:nvCxnSpPr>
        <xdr:cNvPr id="312" name="直線コネクタ 311"/>
        <xdr:cNvCxnSpPr/>
      </xdr:nvCxnSpPr>
      <xdr:spPr>
        <a:xfrm>
          <a:off x="13004800" y="66363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3" name="フローチャート: 判断 312"/>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4" name="テキスト ボックス 313"/>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116205</xdr:rowOff>
    </xdr:from>
    <xdr:to>
      <xdr:col>65</xdr:col>
      <xdr:colOff>53975</xdr:colOff>
      <xdr:row>38</xdr:row>
      <xdr:rowOff>46355</xdr:rowOff>
    </xdr:to>
    <xdr:sp macro="" textlink="">
      <xdr:nvSpPr>
        <xdr:cNvPr id="315" name="フローチャート: 判断 314"/>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56532</xdr:rowOff>
    </xdr:from>
    <xdr:ext cx="762000" cy="259045"/>
    <xdr:sp macro="" textlink="">
      <xdr:nvSpPr>
        <xdr:cNvPr id="316" name="テキスト ボックス 315"/>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99060</xdr:rowOff>
    </xdr:from>
    <xdr:to>
      <xdr:col>82</xdr:col>
      <xdr:colOff>158750</xdr:colOff>
      <xdr:row>40</xdr:row>
      <xdr:rowOff>29210</xdr:rowOff>
    </xdr:to>
    <xdr:sp macro="" textlink="">
      <xdr:nvSpPr>
        <xdr:cNvPr id="322" name="楕円 321"/>
        <xdr:cNvSpPr/>
      </xdr:nvSpPr>
      <xdr:spPr>
        <a:xfrm>
          <a:off x="164592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71137</xdr:rowOff>
    </xdr:from>
    <xdr:ext cx="762000" cy="259045"/>
    <xdr:sp macro="" textlink="">
      <xdr:nvSpPr>
        <xdr:cNvPr id="323" name="補助費等該当値テキスト"/>
        <xdr:cNvSpPr txBox="1"/>
      </xdr:nvSpPr>
      <xdr:spPr>
        <a:xfrm>
          <a:off x="165989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161925</xdr:rowOff>
    </xdr:from>
    <xdr:to>
      <xdr:col>78</xdr:col>
      <xdr:colOff>120650</xdr:colOff>
      <xdr:row>39</xdr:row>
      <xdr:rowOff>92075</xdr:rowOff>
    </xdr:to>
    <xdr:sp macro="" textlink="">
      <xdr:nvSpPr>
        <xdr:cNvPr id="324" name="楕円 323"/>
        <xdr:cNvSpPr/>
      </xdr:nvSpPr>
      <xdr:spPr>
        <a:xfrm>
          <a:off x="15621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76852</xdr:rowOff>
    </xdr:from>
    <xdr:ext cx="736600" cy="259045"/>
    <xdr:sp macro="" textlink="">
      <xdr:nvSpPr>
        <xdr:cNvPr id="325" name="テキスト ボックス 324"/>
        <xdr:cNvSpPr txBox="1"/>
      </xdr:nvSpPr>
      <xdr:spPr>
        <a:xfrm>
          <a:off x="15290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6" name="楕円 325"/>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7" name="テキスト ボックス 326"/>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139065</xdr:rowOff>
    </xdr:from>
    <xdr:to>
      <xdr:col>69</xdr:col>
      <xdr:colOff>142875</xdr:colOff>
      <xdr:row>39</xdr:row>
      <xdr:rowOff>69215</xdr:rowOff>
    </xdr:to>
    <xdr:sp macro="" textlink="">
      <xdr:nvSpPr>
        <xdr:cNvPr id="328" name="楕円 327"/>
        <xdr:cNvSpPr/>
      </xdr:nvSpPr>
      <xdr:spPr>
        <a:xfrm>
          <a:off x="13843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53992</xdr:rowOff>
    </xdr:from>
    <xdr:ext cx="762000" cy="259045"/>
    <xdr:sp macro="" textlink="">
      <xdr:nvSpPr>
        <xdr:cNvPr id="329" name="テキスト ボックス 328"/>
        <xdr:cNvSpPr txBox="1"/>
      </xdr:nvSpPr>
      <xdr:spPr>
        <a:xfrm>
          <a:off x="13512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70485</xdr:rowOff>
    </xdr:from>
    <xdr:to>
      <xdr:col>65</xdr:col>
      <xdr:colOff>53975</xdr:colOff>
      <xdr:row>39</xdr:row>
      <xdr:rowOff>635</xdr:rowOff>
    </xdr:to>
    <xdr:sp macro="" textlink="">
      <xdr:nvSpPr>
        <xdr:cNvPr id="330" name="楕円 329"/>
        <xdr:cNvSpPr/>
      </xdr:nvSpPr>
      <xdr:spPr>
        <a:xfrm>
          <a:off x="12954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156862</xdr:rowOff>
    </xdr:from>
    <xdr:ext cx="762000" cy="259045"/>
    <xdr:sp macro="" textlink="">
      <xdr:nvSpPr>
        <xdr:cNvPr id="331" name="テキスト ボックス 330"/>
        <xdr:cNvSpPr txBox="1"/>
      </xdr:nvSpPr>
      <xdr:spPr>
        <a:xfrm>
          <a:off x="12623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公債費に係る経常収支比率は，類似団体平均を下回っている。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今後実施する事業については，優先度を明確化し，地方債の新規発行の抑制に努める。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107950</xdr:rowOff>
    </xdr:to>
    <xdr:cxnSp macro="">
      <xdr:nvCxnSpPr>
        <xdr:cNvPr id="366" name="直線コネクタ 365"/>
        <xdr:cNvCxnSpPr/>
      </xdr:nvCxnSpPr>
      <xdr:spPr>
        <a:xfrm>
          <a:off x="3987800" y="128469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7"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61685</xdr:rowOff>
    </xdr:from>
    <xdr:to>
      <xdr:col>19</xdr:col>
      <xdr:colOff>187325</xdr:colOff>
      <xdr:row>74</xdr:row>
      <xdr:rowOff>159657</xdr:rowOff>
    </xdr:to>
    <xdr:cxnSp macro="">
      <xdr:nvCxnSpPr>
        <xdr:cNvPr id="369" name="直線コネクタ 368"/>
        <xdr:cNvCxnSpPr/>
      </xdr:nvCxnSpPr>
      <xdr:spPr>
        <a:xfrm>
          <a:off x="3098800" y="12748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87085</xdr:rowOff>
    </xdr:from>
    <xdr:to>
      <xdr:col>20</xdr:col>
      <xdr:colOff>38100</xdr:colOff>
      <xdr:row>75</xdr:row>
      <xdr:rowOff>17235</xdr:rowOff>
    </xdr:to>
    <xdr:sp macro="" textlink="">
      <xdr:nvSpPr>
        <xdr:cNvPr id="370" name="フローチャート: 判断 369"/>
        <xdr:cNvSpPr/>
      </xdr:nvSpPr>
      <xdr:spPr>
        <a:xfrm>
          <a:off x="3937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27412</xdr:rowOff>
    </xdr:from>
    <xdr:ext cx="736600" cy="259045"/>
    <xdr:sp macro="" textlink="">
      <xdr:nvSpPr>
        <xdr:cNvPr id="371" name="テキスト ボックス 370"/>
        <xdr:cNvSpPr txBox="1"/>
      </xdr:nvSpPr>
      <xdr:spPr>
        <a:xfrm>
          <a:off x="3606800" y="1254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61685</xdr:rowOff>
    </xdr:from>
    <xdr:to>
      <xdr:col>15</xdr:col>
      <xdr:colOff>98425</xdr:colOff>
      <xdr:row>74</xdr:row>
      <xdr:rowOff>137885</xdr:rowOff>
    </xdr:to>
    <xdr:cxnSp macro="">
      <xdr:nvCxnSpPr>
        <xdr:cNvPr id="372" name="直線コネクタ 371"/>
        <xdr:cNvCxnSpPr/>
      </xdr:nvCxnSpPr>
      <xdr:spPr>
        <a:xfrm flipV="1">
          <a:off x="2209800" y="12748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108857</xdr:rowOff>
    </xdr:from>
    <xdr:to>
      <xdr:col>15</xdr:col>
      <xdr:colOff>149225</xdr:colOff>
      <xdr:row>75</xdr:row>
      <xdr:rowOff>39007</xdr:rowOff>
    </xdr:to>
    <xdr:sp macro="" textlink="">
      <xdr:nvSpPr>
        <xdr:cNvPr id="373" name="フローチャート: 判断 372"/>
        <xdr:cNvSpPr/>
      </xdr:nvSpPr>
      <xdr:spPr>
        <a:xfrm>
          <a:off x="3048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23784</xdr:rowOff>
    </xdr:from>
    <xdr:ext cx="762000" cy="259045"/>
    <xdr:sp macro="" textlink="">
      <xdr:nvSpPr>
        <xdr:cNvPr id="374" name="テキスト ボックス 373"/>
        <xdr:cNvSpPr txBox="1"/>
      </xdr:nvSpPr>
      <xdr:spPr>
        <a:xfrm>
          <a:off x="2717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137885</xdr:rowOff>
    </xdr:from>
    <xdr:to>
      <xdr:col>11</xdr:col>
      <xdr:colOff>9525</xdr:colOff>
      <xdr:row>74</xdr:row>
      <xdr:rowOff>159657</xdr:rowOff>
    </xdr:to>
    <xdr:cxnSp macro="">
      <xdr:nvCxnSpPr>
        <xdr:cNvPr id="375" name="直線コネクタ 374"/>
        <xdr:cNvCxnSpPr/>
      </xdr:nvCxnSpPr>
      <xdr:spPr>
        <a:xfrm flipV="1">
          <a:off x="1320800" y="12825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130628</xdr:rowOff>
    </xdr:from>
    <xdr:to>
      <xdr:col>11</xdr:col>
      <xdr:colOff>60325</xdr:colOff>
      <xdr:row>75</xdr:row>
      <xdr:rowOff>60778</xdr:rowOff>
    </xdr:to>
    <xdr:sp macro="" textlink="">
      <xdr:nvSpPr>
        <xdr:cNvPr id="376" name="フローチャート: 判断 375"/>
        <xdr:cNvSpPr/>
      </xdr:nvSpPr>
      <xdr:spPr>
        <a:xfrm>
          <a:off x="2159000" y="1281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45555</xdr:rowOff>
    </xdr:from>
    <xdr:ext cx="762000" cy="259045"/>
    <xdr:sp macro="" textlink="">
      <xdr:nvSpPr>
        <xdr:cNvPr id="377" name="テキスト ボックス 376"/>
        <xdr:cNvSpPr txBox="1"/>
      </xdr:nvSpPr>
      <xdr:spPr>
        <a:xfrm>
          <a:off x="1828800" y="129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378" name="フローチャート: 判断 377"/>
        <xdr:cNvSpPr/>
      </xdr:nvSpPr>
      <xdr:spPr>
        <a:xfrm>
          <a:off x="1270000" y="12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78212</xdr:rowOff>
    </xdr:from>
    <xdr:ext cx="762000" cy="259045"/>
    <xdr:sp macro="" textlink="">
      <xdr:nvSpPr>
        <xdr:cNvPr id="379" name="テキスト ボックス 378"/>
        <xdr:cNvSpPr txBox="1"/>
      </xdr:nvSpPr>
      <xdr:spPr>
        <a:xfrm>
          <a:off x="939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5" name="楕円 384"/>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6"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87" name="楕円 386"/>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23784</xdr:rowOff>
    </xdr:from>
    <xdr:ext cx="736600" cy="259045"/>
    <xdr:sp macro="" textlink="">
      <xdr:nvSpPr>
        <xdr:cNvPr id="388" name="テキスト ボックス 387"/>
        <xdr:cNvSpPr txBox="1"/>
      </xdr:nvSpPr>
      <xdr:spPr>
        <a:xfrm>
          <a:off x="3606800" y="1288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389" name="楕円 388"/>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390" name="テキスト ボックス 389"/>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87085</xdr:rowOff>
    </xdr:from>
    <xdr:to>
      <xdr:col>11</xdr:col>
      <xdr:colOff>60325</xdr:colOff>
      <xdr:row>75</xdr:row>
      <xdr:rowOff>17235</xdr:rowOff>
    </xdr:to>
    <xdr:sp macro="" textlink="">
      <xdr:nvSpPr>
        <xdr:cNvPr id="391" name="楕円 390"/>
        <xdr:cNvSpPr/>
      </xdr:nvSpPr>
      <xdr:spPr>
        <a:xfrm>
          <a:off x="2159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392" name="テキスト ボックス 391"/>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3" name="楕円 392"/>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4" name="テキスト ボックス 393"/>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公債費以外の経常収支比率は類似団体平均を上回っている。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これは，人件費及び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の比率が高いためである。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人件費においては，復旧・復興事業に係る任期付職員等のため，事業完了までは同様の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状況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となる見込みである。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企業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会計の事業費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や事務的経費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見直しを行うなど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企業会計の更なる経営改善に取り組み，補助費等の削減に努める。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78</xdr:row>
      <xdr:rowOff>168148</xdr:rowOff>
    </xdr:to>
    <xdr:cxnSp macro="">
      <xdr:nvCxnSpPr>
        <xdr:cNvPr id="420" name="直線コネクタ 419"/>
        <xdr:cNvCxnSpPr/>
      </xdr:nvCxnSpPr>
      <xdr:spPr>
        <a:xfrm flipV="1">
          <a:off x="16510000" y="12700000"/>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140225</xdr:rowOff>
    </xdr:from>
    <xdr:ext cx="762000" cy="259045"/>
    <xdr:sp macro="" textlink="">
      <xdr:nvSpPr>
        <xdr:cNvPr id="421" name="公債費以外最小値テキスト"/>
        <xdr:cNvSpPr txBox="1"/>
      </xdr:nvSpPr>
      <xdr:spPr>
        <a:xfrm>
          <a:off x="16598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168148</xdr:rowOff>
    </xdr:from>
    <xdr:to>
      <xdr:col>82</xdr:col>
      <xdr:colOff>196850</xdr:colOff>
      <xdr:row>78</xdr:row>
      <xdr:rowOff>168148</xdr:rowOff>
    </xdr:to>
    <xdr:cxnSp macro="">
      <xdr:nvCxnSpPr>
        <xdr:cNvPr id="422" name="直線コネクタ 421"/>
        <xdr:cNvCxnSpPr/>
      </xdr:nvCxnSpPr>
      <xdr:spPr>
        <a:xfrm>
          <a:off x="16421100" y="1354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3"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4" name="直線コネクタ 423"/>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80</xdr:row>
      <xdr:rowOff>58420</xdr:rowOff>
    </xdr:to>
    <xdr:cxnSp macro="">
      <xdr:nvCxnSpPr>
        <xdr:cNvPr id="425" name="直線コネクタ 424"/>
        <xdr:cNvCxnSpPr/>
      </xdr:nvCxnSpPr>
      <xdr:spPr>
        <a:xfrm flipV="1">
          <a:off x="15671800" y="1354124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163593</xdr:rowOff>
    </xdr:from>
    <xdr:ext cx="762000" cy="259045"/>
    <xdr:sp macro="" textlink="">
      <xdr:nvSpPr>
        <xdr:cNvPr id="426" name="公債費以外平均値テキスト"/>
        <xdr:cNvSpPr txBox="1"/>
      </xdr:nvSpPr>
      <xdr:spPr>
        <a:xfrm>
          <a:off x="16598900" y="12850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27" name="フローチャート: 判断 426"/>
        <xdr:cNvSpPr/>
      </xdr:nvSpPr>
      <xdr:spPr>
        <a:xfrm>
          <a:off x="164592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85852</xdr:rowOff>
    </xdr:to>
    <xdr:cxnSp macro="">
      <xdr:nvCxnSpPr>
        <xdr:cNvPr id="428" name="直線コネクタ 427"/>
        <xdr:cNvCxnSpPr/>
      </xdr:nvCxnSpPr>
      <xdr:spPr>
        <a:xfrm flipV="1">
          <a:off x="14782800" y="13774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9" name="フローチャート: 判断 428"/>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0" name="テキスト ボックス 429"/>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90424</xdr:rowOff>
    </xdr:to>
    <xdr:cxnSp macro="">
      <xdr:nvCxnSpPr>
        <xdr:cNvPr id="431" name="直線コネクタ 430"/>
        <xdr:cNvCxnSpPr/>
      </xdr:nvCxnSpPr>
      <xdr:spPr>
        <a:xfrm flipV="1">
          <a:off x="13893800" y="13801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2" name="フローチャート: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3" name="テキスト ボックス 432"/>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80</xdr:row>
      <xdr:rowOff>90424</xdr:rowOff>
    </xdr:to>
    <xdr:cxnSp macro="">
      <xdr:nvCxnSpPr>
        <xdr:cNvPr id="434" name="直線コネクタ 433"/>
        <xdr:cNvCxnSpPr/>
      </xdr:nvCxnSpPr>
      <xdr:spPr>
        <a:xfrm>
          <a:off x="13004800" y="136098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5" name="フローチャート: 判断 434"/>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6" name="テキスト ボックス 435"/>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7" name="フローチャート: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8" name="テキスト ボックス 437"/>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4" name="楕円 443"/>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25925</xdr:rowOff>
    </xdr:from>
    <xdr:ext cx="762000" cy="259045"/>
    <xdr:sp macro="" textlink="">
      <xdr:nvSpPr>
        <xdr:cNvPr id="445" name="公債費以外該当値テキスト"/>
        <xdr:cNvSpPr txBox="1"/>
      </xdr:nvSpPr>
      <xdr:spPr>
        <a:xfrm>
          <a:off x="16598900" y="1339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6" name="楕円 445"/>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7" name="テキスト ボックス 446"/>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48" name="楕円 447"/>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49" name="テキスト ボックス 448"/>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39624</xdr:rowOff>
    </xdr:from>
    <xdr:to>
      <xdr:col>69</xdr:col>
      <xdr:colOff>142875</xdr:colOff>
      <xdr:row>80</xdr:row>
      <xdr:rowOff>141224</xdr:rowOff>
    </xdr:to>
    <xdr:sp macro="" textlink="">
      <xdr:nvSpPr>
        <xdr:cNvPr id="450" name="楕円 449"/>
        <xdr:cNvSpPr/>
      </xdr:nvSpPr>
      <xdr:spPr>
        <a:xfrm>
          <a:off x="13843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126001</xdr:rowOff>
    </xdr:from>
    <xdr:ext cx="762000" cy="259045"/>
    <xdr:sp macro="" textlink="">
      <xdr:nvSpPr>
        <xdr:cNvPr id="451" name="テキスト ボックス 450"/>
        <xdr:cNvSpPr txBox="1"/>
      </xdr:nvSpPr>
      <xdr:spPr>
        <a:xfrm>
          <a:off x="13512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52" name="楕円 451"/>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3" name="テキスト ボックス 452"/>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155623</xdr:rowOff>
    </xdr:from>
    <xdr:to>
      <xdr:col>29</xdr:col>
      <xdr:colOff>127000</xdr:colOff>
      <xdr:row>13</xdr:row>
      <xdr:rowOff>6218</xdr:rowOff>
    </xdr:to>
    <xdr:cxnSp macro="">
      <xdr:nvCxnSpPr>
        <xdr:cNvPr id="54" name="直線コネクタ 53"/>
        <xdr:cNvCxnSpPr/>
      </xdr:nvCxnSpPr>
      <xdr:spPr bwMode="auto">
        <a:xfrm>
          <a:off x="5003800" y="2260648"/>
          <a:ext cx="647700" cy="2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155623</xdr:rowOff>
    </xdr:from>
    <xdr:to>
      <xdr:col>26</xdr:col>
      <xdr:colOff>50800</xdr:colOff>
      <xdr:row>13</xdr:row>
      <xdr:rowOff>48881</xdr:rowOff>
    </xdr:to>
    <xdr:cxnSp macro="">
      <xdr:nvCxnSpPr>
        <xdr:cNvPr id="57" name="直線コネクタ 56"/>
        <xdr:cNvCxnSpPr/>
      </xdr:nvCxnSpPr>
      <xdr:spPr bwMode="auto">
        <a:xfrm flipV="1">
          <a:off x="4305300" y="2260648"/>
          <a:ext cx="698500" cy="6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102022</xdr:rowOff>
    </xdr:from>
    <xdr:to>
      <xdr:col>26</xdr:col>
      <xdr:colOff>101600</xdr:colOff>
      <xdr:row>18</xdr:row>
      <xdr:rowOff>32172</xdr:rowOff>
    </xdr:to>
    <xdr:sp macro="" textlink="">
      <xdr:nvSpPr>
        <xdr:cNvPr id="58" name="フローチャート: 判断 57"/>
        <xdr:cNvSpPr/>
      </xdr:nvSpPr>
      <xdr:spPr bwMode="auto">
        <a:xfrm>
          <a:off x="49530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16949</xdr:rowOff>
    </xdr:from>
    <xdr:ext cx="736600" cy="259045"/>
    <xdr:sp macro="" textlink="">
      <xdr:nvSpPr>
        <xdr:cNvPr id="59" name="テキスト ボックス 58"/>
        <xdr:cNvSpPr txBox="1"/>
      </xdr:nvSpPr>
      <xdr:spPr>
        <a:xfrm>
          <a:off x="4622800" y="315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48881</xdr:rowOff>
    </xdr:from>
    <xdr:to>
      <xdr:col>22</xdr:col>
      <xdr:colOff>114300</xdr:colOff>
      <xdr:row>13</xdr:row>
      <xdr:rowOff>96129</xdr:rowOff>
    </xdr:to>
    <xdr:cxnSp macro="">
      <xdr:nvCxnSpPr>
        <xdr:cNvPr id="60" name="直線コネクタ 59"/>
        <xdr:cNvCxnSpPr/>
      </xdr:nvCxnSpPr>
      <xdr:spPr bwMode="auto">
        <a:xfrm flipV="1">
          <a:off x="3606800" y="2325356"/>
          <a:ext cx="698500" cy="4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96129</xdr:rowOff>
    </xdr:from>
    <xdr:to>
      <xdr:col>18</xdr:col>
      <xdr:colOff>177800</xdr:colOff>
      <xdr:row>14</xdr:row>
      <xdr:rowOff>10962</xdr:rowOff>
    </xdr:to>
    <xdr:cxnSp macro="">
      <xdr:nvCxnSpPr>
        <xdr:cNvPr id="63" name="直線コネクタ 62"/>
        <xdr:cNvCxnSpPr/>
      </xdr:nvCxnSpPr>
      <xdr:spPr bwMode="auto">
        <a:xfrm flipV="1">
          <a:off x="2908300" y="2372604"/>
          <a:ext cx="698500" cy="8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126868</xdr:rowOff>
    </xdr:from>
    <xdr:to>
      <xdr:col>29</xdr:col>
      <xdr:colOff>177800</xdr:colOff>
      <xdr:row>13</xdr:row>
      <xdr:rowOff>57018</xdr:rowOff>
    </xdr:to>
    <xdr:sp macro="" textlink="">
      <xdr:nvSpPr>
        <xdr:cNvPr id="73" name="楕円 72"/>
        <xdr:cNvSpPr/>
      </xdr:nvSpPr>
      <xdr:spPr bwMode="auto">
        <a:xfrm>
          <a:off x="5600700" y="223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143395</xdr:rowOff>
    </xdr:from>
    <xdr:ext cx="762000" cy="259045"/>
    <xdr:sp macro="" textlink="">
      <xdr:nvSpPr>
        <xdr:cNvPr id="74" name="人口1人当たり決算額の推移該当値テキスト130"/>
        <xdr:cNvSpPr txBox="1"/>
      </xdr:nvSpPr>
      <xdr:spPr>
        <a:xfrm>
          <a:off x="5740400" y="207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104823</xdr:rowOff>
    </xdr:from>
    <xdr:to>
      <xdr:col>26</xdr:col>
      <xdr:colOff>101600</xdr:colOff>
      <xdr:row>13</xdr:row>
      <xdr:rowOff>34973</xdr:rowOff>
    </xdr:to>
    <xdr:sp macro="" textlink="">
      <xdr:nvSpPr>
        <xdr:cNvPr id="75" name="楕円 74"/>
        <xdr:cNvSpPr/>
      </xdr:nvSpPr>
      <xdr:spPr bwMode="auto">
        <a:xfrm>
          <a:off x="4953000" y="220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45150</xdr:rowOff>
    </xdr:from>
    <xdr:ext cx="736600" cy="259045"/>
    <xdr:sp macro="" textlink="">
      <xdr:nvSpPr>
        <xdr:cNvPr id="76" name="テキスト ボックス 75"/>
        <xdr:cNvSpPr txBox="1"/>
      </xdr:nvSpPr>
      <xdr:spPr>
        <a:xfrm>
          <a:off x="4622800" y="197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169531</xdr:rowOff>
    </xdr:from>
    <xdr:to>
      <xdr:col>22</xdr:col>
      <xdr:colOff>165100</xdr:colOff>
      <xdr:row>13</xdr:row>
      <xdr:rowOff>99681</xdr:rowOff>
    </xdr:to>
    <xdr:sp macro="" textlink="">
      <xdr:nvSpPr>
        <xdr:cNvPr id="77" name="楕円 76"/>
        <xdr:cNvSpPr/>
      </xdr:nvSpPr>
      <xdr:spPr bwMode="auto">
        <a:xfrm>
          <a:off x="4254500" y="227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109858</xdr:rowOff>
    </xdr:from>
    <xdr:ext cx="762000" cy="259045"/>
    <xdr:sp macro="" textlink="">
      <xdr:nvSpPr>
        <xdr:cNvPr id="78" name="テキスト ボックス 77"/>
        <xdr:cNvSpPr txBox="1"/>
      </xdr:nvSpPr>
      <xdr:spPr>
        <a:xfrm>
          <a:off x="3924300" y="204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45329</xdr:rowOff>
    </xdr:from>
    <xdr:to>
      <xdr:col>19</xdr:col>
      <xdr:colOff>38100</xdr:colOff>
      <xdr:row>13</xdr:row>
      <xdr:rowOff>146929</xdr:rowOff>
    </xdr:to>
    <xdr:sp macro="" textlink="">
      <xdr:nvSpPr>
        <xdr:cNvPr id="79" name="楕円 78"/>
        <xdr:cNvSpPr/>
      </xdr:nvSpPr>
      <xdr:spPr bwMode="auto">
        <a:xfrm>
          <a:off x="3556000" y="232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157106</xdr:rowOff>
    </xdr:from>
    <xdr:ext cx="762000" cy="259045"/>
    <xdr:sp macro="" textlink="">
      <xdr:nvSpPr>
        <xdr:cNvPr id="80" name="テキスト ボックス 79"/>
        <xdr:cNvSpPr txBox="1"/>
      </xdr:nvSpPr>
      <xdr:spPr>
        <a:xfrm>
          <a:off x="3225800" y="209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131612</xdr:rowOff>
    </xdr:from>
    <xdr:to>
      <xdr:col>15</xdr:col>
      <xdr:colOff>101600</xdr:colOff>
      <xdr:row>14</xdr:row>
      <xdr:rowOff>61762</xdr:rowOff>
    </xdr:to>
    <xdr:sp macro="" textlink="">
      <xdr:nvSpPr>
        <xdr:cNvPr id="81" name="楕円 80"/>
        <xdr:cNvSpPr/>
      </xdr:nvSpPr>
      <xdr:spPr bwMode="auto">
        <a:xfrm>
          <a:off x="2857500" y="24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71939</xdr:rowOff>
    </xdr:from>
    <xdr:ext cx="762000" cy="259045"/>
    <xdr:sp macro="" textlink="">
      <xdr:nvSpPr>
        <xdr:cNvPr id="82" name="テキスト ボックス 81"/>
        <xdr:cNvSpPr txBox="1"/>
      </xdr:nvSpPr>
      <xdr:spPr>
        <a:xfrm>
          <a:off x="2527300" y="217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209524</xdr:rowOff>
    </xdr:from>
    <xdr:to>
      <xdr:col>29</xdr:col>
      <xdr:colOff>127000</xdr:colOff>
      <xdr:row>35</xdr:row>
      <xdr:rowOff>262756</xdr:rowOff>
    </xdr:to>
    <xdr:cxnSp macro="">
      <xdr:nvCxnSpPr>
        <xdr:cNvPr id="118" name="直線コネクタ 117"/>
        <xdr:cNvCxnSpPr/>
      </xdr:nvCxnSpPr>
      <xdr:spPr bwMode="auto">
        <a:xfrm flipV="1">
          <a:off x="5003800" y="6819874"/>
          <a:ext cx="647700" cy="5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247603</xdr:rowOff>
    </xdr:from>
    <xdr:to>
      <xdr:col>26</xdr:col>
      <xdr:colOff>50800</xdr:colOff>
      <xdr:row>35</xdr:row>
      <xdr:rowOff>262756</xdr:rowOff>
    </xdr:to>
    <xdr:cxnSp macro="">
      <xdr:nvCxnSpPr>
        <xdr:cNvPr id="121" name="直線コネクタ 120"/>
        <xdr:cNvCxnSpPr/>
      </xdr:nvCxnSpPr>
      <xdr:spPr bwMode="auto">
        <a:xfrm>
          <a:off x="4305300" y="6857953"/>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8534</xdr:rowOff>
    </xdr:from>
    <xdr:to>
      <xdr:col>26</xdr:col>
      <xdr:colOff>101600</xdr:colOff>
      <xdr:row>37</xdr:row>
      <xdr:rowOff>110134</xdr:rowOff>
    </xdr:to>
    <xdr:sp macro="" textlink="">
      <xdr:nvSpPr>
        <xdr:cNvPr id="122" name="フローチャート: 判断 121"/>
        <xdr:cNvSpPr/>
      </xdr:nvSpPr>
      <xdr:spPr bwMode="auto">
        <a:xfrm>
          <a:off x="4953000" y="71332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94911</xdr:rowOff>
    </xdr:from>
    <xdr:ext cx="736600" cy="259045"/>
    <xdr:sp macro="" textlink="">
      <xdr:nvSpPr>
        <xdr:cNvPr id="123" name="テキスト ボックス 122"/>
        <xdr:cNvSpPr txBox="1"/>
      </xdr:nvSpPr>
      <xdr:spPr>
        <a:xfrm>
          <a:off x="4622800" y="721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236728</xdr:rowOff>
    </xdr:from>
    <xdr:to>
      <xdr:col>22</xdr:col>
      <xdr:colOff>114300</xdr:colOff>
      <xdr:row>35</xdr:row>
      <xdr:rowOff>247603</xdr:rowOff>
    </xdr:to>
    <xdr:cxnSp macro="">
      <xdr:nvCxnSpPr>
        <xdr:cNvPr id="124" name="直線コネクタ 123"/>
        <xdr:cNvCxnSpPr/>
      </xdr:nvCxnSpPr>
      <xdr:spPr bwMode="auto">
        <a:xfrm>
          <a:off x="3606800" y="6847078"/>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95532</xdr:rowOff>
    </xdr:from>
    <xdr:ext cx="762000" cy="259045"/>
    <xdr:sp macro="" textlink="">
      <xdr:nvSpPr>
        <xdr:cNvPr id="126" name="テキスト ボックス 125"/>
        <xdr:cNvSpPr txBox="1"/>
      </xdr:nvSpPr>
      <xdr:spPr>
        <a:xfrm>
          <a:off x="3924300" y="722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236173</xdr:rowOff>
    </xdr:from>
    <xdr:to>
      <xdr:col>18</xdr:col>
      <xdr:colOff>177800</xdr:colOff>
      <xdr:row>35</xdr:row>
      <xdr:rowOff>236728</xdr:rowOff>
    </xdr:to>
    <xdr:cxnSp macro="">
      <xdr:nvCxnSpPr>
        <xdr:cNvPr id="127" name="直線コネクタ 126"/>
        <xdr:cNvCxnSpPr/>
      </xdr:nvCxnSpPr>
      <xdr:spPr bwMode="auto">
        <a:xfrm>
          <a:off x="2908300" y="6846523"/>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80804</xdr:rowOff>
    </xdr:from>
    <xdr:ext cx="762000" cy="259045"/>
    <xdr:sp macro="" textlink="">
      <xdr:nvSpPr>
        <xdr:cNvPr id="129" name="テキスト ボックス 128"/>
        <xdr:cNvSpPr txBox="1"/>
      </xdr:nvSpPr>
      <xdr:spPr>
        <a:xfrm>
          <a:off x="3225800" y="720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54711</xdr:rowOff>
    </xdr:from>
    <xdr:ext cx="762000" cy="259045"/>
    <xdr:sp macro="" textlink="">
      <xdr:nvSpPr>
        <xdr:cNvPr id="131" name="テキスト ボックス 130"/>
        <xdr:cNvSpPr txBox="1"/>
      </xdr:nvSpPr>
      <xdr:spPr>
        <a:xfrm>
          <a:off x="25273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158724</xdr:rowOff>
    </xdr:from>
    <xdr:to>
      <xdr:col>29</xdr:col>
      <xdr:colOff>177800</xdr:colOff>
      <xdr:row>35</xdr:row>
      <xdr:rowOff>260324</xdr:rowOff>
    </xdr:to>
    <xdr:sp macro="" textlink="">
      <xdr:nvSpPr>
        <xdr:cNvPr id="137" name="楕円 136"/>
        <xdr:cNvSpPr/>
      </xdr:nvSpPr>
      <xdr:spPr bwMode="auto">
        <a:xfrm>
          <a:off x="5600700" y="676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3801</xdr:rowOff>
    </xdr:from>
    <xdr:ext cx="762000" cy="259045"/>
    <xdr:sp macro="" textlink="">
      <xdr:nvSpPr>
        <xdr:cNvPr id="138" name="人口1人当たり決算額の推移該当値テキスト445"/>
        <xdr:cNvSpPr txBox="1"/>
      </xdr:nvSpPr>
      <xdr:spPr>
        <a:xfrm>
          <a:off x="5740400" y="661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211956</xdr:rowOff>
    </xdr:from>
    <xdr:to>
      <xdr:col>26</xdr:col>
      <xdr:colOff>101600</xdr:colOff>
      <xdr:row>35</xdr:row>
      <xdr:rowOff>313556</xdr:rowOff>
    </xdr:to>
    <xdr:sp macro="" textlink="">
      <xdr:nvSpPr>
        <xdr:cNvPr id="139" name="楕円 138"/>
        <xdr:cNvSpPr/>
      </xdr:nvSpPr>
      <xdr:spPr bwMode="auto">
        <a:xfrm>
          <a:off x="4953000" y="682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323733</xdr:rowOff>
    </xdr:from>
    <xdr:ext cx="736600" cy="259045"/>
    <xdr:sp macro="" textlink="">
      <xdr:nvSpPr>
        <xdr:cNvPr id="140" name="テキスト ボックス 139"/>
        <xdr:cNvSpPr txBox="1"/>
      </xdr:nvSpPr>
      <xdr:spPr>
        <a:xfrm>
          <a:off x="4622800" y="659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196803</xdr:rowOff>
    </xdr:from>
    <xdr:to>
      <xdr:col>22</xdr:col>
      <xdr:colOff>165100</xdr:colOff>
      <xdr:row>35</xdr:row>
      <xdr:rowOff>298403</xdr:rowOff>
    </xdr:to>
    <xdr:sp macro="" textlink="">
      <xdr:nvSpPr>
        <xdr:cNvPr id="141" name="楕円 140"/>
        <xdr:cNvSpPr/>
      </xdr:nvSpPr>
      <xdr:spPr bwMode="auto">
        <a:xfrm>
          <a:off x="4254500" y="680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308580</xdr:rowOff>
    </xdr:from>
    <xdr:ext cx="762000" cy="259045"/>
    <xdr:sp macro="" textlink="">
      <xdr:nvSpPr>
        <xdr:cNvPr id="142" name="テキスト ボックス 141"/>
        <xdr:cNvSpPr txBox="1"/>
      </xdr:nvSpPr>
      <xdr:spPr>
        <a:xfrm>
          <a:off x="3924300" y="657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185928</xdr:rowOff>
    </xdr:from>
    <xdr:to>
      <xdr:col>19</xdr:col>
      <xdr:colOff>38100</xdr:colOff>
      <xdr:row>35</xdr:row>
      <xdr:rowOff>287528</xdr:rowOff>
    </xdr:to>
    <xdr:sp macro="" textlink="">
      <xdr:nvSpPr>
        <xdr:cNvPr id="143" name="楕円 142"/>
        <xdr:cNvSpPr/>
      </xdr:nvSpPr>
      <xdr:spPr bwMode="auto">
        <a:xfrm>
          <a:off x="3556000" y="6796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297705</xdr:rowOff>
    </xdr:from>
    <xdr:ext cx="762000" cy="259045"/>
    <xdr:sp macro="" textlink="">
      <xdr:nvSpPr>
        <xdr:cNvPr id="144" name="テキスト ボックス 143"/>
        <xdr:cNvSpPr txBox="1"/>
      </xdr:nvSpPr>
      <xdr:spPr>
        <a:xfrm>
          <a:off x="3225800" y="6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185373</xdr:rowOff>
    </xdr:from>
    <xdr:to>
      <xdr:col>15</xdr:col>
      <xdr:colOff>101600</xdr:colOff>
      <xdr:row>35</xdr:row>
      <xdr:rowOff>286973</xdr:rowOff>
    </xdr:to>
    <xdr:sp macro="" textlink="">
      <xdr:nvSpPr>
        <xdr:cNvPr id="145" name="楕円 144"/>
        <xdr:cNvSpPr/>
      </xdr:nvSpPr>
      <xdr:spPr bwMode="auto">
        <a:xfrm>
          <a:off x="2857500" y="679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297150</xdr:rowOff>
    </xdr:from>
    <xdr:ext cx="762000" cy="259045"/>
    <xdr:sp macro="" textlink="">
      <xdr:nvSpPr>
        <xdr:cNvPr id="146" name="テキスト ボックス 145"/>
        <xdr:cNvSpPr txBox="1"/>
      </xdr:nvSpPr>
      <xdr:spPr>
        <a:xfrm>
          <a:off x="2527300" y="656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50546</xdr:rowOff>
    </xdr:from>
    <xdr:to>
      <xdr:col>24</xdr:col>
      <xdr:colOff>63500</xdr:colOff>
      <xdr:row>33</xdr:row>
      <xdr:rowOff>51181</xdr:rowOff>
    </xdr:to>
    <xdr:cxnSp macro="">
      <xdr:nvCxnSpPr>
        <xdr:cNvPr id="61" name="直線コネクタ 60"/>
        <xdr:cNvCxnSpPr/>
      </xdr:nvCxnSpPr>
      <xdr:spPr>
        <a:xfrm>
          <a:off x="3797300" y="570839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50546</xdr:rowOff>
    </xdr:from>
    <xdr:to>
      <xdr:col>19</xdr:col>
      <xdr:colOff>177800</xdr:colOff>
      <xdr:row>33</xdr:row>
      <xdr:rowOff>125616</xdr:rowOff>
    </xdr:to>
    <xdr:cxnSp macro="">
      <xdr:nvCxnSpPr>
        <xdr:cNvPr id="64" name="直線コネクタ 63"/>
        <xdr:cNvCxnSpPr/>
      </xdr:nvCxnSpPr>
      <xdr:spPr>
        <a:xfrm flipV="1">
          <a:off x="2908300" y="5708396"/>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163868</xdr:rowOff>
    </xdr:from>
    <xdr:to>
      <xdr:col>20</xdr:col>
      <xdr:colOff>38100</xdr:colOff>
      <xdr:row>36</xdr:row>
      <xdr:rowOff>94018</xdr:rowOff>
    </xdr:to>
    <xdr:sp macro="" textlink="">
      <xdr:nvSpPr>
        <xdr:cNvPr id="65" name="フローチャート: 判断 64"/>
        <xdr:cNvSpPr/>
      </xdr:nvSpPr>
      <xdr:spPr>
        <a:xfrm>
          <a:off x="3746500" y="6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85145</xdr:rowOff>
    </xdr:from>
    <xdr:ext cx="534377" cy="259045"/>
    <xdr:sp macro="" textlink="">
      <xdr:nvSpPr>
        <xdr:cNvPr id="66" name="テキスト ボックス 65"/>
        <xdr:cNvSpPr txBox="1"/>
      </xdr:nvSpPr>
      <xdr:spPr>
        <a:xfrm>
          <a:off x="3530111" y="62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125616</xdr:rowOff>
    </xdr:from>
    <xdr:to>
      <xdr:col>15</xdr:col>
      <xdr:colOff>50800</xdr:colOff>
      <xdr:row>33</xdr:row>
      <xdr:rowOff>164770</xdr:rowOff>
    </xdr:to>
    <xdr:cxnSp macro="">
      <xdr:nvCxnSpPr>
        <xdr:cNvPr id="67" name="直線コネクタ 66"/>
        <xdr:cNvCxnSpPr/>
      </xdr:nvCxnSpPr>
      <xdr:spPr>
        <a:xfrm flipV="1">
          <a:off x="2019300" y="5783466"/>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85103</xdr:rowOff>
    </xdr:from>
    <xdr:to>
      <xdr:col>15</xdr:col>
      <xdr:colOff>101600</xdr:colOff>
      <xdr:row>37</xdr:row>
      <xdr:rowOff>15253</xdr:rowOff>
    </xdr:to>
    <xdr:sp macro="" textlink="">
      <xdr:nvSpPr>
        <xdr:cNvPr id="68" name="フローチャート: 判断 67"/>
        <xdr:cNvSpPr/>
      </xdr:nvSpPr>
      <xdr:spPr>
        <a:xfrm>
          <a:off x="2857500" y="62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6380</xdr:rowOff>
    </xdr:from>
    <xdr:ext cx="534377" cy="259045"/>
    <xdr:sp macro="" textlink="">
      <xdr:nvSpPr>
        <xdr:cNvPr id="69" name="テキスト ボックス 68"/>
        <xdr:cNvSpPr txBox="1"/>
      </xdr:nvSpPr>
      <xdr:spPr>
        <a:xfrm>
          <a:off x="2641111" y="63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164770</xdr:rowOff>
    </xdr:from>
    <xdr:to>
      <xdr:col>10</xdr:col>
      <xdr:colOff>114300</xdr:colOff>
      <xdr:row>34</xdr:row>
      <xdr:rowOff>43929</xdr:rowOff>
    </xdr:to>
    <xdr:cxnSp macro="">
      <xdr:nvCxnSpPr>
        <xdr:cNvPr id="70" name="直線コネクタ 69"/>
        <xdr:cNvCxnSpPr/>
      </xdr:nvCxnSpPr>
      <xdr:spPr>
        <a:xfrm flipV="1">
          <a:off x="1130300" y="5822620"/>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93383</xdr:rowOff>
    </xdr:from>
    <xdr:to>
      <xdr:col>10</xdr:col>
      <xdr:colOff>165100</xdr:colOff>
      <xdr:row>37</xdr:row>
      <xdr:rowOff>23533</xdr:rowOff>
    </xdr:to>
    <xdr:sp macro="" textlink="">
      <xdr:nvSpPr>
        <xdr:cNvPr id="71" name="フローチャート: 判断 70"/>
        <xdr:cNvSpPr/>
      </xdr:nvSpPr>
      <xdr:spPr>
        <a:xfrm>
          <a:off x="1968500" y="626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14660</xdr:rowOff>
    </xdr:from>
    <xdr:ext cx="534377" cy="259045"/>
    <xdr:sp macro="" textlink="">
      <xdr:nvSpPr>
        <xdr:cNvPr id="72" name="テキスト ボックス 71"/>
        <xdr:cNvSpPr txBox="1"/>
      </xdr:nvSpPr>
      <xdr:spPr>
        <a:xfrm>
          <a:off x="1752111" y="6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103556</xdr:rowOff>
    </xdr:from>
    <xdr:to>
      <xdr:col>6</xdr:col>
      <xdr:colOff>38100</xdr:colOff>
      <xdr:row>37</xdr:row>
      <xdr:rowOff>33706</xdr:rowOff>
    </xdr:to>
    <xdr:sp macro="" textlink="">
      <xdr:nvSpPr>
        <xdr:cNvPr id="73" name="フローチャート: 判断 72"/>
        <xdr:cNvSpPr/>
      </xdr:nvSpPr>
      <xdr:spPr>
        <a:xfrm>
          <a:off x="1079500" y="62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24833</xdr:rowOff>
    </xdr:from>
    <xdr:ext cx="534377" cy="259045"/>
    <xdr:sp macro="" textlink="">
      <xdr:nvSpPr>
        <xdr:cNvPr id="74" name="テキスト ボックス 73"/>
        <xdr:cNvSpPr txBox="1"/>
      </xdr:nvSpPr>
      <xdr:spPr>
        <a:xfrm>
          <a:off x="863111" y="63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381</xdr:rowOff>
    </xdr:from>
    <xdr:to>
      <xdr:col>24</xdr:col>
      <xdr:colOff>114300</xdr:colOff>
      <xdr:row>33</xdr:row>
      <xdr:rowOff>101981</xdr:rowOff>
    </xdr:to>
    <xdr:sp macro="" textlink="">
      <xdr:nvSpPr>
        <xdr:cNvPr id="80" name="楕円 79"/>
        <xdr:cNvSpPr/>
      </xdr:nvSpPr>
      <xdr:spPr>
        <a:xfrm>
          <a:off x="4584700" y="56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23258</xdr:rowOff>
    </xdr:from>
    <xdr:ext cx="599010" cy="259045"/>
    <xdr:sp macro="" textlink="">
      <xdr:nvSpPr>
        <xdr:cNvPr id="81" name="人件費該当値テキスト"/>
        <xdr:cNvSpPr txBox="1"/>
      </xdr:nvSpPr>
      <xdr:spPr>
        <a:xfrm>
          <a:off x="4686300" y="55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171196</xdr:rowOff>
    </xdr:from>
    <xdr:to>
      <xdr:col>20</xdr:col>
      <xdr:colOff>38100</xdr:colOff>
      <xdr:row>33</xdr:row>
      <xdr:rowOff>101346</xdr:rowOff>
    </xdr:to>
    <xdr:sp macro="" textlink="">
      <xdr:nvSpPr>
        <xdr:cNvPr id="82" name="楕円 81"/>
        <xdr:cNvSpPr/>
      </xdr:nvSpPr>
      <xdr:spPr>
        <a:xfrm>
          <a:off x="3746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117873</xdr:rowOff>
    </xdr:from>
    <xdr:ext cx="599010" cy="259045"/>
    <xdr:sp macro="" textlink="">
      <xdr:nvSpPr>
        <xdr:cNvPr id="83" name="テキスト ボックス 82"/>
        <xdr:cNvSpPr txBox="1"/>
      </xdr:nvSpPr>
      <xdr:spPr>
        <a:xfrm>
          <a:off x="3497795" y="54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74816</xdr:rowOff>
    </xdr:from>
    <xdr:to>
      <xdr:col>15</xdr:col>
      <xdr:colOff>101600</xdr:colOff>
      <xdr:row>34</xdr:row>
      <xdr:rowOff>4966</xdr:rowOff>
    </xdr:to>
    <xdr:sp macro="" textlink="">
      <xdr:nvSpPr>
        <xdr:cNvPr id="84" name="楕円 83"/>
        <xdr:cNvSpPr/>
      </xdr:nvSpPr>
      <xdr:spPr>
        <a:xfrm>
          <a:off x="2857500" y="57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21493</xdr:rowOff>
    </xdr:from>
    <xdr:ext cx="599010" cy="259045"/>
    <xdr:sp macro="" textlink="">
      <xdr:nvSpPr>
        <xdr:cNvPr id="85" name="テキスト ボックス 84"/>
        <xdr:cNvSpPr txBox="1"/>
      </xdr:nvSpPr>
      <xdr:spPr>
        <a:xfrm>
          <a:off x="2608795" y="55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113970</xdr:rowOff>
    </xdr:from>
    <xdr:to>
      <xdr:col>10</xdr:col>
      <xdr:colOff>165100</xdr:colOff>
      <xdr:row>34</xdr:row>
      <xdr:rowOff>44120</xdr:rowOff>
    </xdr:to>
    <xdr:sp macro="" textlink="">
      <xdr:nvSpPr>
        <xdr:cNvPr id="86" name="楕円 85"/>
        <xdr:cNvSpPr/>
      </xdr:nvSpPr>
      <xdr:spPr>
        <a:xfrm>
          <a:off x="1968500" y="5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60647</xdr:rowOff>
    </xdr:from>
    <xdr:ext cx="599010" cy="259045"/>
    <xdr:sp macro="" textlink="">
      <xdr:nvSpPr>
        <xdr:cNvPr id="87" name="テキスト ボックス 86"/>
        <xdr:cNvSpPr txBox="1"/>
      </xdr:nvSpPr>
      <xdr:spPr>
        <a:xfrm>
          <a:off x="1719795" y="55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164579</xdr:rowOff>
    </xdr:from>
    <xdr:to>
      <xdr:col>6</xdr:col>
      <xdr:colOff>38100</xdr:colOff>
      <xdr:row>34</xdr:row>
      <xdr:rowOff>94729</xdr:rowOff>
    </xdr:to>
    <xdr:sp macro="" textlink="">
      <xdr:nvSpPr>
        <xdr:cNvPr id="88" name="楕円 87"/>
        <xdr:cNvSpPr/>
      </xdr:nvSpPr>
      <xdr:spPr>
        <a:xfrm>
          <a:off x="1079500" y="58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111256</xdr:rowOff>
    </xdr:from>
    <xdr:ext cx="534377" cy="259045"/>
    <xdr:sp macro="" textlink="">
      <xdr:nvSpPr>
        <xdr:cNvPr id="89" name="テキスト ボックス 88"/>
        <xdr:cNvSpPr txBox="1"/>
      </xdr:nvSpPr>
      <xdr:spPr>
        <a:xfrm>
          <a:off x="863111" y="55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67985</xdr:rowOff>
    </xdr:from>
    <xdr:to>
      <xdr:col>24</xdr:col>
      <xdr:colOff>63500</xdr:colOff>
      <xdr:row>52</xdr:row>
      <xdr:rowOff>147358</xdr:rowOff>
    </xdr:to>
    <xdr:cxnSp macro="">
      <xdr:nvCxnSpPr>
        <xdr:cNvPr id="121" name="直線コネクタ 120"/>
        <xdr:cNvCxnSpPr/>
      </xdr:nvCxnSpPr>
      <xdr:spPr>
        <a:xfrm flipV="1">
          <a:off x="3797300" y="8983385"/>
          <a:ext cx="838200" cy="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147358</xdr:rowOff>
    </xdr:from>
    <xdr:to>
      <xdr:col>19</xdr:col>
      <xdr:colOff>177800</xdr:colOff>
      <xdr:row>54</xdr:row>
      <xdr:rowOff>12043</xdr:rowOff>
    </xdr:to>
    <xdr:cxnSp macro="">
      <xdr:nvCxnSpPr>
        <xdr:cNvPr id="124" name="直線コネクタ 123"/>
        <xdr:cNvCxnSpPr/>
      </xdr:nvCxnSpPr>
      <xdr:spPr>
        <a:xfrm flipV="1">
          <a:off x="2908300" y="9062758"/>
          <a:ext cx="889000" cy="20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139861</xdr:rowOff>
    </xdr:from>
    <xdr:to>
      <xdr:col>20</xdr:col>
      <xdr:colOff>38100</xdr:colOff>
      <xdr:row>57</xdr:row>
      <xdr:rowOff>70011</xdr:rowOff>
    </xdr:to>
    <xdr:sp macro="" textlink="">
      <xdr:nvSpPr>
        <xdr:cNvPr id="125" name="フローチャート: 判断 124"/>
        <xdr:cNvSpPr/>
      </xdr:nvSpPr>
      <xdr:spPr>
        <a:xfrm>
          <a:off x="3746500" y="974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61138</xdr:rowOff>
    </xdr:from>
    <xdr:ext cx="534377" cy="259045"/>
    <xdr:sp macro="" textlink="">
      <xdr:nvSpPr>
        <xdr:cNvPr id="126" name="テキスト ボックス 125"/>
        <xdr:cNvSpPr txBox="1"/>
      </xdr:nvSpPr>
      <xdr:spPr>
        <a:xfrm>
          <a:off x="3530111" y="98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24812</xdr:rowOff>
    </xdr:from>
    <xdr:to>
      <xdr:col>15</xdr:col>
      <xdr:colOff>50800</xdr:colOff>
      <xdr:row>54</xdr:row>
      <xdr:rowOff>12043</xdr:rowOff>
    </xdr:to>
    <xdr:cxnSp macro="">
      <xdr:nvCxnSpPr>
        <xdr:cNvPr id="127" name="直線コネクタ 126"/>
        <xdr:cNvCxnSpPr/>
      </xdr:nvCxnSpPr>
      <xdr:spPr>
        <a:xfrm>
          <a:off x="2019300" y="9111662"/>
          <a:ext cx="889000" cy="1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162003</xdr:rowOff>
    </xdr:from>
    <xdr:to>
      <xdr:col>15</xdr:col>
      <xdr:colOff>101600</xdr:colOff>
      <xdr:row>57</xdr:row>
      <xdr:rowOff>92153</xdr:rowOff>
    </xdr:to>
    <xdr:sp macro="" textlink="">
      <xdr:nvSpPr>
        <xdr:cNvPr id="128" name="フローチャート: 判断 127"/>
        <xdr:cNvSpPr/>
      </xdr:nvSpPr>
      <xdr:spPr>
        <a:xfrm>
          <a:off x="2857500" y="97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83280</xdr:rowOff>
    </xdr:from>
    <xdr:ext cx="534377" cy="259045"/>
    <xdr:sp macro="" textlink="">
      <xdr:nvSpPr>
        <xdr:cNvPr id="129" name="テキスト ボックス 128"/>
        <xdr:cNvSpPr txBox="1"/>
      </xdr:nvSpPr>
      <xdr:spPr>
        <a:xfrm>
          <a:off x="2641111" y="98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24812</xdr:rowOff>
    </xdr:from>
    <xdr:to>
      <xdr:col>10</xdr:col>
      <xdr:colOff>114300</xdr:colOff>
      <xdr:row>54</xdr:row>
      <xdr:rowOff>79790</xdr:rowOff>
    </xdr:to>
    <xdr:cxnSp macro="">
      <xdr:nvCxnSpPr>
        <xdr:cNvPr id="130" name="直線コネクタ 129"/>
        <xdr:cNvCxnSpPr/>
      </xdr:nvCxnSpPr>
      <xdr:spPr>
        <a:xfrm flipV="1">
          <a:off x="1130300" y="9111662"/>
          <a:ext cx="8890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36599</xdr:rowOff>
    </xdr:from>
    <xdr:to>
      <xdr:col>10</xdr:col>
      <xdr:colOff>165100</xdr:colOff>
      <xdr:row>57</xdr:row>
      <xdr:rowOff>138199</xdr:rowOff>
    </xdr:to>
    <xdr:sp macro="" textlink="">
      <xdr:nvSpPr>
        <xdr:cNvPr id="131" name="フローチャート: 判断 130"/>
        <xdr:cNvSpPr/>
      </xdr:nvSpPr>
      <xdr:spPr>
        <a:xfrm>
          <a:off x="1968500" y="980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129326</xdr:rowOff>
    </xdr:from>
    <xdr:ext cx="534377" cy="259045"/>
    <xdr:sp macro="" textlink="">
      <xdr:nvSpPr>
        <xdr:cNvPr id="132" name="テキスト ボックス 131"/>
        <xdr:cNvSpPr txBox="1"/>
      </xdr:nvSpPr>
      <xdr:spPr>
        <a:xfrm>
          <a:off x="1752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39816</xdr:rowOff>
    </xdr:from>
    <xdr:to>
      <xdr:col>6</xdr:col>
      <xdr:colOff>38100</xdr:colOff>
      <xdr:row>57</xdr:row>
      <xdr:rowOff>141416</xdr:rowOff>
    </xdr:to>
    <xdr:sp macro="" textlink="">
      <xdr:nvSpPr>
        <xdr:cNvPr id="133" name="フローチャート: 判断 132"/>
        <xdr:cNvSpPr/>
      </xdr:nvSpPr>
      <xdr:spPr>
        <a:xfrm>
          <a:off x="1079500" y="98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132543</xdr:rowOff>
    </xdr:from>
    <xdr:ext cx="534377" cy="259045"/>
    <xdr:sp macro="" textlink="">
      <xdr:nvSpPr>
        <xdr:cNvPr id="134" name="テキスト ボックス 133"/>
        <xdr:cNvSpPr txBox="1"/>
      </xdr:nvSpPr>
      <xdr:spPr>
        <a:xfrm>
          <a:off x="863111" y="99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17185</xdr:rowOff>
    </xdr:from>
    <xdr:to>
      <xdr:col>24</xdr:col>
      <xdr:colOff>114300</xdr:colOff>
      <xdr:row>52</xdr:row>
      <xdr:rowOff>118785</xdr:rowOff>
    </xdr:to>
    <xdr:sp macro="" textlink="">
      <xdr:nvSpPr>
        <xdr:cNvPr id="140" name="楕円 139"/>
        <xdr:cNvSpPr/>
      </xdr:nvSpPr>
      <xdr:spPr>
        <a:xfrm>
          <a:off x="4584700" y="89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40062</xdr:rowOff>
    </xdr:from>
    <xdr:ext cx="599010" cy="259045"/>
    <xdr:sp macro="" textlink="">
      <xdr:nvSpPr>
        <xdr:cNvPr id="141" name="物件費該当値テキスト"/>
        <xdr:cNvSpPr txBox="1"/>
      </xdr:nvSpPr>
      <xdr:spPr>
        <a:xfrm>
          <a:off x="4686300" y="878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96558</xdr:rowOff>
    </xdr:from>
    <xdr:to>
      <xdr:col>20</xdr:col>
      <xdr:colOff>38100</xdr:colOff>
      <xdr:row>53</xdr:row>
      <xdr:rowOff>26708</xdr:rowOff>
    </xdr:to>
    <xdr:sp macro="" textlink="">
      <xdr:nvSpPr>
        <xdr:cNvPr id="142" name="楕円 141"/>
        <xdr:cNvSpPr/>
      </xdr:nvSpPr>
      <xdr:spPr>
        <a:xfrm>
          <a:off x="3746500" y="90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43235</xdr:rowOff>
    </xdr:from>
    <xdr:ext cx="599010" cy="259045"/>
    <xdr:sp macro="" textlink="">
      <xdr:nvSpPr>
        <xdr:cNvPr id="143" name="テキスト ボックス 142"/>
        <xdr:cNvSpPr txBox="1"/>
      </xdr:nvSpPr>
      <xdr:spPr>
        <a:xfrm>
          <a:off x="3497795" y="878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132693</xdr:rowOff>
    </xdr:from>
    <xdr:to>
      <xdr:col>15</xdr:col>
      <xdr:colOff>101600</xdr:colOff>
      <xdr:row>54</xdr:row>
      <xdr:rowOff>62843</xdr:rowOff>
    </xdr:to>
    <xdr:sp macro="" textlink="">
      <xdr:nvSpPr>
        <xdr:cNvPr id="144" name="楕円 143"/>
        <xdr:cNvSpPr/>
      </xdr:nvSpPr>
      <xdr:spPr>
        <a:xfrm>
          <a:off x="2857500" y="92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79370</xdr:rowOff>
    </xdr:from>
    <xdr:ext cx="534377" cy="259045"/>
    <xdr:sp macro="" textlink="">
      <xdr:nvSpPr>
        <xdr:cNvPr id="145" name="テキスト ボックス 144"/>
        <xdr:cNvSpPr txBox="1"/>
      </xdr:nvSpPr>
      <xdr:spPr>
        <a:xfrm>
          <a:off x="2641111" y="899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145462</xdr:rowOff>
    </xdr:from>
    <xdr:to>
      <xdr:col>10</xdr:col>
      <xdr:colOff>165100</xdr:colOff>
      <xdr:row>53</xdr:row>
      <xdr:rowOff>75612</xdr:rowOff>
    </xdr:to>
    <xdr:sp macro="" textlink="">
      <xdr:nvSpPr>
        <xdr:cNvPr id="146" name="楕円 145"/>
        <xdr:cNvSpPr/>
      </xdr:nvSpPr>
      <xdr:spPr>
        <a:xfrm>
          <a:off x="1968500" y="9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92139</xdr:rowOff>
    </xdr:from>
    <xdr:ext cx="599010" cy="259045"/>
    <xdr:sp macro="" textlink="">
      <xdr:nvSpPr>
        <xdr:cNvPr id="147" name="テキスト ボックス 146"/>
        <xdr:cNvSpPr txBox="1"/>
      </xdr:nvSpPr>
      <xdr:spPr>
        <a:xfrm>
          <a:off x="1719795" y="88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28990</xdr:rowOff>
    </xdr:from>
    <xdr:to>
      <xdr:col>6</xdr:col>
      <xdr:colOff>38100</xdr:colOff>
      <xdr:row>54</xdr:row>
      <xdr:rowOff>130590</xdr:rowOff>
    </xdr:to>
    <xdr:sp macro="" textlink="">
      <xdr:nvSpPr>
        <xdr:cNvPr id="148" name="楕円 147"/>
        <xdr:cNvSpPr/>
      </xdr:nvSpPr>
      <xdr:spPr>
        <a:xfrm>
          <a:off x="1079500" y="92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147117</xdr:rowOff>
    </xdr:from>
    <xdr:ext cx="534377" cy="259045"/>
    <xdr:sp macro="" textlink="">
      <xdr:nvSpPr>
        <xdr:cNvPr id="149" name="テキスト ボックス 148"/>
        <xdr:cNvSpPr txBox="1"/>
      </xdr:nvSpPr>
      <xdr:spPr>
        <a:xfrm>
          <a:off x="863111" y="906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143396</xdr:rowOff>
    </xdr:from>
    <xdr:to>
      <xdr:col>24</xdr:col>
      <xdr:colOff>63500</xdr:colOff>
      <xdr:row>77</xdr:row>
      <xdr:rowOff>153454</xdr:rowOff>
    </xdr:to>
    <xdr:cxnSp macro="">
      <xdr:nvCxnSpPr>
        <xdr:cNvPr id="178" name="直線コネクタ 177"/>
        <xdr:cNvCxnSpPr/>
      </xdr:nvCxnSpPr>
      <xdr:spPr>
        <a:xfrm>
          <a:off x="3797300" y="1334504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143396</xdr:rowOff>
    </xdr:from>
    <xdr:to>
      <xdr:col>19</xdr:col>
      <xdr:colOff>177800</xdr:colOff>
      <xdr:row>78</xdr:row>
      <xdr:rowOff>19571</xdr:rowOff>
    </xdr:to>
    <xdr:cxnSp macro="">
      <xdr:nvCxnSpPr>
        <xdr:cNvPr id="181" name="直線コネクタ 180"/>
        <xdr:cNvCxnSpPr/>
      </xdr:nvCxnSpPr>
      <xdr:spPr>
        <a:xfrm flipV="1">
          <a:off x="2908300" y="1334504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2" name="フローチャート: 判断 181"/>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3" name="テキスト ボックス 182"/>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19571</xdr:rowOff>
    </xdr:from>
    <xdr:to>
      <xdr:col>15</xdr:col>
      <xdr:colOff>50800</xdr:colOff>
      <xdr:row>78</xdr:row>
      <xdr:rowOff>34240</xdr:rowOff>
    </xdr:to>
    <xdr:cxnSp macro="">
      <xdr:nvCxnSpPr>
        <xdr:cNvPr id="184" name="直線コネクタ 183"/>
        <xdr:cNvCxnSpPr/>
      </xdr:nvCxnSpPr>
      <xdr:spPr>
        <a:xfrm flipV="1">
          <a:off x="2019300" y="13392671"/>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5" name="フローチャート: 判断 184"/>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6" name="テキスト ボックス 185"/>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34240</xdr:rowOff>
    </xdr:from>
    <xdr:to>
      <xdr:col>10</xdr:col>
      <xdr:colOff>114300</xdr:colOff>
      <xdr:row>78</xdr:row>
      <xdr:rowOff>81521</xdr:rowOff>
    </xdr:to>
    <xdr:cxnSp macro="">
      <xdr:nvCxnSpPr>
        <xdr:cNvPr id="187" name="直線コネクタ 186"/>
        <xdr:cNvCxnSpPr/>
      </xdr:nvCxnSpPr>
      <xdr:spPr>
        <a:xfrm flipV="1">
          <a:off x="1130300" y="13407340"/>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8" name="フローチャート: 判断 187"/>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9" name="テキスト ボックス 188"/>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90" name="フローチャート: 判断 189"/>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91" name="テキスト ボックス 190"/>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102654</xdr:rowOff>
    </xdr:from>
    <xdr:to>
      <xdr:col>24</xdr:col>
      <xdr:colOff>114300</xdr:colOff>
      <xdr:row>78</xdr:row>
      <xdr:rowOff>32804</xdr:rowOff>
    </xdr:to>
    <xdr:sp macro="" textlink="">
      <xdr:nvSpPr>
        <xdr:cNvPr id="197" name="楕円 196"/>
        <xdr:cNvSpPr/>
      </xdr:nvSpPr>
      <xdr:spPr>
        <a:xfrm>
          <a:off x="4584700" y="133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81081</xdr:rowOff>
    </xdr:from>
    <xdr:ext cx="469744" cy="259045"/>
    <xdr:sp macro="" textlink="">
      <xdr:nvSpPr>
        <xdr:cNvPr id="198" name="維持補修費該当値テキスト"/>
        <xdr:cNvSpPr txBox="1"/>
      </xdr:nvSpPr>
      <xdr:spPr>
        <a:xfrm>
          <a:off x="4686300" y="1328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92596</xdr:rowOff>
    </xdr:from>
    <xdr:to>
      <xdr:col>20</xdr:col>
      <xdr:colOff>38100</xdr:colOff>
      <xdr:row>78</xdr:row>
      <xdr:rowOff>22746</xdr:rowOff>
    </xdr:to>
    <xdr:sp macro="" textlink="">
      <xdr:nvSpPr>
        <xdr:cNvPr id="199" name="楕円 198"/>
        <xdr:cNvSpPr/>
      </xdr:nvSpPr>
      <xdr:spPr>
        <a:xfrm>
          <a:off x="3746500" y="132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39273</xdr:rowOff>
    </xdr:from>
    <xdr:ext cx="469744" cy="259045"/>
    <xdr:sp macro="" textlink="">
      <xdr:nvSpPr>
        <xdr:cNvPr id="200" name="テキスト ボックス 199"/>
        <xdr:cNvSpPr txBox="1"/>
      </xdr:nvSpPr>
      <xdr:spPr>
        <a:xfrm>
          <a:off x="3562428" y="130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140221</xdr:rowOff>
    </xdr:from>
    <xdr:to>
      <xdr:col>15</xdr:col>
      <xdr:colOff>101600</xdr:colOff>
      <xdr:row>78</xdr:row>
      <xdr:rowOff>70371</xdr:rowOff>
    </xdr:to>
    <xdr:sp macro="" textlink="">
      <xdr:nvSpPr>
        <xdr:cNvPr id="201" name="楕円 200"/>
        <xdr:cNvSpPr/>
      </xdr:nvSpPr>
      <xdr:spPr>
        <a:xfrm>
          <a:off x="28575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86898</xdr:rowOff>
    </xdr:from>
    <xdr:ext cx="469744" cy="259045"/>
    <xdr:sp macro="" textlink="">
      <xdr:nvSpPr>
        <xdr:cNvPr id="202" name="テキスト ボックス 201"/>
        <xdr:cNvSpPr txBox="1"/>
      </xdr:nvSpPr>
      <xdr:spPr>
        <a:xfrm>
          <a:off x="2673428" y="131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154890</xdr:rowOff>
    </xdr:from>
    <xdr:to>
      <xdr:col>10</xdr:col>
      <xdr:colOff>165100</xdr:colOff>
      <xdr:row>78</xdr:row>
      <xdr:rowOff>85040</xdr:rowOff>
    </xdr:to>
    <xdr:sp macro="" textlink="">
      <xdr:nvSpPr>
        <xdr:cNvPr id="203" name="楕円 202"/>
        <xdr:cNvSpPr/>
      </xdr:nvSpPr>
      <xdr:spPr>
        <a:xfrm>
          <a:off x="1968500" y="133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101567</xdr:rowOff>
    </xdr:from>
    <xdr:ext cx="469744" cy="259045"/>
    <xdr:sp macro="" textlink="">
      <xdr:nvSpPr>
        <xdr:cNvPr id="204" name="テキスト ボックス 203"/>
        <xdr:cNvSpPr txBox="1"/>
      </xdr:nvSpPr>
      <xdr:spPr>
        <a:xfrm>
          <a:off x="1784428" y="131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30721</xdr:rowOff>
    </xdr:from>
    <xdr:to>
      <xdr:col>6</xdr:col>
      <xdr:colOff>38100</xdr:colOff>
      <xdr:row>78</xdr:row>
      <xdr:rowOff>132321</xdr:rowOff>
    </xdr:to>
    <xdr:sp macro="" textlink="">
      <xdr:nvSpPr>
        <xdr:cNvPr id="205" name="楕円 204"/>
        <xdr:cNvSpPr/>
      </xdr:nvSpPr>
      <xdr:spPr>
        <a:xfrm>
          <a:off x="1079500" y="134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123448</xdr:rowOff>
    </xdr:from>
    <xdr:ext cx="469744" cy="259045"/>
    <xdr:sp macro="" textlink="">
      <xdr:nvSpPr>
        <xdr:cNvPr id="206" name="テキスト ボックス 205"/>
        <xdr:cNvSpPr txBox="1"/>
      </xdr:nvSpPr>
      <xdr:spPr>
        <a:xfrm>
          <a:off x="895428" y="1349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106738</xdr:rowOff>
    </xdr:from>
    <xdr:to>
      <xdr:col>24</xdr:col>
      <xdr:colOff>63500</xdr:colOff>
      <xdr:row>99</xdr:row>
      <xdr:rowOff>3781</xdr:rowOff>
    </xdr:to>
    <xdr:cxnSp macro="">
      <xdr:nvCxnSpPr>
        <xdr:cNvPr id="238" name="直線コネクタ 237"/>
        <xdr:cNvCxnSpPr/>
      </xdr:nvCxnSpPr>
      <xdr:spPr>
        <a:xfrm flipV="1">
          <a:off x="3797300" y="16737388"/>
          <a:ext cx="838200" cy="2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3781</xdr:rowOff>
    </xdr:from>
    <xdr:to>
      <xdr:col>19</xdr:col>
      <xdr:colOff>177800</xdr:colOff>
      <xdr:row>99</xdr:row>
      <xdr:rowOff>63925</xdr:rowOff>
    </xdr:to>
    <xdr:cxnSp macro="">
      <xdr:nvCxnSpPr>
        <xdr:cNvPr id="241" name="直線コネクタ 240"/>
        <xdr:cNvCxnSpPr/>
      </xdr:nvCxnSpPr>
      <xdr:spPr>
        <a:xfrm flipV="1">
          <a:off x="2908300" y="16977331"/>
          <a:ext cx="889000" cy="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37885</xdr:rowOff>
    </xdr:from>
    <xdr:ext cx="534377" cy="259045"/>
    <xdr:sp macro="" textlink="">
      <xdr:nvSpPr>
        <xdr:cNvPr id="243" name="テキスト ボックス 242"/>
        <xdr:cNvSpPr txBox="1"/>
      </xdr:nvSpPr>
      <xdr:spPr>
        <a:xfrm>
          <a:off x="3530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63925</xdr:rowOff>
    </xdr:from>
    <xdr:to>
      <xdr:col>15</xdr:col>
      <xdr:colOff>50800</xdr:colOff>
      <xdr:row>99</xdr:row>
      <xdr:rowOff>109133</xdr:rowOff>
    </xdr:to>
    <xdr:cxnSp macro="">
      <xdr:nvCxnSpPr>
        <xdr:cNvPr id="244" name="直線コネクタ 243"/>
        <xdr:cNvCxnSpPr/>
      </xdr:nvCxnSpPr>
      <xdr:spPr>
        <a:xfrm flipV="1">
          <a:off x="2019300" y="17037475"/>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76170</xdr:rowOff>
    </xdr:from>
    <xdr:ext cx="534377" cy="259045"/>
    <xdr:sp macro="" textlink="">
      <xdr:nvSpPr>
        <xdr:cNvPr id="246" name="テキスト ボックス 245"/>
        <xdr:cNvSpPr txBox="1"/>
      </xdr:nvSpPr>
      <xdr:spPr>
        <a:xfrm>
          <a:off x="2641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86894</xdr:rowOff>
    </xdr:from>
    <xdr:to>
      <xdr:col>10</xdr:col>
      <xdr:colOff>114300</xdr:colOff>
      <xdr:row>99</xdr:row>
      <xdr:rowOff>109133</xdr:rowOff>
    </xdr:to>
    <xdr:cxnSp macro="">
      <xdr:nvCxnSpPr>
        <xdr:cNvPr id="247" name="直線コネクタ 246"/>
        <xdr:cNvCxnSpPr/>
      </xdr:nvCxnSpPr>
      <xdr:spPr>
        <a:xfrm>
          <a:off x="1130300" y="17060444"/>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118592</xdr:rowOff>
    </xdr:from>
    <xdr:ext cx="534377" cy="259045"/>
    <xdr:sp macro="" textlink="">
      <xdr:nvSpPr>
        <xdr:cNvPr id="249" name="テキスト ボックス 248"/>
        <xdr:cNvSpPr txBox="1"/>
      </xdr:nvSpPr>
      <xdr:spPr>
        <a:xfrm>
          <a:off x="1752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121400</xdr:rowOff>
    </xdr:from>
    <xdr:ext cx="534377" cy="259045"/>
    <xdr:sp macro="" textlink="">
      <xdr:nvSpPr>
        <xdr:cNvPr id="251" name="テキスト ボックス 250"/>
        <xdr:cNvSpPr txBox="1"/>
      </xdr:nvSpPr>
      <xdr:spPr>
        <a:xfrm>
          <a:off x="863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55938</xdr:rowOff>
    </xdr:from>
    <xdr:to>
      <xdr:col>24</xdr:col>
      <xdr:colOff>114300</xdr:colOff>
      <xdr:row>97</xdr:row>
      <xdr:rowOff>157538</xdr:rowOff>
    </xdr:to>
    <xdr:sp macro="" textlink="">
      <xdr:nvSpPr>
        <xdr:cNvPr id="257" name="楕円 256"/>
        <xdr:cNvSpPr/>
      </xdr:nvSpPr>
      <xdr:spPr>
        <a:xfrm>
          <a:off x="4584700" y="166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34365</xdr:rowOff>
    </xdr:from>
    <xdr:ext cx="534377" cy="259045"/>
    <xdr:sp macro="" textlink="">
      <xdr:nvSpPr>
        <xdr:cNvPr id="258" name="扶助費該当値テキスト"/>
        <xdr:cNvSpPr txBox="1"/>
      </xdr:nvSpPr>
      <xdr:spPr>
        <a:xfrm>
          <a:off x="4686300" y="16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124431</xdr:rowOff>
    </xdr:from>
    <xdr:to>
      <xdr:col>20</xdr:col>
      <xdr:colOff>38100</xdr:colOff>
      <xdr:row>99</xdr:row>
      <xdr:rowOff>54581</xdr:rowOff>
    </xdr:to>
    <xdr:sp macro="" textlink="">
      <xdr:nvSpPr>
        <xdr:cNvPr id="259" name="楕円 258"/>
        <xdr:cNvSpPr/>
      </xdr:nvSpPr>
      <xdr:spPr>
        <a:xfrm>
          <a:off x="3746500" y="16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45708</xdr:rowOff>
    </xdr:from>
    <xdr:ext cx="534377" cy="259045"/>
    <xdr:sp macro="" textlink="">
      <xdr:nvSpPr>
        <xdr:cNvPr id="260" name="テキスト ボックス 259"/>
        <xdr:cNvSpPr txBox="1"/>
      </xdr:nvSpPr>
      <xdr:spPr>
        <a:xfrm>
          <a:off x="3530111" y="170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13125</xdr:rowOff>
    </xdr:from>
    <xdr:to>
      <xdr:col>15</xdr:col>
      <xdr:colOff>101600</xdr:colOff>
      <xdr:row>99</xdr:row>
      <xdr:rowOff>114725</xdr:rowOff>
    </xdr:to>
    <xdr:sp macro="" textlink="">
      <xdr:nvSpPr>
        <xdr:cNvPr id="261" name="楕円 260"/>
        <xdr:cNvSpPr/>
      </xdr:nvSpPr>
      <xdr:spPr>
        <a:xfrm>
          <a:off x="2857500" y="169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105852</xdr:rowOff>
    </xdr:from>
    <xdr:ext cx="534377" cy="259045"/>
    <xdr:sp macro="" textlink="">
      <xdr:nvSpPr>
        <xdr:cNvPr id="262" name="テキスト ボックス 261"/>
        <xdr:cNvSpPr txBox="1"/>
      </xdr:nvSpPr>
      <xdr:spPr>
        <a:xfrm>
          <a:off x="2641111" y="170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58333</xdr:rowOff>
    </xdr:from>
    <xdr:to>
      <xdr:col>10</xdr:col>
      <xdr:colOff>165100</xdr:colOff>
      <xdr:row>99</xdr:row>
      <xdr:rowOff>159933</xdr:rowOff>
    </xdr:to>
    <xdr:sp macro="" textlink="">
      <xdr:nvSpPr>
        <xdr:cNvPr id="263" name="楕円 262"/>
        <xdr:cNvSpPr/>
      </xdr:nvSpPr>
      <xdr:spPr>
        <a:xfrm>
          <a:off x="1968500" y="1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151060</xdr:rowOff>
    </xdr:from>
    <xdr:ext cx="534377" cy="259045"/>
    <xdr:sp macro="" textlink="">
      <xdr:nvSpPr>
        <xdr:cNvPr id="264" name="テキスト ボックス 263"/>
        <xdr:cNvSpPr txBox="1"/>
      </xdr:nvSpPr>
      <xdr:spPr>
        <a:xfrm>
          <a:off x="1752111" y="171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36094</xdr:rowOff>
    </xdr:from>
    <xdr:to>
      <xdr:col>6</xdr:col>
      <xdr:colOff>38100</xdr:colOff>
      <xdr:row>99</xdr:row>
      <xdr:rowOff>137694</xdr:rowOff>
    </xdr:to>
    <xdr:sp macro="" textlink="">
      <xdr:nvSpPr>
        <xdr:cNvPr id="265" name="楕円 264"/>
        <xdr:cNvSpPr/>
      </xdr:nvSpPr>
      <xdr:spPr>
        <a:xfrm>
          <a:off x="1079500" y="170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128821</xdr:rowOff>
    </xdr:from>
    <xdr:ext cx="534377" cy="259045"/>
    <xdr:sp macro="" textlink="">
      <xdr:nvSpPr>
        <xdr:cNvPr id="266" name="テキスト ボックス 265"/>
        <xdr:cNvSpPr txBox="1"/>
      </xdr:nvSpPr>
      <xdr:spPr>
        <a:xfrm>
          <a:off x="863111" y="171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131105</xdr:rowOff>
    </xdr:from>
    <xdr:to>
      <xdr:col>54</xdr:col>
      <xdr:colOff>189865</xdr:colOff>
      <xdr:row>38</xdr:row>
      <xdr:rowOff>13476</xdr:rowOff>
    </xdr:to>
    <xdr:cxnSp macro="">
      <xdr:nvCxnSpPr>
        <xdr:cNvPr id="288" name="直線コネクタ 287"/>
        <xdr:cNvCxnSpPr/>
      </xdr:nvCxnSpPr>
      <xdr:spPr>
        <a:xfrm flipV="1">
          <a:off x="10475595" y="5960405"/>
          <a:ext cx="1270" cy="5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17303</xdr:rowOff>
    </xdr:from>
    <xdr:ext cx="534377" cy="259045"/>
    <xdr:sp macro="" textlink="">
      <xdr:nvSpPr>
        <xdr:cNvPr id="289" name="補助費等最小値テキスト"/>
        <xdr:cNvSpPr txBox="1"/>
      </xdr:nvSpPr>
      <xdr:spPr>
        <a:xfrm>
          <a:off x="10528300" y="65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13476</xdr:rowOff>
    </xdr:from>
    <xdr:to>
      <xdr:col>55</xdr:col>
      <xdr:colOff>88900</xdr:colOff>
      <xdr:row>38</xdr:row>
      <xdr:rowOff>13476</xdr:rowOff>
    </xdr:to>
    <xdr:cxnSp macro="">
      <xdr:nvCxnSpPr>
        <xdr:cNvPr id="290" name="直線コネクタ 289"/>
        <xdr:cNvCxnSpPr/>
      </xdr:nvCxnSpPr>
      <xdr:spPr>
        <a:xfrm>
          <a:off x="10388600" y="652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77782</xdr:rowOff>
    </xdr:from>
    <xdr:ext cx="599010" cy="259045"/>
    <xdr:sp macro="" textlink="">
      <xdr:nvSpPr>
        <xdr:cNvPr id="291" name="補助費等最大値テキスト"/>
        <xdr:cNvSpPr txBox="1"/>
      </xdr:nvSpPr>
      <xdr:spPr>
        <a:xfrm>
          <a:off x="10528300" y="57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131105</xdr:rowOff>
    </xdr:from>
    <xdr:to>
      <xdr:col>55</xdr:col>
      <xdr:colOff>88900</xdr:colOff>
      <xdr:row>34</xdr:row>
      <xdr:rowOff>131105</xdr:rowOff>
    </xdr:to>
    <xdr:cxnSp macro="">
      <xdr:nvCxnSpPr>
        <xdr:cNvPr id="292" name="直線コネクタ 291"/>
        <xdr:cNvCxnSpPr/>
      </xdr:nvCxnSpPr>
      <xdr:spPr>
        <a:xfrm>
          <a:off x="10388600" y="59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67751</xdr:rowOff>
    </xdr:from>
    <xdr:to>
      <xdr:col>55</xdr:col>
      <xdr:colOff>0</xdr:colOff>
      <xdr:row>34</xdr:row>
      <xdr:rowOff>154682</xdr:rowOff>
    </xdr:to>
    <xdr:cxnSp macro="">
      <xdr:nvCxnSpPr>
        <xdr:cNvPr id="293" name="直線コネクタ 292"/>
        <xdr:cNvCxnSpPr/>
      </xdr:nvCxnSpPr>
      <xdr:spPr>
        <a:xfrm>
          <a:off x="9639300" y="5211251"/>
          <a:ext cx="838200" cy="7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54690</xdr:rowOff>
    </xdr:from>
    <xdr:ext cx="534377" cy="259045"/>
    <xdr:sp macro="" textlink="">
      <xdr:nvSpPr>
        <xdr:cNvPr id="294" name="補助費等平均値テキスト"/>
        <xdr:cNvSpPr txBox="1"/>
      </xdr:nvSpPr>
      <xdr:spPr>
        <a:xfrm>
          <a:off x="10528300" y="6226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76263</xdr:rowOff>
    </xdr:from>
    <xdr:to>
      <xdr:col>55</xdr:col>
      <xdr:colOff>50800</xdr:colOff>
      <xdr:row>37</xdr:row>
      <xdr:rowOff>6413</xdr:rowOff>
    </xdr:to>
    <xdr:sp macro="" textlink="">
      <xdr:nvSpPr>
        <xdr:cNvPr id="295" name="フローチャート: 判断 294"/>
        <xdr:cNvSpPr/>
      </xdr:nvSpPr>
      <xdr:spPr>
        <a:xfrm>
          <a:off x="104267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67751</xdr:rowOff>
    </xdr:from>
    <xdr:to>
      <xdr:col>50</xdr:col>
      <xdr:colOff>114300</xdr:colOff>
      <xdr:row>36</xdr:row>
      <xdr:rowOff>45261</xdr:rowOff>
    </xdr:to>
    <xdr:cxnSp macro="">
      <xdr:nvCxnSpPr>
        <xdr:cNvPr id="296" name="直線コネクタ 295"/>
        <xdr:cNvCxnSpPr/>
      </xdr:nvCxnSpPr>
      <xdr:spPr>
        <a:xfrm flipV="1">
          <a:off x="8750300" y="5211251"/>
          <a:ext cx="889000" cy="100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32129</xdr:rowOff>
    </xdr:from>
    <xdr:to>
      <xdr:col>50</xdr:col>
      <xdr:colOff>165100</xdr:colOff>
      <xdr:row>34</xdr:row>
      <xdr:rowOff>133729</xdr:rowOff>
    </xdr:to>
    <xdr:sp macro="" textlink="">
      <xdr:nvSpPr>
        <xdr:cNvPr id="297" name="フローチャート: 判断 296"/>
        <xdr:cNvSpPr/>
      </xdr:nvSpPr>
      <xdr:spPr>
        <a:xfrm>
          <a:off x="95885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124856</xdr:rowOff>
    </xdr:from>
    <xdr:ext cx="599010" cy="259045"/>
    <xdr:sp macro="" textlink="">
      <xdr:nvSpPr>
        <xdr:cNvPr id="298" name="テキスト ボックス 297"/>
        <xdr:cNvSpPr txBox="1"/>
      </xdr:nvSpPr>
      <xdr:spPr>
        <a:xfrm>
          <a:off x="9339795" y="59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164645</xdr:rowOff>
    </xdr:from>
    <xdr:to>
      <xdr:col>45</xdr:col>
      <xdr:colOff>177800</xdr:colOff>
      <xdr:row>36</xdr:row>
      <xdr:rowOff>45261</xdr:rowOff>
    </xdr:to>
    <xdr:cxnSp macro="">
      <xdr:nvCxnSpPr>
        <xdr:cNvPr id="299" name="直線コネクタ 298"/>
        <xdr:cNvCxnSpPr/>
      </xdr:nvCxnSpPr>
      <xdr:spPr>
        <a:xfrm>
          <a:off x="7861300" y="6165395"/>
          <a:ext cx="889000" cy="5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34644</xdr:rowOff>
    </xdr:from>
    <xdr:to>
      <xdr:col>46</xdr:col>
      <xdr:colOff>38100</xdr:colOff>
      <xdr:row>37</xdr:row>
      <xdr:rowOff>136244</xdr:rowOff>
    </xdr:to>
    <xdr:sp macro="" textlink="">
      <xdr:nvSpPr>
        <xdr:cNvPr id="300" name="フローチャート: 判断 299"/>
        <xdr:cNvSpPr/>
      </xdr:nvSpPr>
      <xdr:spPr>
        <a:xfrm>
          <a:off x="8699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127371</xdr:rowOff>
    </xdr:from>
    <xdr:ext cx="534377" cy="259045"/>
    <xdr:sp macro="" textlink="">
      <xdr:nvSpPr>
        <xdr:cNvPr id="301" name="テキスト ボックス 300"/>
        <xdr:cNvSpPr txBox="1"/>
      </xdr:nvSpPr>
      <xdr:spPr>
        <a:xfrm>
          <a:off x="8483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150376</xdr:rowOff>
    </xdr:from>
    <xdr:to>
      <xdr:col>41</xdr:col>
      <xdr:colOff>50800</xdr:colOff>
      <xdr:row>35</xdr:row>
      <xdr:rowOff>164645</xdr:rowOff>
    </xdr:to>
    <xdr:cxnSp macro="">
      <xdr:nvCxnSpPr>
        <xdr:cNvPr id="302" name="直線コネクタ 301"/>
        <xdr:cNvCxnSpPr/>
      </xdr:nvCxnSpPr>
      <xdr:spPr>
        <a:xfrm>
          <a:off x="6972300" y="6151126"/>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53494</xdr:rowOff>
    </xdr:from>
    <xdr:to>
      <xdr:col>41</xdr:col>
      <xdr:colOff>101600</xdr:colOff>
      <xdr:row>37</xdr:row>
      <xdr:rowOff>155094</xdr:rowOff>
    </xdr:to>
    <xdr:sp macro="" textlink="">
      <xdr:nvSpPr>
        <xdr:cNvPr id="303" name="フローチャート: 判断 302"/>
        <xdr:cNvSpPr/>
      </xdr:nvSpPr>
      <xdr:spPr>
        <a:xfrm>
          <a:off x="7810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146221</xdr:rowOff>
    </xdr:from>
    <xdr:ext cx="534377" cy="259045"/>
    <xdr:sp macro="" textlink="">
      <xdr:nvSpPr>
        <xdr:cNvPr id="304" name="テキスト ボックス 303"/>
        <xdr:cNvSpPr txBox="1"/>
      </xdr:nvSpPr>
      <xdr:spPr>
        <a:xfrm>
          <a:off x="7594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59662</xdr:rowOff>
    </xdr:from>
    <xdr:to>
      <xdr:col>36</xdr:col>
      <xdr:colOff>165100</xdr:colOff>
      <xdr:row>37</xdr:row>
      <xdr:rowOff>161262</xdr:rowOff>
    </xdr:to>
    <xdr:sp macro="" textlink="">
      <xdr:nvSpPr>
        <xdr:cNvPr id="305" name="フローチャート: 判断 304"/>
        <xdr:cNvSpPr/>
      </xdr:nvSpPr>
      <xdr:spPr>
        <a:xfrm>
          <a:off x="6921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152389</xdr:rowOff>
    </xdr:from>
    <xdr:ext cx="534377" cy="259045"/>
    <xdr:sp macro="" textlink="">
      <xdr:nvSpPr>
        <xdr:cNvPr id="306" name="テキスト ボックス 305"/>
        <xdr:cNvSpPr txBox="1"/>
      </xdr:nvSpPr>
      <xdr:spPr>
        <a:xfrm>
          <a:off x="6705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103882</xdr:rowOff>
    </xdr:from>
    <xdr:to>
      <xdr:col>55</xdr:col>
      <xdr:colOff>50800</xdr:colOff>
      <xdr:row>35</xdr:row>
      <xdr:rowOff>34032</xdr:rowOff>
    </xdr:to>
    <xdr:sp macro="" textlink="">
      <xdr:nvSpPr>
        <xdr:cNvPr id="312" name="楕円 311"/>
        <xdr:cNvSpPr/>
      </xdr:nvSpPr>
      <xdr:spPr>
        <a:xfrm>
          <a:off x="10426700" y="59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33331</xdr:rowOff>
    </xdr:from>
    <xdr:ext cx="599010" cy="259045"/>
    <xdr:sp macro="" textlink="">
      <xdr:nvSpPr>
        <xdr:cNvPr id="313" name="補助費等該当値テキスト"/>
        <xdr:cNvSpPr txBox="1"/>
      </xdr:nvSpPr>
      <xdr:spPr>
        <a:xfrm>
          <a:off x="10528300" y="586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16951</xdr:rowOff>
    </xdr:from>
    <xdr:to>
      <xdr:col>50</xdr:col>
      <xdr:colOff>165100</xdr:colOff>
      <xdr:row>30</xdr:row>
      <xdr:rowOff>118551</xdr:rowOff>
    </xdr:to>
    <xdr:sp macro="" textlink="">
      <xdr:nvSpPr>
        <xdr:cNvPr id="314" name="楕円 313"/>
        <xdr:cNvSpPr/>
      </xdr:nvSpPr>
      <xdr:spPr>
        <a:xfrm>
          <a:off x="9588500" y="51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135078</xdr:rowOff>
    </xdr:from>
    <xdr:ext cx="599010" cy="259045"/>
    <xdr:sp macro="" textlink="">
      <xdr:nvSpPr>
        <xdr:cNvPr id="315" name="テキスト ボックス 314"/>
        <xdr:cNvSpPr txBox="1"/>
      </xdr:nvSpPr>
      <xdr:spPr>
        <a:xfrm>
          <a:off x="9339795" y="49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165911</xdr:rowOff>
    </xdr:from>
    <xdr:to>
      <xdr:col>46</xdr:col>
      <xdr:colOff>38100</xdr:colOff>
      <xdr:row>36</xdr:row>
      <xdr:rowOff>96061</xdr:rowOff>
    </xdr:to>
    <xdr:sp macro="" textlink="">
      <xdr:nvSpPr>
        <xdr:cNvPr id="316" name="楕円 315"/>
        <xdr:cNvSpPr/>
      </xdr:nvSpPr>
      <xdr:spPr>
        <a:xfrm>
          <a:off x="8699500" y="61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112588</xdr:rowOff>
    </xdr:from>
    <xdr:ext cx="534377" cy="259045"/>
    <xdr:sp macro="" textlink="">
      <xdr:nvSpPr>
        <xdr:cNvPr id="317" name="テキスト ボックス 316"/>
        <xdr:cNvSpPr txBox="1"/>
      </xdr:nvSpPr>
      <xdr:spPr>
        <a:xfrm>
          <a:off x="8483111" y="59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113845</xdr:rowOff>
    </xdr:from>
    <xdr:to>
      <xdr:col>41</xdr:col>
      <xdr:colOff>101600</xdr:colOff>
      <xdr:row>36</xdr:row>
      <xdr:rowOff>43995</xdr:rowOff>
    </xdr:to>
    <xdr:sp macro="" textlink="">
      <xdr:nvSpPr>
        <xdr:cNvPr id="318" name="楕円 317"/>
        <xdr:cNvSpPr/>
      </xdr:nvSpPr>
      <xdr:spPr>
        <a:xfrm>
          <a:off x="7810500" y="61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60522</xdr:rowOff>
    </xdr:from>
    <xdr:ext cx="599010" cy="259045"/>
    <xdr:sp macro="" textlink="">
      <xdr:nvSpPr>
        <xdr:cNvPr id="319" name="テキスト ボックス 318"/>
        <xdr:cNvSpPr txBox="1"/>
      </xdr:nvSpPr>
      <xdr:spPr>
        <a:xfrm>
          <a:off x="7561795" y="58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99576</xdr:rowOff>
    </xdr:from>
    <xdr:to>
      <xdr:col>36</xdr:col>
      <xdr:colOff>165100</xdr:colOff>
      <xdr:row>36</xdr:row>
      <xdr:rowOff>29726</xdr:rowOff>
    </xdr:to>
    <xdr:sp macro="" textlink="">
      <xdr:nvSpPr>
        <xdr:cNvPr id="320" name="楕円 319"/>
        <xdr:cNvSpPr/>
      </xdr:nvSpPr>
      <xdr:spPr>
        <a:xfrm>
          <a:off x="6921500" y="61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46253</xdr:rowOff>
    </xdr:from>
    <xdr:ext cx="599010" cy="259045"/>
    <xdr:sp macro="" textlink="">
      <xdr:nvSpPr>
        <xdr:cNvPr id="321" name="テキスト ボックス 320"/>
        <xdr:cNvSpPr txBox="1"/>
      </xdr:nvSpPr>
      <xdr:spPr>
        <a:xfrm>
          <a:off x="6672795" y="58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11852</xdr:rowOff>
    </xdr:from>
    <xdr:to>
      <xdr:col>54</xdr:col>
      <xdr:colOff>189865</xdr:colOff>
      <xdr:row>58</xdr:row>
      <xdr:rowOff>163472</xdr:rowOff>
    </xdr:to>
    <xdr:cxnSp macro="">
      <xdr:nvCxnSpPr>
        <xdr:cNvPr id="345" name="直線コネクタ 344"/>
        <xdr:cNvCxnSpPr/>
      </xdr:nvCxnSpPr>
      <xdr:spPr>
        <a:xfrm flipV="1">
          <a:off x="10475595" y="9613052"/>
          <a:ext cx="1270" cy="494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167299</xdr:rowOff>
    </xdr:from>
    <xdr:ext cx="534377" cy="259045"/>
    <xdr:sp macro="" textlink="">
      <xdr:nvSpPr>
        <xdr:cNvPr id="346" name="普通建設事業費最小値テキスト"/>
        <xdr:cNvSpPr txBox="1"/>
      </xdr:nvSpPr>
      <xdr:spPr>
        <a:xfrm>
          <a:off x="10528300" y="101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163472</xdr:rowOff>
    </xdr:from>
    <xdr:to>
      <xdr:col>55</xdr:col>
      <xdr:colOff>88900</xdr:colOff>
      <xdr:row>58</xdr:row>
      <xdr:rowOff>163472</xdr:rowOff>
    </xdr:to>
    <xdr:cxnSp macro="">
      <xdr:nvCxnSpPr>
        <xdr:cNvPr id="347" name="直線コネクタ 346"/>
        <xdr:cNvCxnSpPr/>
      </xdr:nvCxnSpPr>
      <xdr:spPr>
        <a:xfrm>
          <a:off x="10388600" y="101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129979</xdr:rowOff>
    </xdr:from>
    <xdr:ext cx="599010" cy="259045"/>
    <xdr:sp macro="" textlink="">
      <xdr:nvSpPr>
        <xdr:cNvPr id="348" name="普通建設事業費最大値テキスト"/>
        <xdr:cNvSpPr txBox="1"/>
      </xdr:nvSpPr>
      <xdr:spPr>
        <a:xfrm>
          <a:off x="10528300" y="938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11852</xdr:rowOff>
    </xdr:from>
    <xdr:to>
      <xdr:col>55</xdr:col>
      <xdr:colOff>88900</xdr:colOff>
      <xdr:row>56</xdr:row>
      <xdr:rowOff>11852</xdr:rowOff>
    </xdr:to>
    <xdr:cxnSp macro="">
      <xdr:nvCxnSpPr>
        <xdr:cNvPr id="349" name="直線コネクタ 348"/>
        <xdr:cNvCxnSpPr/>
      </xdr:nvCxnSpPr>
      <xdr:spPr>
        <a:xfrm>
          <a:off x="10388600" y="961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22857</xdr:rowOff>
    </xdr:from>
    <xdr:to>
      <xdr:col>55</xdr:col>
      <xdr:colOff>0</xdr:colOff>
      <xdr:row>56</xdr:row>
      <xdr:rowOff>11852</xdr:rowOff>
    </xdr:to>
    <xdr:cxnSp macro="">
      <xdr:nvCxnSpPr>
        <xdr:cNvPr id="350" name="直線コネクタ 349"/>
        <xdr:cNvCxnSpPr/>
      </xdr:nvCxnSpPr>
      <xdr:spPr>
        <a:xfrm>
          <a:off x="9639300" y="9281157"/>
          <a:ext cx="838200" cy="3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6613</xdr:rowOff>
    </xdr:from>
    <xdr:ext cx="534377" cy="259045"/>
    <xdr:sp macro="" textlink="">
      <xdr:nvSpPr>
        <xdr:cNvPr id="351" name="普通建設事業費平均値テキスト"/>
        <xdr:cNvSpPr txBox="1"/>
      </xdr:nvSpPr>
      <xdr:spPr>
        <a:xfrm>
          <a:off x="10528300" y="995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28186</xdr:rowOff>
    </xdr:from>
    <xdr:to>
      <xdr:col>55</xdr:col>
      <xdr:colOff>50800</xdr:colOff>
      <xdr:row>58</xdr:row>
      <xdr:rowOff>129786</xdr:rowOff>
    </xdr:to>
    <xdr:sp macro="" textlink="">
      <xdr:nvSpPr>
        <xdr:cNvPr id="352" name="フローチャート: 判断 351"/>
        <xdr:cNvSpPr/>
      </xdr:nvSpPr>
      <xdr:spPr>
        <a:xfrm>
          <a:off x="10426700" y="997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22857</xdr:rowOff>
    </xdr:from>
    <xdr:to>
      <xdr:col>50</xdr:col>
      <xdr:colOff>114300</xdr:colOff>
      <xdr:row>54</xdr:row>
      <xdr:rowOff>104901</xdr:rowOff>
    </xdr:to>
    <xdr:cxnSp macro="">
      <xdr:nvCxnSpPr>
        <xdr:cNvPr id="353" name="直線コネクタ 352"/>
        <xdr:cNvCxnSpPr/>
      </xdr:nvCxnSpPr>
      <xdr:spPr>
        <a:xfrm flipV="1">
          <a:off x="8750300" y="9281157"/>
          <a:ext cx="889000" cy="8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43538</xdr:rowOff>
    </xdr:from>
    <xdr:to>
      <xdr:col>50</xdr:col>
      <xdr:colOff>165100</xdr:colOff>
      <xdr:row>58</xdr:row>
      <xdr:rowOff>145138</xdr:rowOff>
    </xdr:to>
    <xdr:sp macro="" textlink="">
      <xdr:nvSpPr>
        <xdr:cNvPr id="354" name="フローチャート: 判断 353"/>
        <xdr:cNvSpPr/>
      </xdr:nvSpPr>
      <xdr:spPr>
        <a:xfrm>
          <a:off x="9588500" y="99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136265</xdr:rowOff>
    </xdr:from>
    <xdr:ext cx="534377" cy="259045"/>
    <xdr:sp macro="" textlink="">
      <xdr:nvSpPr>
        <xdr:cNvPr id="355" name="テキスト ボックス 354"/>
        <xdr:cNvSpPr txBox="1"/>
      </xdr:nvSpPr>
      <xdr:spPr>
        <a:xfrm>
          <a:off x="9372111" y="100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87082</xdr:rowOff>
    </xdr:from>
    <xdr:to>
      <xdr:col>45</xdr:col>
      <xdr:colOff>177800</xdr:colOff>
      <xdr:row>54</xdr:row>
      <xdr:rowOff>104901</xdr:rowOff>
    </xdr:to>
    <xdr:cxnSp macro="">
      <xdr:nvCxnSpPr>
        <xdr:cNvPr id="356" name="直線コネクタ 355"/>
        <xdr:cNvCxnSpPr/>
      </xdr:nvCxnSpPr>
      <xdr:spPr>
        <a:xfrm>
          <a:off x="7861300" y="9173932"/>
          <a:ext cx="889000" cy="1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46261</xdr:rowOff>
    </xdr:from>
    <xdr:to>
      <xdr:col>46</xdr:col>
      <xdr:colOff>38100</xdr:colOff>
      <xdr:row>58</xdr:row>
      <xdr:rowOff>147861</xdr:rowOff>
    </xdr:to>
    <xdr:sp macro="" textlink="">
      <xdr:nvSpPr>
        <xdr:cNvPr id="357" name="フローチャート: 判断 356"/>
        <xdr:cNvSpPr/>
      </xdr:nvSpPr>
      <xdr:spPr>
        <a:xfrm>
          <a:off x="8699500" y="999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138988</xdr:rowOff>
    </xdr:from>
    <xdr:ext cx="534377" cy="259045"/>
    <xdr:sp macro="" textlink="">
      <xdr:nvSpPr>
        <xdr:cNvPr id="358" name="テキスト ボックス 357"/>
        <xdr:cNvSpPr txBox="1"/>
      </xdr:nvSpPr>
      <xdr:spPr>
        <a:xfrm>
          <a:off x="8483111" y="100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131853</xdr:rowOff>
    </xdr:from>
    <xdr:to>
      <xdr:col>41</xdr:col>
      <xdr:colOff>50800</xdr:colOff>
      <xdr:row>53</xdr:row>
      <xdr:rowOff>87082</xdr:rowOff>
    </xdr:to>
    <xdr:cxnSp macro="">
      <xdr:nvCxnSpPr>
        <xdr:cNvPr id="359" name="直線コネクタ 358"/>
        <xdr:cNvCxnSpPr/>
      </xdr:nvCxnSpPr>
      <xdr:spPr>
        <a:xfrm>
          <a:off x="6972300" y="8875803"/>
          <a:ext cx="889000" cy="2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60927</xdr:rowOff>
    </xdr:from>
    <xdr:to>
      <xdr:col>41</xdr:col>
      <xdr:colOff>101600</xdr:colOff>
      <xdr:row>58</xdr:row>
      <xdr:rowOff>162527</xdr:rowOff>
    </xdr:to>
    <xdr:sp macro="" textlink="">
      <xdr:nvSpPr>
        <xdr:cNvPr id="360" name="フローチャート: 判断 359"/>
        <xdr:cNvSpPr/>
      </xdr:nvSpPr>
      <xdr:spPr>
        <a:xfrm>
          <a:off x="7810500" y="1000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153654</xdr:rowOff>
    </xdr:from>
    <xdr:ext cx="534377" cy="259045"/>
    <xdr:sp macro="" textlink="">
      <xdr:nvSpPr>
        <xdr:cNvPr id="361" name="テキスト ボックス 360"/>
        <xdr:cNvSpPr txBox="1"/>
      </xdr:nvSpPr>
      <xdr:spPr>
        <a:xfrm>
          <a:off x="7594111" y="1009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62020</xdr:rowOff>
    </xdr:from>
    <xdr:to>
      <xdr:col>36</xdr:col>
      <xdr:colOff>165100</xdr:colOff>
      <xdr:row>58</xdr:row>
      <xdr:rowOff>163620</xdr:rowOff>
    </xdr:to>
    <xdr:sp macro="" textlink="">
      <xdr:nvSpPr>
        <xdr:cNvPr id="362" name="フローチャート: 判断 361"/>
        <xdr:cNvSpPr/>
      </xdr:nvSpPr>
      <xdr:spPr>
        <a:xfrm>
          <a:off x="69215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154747</xdr:rowOff>
    </xdr:from>
    <xdr:ext cx="534377" cy="259045"/>
    <xdr:sp macro="" textlink="">
      <xdr:nvSpPr>
        <xdr:cNvPr id="363" name="テキスト ボックス 362"/>
        <xdr:cNvSpPr txBox="1"/>
      </xdr:nvSpPr>
      <xdr:spPr>
        <a:xfrm>
          <a:off x="6705111" y="100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132502</xdr:rowOff>
    </xdr:from>
    <xdr:to>
      <xdr:col>55</xdr:col>
      <xdr:colOff>50800</xdr:colOff>
      <xdr:row>56</xdr:row>
      <xdr:rowOff>62652</xdr:rowOff>
    </xdr:to>
    <xdr:sp macro="" textlink="">
      <xdr:nvSpPr>
        <xdr:cNvPr id="369" name="楕円 368"/>
        <xdr:cNvSpPr/>
      </xdr:nvSpPr>
      <xdr:spPr>
        <a:xfrm>
          <a:off x="104267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85529</xdr:rowOff>
    </xdr:from>
    <xdr:ext cx="599010" cy="259045"/>
    <xdr:sp macro="" textlink="">
      <xdr:nvSpPr>
        <xdr:cNvPr id="370" name="普通建設事業費該当値テキスト"/>
        <xdr:cNvSpPr txBox="1"/>
      </xdr:nvSpPr>
      <xdr:spPr>
        <a:xfrm>
          <a:off x="10528300" y="951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143507</xdr:rowOff>
    </xdr:from>
    <xdr:to>
      <xdr:col>50</xdr:col>
      <xdr:colOff>165100</xdr:colOff>
      <xdr:row>54</xdr:row>
      <xdr:rowOff>73657</xdr:rowOff>
    </xdr:to>
    <xdr:sp macro="" textlink="">
      <xdr:nvSpPr>
        <xdr:cNvPr id="371" name="楕円 370"/>
        <xdr:cNvSpPr/>
      </xdr:nvSpPr>
      <xdr:spPr>
        <a:xfrm>
          <a:off x="9588500" y="92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90184</xdr:rowOff>
    </xdr:from>
    <xdr:ext cx="599010" cy="259045"/>
    <xdr:sp macro="" textlink="">
      <xdr:nvSpPr>
        <xdr:cNvPr id="372" name="テキスト ボックス 371"/>
        <xdr:cNvSpPr txBox="1"/>
      </xdr:nvSpPr>
      <xdr:spPr>
        <a:xfrm>
          <a:off x="9339795" y="900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54101</xdr:rowOff>
    </xdr:from>
    <xdr:to>
      <xdr:col>46</xdr:col>
      <xdr:colOff>38100</xdr:colOff>
      <xdr:row>54</xdr:row>
      <xdr:rowOff>155701</xdr:rowOff>
    </xdr:to>
    <xdr:sp macro="" textlink="">
      <xdr:nvSpPr>
        <xdr:cNvPr id="373" name="楕円 372"/>
        <xdr:cNvSpPr/>
      </xdr:nvSpPr>
      <xdr:spPr>
        <a:xfrm>
          <a:off x="8699500" y="93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778</xdr:rowOff>
    </xdr:from>
    <xdr:ext cx="599010" cy="259045"/>
    <xdr:sp macro="" textlink="">
      <xdr:nvSpPr>
        <xdr:cNvPr id="374" name="テキスト ボックス 373"/>
        <xdr:cNvSpPr txBox="1"/>
      </xdr:nvSpPr>
      <xdr:spPr>
        <a:xfrm>
          <a:off x="8450795" y="908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36282</xdr:rowOff>
    </xdr:from>
    <xdr:to>
      <xdr:col>41</xdr:col>
      <xdr:colOff>101600</xdr:colOff>
      <xdr:row>53</xdr:row>
      <xdr:rowOff>137882</xdr:rowOff>
    </xdr:to>
    <xdr:sp macro="" textlink="">
      <xdr:nvSpPr>
        <xdr:cNvPr id="375" name="楕円 374"/>
        <xdr:cNvSpPr/>
      </xdr:nvSpPr>
      <xdr:spPr>
        <a:xfrm>
          <a:off x="7810500" y="91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154409</xdr:rowOff>
    </xdr:from>
    <xdr:ext cx="599010" cy="259045"/>
    <xdr:sp macro="" textlink="">
      <xdr:nvSpPr>
        <xdr:cNvPr id="376" name="テキスト ボックス 375"/>
        <xdr:cNvSpPr txBox="1"/>
      </xdr:nvSpPr>
      <xdr:spPr>
        <a:xfrm>
          <a:off x="7561795" y="889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81053</xdr:rowOff>
    </xdr:from>
    <xdr:to>
      <xdr:col>36</xdr:col>
      <xdr:colOff>165100</xdr:colOff>
      <xdr:row>52</xdr:row>
      <xdr:rowOff>11203</xdr:rowOff>
    </xdr:to>
    <xdr:sp macro="" textlink="">
      <xdr:nvSpPr>
        <xdr:cNvPr id="377" name="楕円 376"/>
        <xdr:cNvSpPr/>
      </xdr:nvSpPr>
      <xdr:spPr>
        <a:xfrm>
          <a:off x="6921500" y="88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27730</xdr:rowOff>
    </xdr:from>
    <xdr:ext cx="599010" cy="259045"/>
    <xdr:sp macro="" textlink="">
      <xdr:nvSpPr>
        <xdr:cNvPr id="378" name="テキスト ボックス 377"/>
        <xdr:cNvSpPr txBox="1"/>
      </xdr:nvSpPr>
      <xdr:spPr>
        <a:xfrm>
          <a:off x="6672795" y="86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136484</xdr:rowOff>
    </xdr:from>
    <xdr:to>
      <xdr:col>54</xdr:col>
      <xdr:colOff>189865</xdr:colOff>
      <xdr:row>78</xdr:row>
      <xdr:rowOff>139700</xdr:rowOff>
    </xdr:to>
    <xdr:cxnSp macro="">
      <xdr:nvCxnSpPr>
        <xdr:cNvPr id="400" name="直線コネクタ 399"/>
        <xdr:cNvCxnSpPr/>
      </xdr:nvCxnSpPr>
      <xdr:spPr>
        <a:xfrm flipV="1">
          <a:off x="10475595" y="12995234"/>
          <a:ext cx="1270" cy="51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156427</xdr:rowOff>
    </xdr:from>
    <xdr:ext cx="249299" cy="259045"/>
    <xdr:sp macro="" textlink="">
      <xdr:nvSpPr>
        <xdr:cNvPr id="401" name="普通建設事業費 （ うち新規整備　）最小値テキスト"/>
        <xdr:cNvSpPr txBox="1"/>
      </xdr:nvSpPr>
      <xdr:spPr>
        <a:xfrm>
          <a:off x="10528300" y="1352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83161</xdr:rowOff>
    </xdr:from>
    <xdr:ext cx="599010" cy="259045"/>
    <xdr:sp macro="" textlink="">
      <xdr:nvSpPr>
        <xdr:cNvPr id="403" name="普通建設事業費 （ うち新規整備　）最大値テキスト"/>
        <xdr:cNvSpPr txBox="1"/>
      </xdr:nvSpPr>
      <xdr:spPr>
        <a:xfrm>
          <a:off x="10528300" y="127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136484</xdr:rowOff>
    </xdr:from>
    <xdr:to>
      <xdr:col>55</xdr:col>
      <xdr:colOff>88900</xdr:colOff>
      <xdr:row>75</xdr:row>
      <xdr:rowOff>136484</xdr:rowOff>
    </xdr:to>
    <xdr:cxnSp macro="">
      <xdr:nvCxnSpPr>
        <xdr:cNvPr id="404" name="直線コネクタ 403"/>
        <xdr:cNvCxnSpPr/>
      </xdr:nvCxnSpPr>
      <xdr:spPr>
        <a:xfrm>
          <a:off x="10388600" y="1299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84461</xdr:rowOff>
    </xdr:from>
    <xdr:to>
      <xdr:col>55</xdr:col>
      <xdr:colOff>0</xdr:colOff>
      <xdr:row>75</xdr:row>
      <xdr:rowOff>136484</xdr:rowOff>
    </xdr:to>
    <xdr:cxnSp macro="">
      <xdr:nvCxnSpPr>
        <xdr:cNvPr id="405" name="直線コネクタ 404"/>
        <xdr:cNvCxnSpPr/>
      </xdr:nvCxnSpPr>
      <xdr:spPr>
        <a:xfrm>
          <a:off x="9639300" y="12771761"/>
          <a:ext cx="838200" cy="2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29427</xdr:rowOff>
    </xdr:from>
    <xdr:ext cx="534377" cy="259045"/>
    <xdr:sp macro="" textlink="">
      <xdr:nvSpPr>
        <xdr:cNvPr id="406" name="普通建設事業費 （ うち新規整備　）平均値テキスト"/>
        <xdr:cNvSpPr txBox="1"/>
      </xdr:nvSpPr>
      <xdr:spPr>
        <a:xfrm>
          <a:off x="10528300" y="1340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51000</xdr:rowOff>
    </xdr:from>
    <xdr:to>
      <xdr:col>55</xdr:col>
      <xdr:colOff>50800</xdr:colOff>
      <xdr:row>78</xdr:row>
      <xdr:rowOff>152600</xdr:rowOff>
    </xdr:to>
    <xdr:sp macro="" textlink="">
      <xdr:nvSpPr>
        <xdr:cNvPr id="407" name="フローチャート: 判断 406"/>
        <xdr:cNvSpPr/>
      </xdr:nvSpPr>
      <xdr:spPr>
        <a:xfrm>
          <a:off x="10426700" y="1342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84461</xdr:rowOff>
    </xdr:from>
    <xdr:to>
      <xdr:col>50</xdr:col>
      <xdr:colOff>114300</xdr:colOff>
      <xdr:row>74</xdr:row>
      <xdr:rowOff>168463</xdr:rowOff>
    </xdr:to>
    <xdr:cxnSp macro="">
      <xdr:nvCxnSpPr>
        <xdr:cNvPr id="408" name="直線コネクタ 407"/>
        <xdr:cNvCxnSpPr/>
      </xdr:nvCxnSpPr>
      <xdr:spPr>
        <a:xfrm flipV="1">
          <a:off x="8750300" y="12771761"/>
          <a:ext cx="889000" cy="8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46506</xdr:rowOff>
    </xdr:from>
    <xdr:to>
      <xdr:col>50</xdr:col>
      <xdr:colOff>165100</xdr:colOff>
      <xdr:row>78</xdr:row>
      <xdr:rowOff>148106</xdr:rowOff>
    </xdr:to>
    <xdr:sp macro="" textlink="">
      <xdr:nvSpPr>
        <xdr:cNvPr id="409" name="フローチャート: 判断 408"/>
        <xdr:cNvSpPr/>
      </xdr:nvSpPr>
      <xdr:spPr>
        <a:xfrm>
          <a:off x="9588500" y="1341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139233</xdr:rowOff>
    </xdr:from>
    <xdr:ext cx="534377" cy="259045"/>
    <xdr:sp macro="" textlink="">
      <xdr:nvSpPr>
        <xdr:cNvPr id="410" name="テキスト ボックス 409"/>
        <xdr:cNvSpPr txBox="1"/>
      </xdr:nvSpPr>
      <xdr:spPr>
        <a:xfrm>
          <a:off x="9372111" y="135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135386</xdr:rowOff>
    </xdr:from>
    <xdr:to>
      <xdr:col>45</xdr:col>
      <xdr:colOff>177800</xdr:colOff>
      <xdr:row>74</xdr:row>
      <xdr:rowOff>168463</xdr:rowOff>
    </xdr:to>
    <xdr:cxnSp macro="">
      <xdr:nvCxnSpPr>
        <xdr:cNvPr id="411" name="直線コネクタ 410"/>
        <xdr:cNvCxnSpPr/>
      </xdr:nvCxnSpPr>
      <xdr:spPr>
        <a:xfrm>
          <a:off x="7861300" y="12479786"/>
          <a:ext cx="889000" cy="37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49121</xdr:rowOff>
    </xdr:from>
    <xdr:to>
      <xdr:col>46</xdr:col>
      <xdr:colOff>38100</xdr:colOff>
      <xdr:row>78</xdr:row>
      <xdr:rowOff>150721</xdr:rowOff>
    </xdr:to>
    <xdr:sp macro="" textlink="">
      <xdr:nvSpPr>
        <xdr:cNvPr id="412" name="フローチャート: 判断 411"/>
        <xdr:cNvSpPr/>
      </xdr:nvSpPr>
      <xdr:spPr>
        <a:xfrm>
          <a:off x="8699500" y="1342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141848</xdr:rowOff>
    </xdr:from>
    <xdr:ext cx="534377" cy="259045"/>
    <xdr:sp macro="" textlink="">
      <xdr:nvSpPr>
        <xdr:cNvPr id="413" name="テキスト ボックス 412"/>
        <xdr:cNvSpPr txBox="1"/>
      </xdr:nvSpPr>
      <xdr:spPr>
        <a:xfrm>
          <a:off x="8483111" y="135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121835</xdr:rowOff>
    </xdr:from>
    <xdr:to>
      <xdr:col>41</xdr:col>
      <xdr:colOff>50800</xdr:colOff>
      <xdr:row>72</xdr:row>
      <xdr:rowOff>135386</xdr:rowOff>
    </xdr:to>
    <xdr:cxnSp macro="">
      <xdr:nvCxnSpPr>
        <xdr:cNvPr id="414" name="直線コネクタ 413"/>
        <xdr:cNvCxnSpPr/>
      </xdr:nvCxnSpPr>
      <xdr:spPr>
        <a:xfrm>
          <a:off x="6972300" y="12294785"/>
          <a:ext cx="889000" cy="1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56538</xdr:rowOff>
    </xdr:from>
    <xdr:to>
      <xdr:col>41</xdr:col>
      <xdr:colOff>101600</xdr:colOff>
      <xdr:row>78</xdr:row>
      <xdr:rowOff>158138</xdr:rowOff>
    </xdr:to>
    <xdr:sp macro="" textlink="">
      <xdr:nvSpPr>
        <xdr:cNvPr id="415" name="フローチャート: 判断 414"/>
        <xdr:cNvSpPr/>
      </xdr:nvSpPr>
      <xdr:spPr>
        <a:xfrm>
          <a:off x="7810500" y="1342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149265</xdr:rowOff>
    </xdr:from>
    <xdr:ext cx="534377" cy="259045"/>
    <xdr:sp macro="" textlink="">
      <xdr:nvSpPr>
        <xdr:cNvPr id="416" name="テキスト ボックス 415"/>
        <xdr:cNvSpPr txBox="1"/>
      </xdr:nvSpPr>
      <xdr:spPr>
        <a:xfrm>
          <a:off x="7594111" y="135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52102</xdr:rowOff>
    </xdr:from>
    <xdr:to>
      <xdr:col>36</xdr:col>
      <xdr:colOff>165100</xdr:colOff>
      <xdr:row>78</xdr:row>
      <xdr:rowOff>153702</xdr:rowOff>
    </xdr:to>
    <xdr:sp macro="" textlink="">
      <xdr:nvSpPr>
        <xdr:cNvPr id="417" name="フローチャート: 判断 416"/>
        <xdr:cNvSpPr/>
      </xdr:nvSpPr>
      <xdr:spPr>
        <a:xfrm>
          <a:off x="69215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144829</xdr:rowOff>
    </xdr:from>
    <xdr:ext cx="534377" cy="259045"/>
    <xdr:sp macro="" textlink="">
      <xdr:nvSpPr>
        <xdr:cNvPr id="418" name="テキスト ボックス 417"/>
        <xdr:cNvSpPr txBox="1"/>
      </xdr:nvSpPr>
      <xdr:spPr>
        <a:xfrm>
          <a:off x="6705111" y="135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85684</xdr:rowOff>
    </xdr:from>
    <xdr:to>
      <xdr:col>55</xdr:col>
      <xdr:colOff>50800</xdr:colOff>
      <xdr:row>76</xdr:row>
      <xdr:rowOff>15835</xdr:rowOff>
    </xdr:to>
    <xdr:sp macro="" textlink="">
      <xdr:nvSpPr>
        <xdr:cNvPr id="424" name="楕円 423"/>
        <xdr:cNvSpPr/>
      </xdr:nvSpPr>
      <xdr:spPr>
        <a:xfrm>
          <a:off x="10426700" y="12944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38711</xdr:rowOff>
    </xdr:from>
    <xdr:ext cx="599010" cy="259045"/>
    <xdr:sp macro="" textlink="">
      <xdr:nvSpPr>
        <xdr:cNvPr id="425" name="普通建設事業費 （ うち新規整備　）該当値テキスト"/>
        <xdr:cNvSpPr txBox="1"/>
      </xdr:nvSpPr>
      <xdr:spPr>
        <a:xfrm>
          <a:off x="10528300" y="1289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33661</xdr:rowOff>
    </xdr:from>
    <xdr:to>
      <xdr:col>50</xdr:col>
      <xdr:colOff>165100</xdr:colOff>
      <xdr:row>74</xdr:row>
      <xdr:rowOff>135261</xdr:rowOff>
    </xdr:to>
    <xdr:sp macro="" textlink="">
      <xdr:nvSpPr>
        <xdr:cNvPr id="426" name="楕円 425"/>
        <xdr:cNvSpPr/>
      </xdr:nvSpPr>
      <xdr:spPr>
        <a:xfrm>
          <a:off x="9588500" y="12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151788</xdr:rowOff>
    </xdr:from>
    <xdr:ext cx="599010" cy="259045"/>
    <xdr:sp macro="" textlink="">
      <xdr:nvSpPr>
        <xdr:cNvPr id="427" name="テキスト ボックス 426"/>
        <xdr:cNvSpPr txBox="1"/>
      </xdr:nvSpPr>
      <xdr:spPr>
        <a:xfrm>
          <a:off x="9339795" y="1249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117663</xdr:rowOff>
    </xdr:from>
    <xdr:to>
      <xdr:col>46</xdr:col>
      <xdr:colOff>38100</xdr:colOff>
      <xdr:row>75</xdr:row>
      <xdr:rowOff>47813</xdr:rowOff>
    </xdr:to>
    <xdr:sp macro="" textlink="">
      <xdr:nvSpPr>
        <xdr:cNvPr id="428" name="楕円 427"/>
        <xdr:cNvSpPr/>
      </xdr:nvSpPr>
      <xdr:spPr>
        <a:xfrm>
          <a:off x="8699500" y="128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64340</xdr:rowOff>
    </xdr:from>
    <xdr:ext cx="599010" cy="259045"/>
    <xdr:sp macro="" textlink="">
      <xdr:nvSpPr>
        <xdr:cNvPr id="429" name="テキスト ボックス 428"/>
        <xdr:cNvSpPr txBox="1"/>
      </xdr:nvSpPr>
      <xdr:spPr>
        <a:xfrm>
          <a:off x="8450795" y="1258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84586</xdr:rowOff>
    </xdr:from>
    <xdr:to>
      <xdr:col>41</xdr:col>
      <xdr:colOff>101600</xdr:colOff>
      <xdr:row>73</xdr:row>
      <xdr:rowOff>14736</xdr:rowOff>
    </xdr:to>
    <xdr:sp macro="" textlink="">
      <xdr:nvSpPr>
        <xdr:cNvPr id="430" name="楕円 429"/>
        <xdr:cNvSpPr/>
      </xdr:nvSpPr>
      <xdr:spPr>
        <a:xfrm>
          <a:off x="7810500" y="12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31263</xdr:rowOff>
    </xdr:from>
    <xdr:ext cx="599010" cy="259045"/>
    <xdr:sp macro="" textlink="">
      <xdr:nvSpPr>
        <xdr:cNvPr id="431" name="テキスト ボックス 430"/>
        <xdr:cNvSpPr txBox="1"/>
      </xdr:nvSpPr>
      <xdr:spPr>
        <a:xfrm>
          <a:off x="7561795" y="1220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71035</xdr:rowOff>
    </xdr:from>
    <xdr:to>
      <xdr:col>36</xdr:col>
      <xdr:colOff>165100</xdr:colOff>
      <xdr:row>72</xdr:row>
      <xdr:rowOff>1185</xdr:rowOff>
    </xdr:to>
    <xdr:sp macro="" textlink="">
      <xdr:nvSpPr>
        <xdr:cNvPr id="432" name="楕円 431"/>
        <xdr:cNvSpPr/>
      </xdr:nvSpPr>
      <xdr:spPr>
        <a:xfrm>
          <a:off x="6921500" y="12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17712</xdr:rowOff>
    </xdr:from>
    <xdr:ext cx="599010" cy="259045"/>
    <xdr:sp macro="" textlink="">
      <xdr:nvSpPr>
        <xdr:cNvPr id="433" name="テキスト ボックス 432"/>
        <xdr:cNvSpPr txBox="1"/>
      </xdr:nvSpPr>
      <xdr:spPr>
        <a:xfrm>
          <a:off x="6672795" y="1201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7" name="直線コネクタ 456"/>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8"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9" name="直線コネクタ 458"/>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0"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1" name="直線コネクタ 460"/>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26479</xdr:rowOff>
    </xdr:from>
    <xdr:to>
      <xdr:col>55</xdr:col>
      <xdr:colOff>0</xdr:colOff>
      <xdr:row>95</xdr:row>
      <xdr:rowOff>114846</xdr:rowOff>
    </xdr:to>
    <xdr:cxnSp macro="">
      <xdr:nvCxnSpPr>
        <xdr:cNvPr id="462" name="直線コネクタ 461"/>
        <xdr:cNvCxnSpPr/>
      </xdr:nvCxnSpPr>
      <xdr:spPr>
        <a:xfrm>
          <a:off x="9639300" y="15628429"/>
          <a:ext cx="838200" cy="7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3" name="普通建設事業費 （ うち更新整備　）平均値テキスト"/>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4" name="フローチャート: 判断 463"/>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26479</xdr:rowOff>
    </xdr:from>
    <xdr:to>
      <xdr:col>50</xdr:col>
      <xdr:colOff>114300</xdr:colOff>
      <xdr:row>93</xdr:row>
      <xdr:rowOff>147104</xdr:rowOff>
    </xdr:to>
    <xdr:cxnSp macro="">
      <xdr:nvCxnSpPr>
        <xdr:cNvPr id="465" name="直線コネクタ 464"/>
        <xdr:cNvCxnSpPr/>
      </xdr:nvCxnSpPr>
      <xdr:spPr>
        <a:xfrm flipV="1">
          <a:off x="8750300" y="15628429"/>
          <a:ext cx="889000" cy="4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7" name="テキスト ボックス 466"/>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147104</xdr:rowOff>
    </xdr:from>
    <xdr:to>
      <xdr:col>45</xdr:col>
      <xdr:colOff>177800</xdr:colOff>
      <xdr:row>97</xdr:row>
      <xdr:rowOff>139776</xdr:rowOff>
    </xdr:to>
    <xdr:cxnSp macro="">
      <xdr:nvCxnSpPr>
        <xdr:cNvPr id="468" name="直線コネクタ 467"/>
        <xdr:cNvCxnSpPr/>
      </xdr:nvCxnSpPr>
      <xdr:spPr>
        <a:xfrm flipV="1">
          <a:off x="7861300" y="16091954"/>
          <a:ext cx="889000" cy="67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0" name="テキスト ボックス 469"/>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139776</xdr:rowOff>
    </xdr:from>
    <xdr:to>
      <xdr:col>41</xdr:col>
      <xdr:colOff>50800</xdr:colOff>
      <xdr:row>97</xdr:row>
      <xdr:rowOff>154991</xdr:rowOff>
    </xdr:to>
    <xdr:cxnSp macro="">
      <xdr:nvCxnSpPr>
        <xdr:cNvPr id="471" name="直線コネクタ 470"/>
        <xdr:cNvCxnSpPr/>
      </xdr:nvCxnSpPr>
      <xdr:spPr>
        <a:xfrm flipV="1">
          <a:off x="6972300" y="16770426"/>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64046</xdr:rowOff>
    </xdr:from>
    <xdr:to>
      <xdr:col>55</xdr:col>
      <xdr:colOff>50800</xdr:colOff>
      <xdr:row>95</xdr:row>
      <xdr:rowOff>165646</xdr:rowOff>
    </xdr:to>
    <xdr:sp macro="" textlink="">
      <xdr:nvSpPr>
        <xdr:cNvPr id="481" name="楕円 480"/>
        <xdr:cNvSpPr/>
      </xdr:nvSpPr>
      <xdr:spPr>
        <a:xfrm>
          <a:off x="10426700" y="16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86923</xdr:rowOff>
    </xdr:from>
    <xdr:ext cx="534377" cy="259045"/>
    <xdr:sp macro="" textlink="">
      <xdr:nvSpPr>
        <xdr:cNvPr id="482" name="普通建設事業費 （ うち更新整備　）該当値テキスト"/>
        <xdr:cNvSpPr txBox="1"/>
      </xdr:nvSpPr>
      <xdr:spPr>
        <a:xfrm>
          <a:off x="10528300" y="16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147129</xdr:rowOff>
    </xdr:from>
    <xdr:to>
      <xdr:col>50</xdr:col>
      <xdr:colOff>165100</xdr:colOff>
      <xdr:row>91</xdr:row>
      <xdr:rowOff>77279</xdr:rowOff>
    </xdr:to>
    <xdr:sp macro="" textlink="">
      <xdr:nvSpPr>
        <xdr:cNvPr id="483" name="楕円 482"/>
        <xdr:cNvSpPr/>
      </xdr:nvSpPr>
      <xdr:spPr>
        <a:xfrm>
          <a:off x="9588500" y="155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93806</xdr:rowOff>
    </xdr:from>
    <xdr:ext cx="599010" cy="259045"/>
    <xdr:sp macro="" textlink="">
      <xdr:nvSpPr>
        <xdr:cNvPr id="484" name="テキスト ボックス 483"/>
        <xdr:cNvSpPr txBox="1"/>
      </xdr:nvSpPr>
      <xdr:spPr>
        <a:xfrm>
          <a:off x="9339795" y="1535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96304</xdr:rowOff>
    </xdr:from>
    <xdr:to>
      <xdr:col>46</xdr:col>
      <xdr:colOff>38100</xdr:colOff>
      <xdr:row>94</xdr:row>
      <xdr:rowOff>26454</xdr:rowOff>
    </xdr:to>
    <xdr:sp macro="" textlink="">
      <xdr:nvSpPr>
        <xdr:cNvPr id="485" name="楕円 484"/>
        <xdr:cNvSpPr/>
      </xdr:nvSpPr>
      <xdr:spPr>
        <a:xfrm>
          <a:off x="8699500" y="16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42981</xdr:rowOff>
    </xdr:from>
    <xdr:ext cx="534377" cy="259045"/>
    <xdr:sp macro="" textlink="">
      <xdr:nvSpPr>
        <xdr:cNvPr id="486" name="テキスト ボックス 485"/>
        <xdr:cNvSpPr txBox="1"/>
      </xdr:nvSpPr>
      <xdr:spPr>
        <a:xfrm>
          <a:off x="8483111" y="158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88976</xdr:rowOff>
    </xdr:from>
    <xdr:to>
      <xdr:col>41</xdr:col>
      <xdr:colOff>101600</xdr:colOff>
      <xdr:row>98</xdr:row>
      <xdr:rowOff>19126</xdr:rowOff>
    </xdr:to>
    <xdr:sp macro="" textlink="">
      <xdr:nvSpPr>
        <xdr:cNvPr id="487" name="楕円 486"/>
        <xdr:cNvSpPr/>
      </xdr:nvSpPr>
      <xdr:spPr>
        <a:xfrm>
          <a:off x="7810500" y="167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10253</xdr:rowOff>
    </xdr:from>
    <xdr:ext cx="534377" cy="259045"/>
    <xdr:sp macro="" textlink="">
      <xdr:nvSpPr>
        <xdr:cNvPr id="488" name="テキスト ボックス 487"/>
        <xdr:cNvSpPr txBox="1"/>
      </xdr:nvSpPr>
      <xdr:spPr>
        <a:xfrm>
          <a:off x="7594111" y="168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104191</xdr:rowOff>
    </xdr:from>
    <xdr:to>
      <xdr:col>36</xdr:col>
      <xdr:colOff>165100</xdr:colOff>
      <xdr:row>98</xdr:row>
      <xdr:rowOff>34341</xdr:rowOff>
    </xdr:to>
    <xdr:sp macro="" textlink="">
      <xdr:nvSpPr>
        <xdr:cNvPr id="489" name="楕円 488"/>
        <xdr:cNvSpPr/>
      </xdr:nvSpPr>
      <xdr:spPr>
        <a:xfrm>
          <a:off x="6921500" y="167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25468</xdr:rowOff>
    </xdr:from>
    <xdr:ext cx="534377" cy="259045"/>
    <xdr:sp macro="" textlink="">
      <xdr:nvSpPr>
        <xdr:cNvPr id="490" name="テキスト ボックス 489"/>
        <xdr:cNvSpPr txBox="1"/>
      </xdr:nvSpPr>
      <xdr:spPr>
        <a:xfrm>
          <a:off x="6705111" y="1682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132652</xdr:rowOff>
    </xdr:from>
    <xdr:to>
      <xdr:col>85</xdr:col>
      <xdr:colOff>126364</xdr:colOff>
      <xdr:row>39</xdr:row>
      <xdr:rowOff>44450</xdr:rowOff>
    </xdr:to>
    <xdr:cxnSp macro="">
      <xdr:nvCxnSpPr>
        <xdr:cNvPr id="514" name="直線コネクタ 513"/>
        <xdr:cNvCxnSpPr/>
      </xdr:nvCxnSpPr>
      <xdr:spPr>
        <a:xfrm flipV="1">
          <a:off x="16317595" y="5790502"/>
          <a:ext cx="1269" cy="94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79329</xdr:rowOff>
    </xdr:from>
    <xdr:ext cx="599010" cy="259045"/>
    <xdr:sp macro="" textlink="">
      <xdr:nvSpPr>
        <xdr:cNvPr id="517" name="災害復旧事業費最大値テキスト"/>
        <xdr:cNvSpPr txBox="1"/>
      </xdr:nvSpPr>
      <xdr:spPr>
        <a:xfrm>
          <a:off x="16370300" y="55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132652</xdr:rowOff>
    </xdr:from>
    <xdr:to>
      <xdr:col>86</xdr:col>
      <xdr:colOff>25400</xdr:colOff>
      <xdr:row>33</xdr:row>
      <xdr:rowOff>132652</xdr:rowOff>
    </xdr:to>
    <xdr:cxnSp macro="">
      <xdr:nvCxnSpPr>
        <xdr:cNvPr id="518" name="直線コネクタ 517"/>
        <xdr:cNvCxnSpPr/>
      </xdr:nvCxnSpPr>
      <xdr:spPr>
        <a:xfrm>
          <a:off x="16230600" y="579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144470</xdr:rowOff>
    </xdr:from>
    <xdr:to>
      <xdr:col>85</xdr:col>
      <xdr:colOff>127000</xdr:colOff>
      <xdr:row>35</xdr:row>
      <xdr:rowOff>68407</xdr:rowOff>
    </xdr:to>
    <xdr:cxnSp macro="">
      <xdr:nvCxnSpPr>
        <xdr:cNvPr id="519" name="直線コネクタ 518"/>
        <xdr:cNvCxnSpPr/>
      </xdr:nvCxnSpPr>
      <xdr:spPr>
        <a:xfrm>
          <a:off x="15481300" y="5459420"/>
          <a:ext cx="838200" cy="60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67563</xdr:rowOff>
    </xdr:from>
    <xdr:ext cx="469744" cy="259045"/>
    <xdr:sp macro="" textlink="">
      <xdr:nvSpPr>
        <xdr:cNvPr id="520" name="災害復旧事業費平均値テキスト"/>
        <xdr:cNvSpPr txBox="1"/>
      </xdr:nvSpPr>
      <xdr:spPr>
        <a:xfrm>
          <a:off x="16370300" y="658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89136</xdr:rowOff>
    </xdr:from>
    <xdr:to>
      <xdr:col>85</xdr:col>
      <xdr:colOff>177800</xdr:colOff>
      <xdr:row>39</xdr:row>
      <xdr:rowOff>19286</xdr:rowOff>
    </xdr:to>
    <xdr:sp macro="" textlink="">
      <xdr:nvSpPr>
        <xdr:cNvPr id="521" name="フローチャート: 判断 520"/>
        <xdr:cNvSpPr/>
      </xdr:nvSpPr>
      <xdr:spPr>
        <a:xfrm>
          <a:off x="16268700" y="66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144470</xdr:rowOff>
    </xdr:from>
    <xdr:to>
      <xdr:col>81</xdr:col>
      <xdr:colOff>50800</xdr:colOff>
      <xdr:row>33</xdr:row>
      <xdr:rowOff>92692</xdr:rowOff>
    </xdr:to>
    <xdr:cxnSp macro="">
      <xdr:nvCxnSpPr>
        <xdr:cNvPr id="522" name="直線コネクタ 521"/>
        <xdr:cNvCxnSpPr/>
      </xdr:nvCxnSpPr>
      <xdr:spPr>
        <a:xfrm flipV="1">
          <a:off x="14592300" y="5459420"/>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132288</xdr:rowOff>
    </xdr:from>
    <xdr:to>
      <xdr:col>81</xdr:col>
      <xdr:colOff>101600</xdr:colOff>
      <xdr:row>39</xdr:row>
      <xdr:rowOff>62438</xdr:rowOff>
    </xdr:to>
    <xdr:sp macro="" textlink="">
      <xdr:nvSpPr>
        <xdr:cNvPr id="523" name="フローチャート: 判断 522"/>
        <xdr:cNvSpPr/>
      </xdr:nvSpPr>
      <xdr:spPr>
        <a:xfrm>
          <a:off x="154305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53565</xdr:rowOff>
    </xdr:from>
    <xdr:ext cx="469744" cy="259045"/>
    <xdr:sp macro="" textlink="">
      <xdr:nvSpPr>
        <xdr:cNvPr id="524" name="テキスト ボックス 523"/>
        <xdr:cNvSpPr txBox="1"/>
      </xdr:nvSpPr>
      <xdr:spPr>
        <a:xfrm>
          <a:off x="15246428" y="67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92692</xdr:rowOff>
    </xdr:from>
    <xdr:to>
      <xdr:col>76</xdr:col>
      <xdr:colOff>114300</xdr:colOff>
      <xdr:row>33</xdr:row>
      <xdr:rowOff>148249</xdr:rowOff>
    </xdr:to>
    <xdr:cxnSp macro="">
      <xdr:nvCxnSpPr>
        <xdr:cNvPr id="525" name="直線コネクタ 524"/>
        <xdr:cNvCxnSpPr/>
      </xdr:nvCxnSpPr>
      <xdr:spPr>
        <a:xfrm flipV="1">
          <a:off x="13703300" y="5750542"/>
          <a:ext cx="889000" cy="5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139695</xdr:rowOff>
    </xdr:from>
    <xdr:to>
      <xdr:col>76</xdr:col>
      <xdr:colOff>165100</xdr:colOff>
      <xdr:row>39</xdr:row>
      <xdr:rowOff>69845</xdr:rowOff>
    </xdr:to>
    <xdr:sp macro="" textlink="">
      <xdr:nvSpPr>
        <xdr:cNvPr id="526" name="フローチャート: 判断 525"/>
        <xdr:cNvSpPr/>
      </xdr:nvSpPr>
      <xdr:spPr>
        <a:xfrm>
          <a:off x="14541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60972</xdr:rowOff>
    </xdr:from>
    <xdr:ext cx="469744" cy="259045"/>
    <xdr:sp macro="" textlink="">
      <xdr:nvSpPr>
        <xdr:cNvPr id="527" name="テキスト ボックス 526"/>
        <xdr:cNvSpPr txBox="1"/>
      </xdr:nvSpPr>
      <xdr:spPr>
        <a:xfrm>
          <a:off x="14357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119256</xdr:rowOff>
    </xdr:from>
    <xdr:to>
      <xdr:col>71</xdr:col>
      <xdr:colOff>177800</xdr:colOff>
      <xdr:row>33</xdr:row>
      <xdr:rowOff>148249</xdr:rowOff>
    </xdr:to>
    <xdr:cxnSp macro="">
      <xdr:nvCxnSpPr>
        <xdr:cNvPr id="528" name="直線コネクタ 527"/>
        <xdr:cNvCxnSpPr/>
      </xdr:nvCxnSpPr>
      <xdr:spPr>
        <a:xfrm>
          <a:off x="12814300" y="5777106"/>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148519</xdr:rowOff>
    </xdr:from>
    <xdr:to>
      <xdr:col>72</xdr:col>
      <xdr:colOff>38100</xdr:colOff>
      <xdr:row>39</xdr:row>
      <xdr:rowOff>78669</xdr:rowOff>
    </xdr:to>
    <xdr:sp macro="" textlink="">
      <xdr:nvSpPr>
        <xdr:cNvPr id="529" name="フローチャート: 判断 528"/>
        <xdr:cNvSpPr/>
      </xdr:nvSpPr>
      <xdr:spPr>
        <a:xfrm>
          <a:off x="13652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69796</xdr:rowOff>
    </xdr:from>
    <xdr:ext cx="469744" cy="259045"/>
    <xdr:sp macro="" textlink="">
      <xdr:nvSpPr>
        <xdr:cNvPr id="530" name="テキスト ボックス 529"/>
        <xdr:cNvSpPr txBox="1"/>
      </xdr:nvSpPr>
      <xdr:spPr>
        <a:xfrm>
          <a:off x="13468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155133</xdr:rowOff>
    </xdr:from>
    <xdr:to>
      <xdr:col>67</xdr:col>
      <xdr:colOff>101600</xdr:colOff>
      <xdr:row>39</xdr:row>
      <xdr:rowOff>85283</xdr:rowOff>
    </xdr:to>
    <xdr:sp macro="" textlink="">
      <xdr:nvSpPr>
        <xdr:cNvPr id="531" name="フローチャート: 判断 530"/>
        <xdr:cNvSpPr/>
      </xdr:nvSpPr>
      <xdr:spPr>
        <a:xfrm>
          <a:off x="12763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76410</xdr:rowOff>
    </xdr:from>
    <xdr:ext cx="469744" cy="259045"/>
    <xdr:sp macro="" textlink="">
      <xdr:nvSpPr>
        <xdr:cNvPr id="532" name="テキスト ボックス 531"/>
        <xdr:cNvSpPr txBox="1"/>
      </xdr:nvSpPr>
      <xdr:spPr>
        <a:xfrm>
          <a:off x="12579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17607</xdr:rowOff>
    </xdr:from>
    <xdr:to>
      <xdr:col>85</xdr:col>
      <xdr:colOff>177800</xdr:colOff>
      <xdr:row>35</xdr:row>
      <xdr:rowOff>119207</xdr:rowOff>
    </xdr:to>
    <xdr:sp macro="" textlink="">
      <xdr:nvSpPr>
        <xdr:cNvPr id="538" name="楕円 537"/>
        <xdr:cNvSpPr/>
      </xdr:nvSpPr>
      <xdr:spPr>
        <a:xfrm>
          <a:off x="16268700" y="60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40484</xdr:rowOff>
    </xdr:from>
    <xdr:ext cx="534377" cy="259045"/>
    <xdr:sp macro="" textlink="">
      <xdr:nvSpPr>
        <xdr:cNvPr id="539" name="災害復旧事業費該当値テキスト"/>
        <xdr:cNvSpPr txBox="1"/>
      </xdr:nvSpPr>
      <xdr:spPr>
        <a:xfrm>
          <a:off x="16370300" y="58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93670</xdr:rowOff>
    </xdr:from>
    <xdr:to>
      <xdr:col>81</xdr:col>
      <xdr:colOff>101600</xdr:colOff>
      <xdr:row>32</xdr:row>
      <xdr:rowOff>23820</xdr:rowOff>
    </xdr:to>
    <xdr:sp macro="" textlink="">
      <xdr:nvSpPr>
        <xdr:cNvPr id="540" name="楕円 539"/>
        <xdr:cNvSpPr/>
      </xdr:nvSpPr>
      <xdr:spPr>
        <a:xfrm>
          <a:off x="15430500" y="54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40347</xdr:rowOff>
    </xdr:from>
    <xdr:ext cx="599010" cy="259045"/>
    <xdr:sp macro="" textlink="">
      <xdr:nvSpPr>
        <xdr:cNvPr id="541" name="テキスト ボックス 540"/>
        <xdr:cNvSpPr txBox="1"/>
      </xdr:nvSpPr>
      <xdr:spPr>
        <a:xfrm>
          <a:off x="15181795" y="51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41892</xdr:rowOff>
    </xdr:from>
    <xdr:to>
      <xdr:col>76</xdr:col>
      <xdr:colOff>165100</xdr:colOff>
      <xdr:row>33</xdr:row>
      <xdr:rowOff>143492</xdr:rowOff>
    </xdr:to>
    <xdr:sp macro="" textlink="">
      <xdr:nvSpPr>
        <xdr:cNvPr id="542" name="楕円 541"/>
        <xdr:cNvSpPr/>
      </xdr:nvSpPr>
      <xdr:spPr>
        <a:xfrm>
          <a:off x="14541500" y="56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160019</xdr:rowOff>
    </xdr:from>
    <xdr:ext cx="599010" cy="259045"/>
    <xdr:sp macro="" textlink="">
      <xdr:nvSpPr>
        <xdr:cNvPr id="543" name="テキスト ボックス 542"/>
        <xdr:cNvSpPr txBox="1"/>
      </xdr:nvSpPr>
      <xdr:spPr>
        <a:xfrm>
          <a:off x="14292795" y="54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97449</xdr:rowOff>
    </xdr:from>
    <xdr:to>
      <xdr:col>72</xdr:col>
      <xdr:colOff>38100</xdr:colOff>
      <xdr:row>34</xdr:row>
      <xdr:rowOff>27599</xdr:rowOff>
    </xdr:to>
    <xdr:sp macro="" textlink="">
      <xdr:nvSpPr>
        <xdr:cNvPr id="544" name="楕円 543"/>
        <xdr:cNvSpPr/>
      </xdr:nvSpPr>
      <xdr:spPr>
        <a:xfrm>
          <a:off x="13652500" y="57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44126</xdr:rowOff>
    </xdr:from>
    <xdr:ext cx="599010" cy="259045"/>
    <xdr:sp macro="" textlink="">
      <xdr:nvSpPr>
        <xdr:cNvPr id="545" name="テキスト ボックス 544"/>
        <xdr:cNvSpPr txBox="1"/>
      </xdr:nvSpPr>
      <xdr:spPr>
        <a:xfrm>
          <a:off x="13403795" y="553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68456</xdr:rowOff>
    </xdr:from>
    <xdr:to>
      <xdr:col>67</xdr:col>
      <xdr:colOff>101600</xdr:colOff>
      <xdr:row>33</xdr:row>
      <xdr:rowOff>170056</xdr:rowOff>
    </xdr:to>
    <xdr:sp macro="" textlink="">
      <xdr:nvSpPr>
        <xdr:cNvPr id="546" name="楕円 545"/>
        <xdr:cNvSpPr/>
      </xdr:nvSpPr>
      <xdr:spPr>
        <a:xfrm>
          <a:off x="12763500" y="57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15133</xdr:rowOff>
    </xdr:from>
    <xdr:ext cx="599010" cy="259045"/>
    <xdr:sp macro="" textlink="">
      <xdr:nvSpPr>
        <xdr:cNvPr id="547" name="テキスト ボックス 546"/>
        <xdr:cNvSpPr txBox="1"/>
      </xdr:nvSpPr>
      <xdr:spPr>
        <a:xfrm>
          <a:off x="12514795" y="550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0" name="直線コネクタ 619"/>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1"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2" name="直線コネクタ 621"/>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3"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4" name="直線コネクタ 623"/>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109082</xdr:rowOff>
    </xdr:from>
    <xdr:to>
      <xdr:col>85</xdr:col>
      <xdr:colOff>127000</xdr:colOff>
      <xdr:row>76</xdr:row>
      <xdr:rowOff>148554</xdr:rowOff>
    </xdr:to>
    <xdr:cxnSp macro="">
      <xdr:nvCxnSpPr>
        <xdr:cNvPr id="625" name="直線コネクタ 624"/>
        <xdr:cNvCxnSpPr/>
      </xdr:nvCxnSpPr>
      <xdr:spPr>
        <a:xfrm flipV="1">
          <a:off x="15481300" y="12110582"/>
          <a:ext cx="838200" cy="10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6" name="公債費平均値テキスト"/>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7" name="フローチャート: 判断 626"/>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148554</xdr:rowOff>
    </xdr:from>
    <xdr:to>
      <xdr:col>81</xdr:col>
      <xdr:colOff>50800</xdr:colOff>
      <xdr:row>77</xdr:row>
      <xdr:rowOff>17276</xdr:rowOff>
    </xdr:to>
    <xdr:cxnSp macro="">
      <xdr:nvCxnSpPr>
        <xdr:cNvPr id="628" name="直線コネクタ 627"/>
        <xdr:cNvCxnSpPr/>
      </xdr:nvCxnSpPr>
      <xdr:spPr>
        <a:xfrm flipV="1">
          <a:off x="14592300" y="13178754"/>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33998</xdr:rowOff>
    </xdr:from>
    <xdr:to>
      <xdr:col>81</xdr:col>
      <xdr:colOff>101600</xdr:colOff>
      <xdr:row>77</xdr:row>
      <xdr:rowOff>135598</xdr:rowOff>
    </xdr:to>
    <xdr:sp macro="" textlink="">
      <xdr:nvSpPr>
        <xdr:cNvPr id="629" name="フローチャート: 判断 628"/>
        <xdr:cNvSpPr/>
      </xdr:nvSpPr>
      <xdr:spPr>
        <a:xfrm>
          <a:off x="15430500" y="132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126725</xdr:rowOff>
    </xdr:from>
    <xdr:ext cx="534377" cy="259045"/>
    <xdr:sp macro="" textlink="">
      <xdr:nvSpPr>
        <xdr:cNvPr id="630" name="テキスト ボックス 629"/>
        <xdr:cNvSpPr txBox="1"/>
      </xdr:nvSpPr>
      <xdr:spPr>
        <a:xfrm>
          <a:off x="15214111" y="133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17276</xdr:rowOff>
    </xdr:from>
    <xdr:to>
      <xdr:col>76</xdr:col>
      <xdr:colOff>114300</xdr:colOff>
      <xdr:row>77</xdr:row>
      <xdr:rowOff>17613</xdr:rowOff>
    </xdr:to>
    <xdr:cxnSp macro="">
      <xdr:nvCxnSpPr>
        <xdr:cNvPr id="631" name="直線コネクタ 630"/>
        <xdr:cNvCxnSpPr/>
      </xdr:nvCxnSpPr>
      <xdr:spPr>
        <a:xfrm flipV="1">
          <a:off x="13703300" y="1321892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29029</xdr:rowOff>
    </xdr:from>
    <xdr:to>
      <xdr:col>76</xdr:col>
      <xdr:colOff>165100</xdr:colOff>
      <xdr:row>77</xdr:row>
      <xdr:rowOff>130629</xdr:rowOff>
    </xdr:to>
    <xdr:sp macro="" textlink="">
      <xdr:nvSpPr>
        <xdr:cNvPr id="632" name="フローチャート: 判断 631"/>
        <xdr:cNvSpPr/>
      </xdr:nvSpPr>
      <xdr:spPr>
        <a:xfrm>
          <a:off x="14541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121756</xdr:rowOff>
    </xdr:from>
    <xdr:ext cx="534377" cy="259045"/>
    <xdr:sp macro="" textlink="">
      <xdr:nvSpPr>
        <xdr:cNvPr id="633" name="テキスト ボックス 632"/>
        <xdr:cNvSpPr txBox="1"/>
      </xdr:nvSpPr>
      <xdr:spPr>
        <a:xfrm>
          <a:off x="14325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17613</xdr:rowOff>
    </xdr:from>
    <xdr:to>
      <xdr:col>71</xdr:col>
      <xdr:colOff>177800</xdr:colOff>
      <xdr:row>77</xdr:row>
      <xdr:rowOff>21155</xdr:rowOff>
    </xdr:to>
    <xdr:cxnSp macro="">
      <xdr:nvCxnSpPr>
        <xdr:cNvPr id="634" name="直線コネクタ 633"/>
        <xdr:cNvCxnSpPr/>
      </xdr:nvCxnSpPr>
      <xdr:spPr>
        <a:xfrm flipV="1">
          <a:off x="12814300" y="13219263"/>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24533</xdr:rowOff>
    </xdr:from>
    <xdr:to>
      <xdr:col>72</xdr:col>
      <xdr:colOff>38100</xdr:colOff>
      <xdr:row>77</xdr:row>
      <xdr:rowOff>126133</xdr:rowOff>
    </xdr:to>
    <xdr:sp macro="" textlink="">
      <xdr:nvSpPr>
        <xdr:cNvPr id="635" name="フローチャート: 判断 634"/>
        <xdr:cNvSpPr/>
      </xdr:nvSpPr>
      <xdr:spPr>
        <a:xfrm>
          <a:off x="13652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117260</xdr:rowOff>
    </xdr:from>
    <xdr:ext cx="534377" cy="259045"/>
    <xdr:sp macro="" textlink="">
      <xdr:nvSpPr>
        <xdr:cNvPr id="636" name="テキスト ボックス 635"/>
        <xdr:cNvSpPr txBox="1"/>
      </xdr:nvSpPr>
      <xdr:spPr>
        <a:xfrm>
          <a:off x="13436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25753</xdr:rowOff>
    </xdr:from>
    <xdr:to>
      <xdr:col>67</xdr:col>
      <xdr:colOff>101600</xdr:colOff>
      <xdr:row>77</xdr:row>
      <xdr:rowOff>127353</xdr:rowOff>
    </xdr:to>
    <xdr:sp macro="" textlink="">
      <xdr:nvSpPr>
        <xdr:cNvPr id="637" name="フローチャート: 判断 636"/>
        <xdr:cNvSpPr/>
      </xdr:nvSpPr>
      <xdr:spPr>
        <a:xfrm>
          <a:off x="12763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118480</xdr:rowOff>
    </xdr:from>
    <xdr:ext cx="534377" cy="259045"/>
    <xdr:sp macro="" textlink="">
      <xdr:nvSpPr>
        <xdr:cNvPr id="638" name="テキスト ボックス 637"/>
        <xdr:cNvSpPr txBox="1"/>
      </xdr:nvSpPr>
      <xdr:spPr>
        <a:xfrm>
          <a:off x="12547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58282</xdr:rowOff>
    </xdr:from>
    <xdr:to>
      <xdr:col>85</xdr:col>
      <xdr:colOff>177800</xdr:colOff>
      <xdr:row>70</xdr:row>
      <xdr:rowOff>159882</xdr:rowOff>
    </xdr:to>
    <xdr:sp macro="" textlink="">
      <xdr:nvSpPr>
        <xdr:cNvPr id="644" name="楕円 643"/>
        <xdr:cNvSpPr/>
      </xdr:nvSpPr>
      <xdr:spPr>
        <a:xfrm>
          <a:off x="16268700" y="12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11309</xdr:rowOff>
    </xdr:from>
    <xdr:ext cx="599010" cy="259045"/>
    <xdr:sp macro="" textlink="">
      <xdr:nvSpPr>
        <xdr:cNvPr id="645" name="公債費該当値テキスト"/>
        <xdr:cNvSpPr txBox="1"/>
      </xdr:nvSpPr>
      <xdr:spPr>
        <a:xfrm>
          <a:off x="16370300" y="1201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97754</xdr:rowOff>
    </xdr:from>
    <xdr:to>
      <xdr:col>81</xdr:col>
      <xdr:colOff>101600</xdr:colOff>
      <xdr:row>77</xdr:row>
      <xdr:rowOff>27904</xdr:rowOff>
    </xdr:to>
    <xdr:sp macro="" textlink="">
      <xdr:nvSpPr>
        <xdr:cNvPr id="646" name="楕円 645"/>
        <xdr:cNvSpPr/>
      </xdr:nvSpPr>
      <xdr:spPr>
        <a:xfrm>
          <a:off x="15430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44431</xdr:rowOff>
    </xdr:from>
    <xdr:ext cx="534377" cy="259045"/>
    <xdr:sp macro="" textlink="">
      <xdr:nvSpPr>
        <xdr:cNvPr id="647" name="テキスト ボックス 646"/>
        <xdr:cNvSpPr txBox="1"/>
      </xdr:nvSpPr>
      <xdr:spPr>
        <a:xfrm>
          <a:off x="15214111" y="129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137926</xdr:rowOff>
    </xdr:from>
    <xdr:to>
      <xdr:col>76</xdr:col>
      <xdr:colOff>165100</xdr:colOff>
      <xdr:row>77</xdr:row>
      <xdr:rowOff>68076</xdr:rowOff>
    </xdr:to>
    <xdr:sp macro="" textlink="">
      <xdr:nvSpPr>
        <xdr:cNvPr id="648" name="楕円 647"/>
        <xdr:cNvSpPr/>
      </xdr:nvSpPr>
      <xdr:spPr>
        <a:xfrm>
          <a:off x="14541500" y="131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84604</xdr:rowOff>
    </xdr:from>
    <xdr:ext cx="534377" cy="259045"/>
    <xdr:sp macro="" textlink="">
      <xdr:nvSpPr>
        <xdr:cNvPr id="649" name="テキスト ボックス 648"/>
        <xdr:cNvSpPr txBox="1"/>
      </xdr:nvSpPr>
      <xdr:spPr>
        <a:xfrm>
          <a:off x="14325111" y="129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138263</xdr:rowOff>
    </xdr:from>
    <xdr:to>
      <xdr:col>72</xdr:col>
      <xdr:colOff>38100</xdr:colOff>
      <xdr:row>77</xdr:row>
      <xdr:rowOff>68413</xdr:rowOff>
    </xdr:to>
    <xdr:sp macro="" textlink="">
      <xdr:nvSpPr>
        <xdr:cNvPr id="650" name="楕円 649"/>
        <xdr:cNvSpPr/>
      </xdr:nvSpPr>
      <xdr:spPr>
        <a:xfrm>
          <a:off x="13652500" y="131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84939</xdr:rowOff>
    </xdr:from>
    <xdr:ext cx="534377" cy="259045"/>
    <xdr:sp macro="" textlink="">
      <xdr:nvSpPr>
        <xdr:cNvPr id="651" name="テキスト ボックス 650"/>
        <xdr:cNvSpPr txBox="1"/>
      </xdr:nvSpPr>
      <xdr:spPr>
        <a:xfrm>
          <a:off x="13436111" y="129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141805</xdr:rowOff>
    </xdr:from>
    <xdr:to>
      <xdr:col>67</xdr:col>
      <xdr:colOff>101600</xdr:colOff>
      <xdr:row>77</xdr:row>
      <xdr:rowOff>71955</xdr:rowOff>
    </xdr:to>
    <xdr:sp macro="" textlink="">
      <xdr:nvSpPr>
        <xdr:cNvPr id="652" name="楕円 651"/>
        <xdr:cNvSpPr/>
      </xdr:nvSpPr>
      <xdr:spPr>
        <a:xfrm>
          <a:off x="12763500" y="131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88482</xdr:rowOff>
    </xdr:from>
    <xdr:ext cx="534377" cy="259045"/>
    <xdr:sp macro="" textlink="">
      <xdr:nvSpPr>
        <xdr:cNvPr id="653" name="テキスト ボックス 652"/>
        <xdr:cNvSpPr txBox="1"/>
      </xdr:nvSpPr>
      <xdr:spPr>
        <a:xfrm>
          <a:off x="12547111" y="12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152419</xdr:rowOff>
    </xdr:from>
    <xdr:to>
      <xdr:col>85</xdr:col>
      <xdr:colOff>126364</xdr:colOff>
      <xdr:row>98</xdr:row>
      <xdr:rowOff>130218</xdr:rowOff>
    </xdr:to>
    <xdr:cxnSp macro="">
      <xdr:nvCxnSpPr>
        <xdr:cNvPr id="675" name="直線コネクタ 674"/>
        <xdr:cNvCxnSpPr/>
      </xdr:nvCxnSpPr>
      <xdr:spPr>
        <a:xfrm flipV="1">
          <a:off x="16317595" y="16440169"/>
          <a:ext cx="1269" cy="492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134045</xdr:rowOff>
    </xdr:from>
    <xdr:ext cx="469744" cy="259045"/>
    <xdr:sp macro="" textlink="">
      <xdr:nvSpPr>
        <xdr:cNvPr id="676" name="積立金最小値テキスト"/>
        <xdr:cNvSpPr txBox="1"/>
      </xdr:nvSpPr>
      <xdr:spPr>
        <a:xfrm>
          <a:off x="16370300" y="1693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130218</xdr:rowOff>
    </xdr:from>
    <xdr:to>
      <xdr:col>86</xdr:col>
      <xdr:colOff>25400</xdr:colOff>
      <xdr:row>98</xdr:row>
      <xdr:rowOff>130218</xdr:rowOff>
    </xdr:to>
    <xdr:cxnSp macro="">
      <xdr:nvCxnSpPr>
        <xdr:cNvPr id="677" name="直線コネクタ 676"/>
        <xdr:cNvCxnSpPr/>
      </xdr:nvCxnSpPr>
      <xdr:spPr>
        <a:xfrm>
          <a:off x="16230600" y="169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99096</xdr:rowOff>
    </xdr:from>
    <xdr:ext cx="599010" cy="259045"/>
    <xdr:sp macro="" textlink="">
      <xdr:nvSpPr>
        <xdr:cNvPr id="678" name="積立金最大値テキスト"/>
        <xdr:cNvSpPr txBox="1"/>
      </xdr:nvSpPr>
      <xdr:spPr>
        <a:xfrm>
          <a:off x="16370300" y="1621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152419</xdr:rowOff>
    </xdr:from>
    <xdr:to>
      <xdr:col>86</xdr:col>
      <xdr:colOff>25400</xdr:colOff>
      <xdr:row>95</xdr:row>
      <xdr:rowOff>152419</xdr:rowOff>
    </xdr:to>
    <xdr:cxnSp macro="">
      <xdr:nvCxnSpPr>
        <xdr:cNvPr id="679" name="直線コネクタ 678"/>
        <xdr:cNvCxnSpPr/>
      </xdr:nvCxnSpPr>
      <xdr:spPr>
        <a:xfrm>
          <a:off x="16230600" y="1644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131045</xdr:rowOff>
    </xdr:from>
    <xdr:to>
      <xdr:col>85</xdr:col>
      <xdr:colOff>127000</xdr:colOff>
      <xdr:row>97</xdr:row>
      <xdr:rowOff>126442</xdr:rowOff>
    </xdr:to>
    <xdr:cxnSp macro="">
      <xdr:nvCxnSpPr>
        <xdr:cNvPr id="680" name="直線コネクタ 679"/>
        <xdr:cNvCxnSpPr/>
      </xdr:nvCxnSpPr>
      <xdr:spPr>
        <a:xfrm>
          <a:off x="15481300" y="16590245"/>
          <a:ext cx="838200" cy="1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95614</xdr:rowOff>
    </xdr:from>
    <xdr:ext cx="534377" cy="259045"/>
    <xdr:sp macro="" textlink="">
      <xdr:nvSpPr>
        <xdr:cNvPr id="681" name="積立金平均値テキスト"/>
        <xdr:cNvSpPr txBox="1"/>
      </xdr:nvSpPr>
      <xdr:spPr>
        <a:xfrm>
          <a:off x="16370300" y="1672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117187</xdr:rowOff>
    </xdr:from>
    <xdr:to>
      <xdr:col>85</xdr:col>
      <xdr:colOff>177800</xdr:colOff>
      <xdr:row>98</xdr:row>
      <xdr:rowOff>47337</xdr:rowOff>
    </xdr:to>
    <xdr:sp macro="" textlink="">
      <xdr:nvSpPr>
        <xdr:cNvPr id="682" name="フローチャート: 判断 681"/>
        <xdr:cNvSpPr/>
      </xdr:nvSpPr>
      <xdr:spPr>
        <a:xfrm>
          <a:off x="16268700" y="1674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99448</xdr:rowOff>
    </xdr:from>
    <xdr:to>
      <xdr:col>81</xdr:col>
      <xdr:colOff>50800</xdr:colOff>
      <xdr:row>96</xdr:row>
      <xdr:rowOff>131045</xdr:rowOff>
    </xdr:to>
    <xdr:cxnSp macro="">
      <xdr:nvCxnSpPr>
        <xdr:cNvPr id="683" name="直線コネクタ 682"/>
        <xdr:cNvCxnSpPr/>
      </xdr:nvCxnSpPr>
      <xdr:spPr>
        <a:xfrm>
          <a:off x="14592300" y="16215748"/>
          <a:ext cx="889000" cy="3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12168</xdr:rowOff>
    </xdr:from>
    <xdr:to>
      <xdr:col>81</xdr:col>
      <xdr:colOff>101600</xdr:colOff>
      <xdr:row>98</xdr:row>
      <xdr:rowOff>113768</xdr:rowOff>
    </xdr:to>
    <xdr:sp macro="" textlink="">
      <xdr:nvSpPr>
        <xdr:cNvPr id="684" name="フローチャート: 判断 683"/>
        <xdr:cNvSpPr/>
      </xdr:nvSpPr>
      <xdr:spPr>
        <a:xfrm>
          <a:off x="15430500" y="1681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104895</xdr:rowOff>
    </xdr:from>
    <xdr:ext cx="534377" cy="259045"/>
    <xdr:sp macro="" textlink="">
      <xdr:nvSpPr>
        <xdr:cNvPr id="685" name="テキスト ボックス 684"/>
        <xdr:cNvSpPr txBox="1"/>
      </xdr:nvSpPr>
      <xdr:spPr>
        <a:xfrm>
          <a:off x="15214111" y="169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99448</xdr:rowOff>
    </xdr:from>
    <xdr:to>
      <xdr:col>76</xdr:col>
      <xdr:colOff>114300</xdr:colOff>
      <xdr:row>95</xdr:row>
      <xdr:rowOff>138849</xdr:rowOff>
    </xdr:to>
    <xdr:cxnSp macro="">
      <xdr:nvCxnSpPr>
        <xdr:cNvPr id="686" name="直線コネクタ 685"/>
        <xdr:cNvCxnSpPr/>
      </xdr:nvCxnSpPr>
      <xdr:spPr>
        <a:xfrm flipV="1">
          <a:off x="13703300" y="16215748"/>
          <a:ext cx="889000" cy="2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26301</xdr:rowOff>
    </xdr:from>
    <xdr:to>
      <xdr:col>76</xdr:col>
      <xdr:colOff>165100</xdr:colOff>
      <xdr:row>98</xdr:row>
      <xdr:rowOff>127901</xdr:rowOff>
    </xdr:to>
    <xdr:sp macro="" textlink="">
      <xdr:nvSpPr>
        <xdr:cNvPr id="687" name="フローチャート: 判断 686"/>
        <xdr:cNvSpPr/>
      </xdr:nvSpPr>
      <xdr:spPr>
        <a:xfrm>
          <a:off x="14541500" y="168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119028</xdr:rowOff>
    </xdr:from>
    <xdr:ext cx="534377" cy="259045"/>
    <xdr:sp macro="" textlink="">
      <xdr:nvSpPr>
        <xdr:cNvPr id="688" name="テキスト ボックス 687"/>
        <xdr:cNvSpPr txBox="1"/>
      </xdr:nvSpPr>
      <xdr:spPr>
        <a:xfrm>
          <a:off x="14325111" y="169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41548</xdr:rowOff>
    </xdr:from>
    <xdr:to>
      <xdr:col>71</xdr:col>
      <xdr:colOff>177800</xdr:colOff>
      <xdr:row>95</xdr:row>
      <xdr:rowOff>138849</xdr:rowOff>
    </xdr:to>
    <xdr:cxnSp macro="">
      <xdr:nvCxnSpPr>
        <xdr:cNvPr id="689" name="直線コネクタ 688"/>
        <xdr:cNvCxnSpPr/>
      </xdr:nvCxnSpPr>
      <xdr:spPr>
        <a:xfrm>
          <a:off x="12814300" y="15643498"/>
          <a:ext cx="889000" cy="78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19217</xdr:rowOff>
    </xdr:from>
    <xdr:to>
      <xdr:col>72</xdr:col>
      <xdr:colOff>38100</xdr:colOff>
      <xdr:row>98</xdr:row>
      <xdr:rowOff>120817</xdr:rowOff>
    </xdr:to>
    <xdr:sp macro="" textlink="">
      <xdr:nvSpPr>
        <xdr:cNvPr id="690" name="フローチャート: 判断 689"/>
        <xdr:cNvSpPr/>
      </xdr:nvSpPr>
      <xdr:spPr>
        <a:xfrm>
          <a:off x="136525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111944</xdr:rowOff>
    </xdr:from>
    <xdr:ext cx="534377" cy="259045"/>
    <xdr:sp macro="" textlink="">
      <xdr:nvSpPr>
        <xdr:cNvPr id="691" name="テキスト ボックス 690"/>
        <xdr:cNvSpPr txBox="1"/>
      </xdr:nvSpPr>
      <xdr:spPr>
        <a:xfrm>
          <a:off x="13436111" y="169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33716</xdr:rowOff>
    </xdr:from>
    <xdr:to>
      <xdr:col>67</xdr:col>
      <xdr:colOff>101600</xdr:colOff>
      <xdr:row>98</xdr:row>
      <xdr:rowOff>135316</xdr:rowOff>
    </xdr:to>
    <xdr:sp macro="" textlink="">
      <xdr:nvSpPr>
        <xdr:cNvPr id="692" name="フローチャート: 判断 691"/>
        <xdr:cNvSpPr/>
      </xdr:nvSpPr>
      <xdr:spPr>
        <a:xfrm>
          <a:off x="12763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126443</xdr:rowOff>
    </xdr:from>
    <xdr:ext cx="534377" cy="259045"/>
    <xdr:sp macro="" textlink="">
      <xdr:nvSpPr>
        <xdr:cNvPr id="693" name="テキスト ボックス 692"/>
        <xdr:cNvSpPr txBox="1"/>
      </xdr:nvSpPr>
      <xdr:spPr>
        <a:xfrm>
          <a:off x="12547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75642</xdr:rowOff>
    </xdr:from>
    <xdr:to>
      <xdr:col>85</xdr:col>
      <xdr:colOff>177800</xdr:colOff>
      <xdr:row>98</xdr:row>
      <xdr:rowOff>5792</xdr:rowOff>
    </xdr:to>
    <xdr:sp macro="" textlink="">
      <xdr:nvSpPr>
        <xdr:cNvPr id="699" name="楕円 698"/>
        <xdr:cNvSpPr/>
      </xdr:nvSpPr>
      <xdr:spPr>
        <a:xfrm>
          <a:off x="162687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98519</xdr:rowOff>
    </xdr:from>
    <xdr:ext cx="534377" cy="259045"/>
    <xdr:sp macro="" textlink="">
      <xdr:nvSpPr>
        <xdr:cNvPr id="700" name="積立金該当値テキスト"/>
        <xdr:cNvSpPr txBox="1"/>
      </xdr:nvSpPr>
      <xdr:spPr>
        <a:xfrm>
          <a:off x="16370300" y="1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80245</xdr:rowOff>
    </xdr:from>
    <xdr:to>
      <xdr:col>81</xdr:col>
      <xdr:colOff>101600</xdr:colOff>
      <xdr:row>97</xdr:row>
      <xdr:rowOff>10395</xdr:rowOff>
    </xdr:to>
    <xdr:sp macro="" textlink="">
      <xdr:nvSpPr>
        <xdr:cNvPr id="701" name="楕円 700"/>
        <xdr:cNvSpPr/>
      </xdr:nvSpPr>
      <xdr:spPr>
        <a:xfrm>
          <a:off x="15430500" y="165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26922</xdr:rowOff>
    </xdr:from>
    <xdr:ext cx="534377" cy="259045"/>
    <xdr:sp macro="" textlink="">
      <xdr:nvSpPr>
        <xdr:cNvPr id="702" name="テキスト ボックス 701"/>
        <xdr:cNvSpPr txBox="1"/>
      </xdr:nvSpPr>
      <xdr:spPr>
        <a:xfrm>
          <a:off x="15214111" y="163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48648</xdr:rowOff>
    </xdr:from>
    <xdr:to>
      <xdr:col>76</xdr:col>
      <xdr:colOff>165100</xdr:colOff>
      <xdr:row>94</xdr:row>
      <xdr:rowOff>150248</xdr:rowOff>
    </xdr:to>
    <xdr:sp macro="" textlink="">
      <xdr:nvSpPr>
        <xdr:cNvPr id="703" name="楕円 702"/>
        <xdr:cNvSpPr/>
      </xdr:nvSpPr>
      <xdr:spPr>
        <a:xfrm>
          <a:off x="14541500" y="161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166775</xdr:rowOff>
    </xdr:from>
    <xdr:ext cx="599010" cy="259045"/>
    <xdr:sp macro="" textlink="">
      <xdr:nvSpPr>
        <xdr:cNvPr id="704" name="テキスト ボックス 703"/>
        <xdr:cNvSpPr txBox="1"/>
      </xdr:nvSpPr>
      <xdr:spPr>
        <a:xfrm>
          <a:off x="14292795" y="1594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88049</xdr:rowOff>
    </xdr:from>
    <xdr:to>
      <xdr:col>72</xdr:col>
      <xdr:colOff>38100</xdr:colOff>
      <xdr:row>96</xdr:row>
      <xdr:rowOff>18199</xdr:rowOff>
    </xdr:to>
    <xdr:sp macro="" textlink="">
      <xdr:nvSpPr>
        <xdr:cNvPr id="705" name="楕円 704"/>
        <xdr:cNvSpPr/>
      </xdr:nvSpPr>
      <xdr:spPr>
        <a:xfrm>
          <a:off x="13652500" y="163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34726</xdr:rowOff>
    </xdr:from>
    <xdr:ext cx="599010" cy="259045"/>
    <xdr:sp macro="" textlink="">
      <xdr:nvSpPr>
        <xdr:cNvPr id="706" name="テキスト ボックス 705"/>
        <xdr:cNvSpPr txBox="1"/>
      </xdr:nvSpPr>
      <xdr:spPr>
        <a:xfrm>
          <a:off x="13403795" y="1615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162198</xdr:rowOff>
    </xdr:from>
    <xdr:to>
      <xdr:col>67</xdr:col>
      <xdr:colOff>101600</xdr:colOff>
      <xdr:row>91</xdr:row>
      <xdr:rowOff>92348</xdr:rowOff>
    </xdr:to>
    <xdr:sp macro="" textlink="">
      <xdr:nvSpPr>
        <xdr:cNvPr id="707" name="楕円 706"/>
        <xdr:cNvSpPr/>
      </xdr:nvSpPr>
      <xdr:spPr>
        <a:xfrm>
          <a:off x="12763500" y="155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108875</xdr:rowOff>
    </xdr:from>
    <xdr:ext cx="599010" cy="259045"/>
    <xdr:sp macro="" textlink="">
      <xdr:nvSpPr>
        <xdr:cNvPr id="708" name="テキスト ボックス 707"/>
        <xdr:cNvSpPr txBox="1"/>
      </xdr:nvSpPr>
      <xdr:spPr>
        <a:xfrm>
          <a:off x="12514795" y="153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98003</xdr:rowOff>
    </xdr:from>
    <xdr:to>
      <xdr:col>116</xdr:col>
      <xdr:colOff>63500</xdr:colOff>
      <xdr:row>34</xdr:row>
      <xdr:rowOff>133253</xdr:rowOff>
    </xdr:to>
    <xdr:cxnSp macro="">
      <xdr:nvCxnSpPr>
        <xdr:cNvPr id="735" name="直線コネクタ 734"/>
        <xdr:cNvCxnSpPr/>
      </xdr:nvCxnSpPr>
      <xdr:spPr>
        <a:xfrm>
          <a:off x="21323300" y="5412953"/>
          <a:ext cx="838200" cy="5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98003</xdr:rowOff>
    </xdr:from>
    <xdr:to>
      <xdr:col>111</xdr:col>
      <xdr:colOff>177800</xdr:colOff>
      <xdr:row>35</xdr:row>
      <xdr:rowOff>163749</xdr:rowOff>
    </xdr:to>
    <xdr:cxnSp macro="">
      <xdr:nvCxnSpPr>
        <xdr:cNvPr id="738" name="直線コネクタ 737"/>
        <xdr:cNvCxnSpPr/>
      </xdr:nvCxnSpPr>
      <xdr:spPr>
        <a:xfrm flipV="1">
          <a:off x="20434300" y="5412953"/>
          <a:ext cx="889000" cy="7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92558</xdr:rowOff>
    </xdr:from>
    <xdr:to>
      <xdr:col>112</xdr:col>
      <xdr:colOff>38100</xdr:colOff>
      <xdr:row>38</xdr:row>
      <xdr:rowOff>22707</xdr:rowOff>
    </xdr:to>
    <xdr:sp macro="" textlink="">
      <xdr:nvSpPr>
        <xdr:cNvPr id="739" name="フローチャート: 判断 738"/>
        <xdr:cNvSpPr/>
      </xdr:nvSpPr>
      <xdr:spPr>
        <a:xfrm>
          <a:off x="21272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13835</xdr:rowOff>
    </xdr:from>
    <xdr:ext cx="469744" cy="259045"/>
    <xdr:sp macro="" textlink="">
      <xdr:nvSpPr>
        <xdr:cNvPr id="740" name="テキスト ボックス 739"/>
        <xdr:cNvSpPr txBox="1"/>
      </xdr:nvSpPr>
      <xdr:spPr>
        <a:xfrm>
          <a:off x="21088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58090</xdr:rowOff>
    </xdr:from>
    <xdr:to>
      <xdr:col>107</xdr:col>
      <xdr:colOff>50800</xdr:colOff>
      <xdr:row>35</xdr:row>
      <xdr:rowOff>163749</xdr:rowOff>
    </xdr:to>
    <xdr:cxnSp macro="">
      <xdr:nvCxnSpPr>
        <xdr:cNvPr id="741" name="直線コネクタ 740"/>
        <xdr:cNvCxnSpPr/>
      </xdr:nvCxnSpPr>
      <xdr:spPr>
        <a:xfrm>
          <a:off x="19545300" y="6058840"/>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136311</xdr:rowOff>
    </xdr:from>
    <xdr:to>
      <xdr:col>107</xdr:col>
      <xdr:colOff>101600</xdr:colOff>
      <xdr:row>38</xdr:row>
      <xdr:rowOff>66461</xdr:rowOff>
    </xdr:to>
    <xdr:sp macro="" textlink="">
      <xdr:nvSpPr>
        <xdr:cNvPr id="742" name="フローチャート: 判断 741"/>
        <xdr:cNvSpPr/>
      </xdr:nvSpPr>
      <xdr:spPr>
        <a:xfrm>
          <a:off x="20383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57589</xdr:rowOff>
    </xdr:from>
    <xdr:ext cx="469744" cy="259045"/>
    <xdr:sp macro="" textlink="">
      <xdr:nvSpPr>
        <xdr:cNvPr id="743" name="テキスト ボックス 742"/>
        <xdr:cNvSpPr txBox="1"/>
      </xdr:nvSpPr>
      <xdr:spPr>
        <a:xfrm>
          <a:off x="20199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36693</xdr:rowOff>
    </xdr:from>
    <xdr:to>
      <xdr:col>102</xdr:col>
      <xdr:colOff>114300</xdr:colOff>
      <xdr:row>35</xdr:row>
      <xdr:rowOff>58090</xdr:rowOff>
    </xdr:to>
    <xdr:cxnSp macro="">
      <xdr:nvCxnSpPr>
        <xdr:cNvPr id="744" name="直線コネクタ 743"/>
        <xdr:cNvCxnSpPr/>
      </xdr:nvCxnSpPr>
      <xdr:spPr>
        <a:xfrm>
          <a:off x="18656300" y="5523093"/>
          <a:ext cx="889000" cy="5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144541</xdr:rowOff>
    </xdr:from>
    <xdr:to>
      <xdr:col>102</xdr:col>
      <xdr:colOff>165100</xdr:colOff>
      <xdr:row>38</xdr:row>
      <xdr:rowOff>74692</xdr:rowOff>
    </xdr:to>
    <xdr:sp macro="" textlink="">
      <xdr:nvSpPr>
        <xdr:cNvPr id="745" name="フローチャート: 判断 744"/>
        <xdr:cNvSpPr/>
      </xdr:nvSpPr>
      <xdr:spPr>
        <a:xfrm>
          <a:off x="19494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65819</xdr:rowOff>
    </xdr:from>
    <xdr:ext cx="469744" cy="259045"/>
    <xdr:sp macro="" textlink="">
      <xdr:nvSpPr>
        <xdr:cNvPr id="746" name="テキスト ボックス 745"/>
        <xdr:cNvSpPr txBox="1"/>
      </xdr:nvSpPr>
      <xdr:spPr>
        <a:xfrm>
          <a:off x="19310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156291</xdr:rowOff>
    </xdr:from>
    <xdr:to>
      <xdr:col>98</xdr:col>
      <xdr:colOff>38100</xdr:colOff>
      <xdr:row>38</xdr:row>
      <xdr:rowOff>86441</xdr:rowOff>
    </xdr:to>
    <xdr:sp macro="" textlink="">
      <xdr:nvSpPr>
        <xdr:cNvPr id="747" name="フローチャート: 判断 746"/>
        <xdr:cNvSpPr/>
      </xdr:nvSpPr>
      <xdr:spPr>
        <a:xfrm>
          <a:off x="18605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77568</xdr:rowOff>
    </xdr:from>
    <xdr:ext cx="469744" cy="259045"/>
    <xdr:sp macro="" textlink="">
      <xdr:nvSpPr>
        <xdr:cNvPr id="748" name="テキスト ボックス 747"/>
        <xdr:cNvSpPr txBox="1"/>
      </xdr:nvSpPr>
      <xdr:spPr>
        <a:xfrm>
          <a:off x="18421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82453</xdr:rowOff>
    </xdr:from>
    <xdr:to>
      <xdr:col>116</xdr:col>
      <xdr:colOff>114300</xdr:colOff>
      <xdr:row>35</xdr:row>
      <xdr:rowOff>12603</xdr:rowOff>
    </xdr:to>
    <xdr:sp macro="" textlink="">
      <xdr:nvSpPr>
        <xdr:cNvPr id="754" name="楕円 753"/>
        <xdr:cNvSpPr/>
      </xdr:nvSpPr>
      <xdr:spPr>
        <a:xfrm>
          <a:off x="22110700" y="59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105330</xdr:rowOff>
    </xdr:from>
    <xdr:ext cx="534377" cy="259045"/>
    <xdr:sp macro="" textlink="">
      <xdr:nvSpPr>
        <xdr:cNvPr id="755" name="投資及び出資金該当値テキスト"/>
        <xdr:cNvSpPr txBox="1"/>
      </xdr:nvSpPr>
      <xdr:spPr>
        <a:xfrm>
          <a:off x="22212300" y="57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47203</xdr:rowOff>
    </xdr:from>
    <xdr:to>
      <xdr:col>112</xdr:col>
      <xdr:colOff>38100</xdr:colOff>
      <xdr:row>31</xdr:row>
      <xdr:rowOff>148803</xdr:rowOff>
    </xdr:to>
    <xdr:sp macro="" textlink="">
      <xdr:nvSpPr>
        <xdr:cNvPr id="756" name="楕円 755"/>
        <xdr:cNvSpPr/>
      </xdr:nvSpPr>
      <xdr:spPr>
        <a:xfrm>
          <a:off x="21272500" y="53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165330</xdr:rowOff>
    </xdr:from>
    <xdr:ext cx="534377" cy="259045"/>
    <xdr:sp macro="" textlink="">
      <xdr:nvSpPr>
        <xdr:cNvPr id="757" name="テキスト ボックス 756"/>
        <xdr:cNvSpPr txBox="1"/>
      </xdr:nvSpPr>
      <xdr:spPr>
        <a:xfrm>
          <a:off x="21056111" y="51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112949</xdr:rowOff>
    </xdr:from>
    <xdr:to>
      <xdr:col>107</xdr:col>
      <xdr:colOff>101600</xdr:colOff>
      <xdr:row>36</xdr:row>
      <xdr:rowOff>43099</xdr:rowOff>
    </xdr:to>
    <xdr:sp macro="" textlink="">
      <xdr:nvSpPr>
        <xdr:cNvPr id="758" name="楕円 757"/>
        <xdr:cNvSpPr/>
      </xdr:nvSpPr>
      <xdr:spPr>
        <a:xfrm>
          <a:off x="20383500" y="61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59626</xdr:rowOff>
    </xdr:from>
    <xdr:ext cx="534377" cy="259045"/>
    <xdr:sp macro="" textlink="">
      <xdr:nvSpPr>
        <xdr:cNvPr id="759" name="テキスト ボックス 758"/>
        <xdr:cNvSpPr txBox="1"/>
      </xdr:nvSpPr>
      <xdr:spPr>
        <a:xfrm>
          <a:off x="20167111" y="58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7290</xdr:rowOff>
    </xdr:from>
    <xdr:to>
      <xdr:col>102</xdr:col>
      <xdr:colOff>165100</xdr:colOff>
      <xdr:row>35</xdr:row>
      <xdr:rowOff>108890</xdr:rowOff>
    </xdr:to>
    <xdr:sp macro="" textlink="">
      <xdr:nvSpPr>
        <xdr:cNvPr id="760" name="楕円 759"/>
        <xdr:cNvSpPr/>
      </xdr:nvSpPr>
      <xdr:spPr>
        <a:xfrm>
          <a:off x="194945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125417</xdr:rowOff>
    </xdr:from>
    <xdr:ext cx="534377" cy="259045"/>
    <xdr:sp macro="" textlink="">
      <xdr:nvSpPr>
        <xdr:cNvPr id="761" name="テキスト ボックス 760"/>
        <xdr:cNvSpPr txBox="1"/>
      </xdr:nvSpPr>
      <xdr:spPr>
        <a:xfrm>
          <a:off x="19278111" y="57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157343</xdr:rowOff>
    </xdr:from>
    <xdr:to>
      <xdr:col>98</xdr:col>
      <xdr:colOff>38100</xdr:colOff>
      <xdr:row>32</xdr:row>
      <xdr:rowOff>87493</xdr:rowOff>
    </xdr:to>
    <xdr:sp macro="" textlink="">
      <xdr:nvSpPr>
        <xdr:cNvPr id="762" name="楕円 761"/>
        <xdr:cNvSpPr/>
      </xdr:nvSpPr>
      <xdr:spPr>
        <a:xfrm>
          <a:off x="18605500" y="54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104020</xdr:rowOff>
    </xdr:from>
    <xdr:ext cx="534377" cy="259045"/>
    <xdr:sp macro="" textlink="">
      <xdr:nvSpPr>
        <xdr:cNvPr id="763" name="テキスト ボックス 762"/>
        <xdr:cNvSpPr txBox="1"/>
      </xdr:nvSpPr>
      <xdr:spPr>
        <a:xfrm>
          <a:off x="18389111" y="52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61519</xdr:rowOff>
    </xdr:from>
    <xdr:to>
      <xdr:col>116</xdr:col>
      <xdr:colOff>63500</xdr:colOff>
      <xdr:row>55</xdr:row>
      <xdr:rowOff>65679</xdr:rowOff>
    </xdr:to>
    <xdr:cxnSp macro="">
      <xdr:nvCxnSpPr>
        <xdr:cNvPr id="790" name="直線コネクタ 789"/>
        <xdr:cNvCxnSpPr/>
      </xdr:nvCxnSpPr>
      <xdr:spPr>
        <a:xfrm>
          <a:off x="21323300" y="9491269"/>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1" name="貸付金平均値テキスト"/>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37241</xdr:rowOff>
    </xdr:from>
    <xdr:to>
      <xdr:col>111</xdr:col>
      <xdr:colOff>177800</xdr:colOff>
      <xdr:row>55</xdr:row>
      <xdr:rowOff>61519</xdr:rowOff>
    </xdr:to>
    <xdr:cxnSp macro="">
      <xdr:nvCxnSpPr>
        <xdr:cNvPr id="793" name="直線コネクタ 792"/>
        <xdr:cNvCxnSpPr/>
      </xdr:nvCxnSpPr>
      <xdr:spPr>
        <a:xfrm>
          <a:off x="20434300" y="9466991"/>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27361</xdr:rowOff>
    </xdr:from>
    <xdr:to>
      <xdr:col>112</xdr:col>
      <xdr:colOff>38100</xdr:colOff>
      <xdr:row>57</xdr:row>
      <xdr:rowOff>128961</xdr:rowOff>
    </xdr:to>
    <xdr:sp macro="" textlink="">
      <xdr:nvSpPr>
        <xdr:cNvPr id="794" name="フローチャート: 判断 793"/>
        <xdr:cNvSpPr/>
      </xdr:nvSpPr>
      <xdr:spPr>
        <a:xfrm>
          <a:off x="21272500" y="98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120088</xdr:rowOff>
    </xdr:from>
    <xdr:ext cx="469744" cy="259045"/>
    <xdr:sp macro="" textlink="">
      <xdr:nvSpPr>
        <xdr:cNvPr id="795" name="テキスト ボックス 794"/>
        <xdr:cNvSpPr txBox="1"/>
      </xdr:nvSpPr>
      <xdr:spPr>
        <a:xfrm>
          <a:off x="21088428" y="98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35321</xdr:rowOff>
    </xdr:from>
    <xdr:to>
      <xdr:col>107</xdr:col>
      <xdr:colOff>50800</xdr:colOff>
      <xdr:row>55</xdr:row>
      <xdr:rowOff>37241</xdr:rowOff>
    </xdr:to>
    <xdr:cxnSp macro="">
      <xdr:nvCxnSpPr>
        <xdr:cNvPr id="796" name="直線コネクタ 795"/>
        <xdr:cNvCxnSpPr/>
      </xdr:nvCxnSpPr>
      <xdr:spPr>
        <a:xfrm>
          <a:off x="19545300" y="946507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31841</xdr:rowOff>
    </xdr:from>
    <xdr:to>
      <xdr:col>107</xdr:col>
      <xdr:colOff>101600</xdr:colOff>
      <xdr:row>57</xdr:row>
      <xdr:rowOff>133441</xdr:rowOff>
    </xdr:to>
    <xdr:sp macro="" textlink="">
      <xdr:nvSpPr>
        <xdr:cNvPr id="797" name="フローチャート: 判断 796"/>
        <xdr:cNvSpPr/>
      </xdr:nvSpPr>
      <xdr:spPr>
        <a:xfrm>
          <a:off x="20383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124568</xdr:rowOff>
    </xdr:from>
    <xdr:ext cx="469744" cy="259045"/>
    <xdr:sp macro="" textlink="">
      <xdr:nvSpPr>
        <xdr:cNvPr id="798" name="テキスト ボックス 797"/>
        <xdr:cNvSpPr txBox="1"/>
      </xdr:nvSpPr>
      <xdr:spPr>
        <a:xfrm>
          <a:off x="20199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11775</xdr:rowOff>
    </xdr:from>
    <xdr:to>
      <xdr:col>102</xdr:col>
      <xdr:colOff>114300</xdr:colOff>
      <xdr:row>55</xdr:row>
      <xdr:rowOff>35321</xdr:rowOff>
    </xdr:to>
    <xdr:cxnSp macro="">
      <xdr:nvCxnSpPr>
        <xdr:cNvPr id="799" name="直線コネクタ 798"/>
        <xdr:cNvCxnSpPr/>
      </xdr:nvCxnSpPr>
      <xdr:spPr>
        <a:xfrm>
          <a:off x="18656300" y="944152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13233</xdr:rowOff>
    </xdr:from>
    <xdr:to>
      <xdr:col>102</xdr:col>
      <xdr:colOff>165100</xdr:colOff>
      <xdr:row>57</xdr:row>
      <xdr:rowOff>114833</xdr:rowOff>
    </xdr:to>
    <xdr:sp macro="" textlink="">
      <xdr:nvSpPr>
        <xdr:cNvPr id="800" name="フローチャート: 判断 799"/>
        <xdr:cNvSpPr/>
      </xdr:nvSpPr>
      <xdr:spPr>
        <a:xfrm>
          <a:off x="19494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105960</xdr:rowOff>
    </xdr:from>
    <xdr:ext cx="469744" cy="259045"/>
    <xdr:sp macro="" textlink="">
      <xdr:nvSpPr>
        <xdr:cNvPr id="801" name="テキスト ボックス 800"/>
        <xdr:cNvSpPr txBox="1"/>
      </xdr:nvSpPr>
      <xdr:spPr>
        <a:xfrm>
          <a:off x="19310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4501</xdr:rowOff>
    </xdr:from>
    <xdr:to>
      <xdr:col>98</xdr:col>
      <xdr:colOff>38100</xdr:colOff>
      <xdr:row>57</xdr:row>
      <xdr:rowOff>106101</xdr:rowOff>
    </xdr:to>
    <xdr:sp macro="" textlink="">
      <xdr:nvSpPr>
        <xdr:cNvPr id="802" name="フローチャート: 判断 801"/>
        <xdr:cNvSpPr/>
      </xdr:nvSpPr>
      <xdr:spPr>
        <a:xfrm>
          <a:off x="18605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97228</xdr:rowOff>
    </xdr:from>
    <xdr:ext cx="469744" cy="259045"/>
    <xdr:sp macro="" textlink="">
      <xdr:nvSpPr>
        <xdr:cNvPr id="803" name="テキスト ボックス 802"/>
        <xdr:cNvSpPr txBox="1"/>
      </xdr:nvSpPr>
      <xdr:spPr>
        <a:xfrm>
          <a:off x="18421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14879</xdr:rowOff>
    </xdr:from>
    <xdr:to>
      <xdr:col>116</xdr:col>
      <xdr:colOff>114300</xdr:colOff>
      <xdr:row>55</xdr:row>
      <xdr:rowOff>116479</xdr:rowOff>
    </xdr:to>
    <xdr:sp macro="" textlink="">
      <xdr:nvSpPr>
        <xdr:cNvPr id="809" name="楕円 808"/>
        <xdr:cNvSpPr/>
      </xdr:nvSpPr>
      <xdr:spPr>
        <a:xfrm>
          <a:off x="22110700" y="94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37756</xdr:rowOff>
    </xdr:from>
    <xdr:ext cx="534377" cy="259045"/>
    <xdr:sp macro="" textlink="">
      <xdr:nvSpPr>
        <xdr:cNvPr id="810" name="貸付金該当値テキスト"/>
        <xdr:cNvSpPr txBox="1"/>
      </xdr:nvSpPr>
      <xdr:spPr>
        <a:xfrm>
          <a:off x="22212300" y="92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10719</xdr:rowOff>
    </xdr:from>
    <xdr:to>
      <xdr:col>112</xdr:col>
      <xdr:colOff>38100</xdr:colOff>
      <xdr:row>55</xdr:row>
      <xdr:rowOff>112319</xdr:rowOff>
    </xdr:to>
    <xdr:sp macro="" textlink="">
      <xdr:nvSpPr>
        <xdr:cNvPr id="811" name="楕円 810"/>
        <xdr:cNvSpPr/>
      </xdr:nvSpPr>
      <xdr:spPr>
        <a:xfrm>
          <a:off x="21272500" y="94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128846</xdr:rowOff>
    </xdr:from>
    <xdr:ext cx="534377" cy="259045"/>
    <xdr:sp macro="" textlink="">
      <xdr:nvSpPr>
        <xdr:cNvPr id="812" name="テキスト ボックス 811"/>
        <xdr:cNvSpPr txBox="1"/>
      </xdr:nvSpPr>
      <xdr:spPr>
        <a:xfrm>
          <a:off x="21056111" y="92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157891</xdr:rowOff>
    </xdr:from>
    <xdr:to>
      <xdr:col>107</xdr:col>
      <xdr:colOff>101600</xdr:colOff>
      <xdr:row>55</xdr:row>
      <xdr:rowOff>88041</xdr:rowOff>
    </xdr:to>
    <xdr:sp macro="" textlink="">
      <xdr:nvSpPr>
        <xdr:cNvPr id="813" name="楕円 812"/>
        <xdr:cNvSpPr/>
      </xdr:nvSpPr>
      <xdr:spPr>
        <a:xfrm>
          <a:off x="20383500" y="94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104568</xdr:rowOff>
    </xdr:from>
    <xdr:ext cx="534377" cy="259045"/>
    <xdr:sp macro="" textlink="">
      <xdr:nvSpPr>
        <xdr:cNvPr id="814" name="テキスト ボックス 813"/>
        <xdr:cNvSpPr txBox="1"/>
      </xdr:nvSpPr>
      <xdr:spPr>
        <a:xfrm>
          <a:off x="20167111" y="91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155971</xdr:rowOff>
    </xdr:from>
    <xdr:to>
      <xdr:col>102</xdr:col>
      <xdr:colOff>165100</xdr:colOff>
      <xdr:row>55</xdr:row>
      <xdr:rowOff>86121</xdr:rowOff>
    </xdr:to>
    <xdr:sp macro="" textlink="">
      <xdr:nvSpPr>
        <xdr:cNvPr id="815" name="楕円 814"/>
        <xdr:cNvSpPr/>
      </xdr:nvSpPr>
      <xdr:spPr>
        <a:xfrm>
          <a:off x="19494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102648</xdr:rowOff>
    </xdr:from>
    <xdr:ext cx="534377" cy="259045"/>
    <xdr:sp macro="" textlink="">
      <xdr:nvSpPr>
        <xdr:cNvPr id="816" name="テキスト ボックス 815"/>
        <xdr:cNvSpPr txBox="1"/>
      </xdr:nvSpPr>
      <xdr:spPr>
        <a:xfrm>
          <a:off x="19278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132425</xdr:rowOff>
    </xdr:from>
    <xdr:to>
      <xdr:col>98</xdr:col>
      <xdr:colOff>38100</xdr:colOff>
      <xdr:row>55</xdr:row>
      <xdr:rowOff>62575</xdr:rowOff>
    </xdr:to>
    <xdr:sp macro="" textlink="">
      <xdr:nvSpPr>
        <xdr:cNvPr id="817" name="楕円 816"/>
        <xdr:cNvSpPr/>
      </xdr:nvSpPr>
      <xdr:spPr>
        <a:xfrm>
          <a:off x="18605500" y="9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79102</xdr:rowOff>
    </xdr:from>
    <xdr:ext cx="534377" cy="259045"/>
    <xdr:sp macro="" textlink="">
      <xdr:nvSpPr>
        <xdr:cNvPr id="818" name="テキスト ボックス 817"/>
        <xdr:cNvSpPr txBox="1"/>
      </xdr:nvSpPr>
      <xdr:spPr>
        <a:xfrm>
          <a:off x="18389111" y="91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33662</xdr:rowOff>
    </xdr:from>
    <xdr:to>
      <xdr:col>116</xdr:col>
      <xdr:colOff>62864</xdr:colOff>
      <xdr:row>78</xdr:row>
      <xdr:rowOff>160796</xdr:rowOff>
    </xdr:to>
    <xdr:cxnSp macro="">
      <xdr:nvCxnSpPr>
        <xdr:cNvPr id="845" name="直線コネクタ 844"/>
        <xdr:cNvCxnSpPr/>
      </xdr:nvCxnSpPr>
      <xdr:spPr>
        <a:xfrm flipV="1">
          <a:off x="22159595" y="12549512"/>
          <a:ext cx="1269" cy="98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164623</xdr:rowOff>
    </xdr:from>
    <xdr:ext cx="534377" cy="259045"/>
    <xdr:sp macro="" textlink="">
      <xdr:nvSpPr>
        <xdr:cNvPr id="846" name="繰出金最小値テキスト"/>
        <xdr:cNvSpPr txBox="1"/>
      </xdr:nvSpPr>
      <xdr:spPr>
        <a:xfrm>
          <a:off x="22212300" y="135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160796</xdr:rowOff>
    </xdr:from>
    <xdr:to>
      <xdr:col>116</xdr:col>
      <xdr:colOff>152400</xdr:colOff>
      <xdr:row>78</xdr:row>
      <xdr:rowOff>160796</xdr:rowOff>
    </xdr:to>
    <xdr:cxnSp macro="">
      <xdr:nvCxnSpPr>
        <xdr:cNvPr id="847" name="直線コネクタ 846"/>
        <xdr:cNvCxnSpPr/>
      </xdr:nvCxnSpPr>
      <xdr:spPr>
        <a:xfrm>
          <a:off x="22072600" y="1353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151789</xdr:rowOff>
    </xdr:from>
    <xdr:ext cx="534377" cy="259045"/>
    <xdr:sp macro="" textlink="">
      <xdr:nvSpPr>
        <xdr:cNvPr id="848" name="繰出金最大値テキスト"/>
        <xdr:cNvSpPr txBox="1"/>
      </xdr:nvSpPr>
      <xdr:spPr>
        <a:xfrm>
          <a:off x="22212300" y="123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33662</xdr:rowOff>
    </xdr:from>
    <xdr:to>
      <xdr:col>116</xdr:col>
      <xdr:colOff>152400</xdr:colOff>
      <xdr:row>73</xdr:row>
      <xdr:rowOff>33662</xdr:rowOff>
    </xdr:to>
    <xdr:cxnSp macro="">
      <xdr:nvCxnSpPr>
        <xdr:cNvPr id="849" name="直線コネクタ 848"/>
        <xdr:cNvCxnSpPr/>
      </xdr:nvCxnSpPr>
      <xdr:spPr>
        <a:xfrm>
          <a:off x="22072600" y="1254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17954</xdr:rowOff>
    </xdr:from>
    <xdr:to>
      <xdr:col>116</xdr:col>
      <xdr:colOff>63500</xdr:colOff>
      <xdr:row>76</xdr:row>
      <xdr:rowOff>48946</xdr:rowOff>
    </xdr:to>
    <xdr:cxnSp macro="">
      <xdr:nvCxnSpPr>
        <xdr:cNvPr id="850" name="直線コネクタ 849"/>
        <xdr:cNvCxnSpPr/>
      </xdr:nvCxnSpPr>
      <xdr:spPr>
        <a:xfrm flipV="1">
          <a:off x="21323300" y="13048154"/>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32906</xdr:rowOff>
    </xdr:from>
    <xdr:ext cx="534377" cy="259045"/>
    <xdr:sp macro="" textlink="">
      <xdr:nvSpPr>
        <xdr:cNvPr id="851" name="繰出金平均値テキスト"/>
        <xdr:cNvSpPr txBox="1"/>
      </xdr:nvSpPr>
      <xdr:spPr>
        <a:xfrm>
          <a:off x="22212300" y="1306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54479</xdr:rowOff>
    </xdr:from>
    <xdr:to>
      <xdr:col>116</xdr:col>
      <xdr:colOff>114300</xdr:colOff>
      <xdr:row>76</xdr:row>
      <xdr:rowOff>156079</xdr:rowOff>
    </xdr:to>
    <xdr:sp macro="" textlink="">
      <xdr:nvSpPr>
        <xdr:cNvPr id="852" name="フローチャート: 判断 851"/>
        <xdr:cNvSpPr/>
      </xdr:nvSpPr>
      <xdr:spPr>
        <a:xfrm>
          <a:off x="221107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155081</xdr:rowOff>
    </xdr:from>
    <xdr:to>
      <xdr:col>111</xdr:col>
      <xdr:colOff>177800</xdr:colOff>
      <xdr:row>76</xdr:row>
      <xdr:rowOff>48946</xdr:rowOff>
    </xdr:to>
    <xdr:cxnSp macro="">
      <xdr:nvCxnSpPr>
        <xdr:cNvPr id="853" name="直線コネクタ 852"/>
        <xdr:cNvCxnSpPr/>
      </xdr:nvCxnSpPr>
      <xdr:spPr>
        <a:xfrm>
          <a:off x="20434300" y="11985131"/>
          <a:ext cx="889000" cy="109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62807</xdr:rowOff>
    </xdr:from>
    <xdr:to>
      <xdr:col>112</xdr:col>
      <xdr:colOff>38100</xdr:colOff>
      <xdr:row>78</xdr:row>
      <xdr:rowOff>164407</xdr:rowOff>
    </xdr:to>
    <xdr:sp macro="" textlink="">
      <xdr:nvSpPr>
        <xdr:cNvPr id="854" name="フローチャート: 判断 853"/>
        <xdr:cNvSpPr/>
      </xdr:nvSpPr>
      <xdr:spPr>
        <a:xfrm>
          <a:off x="21272500" y="134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155534</xdr:rowOff>
    </xdr:from>
    <xdr:ext cx="534377" cy="259045"/>
    <xdr:sp macro="" textlink="">
      <xdr:nvSpPr>
        <xdr:cNvPr id="855" name="テキスト ボックス 854"/>
        <xdr:cNvSpPr txBox="1"/>
      </xdr:nvSpPr>
      <xdr:spPr>
        <a:xfrm>
          <a:off x="21056111" y="135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155081</xdr:rowOff>
    </xdr:from>
    <xdr:to>
      <xdr:col>107</xdr:col>
      <xdr:colOff>50800</xdr:colOff>
      <xdr:row>72</xdr:row>
      <xdr:rowOff>127486</xdr:rowOff>
    </xdr:to>
    <xdr:cxnSp macro="">
      <xdr:nvCxnSpPr>
        <xdr:cNvPr id="856" name="直線コネクタ 855"/>
        <xdr:cNvCxnSpPr/>
      </xdr:nvCxnSpPr>
      <xdr:spPr>
        <a:xfrm flipV="1">
          <a:off x="19545300" y="11985131"/>
          <a:ext cx="889000" cy="4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46772</xdr:rowOff>
    </xdr:from>
    <xdr:to>
      <xdr:col>107</xdr:col>
      <xdr:colOff>101600</xdr:colOff>
      <xdr:row>77</xdr:row>
      <xdr:rowOff>148372</xdr:rowOff>
    </xdr:to>
    <xdr:sp macro="" textlink="">
      <xdr:nvSpPr>
        <xdr:cNvPr id="857" name="フローチャート: 判断 856"/>
        <xdr:cNvSpPr/>
      </xdr:nvSpPr>
      <xdr:spPr>
        <a:xfrm>
          <a:off x="20383500" y="132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139499</xdr:rowOff>
    </xdr:from>
    <xdr:ext cx="534377" cy="259045"/>
    <xdr:sp macro="" textlink="">
      <xdr:nvSpPr>
        <xdr:cNvPr id="858" name="テキスト ボックス 857"/>
        <xdr:cNvSpPr txBox="1"/>
      </xdr:nvSpPr>
      <xdr:spPr>
        <a:xfrm>
          <a:off x="20167111" y="133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41370</xdr:rowOff>
    </xdr:from>
    <xdr:to>
      <xdr:col>102</xdr:col>
      <xdr:colOff>114300</xdr:colOff>
      <xdr:row>72</xdr:row>
      <xdr:rowOff>127486</xdr:rowOff>
    </xdr:to>
    <xdr:cxnSp macro="">
      <xdr:nvCxnSpPr>
        <xdr:cNvPr id="859" name="直線コネクタ 858"/>
        <xdr:cNvCxnSpPr/>
      </xdr:nvCxnSpPr>
      <xdr:spPr>
        <a:xfrm>
          <a:off x="18656300" y="12385770"/>
          <a:ext cx="8890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3763</xdr:rowOff>
    </xdr:from>
    <xdr:to>
      <xdr:col>102</xdr:col>
      <xdr:colOff>165100</xdr:colOff>
      <xdr:row>77</xdr:row>
      <xdr:rowOff>105363</xdr:rowOff>
    </xdr:to>
    <xdr:sp macro="" textlink="">
      <xdr:nvSpPr>
        <xdr:cNvPr id="860" name="フローチャート: 判断 859"/>
        <xdr:cNvSpPr/>
      </xdr:nvSpPr>
      <xdr:spPr>
        <a:xfrm>
          <a:off x="19494500" y="132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96490</xdr:rowOff>
    </xdr:from>
    <xdr:ext cx="534377" cy="259045"/>
    <xdr:sp macro="" textlink="">
      <xdr:nvSpPr>
        <xdr:cNvPr id="861" name="テキスト ボックス 860"/>
        <xdr:cNvSpPr txBox="1"/>
      </xdr:nvSpPr>
      <xdr:spPr>
        <a:xfrm>
          <a:off x="19278111" y="132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164502</xdr:rowOff>
    </xdr:from>
    <xdr:to>
      <xdr:col>98</xdr:col>
      <xdr:colOff>38100</xdr:colOff>
      <xdr:row>77</xdr:row>
      <xdr:rowOff>94652</xdr:rowOff>
    </xdr:to>
    <xdr:sp macro="" textlink="">
      <xdr:nvSpPr>
        <xdr:cNvPr id="862" name="フローチャート: 判断 861"/>
        <xdr:cNvSpPr/>
      </xdr:nvSpPr>
      <xdr:spPr>
        <a:xfrm>
          <a:off x="18605500" y="131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85779</xdr:rowOff>
    </xdr:from>
    <xdr:ext cx="534377" cy="259045"/>
    <xdr:sp macro="" textlink="">
      <xdr:nvSpPr>
        <xdr:cNvPr id="863" name="テキスト ボックス 862"/>
        <xdr:cNvSpPr txBox="1"/>
      </xdr:nvSpPr>
      <xdr:spPr>
        <a:xfrm>
          <a:off x="18389111" y="132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138604</xdr:rowOff>
    </xdr:from>
    <xdr:to>
      <xdr:col>116</xdr:col>
      <xdr:colOff>114300</xdr:colOff>
      <xdr:row>76</xdr:row>
      <xdr:rowOff>68754</xdr:rowOff>
    </xdr:to>
    <xdr:sp macro="" textlink="">
      <xdr:nvSpPr>
        <xdr:cNvPr id="869" name="楕円 868"/>
        <xdr:cNvSpPr/>
      </xdr:nvSpPr>
      <xdr:spPr>
        <a:xfrm>
          <a:off x="221107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161481</xdr:rowOff>
    </xdr:from>
    <xdr:ext cx="534377" cy="259045"/>
    <xdr:sp macro="" textlink="">
      <xdr:nvSpPr>
        <xdr:cNvPr id="870" name="繰出金該当値テキスト"/>
        <xdr:cNvSpPr txBox="1"/>
      </xdr:nvSpPr>
      <xdr:spPr>
        <a:xfrm>
          <a:off x="22212300" y="128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169596</xdr:rowOff>
    </xdr:from>
    <xdr:to>
      <xdr:col>112</xdr:col>
      <xdr:colOff>38100</xdr:colOff>
      <xdr:row>76</xdr:row>
      <xdr:rowOff>99746</xdr:rowOff>
    </xdr:to>
    <xdr:sp macro="" textlink="">
      <xdr:nvSpPr>
        <xdr:cNvPr id="871" name="楕円 870"/>
        <xdr:cNvSpPr/>
      </xdr:nvSpPr>
      <xdr:spPr>
        <a:xfrm>
          <a:off x="21272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116273</xdr:rowOff>
    </xdr:from>
    <xdr:ext cx="534377" cy="259045"/>
    <xdr:sp macro="" textlink="">
      <xdr:nvSpPr>
        <xdr:cNvPr id="872" name="テキスト ボックス 871"/>
        <xdr:cNvSpPr txBox="1"/>
      </xdr:nvSpPr>
      <xdr:spPr>
        <a:xfrm>
          <a:off x="21056111" y="128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104281</xdr:rowOff>
    </xdr:from>
    <xdr:to>
      <xdr:col>107</xdr:col>
      <xdr:colOff>101600</xdr:colOff>
      <xdr:row>70</xdr:row>
      <xdr:rowOff>34431</xdr:rowOff>
    </xdr:to>
    <xdr:sp macro="" textlink="">
      <xdr:nvSpPr>
        <xdr:cNvPr id="873" name="楕円 872"/>
        <xdr:cNvSpPr/>
      </xdr:nvSpPr>
      <xdr:spPr>
        <a:xfrm>
          <a:off x="20383500" y="119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50958</xdr:rowOff>
    </xdr:from>
    <xdr:ext cx="534377" cy="259045"/>
    <xdr:sp macro="" textlink="">
      <xdr:nvSpPr>
        <xdr:cNvPr id="874" name="テキスト ボックス 873"/>
        <xdr:cNvSpPr txBox="1"/>
      </xdr:nvSpPr>
      <xdr:spPr>
        <a:xfrm>
          <a:off x="20167111" y="117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76686</xdr:rowOff>
    </xdr:from>
    <xdr:to>
      <xdr:col>102</xdr:col>
      <xdr:colOff>165100</xdr:colOff>
      <xdr:row>73</xdr:row>
      <xdr:rowOff>6836</xdr:rowOff>
    </xdr:to>
    <xdr:sp macro="" textlink="">
      <xdr:nvSpPr>
        <xdr:cNvPr id="875" name="楕円 874"/>
        <xdr:cNvSpPr/>
      </xdr:nvSpPr>
      <xdr:spPr>
        <a:xfrm>
          <a:off x="19494500" y="124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23363</xdr:rowOff>
    </xdr:from>
    <xdr:ext cx="534377" cy="259045"/>
    <xdr:sp macro="" textlink="">
      <xdr:nvSpPr>
        <xdr:cNvPr id="876" name="テキスト ボックス 875"/>
        <xdr:cNvSpPr txBox="1"/>
      </xdr:nvSpPr>
      <xdr:spPr>
        <a:xfrm>
          <a:off x="19278111" y="121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162020</xdr:rowOff>
    </xdr:from>
    <xdr:to>
      <xdr:col>98</xdr:col>
      <xdr:colOff>38100</xdr:colOff>
      <xdr:row>72</xdr:row>
      <xdr:rowOff>92170</xdr:rowOff>
    </xdr:to>
    <xdr:sp macro="" textlink="">
      <xdr:nvSpPr>
        <xdr:cNvPr id="877" name="楕円 876"/>
        <xdr:cNvSpPr/>
      </xdr:nvSpPr>
      <xdr:spPr>
        <a:xfrm>
          <a:off x="18605500" y="12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108697</xdr:rowOff>
    </xdr:from>
    <xdr:ext cx="534377" cy="259045"/>
    <xdr:sp macro="" textlink="">
      <xdr:nvSpPr>
        <xdr:cNvPr id="878" name="テキスト ボックス 877"/>
        <xdr:cNvSpPr txBox="1"/>
      </xdr:nvSpPr>
      <xdr:spPr>
        <a:xfrm>
          <a:off x="18389111" y="121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1,154,127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普通建設事業費の決算額が住民一人当たり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287,112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円と約４分の１を占めており，平成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49,846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円と比較して約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倍となっている。復旧・復興事業の進捗が図られ決算額が減少した一方，街路整備事業等の大規模な復旧・復興事業が続いているため，類似団体平均と比較して普通建設事業費決算額が高い状況である。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人件費については，住民一人当たり決算額が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110,470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円で，類似団体と比較して，一人当たりコストが高い状況となっている。復旧・復興事業に対応するため職員採用を増やしており，人口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人当たりの職員数は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人で，類似団体平均の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人上回っている。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公債費については，一人当たり決算額が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194,018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円で，類似団体平均の約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倍となっているが，これは公営住宅債を繰上償還したことによるもので，将来にわたっての財政負担の軽減に資した。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歳出が多額となった主な要因は復旧・復興事業によるものであり，事業完了まではこのような決算状況となるが，通常事業については適正な歳出となるよう事業の見直しを引き続き行っていく。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60,151
59,604
332.44
78,008,663
69,421,915
3,836,850
19,242,836
30,853,761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147472</xdr:rowOff>
    </xdr:from>
    <xdr:to>
      <xdr:col>24</xdr:col>
      <xdr:colOff>63500</xdr:colOff>
      <xdr:row>32</xdr:row>
      <xdr:rowOff>157531</xdr:rowOff>
    </xdr:to>
    <xdr:cxnSp macro="">
      <xdr:nvCxnSpPr>
        <xdr:cNvPr id="59" name="直線コネクタ 58"/>
        <xdr:cNvCxnSpPr/>
      </xdr:nvCxnSpPr>
      <xdr:spPr>
        <a:xfrm>
          <a:off x="3797300" y="563387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147472</xdr:rowOff>
    </xdr:from>
    <xdr:to>
      <xdr:col>19</xdr:col>
      <xdr:colOff>177800</xdr:colOff>
      <xdr:row>32</xdr:row>
      <xdr:rowOff>153873</xdr:rowOff>
    </xdr:to>
    <xdr:cxnSp macro="">
      <xdr:nvCxnSpPr>
        <xdr:cNvPr id="62" name="直線コネクタ 61"/>
        <xdr:cNvCxnSpPr/>
      </xdr:nvCxnSpPr>
      <xdr:spPr>
        <a:xfrm flipV="1">
          <a:off x="2908300" y="56338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148387</xdr:rowOff>
    </xdr:from>
    <xdr:to>
      <xdr:col>15</xdr:col>
      <xdr:colOff>50800</xdr:colOff>
      <xdr:row>32</xdr:row>
      <xdr:rowOff>153873</xdr:rowOff>
    </xdr:to>
    <xdr:cxnSp macro="">
      <xdr:nvCxnSpPr>
        <xdr:cNvPr id="65" name="直線コネクタ 64"/>
        <xdr:cNvCxnSpPr/>
      </xdr:nvCxnSpPr>
      <xdr:spPr>
        <a:xfrm>
          <a:off x="2019300" y="563478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148387</xdr:rowOff>
    </xdr:from>
    <xdr:to>
      <xdr:col>10</xdr:col>
      <xdr:colOff>114300</xdr:colOff>
      <xdr:row>33</xdr:row>
      <xdr:rowOff>47346</xdr:rowOff>
    </xdr:to>
    <xdr:cxnSp macro="">
      <xdr:nvCxnSpPr>
        <xdr:cNvPr id="68" name="直線コネクタ 67"/>
        <xdr:cNvCxnSpPr/>
      </xdr:nvCxnSpPr>
      <xdr:spPr>
        <a:xfrm flipV="1">
          <a:off x="1130300" y="5634787"/>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106731</xdr:rowOff>
    </xdr:from>
    <xdr:to>
      <xdr:col>24</xdr:col>
      <xdr:colOff>114300</xdr:colOff>
      <xdr:row>33</xdr:row>
      <xdr:rowOff>36881</xdr:rowOff>
    </xdr:to>
    <xdr:sp macro="" textlink="">
      <xdr:nvSpPr>
        <xdr:cNvPr id="78" name="楕円 77"/>
        <xdr:cNvSpPr/>
      </xdr:nvSpPr>
      <xdr:spPr>
        <a:xfrm>
          <a:off x="45847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129608</xdr:rowOff>
    </xdr:from>
    <xdr:ext cx="469744" cy="259045"/>
    <xdr:sp macro="" textlink="">
      <xdr:nvSpPr>
        <xdr:cNvPr id="79" name="議会費該当値テキスト"/>
        <xdr:cNvSpPr txBox="1"/>
      </xdr:nvSpPr>
      <xdr:spPr>
        <a:xfrm>
          <a:off x="4686300" y="544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96672</xdr:rowOff>
    </xdr:from>
    <xdr:to>
      <xdr:col>20</xdr:col>
      <xdr:colOff>38100</xdr:colOff>
      <xdr:row>33</xdr:row>
      <xdr:rowOff>26822</xdr:rowOff>
    </xdr:to>
    <xdr:sp macro="" textlink="">
      <xdr:nvSpPr>
        <xdr:cNvPr id="80" name="楕円 79"/>
        <xdr:cNvSpPr/>
      </xdr:nvSpPr>
      <xdr:spPr>
        <a:xfrm>
          <a:off x="37465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43349</xdr:rowOff>
    </xdr:from>
    <xdr:ext cx="469744" cy="259045"/>
    <xdr:sp macro="" textlink="">
      <xdr:nvSpPr>
        <xdr:cNvPr id="81" name="テキスト ボックス 80"/>
        <xdr:cNvSpPr txBox="1"/>
      </xdr:nvSpPr>
      <xdr:spPr>
        <a:xfrm>
          <a:off x="3562428" y="53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103073</xdr:rowOff>
    </xdr:from>
    <xdr:to>
      <xdr:col>15</xdr:col>
      <xdr:colOff>101600</xdr:colOff>
      <xdr:row>33</xdr:row>
      <xdr:rowOff>33223</xdr:rowOff>
    </xdr:to>
    <xdr:sp macro="" textlink="">
      <xdr:nvSpPr>
        <xdr:cNvPr id="82" name="楕円 81"/>
        <xdr:cNvSpPr/>
      </xdr:nvSpPr>
      <xdr:spPr>
        <a:xfrm>
          <a:off x="2857500" y="5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49750</xdr:rowOff>
    </xdr:from>
    <xdr:ext cx="469744" cy="259045"/>
    <xdr:sp macro="" textlink="">
      <xdr:nvSpPr>
        <xdr:cNvPr id="83" name="テキスト ボックス 82"/>
        <xdr:cNvSpPr txBox="1"/>
      </xdr:nvSpPr>
      <xdr:spPr>
        <a:xfrm>
          <a:off x="2673428" y="536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97587</xdr:rowOff>
    </xdr:from>
    <xdr:to>
      <xdr:col>10</xdr:col>
      <xdr:colOff>165100</xdr:colOff>
      <xdr:row>33</xdr:row>
      <xdr:rowOff>27737</xdr:rowOff>
    </xdr:to>
    <xdr:sp macro="" textlink="">
      <xdr:nvSpPr>
        <xdr:cNvPr id="84" name="楕円 83"/>
        <xdr:cNvSpPr/>
      </xdr:nvSpPr>
      <xdr:spPr>
        <a:xfrm>
          <a:off x="1968500" y="5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44264</xdr:rowOff>
    </xdr:from>
    <xdr:ext cx="469744" cy="259045"/>
    <xdr:sp macro="" textlink="">
      <xdr:nvSpPr>
        <xdr:cNvPr id="85" name="テキスト ボックス 84"/>
        <xdr:cNvSpPr txBox="1"/>
      </xdr:nvSpPr>
      <xdr:spPr>
        <a:xfrm>
          <a:off x="1784428" y="5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167996</xdr:rowOff>
    </xdr:from>
    <xdr:to>
      <xdr:col>6</xdr:col>
      <xdr:colOff>38100</xdr:colOff>
      <xdr:row>33</xdr:row>
      <xdr:rowOff>98146</xdr:rowOff>
    </xdr:to>
    <xdr:sp macro="" textlink="">
      <xdr:nvSpPr>
        <xdr:cNvPr id="86" name="楕円 85"/>
        <xdr:cNvSpPr/>
      </xdr:nvSpPr>
      <xdr:spPr>
        <a:xfrm>
          <a:off x="1079500" y="56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114673</xdr:rowOff>
    </xdr:from>
    <xdr:ext cx="469744" cy="259045"/>
    <xdr:sp macro="" textlink="">
      <xdr:nvSpPr>
        <xdr:cNvPr id="87" name="テキスト ボックス 86"/>
        <xdr:cNvSpPr txBox="1"/>
      </xdr:nvSpPr>
      <xdr:spPr>
        <a:xfrm>
          <a:off x="895428" y="54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25728</xdr:rowOff>
    </xdr:from>
    <xdr:to>
      <xdr:col>24</xdr:col>
      <xdr:colOff>62865</xdr:colOff>
      <xdr:row>58</xdr:row>
      <xdr:rowOff>109444</xdr:rowOff>
    </xdr:to>
    <xdr:cxnSp macro="">
      <xdr:nvCxnSpPr>
        <xdr:cNvPr id="111" name="直線コネクタ 110"/>
        <xdr:cNvCxnSpPr/>
      </xdr:nvCxnSpPr>
      <xdr:spPr>
        <a:xfrm flipV="1">
          <a:off x="4633595" y="9455478"/>
          <a:ext cx="1270" cy="59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113271</xdr:rowOff>
    </xdr:from>
    <xdr:ext cx="534377" cy="259045"/>
    <xdr:sp macro="" textlink="">
      <xdr:nvSpPr>
        <xdr:cNvPr id="112" name="総務費最小値テキスト"/>
        <xdr:cNvSpPr txBox="1"/>
      </xdr:nvSpPr>
      <xdr:spPr>
        <a:xfrm>
          <a:off x="4686300" y="1005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109444</xdr:rowOff>
    </xdr:from>
    <xdr:to>
      <xdr:col>24</xdr:col>
      <xdr:colOff>152400</xdr:colOff>
      <xdr:row>58</xdr:row>
      <xdr:rowOff>109444</xdr:rowOff>
    </xdr:to>
    <xdr:cxnSp macro="">
      <xdr:nvCxnSpPr>
        <xdr:cNvPr id="113" name="直線コネクタ 112"/>
        <xdr:cNvCxnSpPr/>
      </xdr:nvCxnSpPr>
      <xdr:spPr>
        <a:xfrm>
          <a:off x="4546600" y="1005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143855</xdr:rowOff>
    </xdr:from>
    <xdr:ext cx="599010" cy="259045"/>
    <xdr:sp macro="" textlink="">
      <xdr:nvSpPr>
        <xdr:cNvPr id="114" name="総務費最大値テキスト"/>
        <xdr:cNvSpPr txBox="1"/>
      </xdr:nvSpPr>
      <xdr:spPr>
        <a:xfrm>
          <a:off x="4686300" y="9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25728</xdr:rowOff>
    </xdr:from>
    <xdr:to>
      <xdr:col>24</xdr:col>
      <xdr:colOff>152400</xdr:colOff>
      <xdr:row>55</xdr:row>
      <xdr:rowOff>25728</xdr:rowOff>
    </xdr:to>
    <xdr:cxnSp macro="">
      <xdr:nvCxnSpPr>
        <xdr:cNvPr id="115" name="直線コネクタ 114"/>
        <xdr:cNvCxnSpPr/>
      </xdr:nvCxnSpPr>
      <xdr:spPr>
        <a:xfrm>
          <a:off x="4546600" y="9455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158716</xdr:rowOff>
    </xdr:from>
    <xdr:to>
      <xdr:col>24</xdr:col>
      <xdr:colOff>63500</xdr:colOff>
      <xdr:row>56</xdr:row>
      <xdr:rowOff>133882</xdr:rowOff>
    </xdr:to>
    <xdr:cxnSp macro="">
      <xdr:nvCxnSpPr>
        <xdr:cNvPr id="116" name="直線コネクタ 115"/>
        <xdr:cNvCxnSpPr/>
      </xdr:nvCxnSpPr>
      <xdr:spPr>
        <a:xfrm>
          <a:off x="3797300" y="8902666"/>
          <a:ext cx="838200" cy="8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128436</xdr:rowOff>
    </xdr:from>
    <xdr:ext cx="534377" cy="259045"/>
    <xdr:sp macro="" textlink="">
      <xdr:nvSpPr>
        <xdr:cNvPr id="117" name="総務費平均値テキスト"/>
        <xdr:cNvSpPr txBox="1"/>
      </xdr:nvSpPr>
      <xdr:spPr>
        <a:xfrm>
          <a:off x="4686300" y="972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150009</xdr:rowOff>
    </xdr:from>
    <xdr:to>
      <xdr:col>24</xdr:col>
      <xdr:colOff>114300</xdr:colOff>
      <xdr:row>57</xdr:row>
      <xdr:rowOff>80159</xdr:rowOff>
    </xdr:to>
    <xdr:sp macro="" textlink="">
      <xdr:nvSpPr>
        <xdr:cNvPr id="118" name="フローチャート: 判断 117"/>
        <xdr:cNvSpPr/>
      </xdr:nvSpPr>
      <xdr:spPr>
        <a:xfrm>
          <a:off x="4584700" y="975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158716</xdr:rowOff>
    </xdr:from>
    <xdr:to>
      <xdr:col>19</xdr:col>
      <xdr:colOff>177800</xdr:colOff>
      <xdr:row>54</xdr:row>
      <xdr:rowOff>137544</xdr:rowOff>
    </xdr:to>
    <xdr:cxnSp macro="">
      <xdr:nvCxnSpPr>
        <xdr:cNvPr id="119" name="直線コネクタ 118"/>
        <xdr:cNvCxnSpPr/>
      </xdr:nvCxnSpPr>
      <xdr:spPr>
        <a:xfrm flipV="1">
          <a:off x="2908300" y="8902666"/>
          <a:ext cx="889000" cy="4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42144</xdr:rowOff>
    </xdr:from>
    <xdr:to>
      <xdr:col>20</xdr:col>
      <xdr:colOff>38100</xdr:colOff>
      <xdr:row>55</xdr:row>
      <xdr:rowOff>143744</xdr:rowOff>
    </xdr:to>
    <xdr:sp macro="" textlink="">
      <xdr:nvSpPr>
        <xdr:cNvPr id="120" name="フローチャート: 判断 119"/>
        <xdr:cNvSpPr/>
      </xdr:nvSpPr>
      <xdr:spPr>
        <a:xfrm>
          <a:off x="37465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134871</xdr:rowOff>
    </xdr:from>
    <xdr:ext cx="599010" cy="259045"/>
    <xdr:sp macro="" textlink="">
      <xdr:nvSpPr>
        <xdr:cNvPr id="121" name="テキスト ボックス 120"/>
        <xdr:cNvSpPr txBox="1"/>
      </xdr:nvSpPr>
      <xdr:spPr>
        <a:xfrm>
          <a:off x="3497795" y="956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137544</xdr:rowOff>
    </xdr:from>
    <xdr:to>
      <xdr:col>15</xdr:col>
      <xdr:colOff>50800</xdr:colOff>
      <xdr:row>55</xdr:row>
      <xdr:rowOff>134248</xdr:rowOff>
    </xdr:to>
    <xdr:cxnSp macro="">
      <xdr:nvCxnSpPr>
        <xdr:cNvPr id="122" name="直線コネクタ 121"/>
        <xdr:cNvCxnSpPr/>
      </xdr:nvCxnSpPr>
      <xdr:spPr>
        <a:xfrm flipV="1">
          <a:off x="2019300" y="9395844"/>
          <a:ext cx="889000" cy="1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102677</xdr:rowOff>
    </xdr:from>
    <xdr:to>
      <xdr:col>15</xdr:col>
      <xdr:colOff>101600</xdr:colOff>
      <xdr:row>58</xdr:row>
      <xdr:rowOff>32827</xdr:rowOff>
    </xdr:to>
    <xdr:sp macro="" textlink="">
      <xdr:nvSpPr>
        <xdr:cNvPr id="123" name="フローチャート: 判断 122"/>
        <xdr:cNvSpPr/>
      </xdr:nvSpPr>
      <xdr:spPr>
        <a:xfrm>
          <a:off x="2857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23954</xdr:rowOff>
    </xdr:from>
    <xdr:ext cx="534377" cy="259045"/>
    <xdr:sp macro="" textlink="">
      <xdr:nvSpPr>
        <xdr:cNvPr id="124" name="テキスト ボックス 123"/>
        <xdr:cNvSpPr txBox="1"/>
      </xdr:nvSpPr>
      <xdr:spPr>
        <a:xfrm>
          <a:off x="2641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159394</xdr:rowOff>
    </xdr:from>
    <xdr:to>
      <xdr:col>10</xdr:col>
      <xdr:colOff>114300</xdr:colOff>
      <xdr:row>55</xdr:row>
      <xdr:rowOff>134248</xdr:rowOff>
    </xdr:to>
    <xdr:cxnSp macro="">
      <xdr:nvCxnSpPr>
        <xdr:cNvPr id="125" name="直線コネクタ 124"/>
        <xdr:cNvCxnSpPr/>
      </xdr:nvCxnSpPr>
      <xdr:spPr>
        <a:xfrm>
          <a:off x="1130300" y="8903344"/>
          <a:ext cx="889000" cy="6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108003</xdr:rowOff>
    </xdr:from>
    <xdr:to>
      <xdr:col>10</xdr:col>
      <xdr:colOff>165100</xdr:colOff>
      <xdr:row>58</xdr:row>
      <xdr:rowOff>38153</xdr:rowOff>
    </xdr:to>
    <xdr:sp macro="" textlink="">
      <xdr:nvSpPr>
        <xdr:cNvPr id="126" name="フローチャート: 判断 125"/>
        <xdr:cNvSpPr/>
      </xdr:nvSpPr>
      <xdr:spPr>
        <a:xfrm>
          <a:off x="1968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29280</xdr:rowOff>
    </xdr:from>
    <xdr:ext cx="534377" cy="259045"/>
    <xdr:sp macro="" textlink="">
      <xdr:nvSpPr>
        <xdr:cNvPr id="127" name="テキスト ボックス 126"/>
        <xdr:cNvSpPr txBox="1"/>
      </xdr:nvSpPr>
      <xdr:spPr>
        <a:xfrm>
          <a:off x="1752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128920</xdr:rowOff>
    </xdr:from>
    <xdr:to>
      <xdr:col>6</xdr:col>
      <xdr:colOff>38100</xdr:colOff>
      <xdr:row>58</xdr:row>
      <xdr:rowOff>59070</xdr:rowOff>
    </xdr:to>
    <xdr:sp macro="" textlink="">
      <xdr:nvSpPr>
        <xdr:cNvPr id="128" name="フローチャート: 判断 127"/>
        <xdr:cNvSpPr/>
      </xdr:nvSpPr>
      <xdr:spPr>
        <a:xfrm>
          <a:off x="1079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50197</xdr:rowOff>
    </xdr:from>
    <xdr:ext cx="534377" cy="259045"/>
    <xdr:sp macro="" textlink="">
      <xdr:nvSpPr>
        <xdr:cNvPr id="129" name="テキスト ボックス 128"/>
        <xdr:cNvSpPr txBox="1"/>
      </xdr:nvSpPr>
      <xdr:spPr>
        <a:xfrm>
          <a:off x="863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83082</xdr:rowOff>
    </xdr:from>
    <xdr:to>
      <xdr:col>24</xdr:col>
      <xdr:colOff>114300</xdr:colOff>
      <xdr:row>57</xdr:row>
      <xdr:rowOff>13232</xdr:rowOff>
    </xdr:to>
    <xdr:sp macro="" textlink="">
      <xdr:nvSpPr>
        <xdr:cNvPr id="135" name="楕円 134"/>
        <xdr:cNvSpPr/>
      </xdr:nvSpPr>
      <xdr:spPr>
        <a:xfrm>
          <a:off x="4584700" y="96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105959</xdr:rowOff>
    </xdr:from>
    <xdr:ext cx="599010" cy="259045"/>
    <xdr:sp macro="" textlink="">
      <xdr:nvSpPr>
        <xdr:cNvPr id="136" name="総務費該当値テキスト"/>
        <xdr:cNvSpPr txBox="1"/>
      </xdr:nvSpPr>
      <xdr:spPr>
        <a:xfrm>
          <a:off x="4686300" y="953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107916</xdr:rowOff>
    </xdr:from>
    <xdr:to>
      <xdr:col>20</xdr:col>
      <xdr:colOff>38100</xdr:colOff>
      <xdr:row>52</xdr:row>
      <xdr:rowOff>38066</xdr:rowOff>
    </xdr:to>
    <xdr:sp macro="" textlink="">
      <xdr:nvSpPr>
        <xdr:cNvPr id="137" name="楕円 136"/>
        <xdr:cNvSpPr/>
      </xdr:nvSpPr>
      <xdr:spPr>
        <a:xfrm>
          <a:off x="3746500" y="88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54593</xdr:rowOff>
    </xdr:from>
    <xdr:ext cx="599010" cy="259045"/>
    <xdr:sp macro="" textlink="">
      <xdr:nvSpPr>
        <xdr:cNvPr id="138" name="テキスト ボックス 137"/>
        <xdr:cNvSpPr txBox="1"/>
      </xdr:nvSpPr>
      <xdr:spPr>
        <a:xfrm>
          <a:off x="3497795" y="86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86744</xdr:rowOff>
    </xdr:from>
    <xdr:to>
      <xdr:col>15</xdr:col>
      <xdr:colOff>101600</xdr:colOff>
      <xdr:row>55</xdr:row>
      <xdr:rowOff>16894</xdr:rowOff>
    </xdr:to>
    <xdr:sp macro="" textlink="">
      <xdr:nvSpPr>
        <xdr:cNvPr id="139" name="楕円 138"/>
        <xdr:cNvSpPr/>
      </xdr:nvSpPr>
      <xdr:spPr>
        <a:xfrm>
          <a:off x="2857500" y="93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33421</xdr:rowOff>
    </xdr:from>
    <xdr:ext cx="599010" cy="259045"/>
    <xdr:sp macro="" textlink="">
      <xdr:nvSpPr>
        <xdr:cNvPr id="140" name="テキスト ボックス 139"/>
        <xdr:cNvSpPr txBox="1"/>
      </xdr:nvSpPr>
      <xdr:spPr>
        <a:xfrm>
          <a:off x="2608795" y="91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83448</xdr:rowOff>
    </xdr:from>
    <xdr:to>
      <xdr:col>10</xdr:col>
      <xdr:colOff>165100</xdr:colOff>
      <xdr:row>56</xdr:row>
      <xdr:rowOff>13598</xdr:rowOff>
    </xdr:to>
    <xdr:sp macro="" textlink="">
      <xdr:nvSpPr>
        <xdr:cNvPr id="141" name="楕円 140"/>
        <xdr:cNvSpPr/>
      </xdr:nvSpPr>
      <xdr:spPr>
        <a:xfrm>
          <a:off x="1968500" y="9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30125</xdr:rowOff>
    </xdr:from>
    <xdr:ext cx="599010" cy="259045"/>
    <xdr:sp macro="" textlink="">
      <xdr:nvSpPr>
        <xdr:cNvPr id="142" name="テキスト ボックス 141"/>
        <xdr:cNvSpPr txBox="1"/>
      </xdr:nvSpPr>
      <xdr:spPr>
        <a:xfrm>
          <a:off x="1719795" y="92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108594</xdr:rowOff>
    </xdr:from>
    <xdr:to>
      <xdr:col>6</xdr:col>
      <xdr:colOff>38100</xdr:colOff>
      <xdr:row>52</xdr:row>
      <xdr:rowOff>38744</xdr:rowOff>
    </xdr:to>
    <xdr:sp macro="" textlink="">
      <xdr:nvSpPr>
        <xdr:cNvPr id="143" name="楕円 142"/>
        <xdr:cNvSpPr/>
      </xdr:nvSpPr>
      <xdr:spPr>
        <a:xfrm>
          <a:off x="1079500" y="88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55271</xdr:rowOff>
    </xdr:from>
    <xdr:ext cx="599010" cy="259045"/>
    <xdr:sp macro="" textlink="">
      <xdr:nvSpPr>
        <xdr:cNvPr id="144" name="テキスト ボックス 143"/>
        <xdr:cNvSpPr txBox="1"/>
      </xdr:nvSpPr>
      <xdr:spPr>
        <a:xfrm>
          <a:off x="830795" y="86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130860</xdr:rowOff>
    </xdr:from>
    <xdr:to>
      <xdr:col>24</xdr:col>
      <xdr:colOff>63500</xdr:colOff>
      <xdr:row>77</xdr:row>
      <xdr:rowOff>145111</xdr:rowOff>
    </xdr:to>
    <xdr:cxnSp macro="">
      <xdr:nvCxnSpPr>
        <xdr:cNvPr id="176" name="直線コネクタ 175"/>
        <xdr:cNvCxnSpPr/>
      </xdr:nvCxnSpPr>
      <xdr:spPr>
        <a:xfrm flipV="1">
          <a:off x="3797300" y="13161060"/>
          <a:ext cx="838200" cy="18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145111</xdr:rowOff>
    </xdr:from>
    <xdr:to>
      <xdr:col>19</xdr:col>
      <xdr:colOff>177800</xdr:colOff>
      <xdr:row>78</xdr:row>
      <xdr:rowOff>125527</xdr:rowOff>
    </xdr:to>
    <xdr:cxnSp macro="">
      <xdr:nvCxnSpPr>
        <xdr:cNvPr id="179" name="直線コネクタ 178"/>
        <xdr:cNvCxnSpPr/>
      </xdr:nvCxnSpPr>
      <xdr:spPr>
        <a:xfrm flipV="1">
          <a:off x="2908300" y="13346761"/>
          <a:ext cx="8890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60520</xdr:rowOff>
    </xdr:from>
    <xdr:to>
      <xdr:col>20</xdr:col>
      <xdr:colOff>38100</xdr:colOff>
      <xdr:row>77</xdr:row>
      <xdr:rowOff>162120</xdr:rowOff>
    </xdr:to>
    <xdr:sp macro="" textlink="">
      <xdr:nvSpPr>
        <xdr:cNvPr id="180" name="フローチャート: 判断 179"/>
        <xdr:cNvSpPr/>
      </xdr:nvSpPr>
      <xdr:spPr>
        <a:xfrm>
          <a:off x="3746500" y="132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7197</xdr:rowOff>
    </xdr:from>
    <xdr:ext cx="599010" cy="259045"/>
    <xdr:sp macro="" textlink="">
      <xdr:nvSpPr>
        <xdr:cNvPr id="181" name="テキスト ボックス 180"/>
        <xdr:cNvSpPr txBox="1"/>
      </xdr:nvSpPr>
      <xdr:spPr>
        <a:xfrm>
          <a:off x="3497795" y="130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125527</xdr:rowOff>
    </xdr:from>
    <xdr:to>
      <xdr:col>15</xdr:col>
      <xdr:colOff>50800</xdr:colOff>
      <xdr:row>78</xdr:row>
      <xdr:rowOff>153383</xdr:rowOff>
    </xdr:to>
    <xdr:cxnSp macro="">
      <xdr:nvCxnSpPr>
        <xdr:cNvPr id="182" name="直線コネクタ 181"/>
        <xdr:cNvCxnSpPr/>
      </xdr:nvCxnSpPr>
      <xdr:spPr>
        <a:xfrm flipV="1">
          <a:off x="2019300" y="13498627"/>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119010</xdr:rowOff>
    </xdr:from>
    <xdr:to>
      <xdr:col>15</xdr:col>
      <xdr:colOff>101600</xdr:colOff>
      <xdr:row>78</xdr:row>
      <xdr:rowOff>49160</xdr:rowOff>
    </xdr:to>
    <xdr:sp macro="" textlink="">
      <xdr:nvSpPr>
        <xdr:cNvPr id="183" name="フローチャート: 判断 182"/>
        <xdr:cNvSpPr/>
      </xdr:nvSpPr>
      <xdr:spPr>
        <a:xfrm>
          <a:off x="2857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65687</xdr:rowOff>
    </xdr:from>
    <xdr:ext cx="599010" cy="259045"/>
    <xdr:sp macro="" textlink="">
      <xdr:nvSpPr>
        <xdr:cNvPr id="184" name="テキスト ボックス 183"/>
        <xdr:cNvSpPr txBox="1"/>
      </xdr:nvSpPr>
      <xdr:spPr>
        <a:xfrm>
          <a:off x="2608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148941</xdr:rowOff>
    </xdr:from>
    <xdr:to>
      <xdr:col>10</xdr:col>
      <xdr:colOff>114300</xdr:colOff>
      <xdr:row>78</xdr:row>
      <xdr:rowOff>153383</xdr:rowOff>
    </xdr:to>
    <xdr:cxnSp macro="">
      <xdr:nvCxnSpPr>
        <xdr:cNvPr id="185" name="直線コネクタ 184"/>
        <xdr:cNvCxnSpPr/>
      </xdr:nvCxnSpPr>
      <xdr:spPr>
        <a:xfrm>
          <a:off x="1130300" y="13350591"/>
          <a:ext cx="889000" cy="17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8367</xdr:rowOff>
    </xdr:from>
    <xdr:to>
      <xdr:col>10</xdr:col>
      <xdr:colOff>165100</xdr:colOff>
      <xdr:row>78</xdr:row>
      <xdr:rowOff>109967</xdr:rowOff>
    </xdr:to>
    <xdr:sp macro="" textlink="">
      <xdr:nvSpPr>
        <xdr:cNvPr id="186" name="フローチャート: 判断 185"/>
        <xdr:cNvSpPr/>
      </xdr:nvSpPr>
      <xdr:spPr>
        <a:xfrm>
          <a:off x="1968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126494</xdr:rowOff>
    </xdr:from>
    <xdr:ext cx="599010" cy="259045"/>
    <xdr:sp macro="" textlink="">
      <xdr:nvSpPr>
        <xdr:cNvPr id="187" name="テキスト ボックス 186"/>
        <xdr:cNvSpPr txBox="1"/>
      </xdr:nvSpPr>
      <xdr:spPr>
        <a:xfrm>
          <a:off x="1719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157567</xdr:rowOff>
    </xdr:from>
    <xdr:to>
      <xdr:col>6</xdr:col>
      <xdr:colOff>38100</xdr:colOff>
      <xdr:row>78</xdr:row>
      <xdr:rowOff>87717</xdr:rowOff>
    </xdr:to>
    <xdr:sp macro="" textlink="">
      <xdr:nvSpPr>
        <xdr:cNvPr id="188" name="フローチャート: 判断 187"/>
        <xdr:cNvSpPr/>
      </xdr:nvSpPr>
      <xdr:spPr>
        <a:xfrm>
          <a:off x="1079500" y="1335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78844</xdr:rowOff>
    </xdr:from>
    <xdr:ext cx="599010" cy="259045"/>
    <xdr:sp macro="" textlink="">
      <xdr:nvSpPr>
        <xdr:cNvPr id="189" name="テキスト ボックス 188"/>
        <xdr:cNvSpPr txBox="1"/>
      </xdr:nvSpPr>
      <xdr:spPr>
        <a:xfrm>
          <a:off x="830795" y="134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80060</xdr:rowOff>
    </xdr:from>
    <xdr:to>
      <xdr:col>24</xdr:col>
      <xdr:colOff>114300</xdr:colOff>
      <xdr:row>77</xdr:row>
      <xdr:rowOff>10210</xdr:rowOff>
    </xdr:to>
    <xdr:sp macro="" textlink="">
      <xdr:nvSpPr>
        <xdr:cNvPr id="195" name="楕円 194"/>
        <xdr:cNvSpPr/>
      </xdr:nvSpPr>
      <xdr:spPr>
        <a:xfrm>
          <a:off x="4584700" y="131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166437</xdr:rowOff>
    </xdr:from>
    <xdr:ext cx="599010" cy="259045"/>
    <xdr:sp macro="" textlink="">
      <xdr:nvSpPr>
        <xdr:cNvPr id="196" name="民生費該当値テキスト"/>
        <xdr:cNvSpPr txBox="1"/>
      </xdr:nvSpPr>
      <xdr:spPr>
        <a:xfrm>
          <a:off x="4686300" y="130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94311</xdr:rowOff>
    </xdr:from>
    <xdr:to>
      <xdr:col>20</xdr:col>
      <xdr:colOff>38100</xdr:colOff>
      <xdr:row>78</xdr:row>
      <xdr:rowOff>24461</xdr:rowOff>
    </xdr:to>
    <xdr:sp macro="" textlink="">
      <xdr:nvSpPr>
        <xdr:cNvPr id="197" name="楕円 196"/>
        <xdr:cNvSpPr/>
      </xdr:nvSpPr>
      <xdr:spPr>
        <a:xfrm>
          <a:off x="3746500" y="13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15588</xdr:rowOff>
    </xdr:from>
    <xdr:ext cx="599010" cy="259045"/>
    <xdr:sp macro="" textlink="">
      <xdr:nvSpPr>
        <xdr:cNvPr id="198" name="テキスト ボックス 197"/>
        <xdr:cNvSpPr txBox="1"/>
      </xdr:nvSpPr>
      <xdr:spPr>
        <a:xfrm>
          <a:off x="3497795" y="133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74727</xdr:rowOff>
    </xdr:from>
    <xdr:to>
      <xdr:col>15</xdr:col>
      <xdr:colOff>101600</xdr:colOff>
      <xdr:row>79</xdr:row>
      <xdr:rowOff>4877</xdr:rowOff>
    </xdr:to>
    <xdr:sp macro="" textlink="">
      <xdr:nvSpPr>
        <xdr:cNvPr id="199" name="楕円 198"/>
        <xdr:cNvSpPr/>
      </xdr:nvSpPr>
      <xdr:spPr>
        <a:xfrm>
          <a:off x="2857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167454</xdr:rowOff>
    </xdr:from>
    <xdr:ext cx="599010" cy="259045"/>
    <xdr:sp macro="" textlink="">
      <xdr:nvSpPr>
        <xdr:cNvPr id="200" name="テキスト ボックス 199"/>
        <xdr:cNvSpPr txBox="1"/>
      </xdr:nvSpPr>
      <xdr:spPr>
        <a:xfrm>
          <a:off x="2608795" y="1354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102583</xdr:rowOff>
    </xdr:from>
    <xdr:to>
      <xdr:col>10</xdr:col>
      <xdr:colOff>165100</xdr:colOff>
      <xdr:row>79</xdr:row>
      <xdr:rowOff>32733</xdr:rowOff>
    </xdr:to>
    <xdr:sp macro="" textlink="">
      <xdr:nvSpPr>
        <xdr:cNvPr id="201" name="楕円 200"/>
        <xdr:cNvSpPr/>
      </xdr:nvSpPr>
      <xdr:spPr>
        <a:xfrm>
          <a:off x="1968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23860</xdr:rowOff>
    </xdr:from>
    <xdr:ext cx="599010" cy="259045"/>
    <xdr:sp macro="" textlink="">
      <xdr:nvSpPr>
        <xdr:cNvPr id="202" name="テキスト ボックス 201"/>
        <xdr:cNvSpPr txBox="1"/>
      </xdr:nvSpPr>
      <xdr:spPr>
        <a:xfrm>
          <a:off x="1719795" y="1356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98141</xdr:rowOff>
    </xdr:from>
    <xdr:to>
      <xdr:col>6</xdr:col>
      <xdr:colOff>38100</xdr:colOff>
      <xdr:row>78</xdr:row>
      <xdr:rowOff>28291</xdr:rowOff>
    </xdr:to>
    <xdr:sp macro="" textlink="">
      <xdr:nvSpPr>
        <xdr:cNvPr id="203" name="楕円 202"/>
        <xdr:cNvSpPr/>
      </xdr:nvSpPr>
      <xdr:spPr>
        <a:xfrm>
          <a:off x="1079500" y="13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44818</xdr:rowOff>
    </xdr:from>
    <xdr:ext cx="599010" cy="259045"/>
    <xdr:sp macro="" textlink="">
      <xdr:nvSpPr>
        <xdr:cNvPr id="204" name="テキスト ボックス 203"/>
        <xdr:cNvSpPr txBox="1"/>
      </xdr:nvSpPr>
      <xdr:spPr>
        <a:xfrm>
          <a:off x="830795" y="1307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98290</xdr:rowOff>
    </xdr:from>
    <xdr:to>
      <xdr:col>24</xdr:col>
      <xdr:colOff>63500</xdr:colOff>
      <xdr:row>94</xdr:row>
      <xdr:rowOff>141055</xdr:rowOff>
    </xdr:to>
    <xdr:cxnSp macro="">
      <xdr:nvCxnSpPr>
        <xdr:cNvPr id="236" name="直線コネクタ 235"/>
        <xdr:cNvCxnSpPr/>
      </xdr:nvCxnSpPr>
      <xdr:spPr>
        <a:xfrm flipV="1">
          <a:off x="3797300" y="15357340"/>
          <a:ext cx="838200" cy="9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7"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141055</xdr:rowOff>
    </xdr:from>
    <xdr:to>
      <xdr:col>19</xdr:col>
      <xdr:colOff>177800</xdr:colOff>
      <xdr:row>95</xdr:row>
      <xdr:rowOff>131324</xdr:rowOff>
    </xdr:to>
    <xdr:cxnSp macro="">
      <xdr:nvCxnSpPr>
        <xdr:cNvPr id="239" name="直線コネクタ 238"/>
        <xdr:cNvCxnSpPr/>
      </xdr:nvCxnSpPr>
      <xdr:spPr>
        <a:xfrm flipV="1">
          <a:off x="2908300" y="16257355"/>
          <a:ext cx="889000" cy="1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41" name="テキスト ボックス 240"/>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74354</xdr:rowOff>
    </xdr:from>
    <xdr:to>
      <xdr:col>15</xdr:col>
      <xdr:colOff>50800</xdr:colOff>
      <xdr:row>95</xdr:row>
      <xdr:rowOff>131324</xdr:rowOff>
    </xdr:to>
    <xdr:cxnSp macro="">
      <xdr:nvCxnSpPr>
        <xdr:cNvPr id="242" name="直線コネクタ 241"/>
        <xdr:cNvCxnSpPr/>
      </xdr:nvCxnSpPr>
      <xdr:spPr>
        <a:xfrm>
          <a:off x="2019300" y="16190654"/>
          <a:ext cx="889000" cy="2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25662</xdr:rowOff>
    </xdr:from>
    <xdr:to>
      <xdr:col>10</xdr:col>
      <xdr:colOff>114300</xdr:colOff>
      <xdr:row>94</xdr:row>
      <xdr:rowOff>74354</xdr:rowOff>
    </xdr:to>
    <xdr:cxnSp macro="">
      <xdr:nvCxnSpPr>
        <xdr:cNvPr id="245" name="直線コネクタ 244"/>
        <xdr:cNvCxnSpPr/>
      </xdr:nvCxnSpPr>
      <xdr:spPr>
        <a:xfrm>
          <a:off x="1130300" y="1614196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7" name="テキスト ボックス 246"/>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9" name="テキスト ボックス 248"/>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47490</xdr:rowOff>
    </xdr:from>
    <xdr:to>
      <xdr:col>24</xdr:col>
      <xdr:colOff>114300</xdr:colOff>
      <xdr:row>89</xdr:row>
      <xdr:rowOff>149090</xdr:rowOff>
    </xdr:to>
    <xdr:sp macro="" textlink="">
      <xdr:nvSpPr>
        <xdr:cNvPr id="255" name="楕円 254"/>
        <xdr:cNvSpPr/>
      </xdr:nvSpPr>
      <xdr:spPr>
        <a:xfrm>
          <a:off x="4584700" y="153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517</xdr:rowOff>
    </xdr:from>
    <xdr:ext cx="599010" cy="259045"/>
    <xdr:sp macro="" textlink="">
      <xdr:nvSpPr>
        <xdr:cNvPr id="256" name="衛生費該当値テキスト"/>
        <xdr:cNvSpPr txBox="1"/>
      </xdr:nvSpPr>
      <xdr:spPr>
        <a:xfrm>
          <a:off x="4686300" y="1525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90255</xdr:rowOff>
    </xdr:from>
    <xdr:to>
      <xdr:col>20</xdr:col>
      <xdr:colOff>38100</xdr:colOff>
      <xdr:row>95</xdr:row>
      <xdr:rowOff>20405</xdr:rowOff>
    </xdr:to>
    <xdr:sp macro="" textlink="">
      <xdr:nvSpPr>
        <xdr:cNvPr id="257" name="楕円 256"/>
        <xdr:cNvSpPr/>
      </xdr:nvSpPr>
      <xdr:spPr>
        <a:xfrm>
          <a:off x="3746500" y="162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36932</xdr:rowOff>
    </xdr:from>
    <xdr:ext cx="534377" cy="259045"/>
    <xdr:sp macro="" textlink="">
      <xdr:nvSpPr>
        <xdr:cNvPr id="258" name="テキスト ボックス 257"/>
        <xdr:cNvSpPr txBox="1"/>
      </xdr:nvSpPr>
      <xdr:spPr>
        <a:xfrm>
          <a:off x="3530111" y="159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80524</xdr:rowOff>
    </xdr:from>
    <xdr:to>
      <xdr:col>15</xdr:col>
      <xdr:colOff>101600</xdr:colOff>
      <xdr:row>96</xdr:row>
      <xdr:rowOff>10674</xdr:rowOff>
    </xdr:to>
    <xdr:sp macro="" textlink="">
      <xdr:nvSpPr>
        <xdr:cNvPr id="259" name="楕円 258"/>
        <xdr:cNvSpPr/>
      </xdr:nvSpPr>
      <xdr:spPr>
        <a:xfrm>
          <a:off x="2857500" y="16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27201</xdr:rowOff>
    </xdr:from>
    <xdr:ext cx="534377" cy="259045"/>
    <xdr:sp macro="" textlink="">
      <xdr:nvSpPr>
        <xdr:cNvPr id="260" name="テキスト ボックス 259"/>
        <xdr:cNvSpPr txBox="1"/>
      </xdr:nvSpPr>
      <xdr:spPr>
        <a:xfrm>
          <a:off x="2641111" y="161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23554</xdr:rowOff>
    </xdr:from>
    <xdr:to>
      <xdr:col>10</xdr:col>
      <xdr:colOff>165100</xdr:colOff>
      <xdr:row>94</xdr:row>
      <xdr:rowOff>125154</xdr:rowOff>
    </xdr:to>
    <xdr:sp macro="" textlink="">
      <xdr:nvSpPr>
        <xdr:cNvPr id="261" name="楕円 260"/>
        <xdr:cNvSpPr/>
      </xdr:nvSpPr>
      <xdr:spPr>
        <a:xfrm>
          <a:off x="1968500" y="16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141681</xdr:rowOff>
    </xdr:from>
    <xdr:ext cx="534377" cy="259045"/>
    <xdr:sp macro="" textlink="">
      <xdr:nvSpPr>
        <xdr:cNvPr id="262" name="テキスト ボックス 261"/>
        <xdr:cNvSpPr txBox="1"/>
      </xdr:nvSpPr>
      <xdr:spPr>
        <a:xfrm>
          <a:off x="1752111" y="159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146312</xdr:rowOff>
    </xdr:from>
    <xdr:to>
      <xdr:col>6</xdr:col>
      <xdr:colOff>38100</xdr:colOff>
      <xdr:row>94</xdr:row>
      <xdr:rowOff>76462</xdr:rowOff>
    </xdr:to>
    <xdr:sp macro="" textlink="">
      <xdr:nvSpPr>
        <xdr:cNvPr id="263" name="楕円 262"/>
        <xdr:cNvSpPr/>
      </xdr:nvSpPr>
      <xdr:spPr>
        <a:xfrm>
          <a:off x="10795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92989</xdr:rowOff>
    </xdr:from>
    <xdr:ext cx="534377" cy="259045"/>
    <xdr:sp macro="" textlink="">
      <xdr:nvSpPr>
        <xdr:cNvPr id="264" name="テキスト ボックス 263"/>
        <xdr:cNvSpPr txBox="1"/>
      </xdr:nvSpPr>
      <xdr:spPr>
        <a:xfrm>
          <a:off x="863111" y="158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12370</xdr:rowOff>
    </xdr:from>
    <xdr:to>
      <xdr:col>55</xdr:col>
      <xdr:colOff>0</xdr:colOff>
      <xdr:row>32</xdr:row>
      <xdr:rowOff>25171</xdr:rowOff>
    </xdr:to>
    <xdr:cxnSp macro="">
      <xdr:nvCxnSpPr>
        <xdr:cNvPr id="291" name="直線コネクタ 290"/>
        <xdr:cNvCxnSpPr/>
      </xdr:nvCxnSpPr>
      <xdr:spPr>
        <a:xfrm flipV="1">
          <a:off x="9639300" y="5498770"/>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2" name="労働費平均値テキスト"/>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140614</xdr:rowOff>
    </xdr:from>
    <xdr:to>
      <xdr:col>50</xdr:col>
      <xdr:colOff>114300</xdr:colOff>
      <xdr:row>32</xdr:row>
      <xdr:rowOff>25171</xdr:rowOff>
    </xdr:to>
    <xdr:cxnSp macro="">
      <xdr:nvCxnSpPr>
        <xdr:cNvPr id="294" name="直線コネクタ 293"/>
        <xdr:cNvCxnSpPr/>
      </xdr:nvCxnSpPr>
      <xdr:spPr>
        <a:xfrm>
          <a:off x="8750300" y="545556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149251</xdr:rowOff>
    </xdr:from>
    <xdr:to>
      <xdr:col>50</xdr:col>
      <xdr:colOff>165100</xdr:colOff>
      <xdr:row>37</xdr:row>
      <xdr:rowOff>79401</xdr:rowOff>
    </xdr:to>
    <xdr:sp macro="" textlink="">
      <xdr:nvSpPr>
        <xdr:cNvPr id="295" name="フローチャート: 判断 294"/>
        <xdr:cNvSpPr/>
      </xdr:nvSpPr>
      <xdr:spPr>
        <a:xfrm>
          <a:off x="9588500" y="63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70528</xdr:rowOff>
    </xdr:from>
    <xdr:ext cx="469744" cy="259045"/>
    <xdr:sp macro="" textlink="">
      <xdr:nvSpPr>
        <xdr:cNvPr id="296" name="テキスト ボックス 295"/>
        <xdr:cNvSpPr txBox="1"/>
      </xdr:nvSpPr>
      <xdr:spPr>
        <a:xfrm>
          <a:off x="9404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140614</xdr:rowOff>
    </xdr:from>
    <xdr:to>
      <xdr:col>45</xdr:col>
      <xdr:colOff>177800</xdr:colOff>
      <xdr:row>31</xdr:row>
      <xdr:rowOff>144500</xdr:rowOff>
    </xdr:to>
    <xdr:cxnSp macro="">
      <xdr:nvCxnSpPr>
        <xdr:cNvPr id="297" name="直線コネクタ 296"/>
        <xdr:cNvCxnSpPr/>
      </xdr:nvCxnSpPr>
      <xdr:spPr>
        <a:xfrm flipV="1">
          <a:off x="7861300" y="54555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8" name="フローチャート: 判断 297"/>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41267</xdr:rowOff>
    </xdr:from>
    <xdr:ext cx="469744" cy="259045"/>
    <xdr:sp macro="" textlink="">
      <xdr:nvSpPr>
        <xdr:cNvPr id="299" name="テキスト ボックス 298"/>
        <xdr:cNvSpPr txBox="1"/>
      </xdr:nvSpPr>
      <xdr:spPr>
        <a:xfrm>
          <a:off x="8515428"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144500</xdr:rowOff>
    </xdr:from>
    <xdr:to>
      <xdr:col>41</xdr:col>
      <xdr:colOff>50800</xdr:colOff>
      <xdr:row>31</xdr:row>
      <xdr:rowOff>158445</xdr:rowOff>
    </xdr:to>
    <xdr:cxnSp macro="">
      <xdr:nvCxnSpPr>
        <xdr:cNvPr id="300" name="直線コネクタ 299"/>
        <xdr:cNvCxnSpPr/>
      </xdr:nvCxnSpPr>
      <xdr:spPr>
        <a:xfrm flipV="1">
          <a:off x="6972300" y="545945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1" name="フローチャート: 判断 300"/>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24121</xdr:rowOff>
    </xdr:from>
    <xdr:ext cx="469744" cy="259045"/>
    <xdr:sp macro="" textlink="">
      <xdr:nvSpPr>
        <xdr:cNvPr id="302" name="テキスト ボックス 301"/>
        <xdr:cNvSpPr txBox="1"/>
      </xdr:nvSpPr>
      <xdr:spPr>
        <a:xfrm>
          <a:off x="7626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3" name="フローチャート: 判断 302"/>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19321</xdr:rowOff>
    </xdr:from>
    <xdr:ext cx="469744" cy="259045"/>
    <xdr:sp macro="" textlink="">
      <xdr:nvSpPr>
        <xdr:cNvPr id="304" name="テキスト ボックス 303"/>
        <xdr:cNvSpPr txBox="1"/>
      </xdr:nvSpPr>
      <xdr:spPr>
        <a:xfrm>
          <a:off x="6737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133020</xdr:rowOff>
    </xdr:from>
    <xdr:to>
      <xdr:col>55</xdr:col>
      <xdr:colOff>50800</xdr:colOff>
      <xdr:row>32</xdr:row>
      <xdr:rowOff>63170</xdr:rowOff>
    </xdr:to>
    <xdr:sp macro="" textlink="">
      <xdr:nvSpPr>
        <xdr:cNvPr id="310" name="楕円 309"/>
        <xdr:cNvSpPr/>
      </xdr:nvSpPr>
      <xdr:spPr>
        <a:xfrm>
          <a:off x="10426700" y="54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86047</xdr:rowOff>
    </xdr:from>
    <xdr:ext cx="469744" cy="259045"/>
    <xdr:sp macro="" textlink="">
      <xdr:nvSpPr>
        <xdr:cNvPr id="311" name="労働費該当値テキスト"/>
        <xdr:cNvSpPr txBox="1"/>
      </xdr:nvSpPr>
      <xdr:spPr>
        <a:xfrm>
          <a:off x="10528300" y="54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145821</xdr:rowOff>
    </xdr:from>
    <xdr:to>
      <xdr:col>50</xdr:col>
      <xdr:colOff>165100</xdr:colOff>
      <xdr:row>32</xdr:row>
      <xdr:rowOff>75971</xdr:rowOff>
    </xdr:to>
    <xdr:sp macro="" textlink="">
      <xdr:nvSpPr>
        <xdr:cNvPr id="312" name="楕円 311"/>
        <xdr:cNvSpPr/>
      </xdr:nvSpPr>
      <xdr:spPr>
        <a:xfrm>
          <a:off x="9588500" y="54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92498</xdr:rowOff>
    </xdr:from>
    <xdr:ext cx="469744" cy="259045"/>
    <xdr:sp macro="" textlink="">
      <xdr:nvSpPr>
        <xdr:cNvPr id="313" name="テキスト ボックス 312"/>
        <xdr:cNvSpPr txBox="1"/>
      </xdr:nvSpPr>
      <xdr:spPr>
        <a:xfrm>
          <a:off x="9404428" y="523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89814</xdr:rowOff>
    </xdr:from>
    <xdr:to>
      <xdr:col>46</xdr:col>
      <xdr:colOff>38100</xdr:colOff>
      <xdr:row>32</xdr:row>
      <xdr:rowOff>19964</xdr:rowOff>
    </xdr:to>
    <xdr:sp macro="" textlink="">
      <xdr:nvSpPr>
        <xdr:cNvPr id="314" name="楕円 313"/>
        <xdr:cNvSpPr/>
      </xdr:nvSpPr>
      <xdr:spPr>
        <a:xfrm>
          <a:off x="8699500" y="54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36491</xdr:rowOff>
    </xdr:from>
    <xdr:ext cx="469744" cy="259045"/>
    <xdr:sp macro="" textlink="">
      <xdr:nvSpPr>
        <xdr:cNvPr id="315" name="テキスト ボックス 314"/>
        <xdr:cNvSpPr txBox="1"/>
      </xdr:nvSpPr>
      <xdr:spPr>
        <a:xfrm>
          <a:off x="8515428" y="51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93700</xdr:rowOff>
    </xdr:from>
    <xdr:to>
      <xdr:col>41</xdr:col>
      <xdr:colOff>101600</xdr:colOff>
      <xdr:row>32</xdr:row>
      <xdr:rowOff>23850</xdr:rowOff>
    </xdr:to>
    <xdr:sp macro="" textlink="">
      <xdr:nvSpPr>
        <xdr:cNvPr id="316" name="楕円 315"/>
        <xdr:cNvSpPr/>
      </xdr:nvSpPr>
      <xdr:spPr>
        <a:xfrm>
          <a:off x="7810500" y="5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40377</xdr:rowOff>
    </xdr:from>
    <xdr:ext cx="469744" cy="259045"/>
    <xdr:sp macro="" textlink="">
      <xdr:nvSpPr>
        <xdr:cNvPr id="317" name="テキスト ボックス 316"/>
        <xdr:cNvSpPr txBox="1"/>
      </xdr:nvSpPr>
      <xdr:spPr>
        <a:xfrm>
          <a:off x="7626428" y="5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107645</xdr:rowOff>
    </xdr:from>
    <xdr:to>
      <xdr:col>36</xdr:col>
      <xdr:colOff>165100</xdr:colOff>
      <xdr:row>32</xdr:row>
      <xdr:rowOff>37795</xdr:rowOff>
    </xdr:to>
    <xdr:sp macro="" textlink="">
      <xdr:nvSpPr>
        <xdr:cNvPr id="318" name="楕円 317"/>
        <xdr:cNvSpPr/>
      </xdr:nvSpPr>
      <xdr:spPr>
        <a:xfrm>
          <a:off x="6921500" y="54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54322</xdr:rowOff>
    </xdr:from>
    <xdr:ext cx="469744" cy="259045"/>
    <xdr:sp macro="" textlink="">
      <xdr:nvSpPr>
        <xdr:cNvPr id="319" name="テキスト ボックス 318"/>
        <xdr:cNvSpPr txBox="1"/>
      </xdr:nvSpPr>
      <xdr:spPr>
        <a:xfrm>
          <a:off x="6737428" y="51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27298</xdr:rowOff>
    </xdr:from>
    <xdr:to>
      <xdr:col>54</xdr:col>
      <xdr:colOff>189865</xdr:colOff>
      <xdr:row>57</xdr:row>
      <xdr:rowOff>152942</xdr:rowOff>
    </xdr:to>
    <xdr:cxnSp macro="">
      <xdr:nvCxnSpPr>
        <xdr:cNvPr id="339" name="直線コネクタ 338"/>
        <xdr:cNvCxnSpPr/>
      </xdr:nvCxnSpPr>
      <xdr:spPr>
        <a:xfrm flipV="1">
          <a:off x="10475595" y="9285598"/>
          <a:ext cx="1270" cy="63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156769</xdr:rowOff>
    </xdr:from>
    <xdr:ext cx="469744" cy="259045"/>
    <xdr:sp macro="" textlink="">
      <xdr:nvSpPr>
        <xdr:cNvPr id="340" name="農林水産業費最小値テキスト"/>
        <xdr:cNvSpPr txBox="1"/>
      </xdr:nvSpPr>
      <xdr:spPr>
        <a:xfrm>
          <a:off x="10528300" y="99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152942</xdr:rowOff>
    </xdr:from>
    <xdr:to>
      <xdr:col>55</xdr:col>
      <xdr:colOff>88900</xdr:colOff>
      <xdr:row>57</xdr:row>
      <xdr:rowOff>152942</xdr:rowOff>
    </xdr:to>
    <xdr:cxnSp macro="">
      <xdr:nvCxnSpPr>
        <xdr:cNvPr id="341" name="直線コネクタ 340"/>
        <xdr:cNvCxnSpPr/>
      </xdr:nvCxnSpPr>
      <xdr:spPr>
        <a:xfrm>
          <a:off x="10388600" y="992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145425</xdr:rowOff>
    </xdr:from>
    <xdr:ext cx="599010" cy="259045"/>
    <xdr:sp macro="" textlink="">
      <xdr:nvSpPr>
        <xdr:cNvPr id="342" name="農林水産業費最大値テキスト"/>
        <xdr:cNvSpPr txBox="1"/>
      </xdr:nvSpPr>
      <xdr:spPr>
        <a:xfrm>
          <a:off x="10528300" y="9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27298</xdr:rowOff>
    </xdr:from>
    <xdr:to>
      <xdr:col>55</xdr:col>
      <xdr:colOff>88900</xdr:colOff>
      <xdr:row>54</xdr:row>
      <xdr:rowOff>27298</xdr:rowOff>
    </xdr:to>
    <xdr:cxnSp macro="">
      <xdr:nvCxnSpPr>
        <xdr:cNvPr id="343" name="直線コネクタ 342"/>
        <xdr:cNvCxnSpPr/>
      </xdr:nvCxnSpPr>
      <xdr:spPr>
        <a:xfrm>
          <a:off x="10388600" y="9285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157382</xdr:rowOff>
    </xdr:from>
    <xdr:to>
      <xdr:col>55</xdr:col>
      <xdr:colOff>0</xdr:colOff>
      <xdr:row>54</xdr:row>
      <xdr:rowOff>27298</xdr:rowOff>
    </xdr:to>
    <xdr:cxnSp macro="">
      <xdr:nvCxnSpPr>
        <xdr:cNvPr id="344" name="直線コネクタ 343"/>
        <xdr:cNvCxnSpPr/>
      </xdr:nvCxnSpPr>
      <xdr:spPr>
        <a:xfrm>
          <a:off x="9639300" y="924423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139730</xdr:rowOff>
    </xdr:from>
    <xdr:ext cx="534377" cy="259045"/>
    <xdr:sp macro="" textlink="">
      <xdr:nvSpPr>
        <xdr:cNvPr id="345" name="農林水産業費平均値テキスト"/>
        <xdr:cNvSpPr txBox="1"/>
      </xdr:nvSpPr>
      <xdr:spPr>
        <a:xfrm>
          <a:off x="10528300" y="9740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161303</xdr:rowOff>
    </xdr:from>
    <xdr:to>
      <xdr:col>55</xdr:col>
      <xdr:colOff>50800</xdr:colOff>
      <xdr:row>57</xdr:row>
      <xdr:rowOff>91453</xdr:rowOff>
    </xdr:to>
    <xdr:sp macro="" textlink="">
      <xdr:nvSpPr>
        <xdr:cNvPr id="346" name="フローチャート: 判断 345"/>
        <xdr:cNvSpPr/>
      </xdr:nvSpPr>
      <xdr:spPr>
        <a:xfrm>
          <a:off x="10426700" y="976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99386</xdr:rowOff>
    </xdr:from>
    <xdr:to>
      <xdr:col>50</xdr:col>
      <xdr:colOff>114300</xdr:colOff>
      <xdr:row>53</xdr:row>
      <xdr:rowOff>157382</xdr:rowOff>
    </xdr:to>
    <xdr:cxnSp macro="">
      <xdr:nvCxnSpPr>
        <xdr:cNvPr id="347" name="直線コネクタ 346"/>
        <xdr:cNvCxnSpPr/>
      </xdr:nvCxnSpPr>
      <xdr:spPr>
        <a:xfrm>
          <a:off x="8750300" y="9186236"/>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73378</xdr:rowOff>
    </xdr:from>
    <xdr:to>
      <xdr:col>50</xdr:col>
      <xdr:colOff>165100</xdr:colOff>
      <xdr:row>58</xdr:row>
      <xdr:rowOff>3528</xdr:rowOff>
    </xdr:to>
    <xdr:sp macro="" textlink="">
      <xdr:nvSpPr>
        <xdr:cNvPr id="348" name="フローチャート: 判断 347"/>
        <xdr:cNvSpPr/>
      </xdr:nvSpPr>
      <xdr:spPr>
        <a:xfrm>
          <a:off x="9588500" y="984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166105</xdr:rowOff>
    </xdr:from>
    <xdr:ext cx="534377" cy="259045"/>
    <xdr:sp macro="" textlink="">
      <xdr:nvSpPr>
        <xdr:cNvPr id="349" name="テキスト ボックス 348"/>
        <xdr:cNvSpPr txBox="1"/>
      </xdr:nvSpPr>
      <xdr:spPr>
        <a:xfrm>
          <a:off x="9372111" y="99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67531</xdr:rowOff>
    </xdr:from>
    <xdr:to>
      <xdr:col>45</xdr:col>
      <xdr:colOff>177800</xdr:colOff>
      <xdr:row>53</xdr:row>
      <xdr:rowOff>99386</xdr:rowOff>
    </xdr:to>
    <xdr:cxnSp macro="">
      <xdr:nvCxnSpPr>
        <xdr:cNvPr id="350" name="直線コネクタ 349"/>
        <xdr:cNvCxnSpPr/>
      </xdr:nvCxnSpPr>
      <xdr:spPr>
        <a:xfrm>
          <a:off x="7861300" y="8982931"/>
          <a:ext cx="889000" cy="2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68543</xdr:rowOff>
    </xdr:from>
    <xdr:to>
      <xdr:col>46</xdr:col>
      <xdr:colOff>38100</xdr:colOff>
      <xdr:row>57</xdr:row>
      <xdr:rowOff>170143</xdr:rowOff>
    </xdr:to>
    <xdr:sp macro="" textlink="">
      <xdr:nvSpPr>
        <xdr:cNvPr id="351" name="フローチャート: 判断 350"/>
        <xdr:cNvSpPr/>
      </xdr:nvSpPr>
      <xdr:spPr>
        <a:xfrm>
          <a:off x="8699500" y="984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161270</xdr:rowOff>
    </xdr:from>
    <xdr:ext cx="534377" cy="259045"/>
    <xdr:sp macro="" textlink="">
      <xdr:nvSpPr>
        <xdr:cNvPr id="352" name="テキスト ボックス 351"/>
        <xdr:cNvSpPr txBox="1"/>
      </xdr:nvSpPr>
      <xdr:spPr>
        <a:xfrm>
          <a:off x="8483111" y="99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22623</xdr:rowOff>
    </xdr:from>
    <xdr:to>
      <xdr:col>41</xdr:col>
      <xdr:colOff>50800</xdr:colOff>
      <xdr:row>52</xdr:row>
      <xdr:rowOff>67531</xdr:rowOff>
    </xdr:to>
    <xdr:cxnSp macro="">
      <xdr:nvCxnSpPr>
        <xdr:cNvPr id="353" name="直線コネクタ 352"/>
        <xdr:cNvCxnSpPr/>
      </xdr:nvCxnSpPr>
      <xdr:spPr>
        <a:xfrm>
          <a:off x="6972300" y="8766573"/>
          <a:ext cx="889000" cy="2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72995</xdr:rowOff>
    </xdr:from>
    <xdr:to>
      <xdr:col>41</xdr:col>
      <xdr:colOff>101600</xdr:colOff>
      <xdr:row>58</xdr:row>
      <xdr:rowOff>3145</xdr:rowOff>
    </xdr:to>
    <xdr:sp macro="" textlink="">
      <xdr:nvSpPr>
        <xdr:cNvPr id="354" name="フローチャート: 判断 353"/>
        <xdr:cNvSpPr/>
      </xdr:nvSpPr>
      <xdr:spPr>
        <a:xfrm>
          <a:off x="7810500" y="984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165722</xdr:rowOff>
    </xdr:from>
    <xdr:ext cx="534377" cy="259045"/>
    <xdr:sp macro="" textlink="">
      <xdr:nvSpPr>
        <xdr:cNvPr id="355" name="テキスト ボックス 354"/>
        <xdr:cNvSpPr txBox="1"/>
      </xdr:nvSpPr>
      <xdr:spPr>
        <a:xfrm>
          <a:off x="7594111" y="99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74241</xdr:rowOff>
    </xdr:from>
    <xdr:to>
      <xdr:col>36</xdr:col>
      <xdr:colOff>165100</xdr:colOff>
      <xdr:row>58</xdr:row>
      <xdr:rowOff>4391</xdr:rowOff>
    </xdr:to>
    <xdr:sp macro="" textlink="">
      <xdr:nvSpPr>
        <xdr:cNvPr id="356" name="フローチャート: 判断 355"/>
        <xdr:cNvSpPr/>
      </xdr:nvSpPr>
      <xdr:spPr>
        <a:xfrm>
          <a:off x="69215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166968</xdr:rowOff>
    </xdr:from>
    <xdr:ext cx="534377" cy="259045"/>
    <xdr:sp macro="" textlink="">
      <xdr:nvSpPr>
        <xdr:cNvPr id="357" name="テキスト ボックス 356"/>
        <xdr:cNvSpPr txBox="1"/>
      </xdr:nvSpPr>
      <xdr:spPr>
        <a:xfrm>
          <a:off x="6705111" y="99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147948</xdr:rowOff>
    </xdr:from>
    <xdr:to>
      <xdr:col>55</xdr:col>
      <xdr:colOff>50800</xdr:colOff>
      <xdr:row>54</xdr:row>
      <xdr:rowOff>78098</xdr:rowOff>
    </xdr:to>
    <xdr:sp macro="" textlink="">
      <xdr:nvSpPr>
        <xdr:cNvPr id="363" name="楕円 362"/>
        <xdr:cNvSpPr/>
      </xdr:nvSpPr>
      <xdr:spPr>
        <a:xfrm>
          <a:off x="10426700" y="92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100975</xdr:rowOff>
    </xdr:from>
    <xdr:ext cx="599010" cy="259045"/>
    <xdr:sp macro="" textlink="">
      <xdr:nvSpPr>
        <xdr:cNvPr id="364" name="農林水産業費該当値テキスト"/>
        <xdr:cNvSpPr txBox="1"/>
      </xdr:nvSpPr>
      <xdr:spPr>
        <a:xfrm>
          <a:off x="10528300" y="91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106582</xdr:rowOff>
    </xdr:from>
    <xdr:to>
      <xdr:col>50</xdr:col>
      <xdr:colOff>165100</xdr:colOff>
      <xdr:row>54</xdr:row>
      <xdr:rowOff>36732</xdr:rowOff>
    </xdr:to>
    <xdr:sp macro="" textlink="">
      <xdr:nvSpPr>
        <xdr:cNvPr id="365" name="楕円 364"/>
        <xdr:cNvSpPr/>
      </xdr:nvSpPr>
      <xdr:spPr>
        <a:xfrm>
          <a:off x="9588500" y="9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53259</xdr:rowOff>
    </xdr:from>
    <xdr:ext cx="599010" cy="259045"/>
    <xdr:sp macro="" textlink="">
      <xdr:nvSpPr>
        <xdr:cNvPr id="366" name="テキスト ボックス 365"/>
        <xdr:cNvSpPr txBox="1"/>
      </xdr:nvSpPr>
      <xdr:spPr>
        <a:xfrm>
          <a:off x="9339795" y="896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48586</xdr:rowOff>
    </xdr:from>
    <xdr:to>
      <xdr:col>46</xdr:col>
      <xdr:colOff>38100</xdr:colOff>
      <xdr:row>53</xdr:row>
      <xdr:rowOff>150186</xdr:rowOff>
    </xdr:to>
    <xdr:sp macro="" textlink="">
      <xdr:nvSpPr>
        <xdr:cNvPr id="367" name="楕円 366"/>
        <xdr:cNvSpPr/>
      </xdr:nvSpPr>
      <xdr:spPr>
        <a:xfrm>
          <a:off x="8699500" y="91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166713</xdr:rowOff>
    </xdr:from>
    <xdr:ext cx="599010" cy="259045"/>
    <xdr:sp macro="" textlink="">
      <xdr:nvSpPr>
        <xdr:cNvPr id="368" name="テキスト ボックス 367"/>
        <xdr:cNvSpPr txBox="1"/>
      </xdr:nvSpPr>
      <xdr:spPr>
        <a:xfrm>
          <a:off x="8450795" y="891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16731</xdr:rowOff>
    </xdr:from>
    <xdr:to>
      <xdr:col>41</xdr:col>
      <xdr:colOff>101600</xdr:colOff>
      <xdr:row>52</xdr:row>
      <xdr:rowOff>118331</xdr:rowOff>
    </xdr:to>
    <xdr:sp macro="" textlink="">
      <xdr:nvSpPr>
        <xdr:cNvPr id="369" name="楕円 368"/>
        <xdr:cNvSpPr/>
      </xdr:nvSpPr>
      <xdr:spPr>
        <a:xfrm>
          <a:off x="7810500" y="89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134858</xdr:rowOff>
    </xdr:from>
    <xdr:ext cx="599010" cy="259045"/>
    <xdr:sp macro="" textlink="">
      <xdr:nvSpPr>
        <xdr:cNvPr id="370" name="テキスト ボックス 369"/>
        <xdr:cNvSpPr txBox="1"/>
      </xdr:nvSpPr>
      <xdr:spPr>
        <a:xfrm>
          <a:off x="7561795" y="870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143273</xdr:rowOff>
    </xdr:from>
    <xdr:to>
      <xdr:col>36</xdr:col>
      <xdr:colOff>165100</xdr:colOff>
      <xdr:row>51</xdr:row>
      <xdr:rowOff>73423</xdr:rowOff>
    </xdr:to>
    <xdr:sp macro="" textlink="">
      <xdr:nvSpPr>
        <xdr:cNvPr id="371" name="楕円 370"/>
        <xdr:cNvSpPr/>
      </xdr:nvSpPr>
      <xdr:spPr>
        <a:xfrm>
          <a:off x="6921500" y="87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89950</xdr:rowOff>
    </xdr:from>
    <xdr:ext cx="599010" cy="259045"/>
    <xdr:sp macro="" textlink="">
      <xdr:nvSpPr>
        <xdr:cNvPr id="372" name="テキスト ボックス 371"/>
        <xdr:cNvSpPr txBox="1"/>
      </xdr:nvSpPr>
      <xdr:spPr>
        <a:xfrm>
          <a:off x="6672795" y="849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71101</xdr:rowOff>
    </xdr:from>
    <xdr:to>
      <xdr:col>55</xdr:col>
      <xdr:colOff>0</xdr:colOff>
      <xdr:row>74</xdr:row>
      <xdr:rowOff>5779</xdr:rowOff>
    </xdr:to>
    <xdr:cxnSp macro="">
      <xdr:nvCxnSpPr>
        <xdr:cNvPr id="401" name="直線コネクタ 400"/>
        <xdr:cNvCxnSpPr/>
      </xdr:nvCxnSpPr>
      <xdr:spPr>
        <a:xfrm flipV="1">
          <a:off x="9639300" y="12586951"/>
          <a:ext cx="838200" cy="1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2"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82797</xdr:rowOff>
    </xdr:from>
    <xdr:to>
      <xdr:col>50</xdr:col>
      <xdr:colOff>114300</xdr:colOff>
      <xdr:row>74</xdr:row>
      <xdr:rowOff>5779</xdr:rowOff>
    </xdr:to>
    <xdr:cxnSp macro="">
      <xdr:nvCxnSpPr>
        <xdr:cNvPr id="404" name="直線コネクタ 403"/>
        <xdr:cNvCxnSpPr/>
      </xdr:nvCxnSpPr>
      <xdr:spPr>
        <a:xfrm>
          <a:off x="8750300" y="12427197"/>
          <a:ext cx="889000" cy="2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149079</xdr:rowOff>
    </xdr:from>
    <xdr:to>
      <xdr:col>50</xdr:col>
      <xdr:colOff>165100</xdr:colOff>
      <xdr:row>77</xdr:row>
      <xdr:rowOff>79229</xdr:rowOff>
    </xdr:to>
    <xdr:sp macro="" textlink="">
      <xdr:nvSpPr>
        <xdr:cNvPr id="405" name="フローチャート: 判断 404"/>
        <xdr:cNvSpPr/>
      </xdr:nvSpPr>
      <xdr:spPr>
        <a:xfrm>
          <a:off x="9588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70356</xdr:rowOff>
    </xdr:from>
    <xdr:ext cx="534377" cy="259045"/>
    <xdr:sp macro="" textlink="">
      <xdr:nvSpPr>
        <xdr:cNvPr id="406" name="テキスト ボックス 405"/>
        <xdr:cNvSpPr txBox="1"/>
      </xdr:nvSpPr>
      <xdr:spPr>
        <a:xfrm>
          <a:off x="9372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129108</xdr:rowOff>
    </xdr:from>
    <xdr:to>
      <xdr:col>45</xdr:col>
      <xdr:colOff>177800</xdr:colOff>
      <xdr:row>72</xdr:row>
      <xdr:rowOff>82797</xdr:rowOff>
    </xdr:to>
    <xdr:cxnSp macro="">
      <xdr:nvCxnSpPr>
        <xdr:cNvPr id="407" name="直線コネクタ 406"/>
        <xdr:cNvCxnSpPr/>
      </xdr:nvCxnSpPr>
      <xdr:spPr>
        <a:xfrm>
          <a:off x="7861300" y="12302058"/>
          <a:ext cx="889000" cy="1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103530</xdr:rowOff>
    </xdr:from>
    <xdr:to>
      <xdr:col>46</xdr:col>
      <xdr:colOff>38100</xdr:colOff>
      <xdr:row>78</xdr:row>
      <xdr:rowOff>33680</xdr:rowOff>
    </xdr:to>
    <xdr:sp macro="" textlink="">
      <xdr:nvSpPr>
        <xdr:cNvPr id="408" name="フローチャート: 判断 407"/>
        <xdr:cNvSpPr/>
      </xdr:nvSpPr>
      <xdr:spPr>
        <a:xfrm>
          <a:off x="8699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24807</xdr:rowOff>
    </xdr:from>
    <xdr:ext cx="534377" cy="259045"/>
    <xdr:sp macro="" textlink="">
      <xdr:nvSpPr>
        <xdr:cNvPr id="409" name="テキスト ボックス 408"/>
        <xdr:cNvSpPr txBox="1"/>
      </xdr:nvSpPr>
      <xdr:spPr>
        <a:xfrm>
          <a:off x="8483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129108</xdr:rowOff>
    </xdr:from>
    <xdr:to>
      <xdr:col>41</xdr:col>
      <xdr:colOff>50800</xdr:colOff>
      <xdr:row>72</xdr:row>
      <xdr:rowOff>112306</xdr:rowOff>
    </xdr:to>
    <xdr:cxnSp macro="">
      <xdr:nvCxnSpPr>
        <xdr:cNvPr id="410" name="直線コネクタ 409"/>
        <xdr:cNvCxnSpPr/>
      </xdr:nvCxnSpPr>
      <xdr:spPr>
        <a:xfrm flipV="1">
          <a:off x="6972300" y="12302058"/>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116123</xdr:rowOff>
    </xdr:from>
    <xdr:to>
      <xdr:col>41</xdr:col>
      <xdr:colOff>101600</xdr:colOff>
      <xdr:row>78</xdr:row>
      <xdr:rowOff>46273</xdr:rowOff>
    </xdr:to>
    <xdr:sp macro="" textlink="">
      <xdr:nvSpPr>
        <xdr:cNvPr id="411" name="フローチャート: 判断 410"/>
        <xdr:cNvSpPr/>
      </xdr:nvSpPr>
      <xdr:spPr>
        <a:xfrm>
          <a:off x="7810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37400</xdr:rowOff>
    </xdr:from>
    <xdr:ext cx="534377" cy="259045"/>
    <xdr:sp macro="" textlink="">
      <xdr:nvSpPr>
        <xdr:cNvPr id="412" name="テキスト ボックス 411"/>
        <xdr:cNvSpPr txBox="1"/>
      </xdr:nvSpPr>
      <xdr:spPr>
        <a:xfrm>
          <a:off x="7594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106769</xdr:rowOff>
    </xdr:from>
    <xdr:to>
      <xdr:col>36</xdr:col>
      <xdr:colOff>165100</xdr:colOff>
      <xdr:row>78</xdr:row>
      <xdr:rowOff>36919</xdr:rowOff>
    </xdr:to>
    <xdr:sp macro="" textlink="">
      <xdr:nvSpPr>
        <xdr:cNvPr id="413" name="フローチャート: 判断 412"/>
        <xdr:cNvSpPr/>
      </xdr:nvSpPr>
      <xdr:spPr>
        <a:xfrm>
          <a:off x="6921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28046</xdr:rowOff>
    </xdr:from>
    <xdr:ext cx="534377" cy="259045"/>
    <xdr:sp macro="" textlink="">
      <xdr:nvSpPr>
        <xdr:cNvPr id="414" name="テキスト ボックス 413"/>
        <xdr:cNvSpPr txBox="1"/>
      </xdr:nvSpPr>
      <xdr:spPr>
        <a:xfrm>
          <a:off x="6705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20301</xdr:rowOff>
    </xdr:from>
    <xdr:to>
      <xdr:col>55</xdr:col>
      <xdr:colOff>50800</xdr:colOff>
      <xdr:row>73</xdr:row>
      <xdr:rowOff>121901</xdr:rowOff>
    </xdr:to>
    <xdr:sp macro="" textlink="">
      <xdr:nvSpPr>
        <xdr:cNvPr id="420" name="楕円 419"/>
        <xdr:cNvSpPr/>
      </xdr:nvSpPr>
      <xdr:spPr>
        <a:xfrm>
          <a:off x="10426700" y="125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43178</xdr:rowOff>
    </xdr:from>
    <xdr:ext cx="534377" cy="259045"/>
    <xdr:sp macro="" textlink="">
      <xdr:nvSpPr>
        <xdr:cNvPr id="421" name="商工費該当値テキスト"/>
        <xdr:cNvSpPr txBox="1"/>
      </xdr:nvSpPr>
      <xdr:spPr>
        <a:xfrm>
          <a:off x="10528300" y="123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126429</xdr:rowOff>
    </xdr:from>
    <xdr:to>
      <xdr:col>50</xdr:col>
      <xdr:colOff>165100</xdr:colOff>
      <xdr:row>74</xdr:row>
      <xdr:rowOff>56579</xdr:rowOff>
    </xdr:to>
    <xdr:sp macro="" textlink="">
      <xdr:nvSpPr>
        <xdr:cNvPr id="422" name="楕円 421"/>
        <xdr:cNvSpPr/>
      </xdr:nvSpPr>
      <xdr:spPr>
        <a:xfrm>
          <a:off x="9588500" y="12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73106</xdr:rowOff>
    </xdr:from>
    <xdr:ext cx="534377" cy="259045"/>
    <xdr:sp macro="" textlink="">
      <xdr:nvSpPr>
        <xdr:cNvPr id="423" name="テキスト ボックス 422"/>
        <xdr:cNvSpPr txBox="1"/>
      </xdr:nvSpPr>
      <xdr:spPr>
        <a:xfrm>
          <a:off x="9372111" y="12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31997</xdr:rowOff>
    </xdr:from>
    <xdr:to>
      <xdr:col>46</xdr:col>
      <xdr:colOff>38100</xdr:colOff>
      <xdr:row>72</xdr:row>
      <xdr:rowOff>133597</xdr:rowOff>
    </xdr:to>
    <xdr:sp macro="" textlink="">
      <xdr:nvSpPr>
        <xdr:cNvPr id="424" name="楕円 423"/>
        <xdr:cNvSpPr/>
      </xdr:nvSpPr>
      <xdr:spPr>
        <a:xfrm>
          <a:off x="8699500" y="123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150124</xdr:rowOff>
    </xdr:from>
    <xdr:ext cx="534377" cy="259045"/>
    <xdr:sp macro="" textlink="">
      <xdr:nvSpPr>
        <xdr:cNvPr id="425" name="テキスト ボックス 424"/>
        <xdr:cNvSpPr txBox="1"/>
      </xdr:nvSpPr>
      <xdr:spPr>
        <a:xfrm>
          <a:off x="8483111" y="121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78308</xdr:rowOff>
    </xdr:from>
    <xdr:to>
      <xdr:col>41</xdr:col>
      <xdr:colOff>101600</xdr:colOff>
      <xdr:row>72</xdr:row>
      <xdr:rowOff>8458</xdr:rowOff>
    </xdr:to>
    <xdr:sp macro="" textlink="">
      <xdr:nvSpPr>
        <xdr:cNvPr id="426" name="楕円 425"/>
        <xdr:cNvSpPr/>
      </xdr:nvSpPr>
      <xdr:spPr>
        <a:xfrm>
          <a:off x="7810500" y="122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24985</xdr:rowOff>
    </xdr:from>
    <xdr:ext cx="534377" cy="259045"/>
    <xdr:sp macro="" textlink="">
      <xdr:nvSpPr>
        <xdr:cNvPr id="427" name="テキスト ボックス 426"/>
        <xdr:cNvSpPr txBox="1"/>
      </xdr:nvSpPr>
      <xdr:spPr>
        <a:xfrm>
          <a:off x="7594111" y="120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61506</xdr:rowOff>
    </xdr:from>
    <xdr:to>
      <xdr:col>36</xdr:col>
      <xdr:colOff>165100</xdr:colOff>
      <xdr:row>72</xdr:row>
      <xdr:rowOff>163106</xdr:rowOff>
    </xdr:to>
    <xdr:sp macro="" textlink="">
      <xdr:nvSpPr>
        <xdr:cNvPr id="428" name="楕円 427"/>
        <xdr:cNvSpPr/>
      </xdr:nvSpPr>
      <xdr:spPr>
        <a:xfrm>
          <a:off x="6921500" y="124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8183</xdr:rowOff>
    </xdr:from>
    <xdr:ext cx="534377" cy="259045"/>
    <xdr:sp macro="" textlink="">
      <xdr:nvSpPr>
        <xdr:cNvPr id="429" name="テキスト ボックス 428"/>
        <xdr:cNvSpPr txBox="1"/>
      </xdr:nvSpPr>
      <xdr:spPr>
        <a:xfrm>
          <a:off x="6705111" y="12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154817</xdr:rowOff>
    </xdr:from>
    <xdr:to>
      <xdr:col>54</xdr:col>
      <xdr:colOff>189865</xdr:colOff>
      <xdr:row>99</xdr:row>
      <xdr:rowOff>31338</xdr:rowOff>
    </xdr:to>
    <xdr:cxnSp macro="">
      <xdr:nvCxnSpPr>
        <xdr:cNvPr id="455" name="直線コネクタ 454"/>
        <xdr:cNvCxnSpPr/>
      </xdr:nvCxnSpPr>
      <xdr:spPr>
        <a:xfrm flipV="1">
          <a:off x="10475595" y="16442567"/>
          <a:ext cx="1270" cy="56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35165</xdr:rowOff>
    </xdr:from>
    <xdr:ext cx="534377" cy="259045"/>
    <xdr:sp macro="" textlink="">
      <xdr:nvSpPr>
        <xdr:cNvPr id="456" name="土木費最小値テキスト"/>
        <xdr:cNvSpPr txBox="1"/>
      </xdr:nvSpPr>
      <xdr:spPr>
        <a:xfrm>
          <a:off x="10528300" y="170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31338</xdr:rowOff>
    </xdr:from>
    <xdr:to>
      <xdr:col>55</xdr:col>
      <xdr:colOff>88900</xdr:colOff>
      <xdr:row>99</xdr:row>
      <xdr:rowOff>31338</xdr:rowOff>
    </xdr:to>
    <xdr:cxnSp macro="">
      <xdr:nvCxnSpPr>
        <xdr:cNvPr id="457" name="直線コネクタ 456"/>
        <xdr:cNvCxnSpPr/>
      </xdr:nvCxnSpPr>
      <xdr:spPr>
        <a:xfrm>
          <a:off x="10388600" y="170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101494</xdr:rowOff>
    </xdr:from>
    <xdr:ext cx="599010" cy="259045"/>
    <xdr:sp macro="" textlink="">
      <xdr:nvSpPr>
        <xdr:cNvPr id="458" name="土木費最大値テキスト"/>
        <xdr:cNvSpPr txBox="1"/>
      </xdr:nvSpPr>
      <xdr:spPr>
        <a:xfrm>
          <a:off x="10528300" y="1621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154817</xdr:rowOff>
    </xdr:from>
    <xdr:to>
      <xdr:col>55</xdr:col>
      <xdr:colOff>88900</xdr:colOff>
      <xdr:row>95</xdr:row>
      <xdr:rowOff>154817</xdr:rowOff>
    </xdr:to>
    <xdr:cxnSp macro="">
      <xdr:nvCxnSpPr>
        <xdr:cNvPr id="459" name="直線コネクタ 458"/>
        <xdr:cNvCxnSpPr/>
      </xdr:nvCxnSpPr>
      <xdr:spPr>
        <a:xfrm>
          <a:off x="10388600" y="1644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10218</xdr:rowOff>
    </xdr:from>
    <xdr:to>
      <xdr:col>55</xdr:col>
      <xdr:colOff>0</xdr:colOff>
      <xdr:row>95</xdr:row>
      <xdr:rowOff>154817</xdr:rowOff>
    </xdr:to>
    <xdr:cxnSp macro="">
      <xdr:nvCxnSpPr>
        <xdr:cNvPr id="460" name="直線コネクタ 459"/>
        <xdr:cNvCxnSpPr/>
      </xdr:nvCxnSpPr>
      <xdr:spPr>
        <a:xfrm>
          <a:off x="9639300" y="15783618"/>
          <a:ext cx="838200" cy="65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10814</xdr:rowOff>
    </xdr:from>
    <xdr:ext cx="534377" cy="259045"/>
    <xdr:sp macro="" textlink="">
      <xdr:nvSpPr>
        <xdr:cNvPr id="461" name="土木費平均値テキスト"/>
        <xdr:cNvSpPr txBox="1"/>
      </xdr:nvSpPr>
      <xdr:spPr>
        <a:xfrm>
          <a:off x="10528300" y="1681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32387</xdr:rowOff>
    </xdr:from>
    <xdr:to>
      <xdr:col>55</xdr:col>
      <xdr:colOff>50800</xdr:colOff>
      <xdr:row>98</xdr:row>
      <xdr:rowOff>133987</xdr:rowOff>
    </xdr:to>
    <xdr:sp macro="" textlink="">
      <xdr:nvSpPr>
        <xdr:cNvPr id="462" name="フローチャート: 判断 461"/>
        <xdr:cNvSpPr/>
      </xdr:nvSpPr>
      <xdr:spPr>
        <a:xfrm>
          <a:off x="10426700" y="168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10218</xdr:rowOff>
    </xdr:from>
    <xdr:to>
      <xdr:col>50</xdr:col>
      <xdr:colOff>114300</xdr:colOff>
      <xdr:row>92</xdr:row>
      <xdr:rowOff>115688</xdr:rowOff>
    </xdr:to>
    <xdr:cxnSp macro="">
      <xdr:nvCxnSpPr>
        <xdr:cNvPr id="463" name="直線コネクタ 462"/>
        <xdr:cNvCxnSpPr/>
      </xdr:nvCxnSpPr>
      <xdr:spPr>
        <a:xfrm flipV="1">
          <a:off x="8750300" y="15783618"/>
          <a:ext cx="889000" cy="10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73208</xdr:rowOff>
    </xdr:from>
    <xdr:to>
      <xdr:col>50</xdr:col>
      <xdr:colOff>165100</xdr:colOff>
      <xdr:row>99</xdr:row>
      <xdr:rowOff>3358</xdr:rowOff>
    </xdr:to>
    <xdr:sp macro="" textlink="">
      <xdr:nvSpPr>
        <xdr:cNvPr id="464" name="フローチャート: 判断 463"/>
        <xdr:cNvSpPr/>
      </xdr:nvSpPr>
      <xdr:spPr>
        <a:xfrm>
          <a:off x="9588500" y="1687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165935</xdr:rowOff>
    </xdr:from>
    <xdr:ext cx="534377" cy="259045"/>
    <xdr:sp macro="" textlink="">
      <xdr:nvSpPr>
        <xdr:cNvPr id="465" name="テキスト ボックス 464"/>
        <xdr:cNvSpPr txBox="1"/>
      </xdr:nvSpPr>
      <xdr:spPr>
        <a:xfrm>
          <a:off x="9372111" y="1696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132685</xdr:rowOff>
    </xdr:from>
    <xdr:to>
      <xdr:col>45</xdr:col>
      <xdr:colOff>177800</xdr:colOff>
      <xdr:row>92</xdr:row>
      <xdr:rowOff>115688</xdr:rowOff>
    </xdr:to>
    <xdr:cxnSp macro="">
      <xdr:nvCxnSpPr>
        <xdr:cNvPr id="466" name="直線コネクタ 465"/>
        <xdr:cNvCxnSpPr/>
      </xdr:nvCxnSpPr>
      <xdr:spPr>
        <a:xfrm>
          <a:off x="7861300" y="15734635"/>
          <a:ext cx="889000" cy="1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75873</xdr:rowOff>
    </xdr:from>
    <xdr:to>
      <xdr:col>46</xdr:col>
      <xdr:colOff>38100</xdr:colOff>
      <xdr:row>99</xdr:row>
      <xdr:rowOff>6023</xdr:rowOff>
    </xdr:to>
    <xdr:sp macro="" textlink="">
      <xdr:nvSpPr>
        <xdr:cNvPr id="467" name="フローチャート: 判断 466"/>
        <xdr:cNvSpPr/>
      </xdr:nvSpPr>
      <xdr:spPr>
        <a:xfrm>
          <a:off x="8699500" y="1687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168600</xdr:rowOff>
    </xdr:from>
    <xdr:ext cx="534377" cy="259045"/>
    <xdr:sp macro="" textlink="">
      <xdr:nvSpPr>
        <xdr:cNvPr id="468" name="テキスト ボックス 467"/>
        <xdr:cNvSpPr txBox="1"/>
      </xdr:nvSpPr>
      <xdr:spPr>
        <a:xfrm>
          <a:off x="8483111" y="169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137646</xdr:rowOff>
    </xdr:from>
    <xdr:to>
      <xdr:col>41</xdr:col>
      <xdr:colOff>50800</xdr:colOff>
      <xdr:row>91</xdr:row>
      <xdr:rowOff>132685</xdr:rowOff>
    </xdr:to>
    <xdr:cxnSp macro="">
      <xdr:nvCxnSpPr>
        <xdr:cNvPr id="469" name="直線コネクタ 468"/>
        <xdr:cNvCxnSpPr/>
      </xdr:nvCxnSpPr>
      <xdr:spPr>
        <a:xfrm>
          <a:off x="6972300" y="15396696"/>
          <a:ext cx="889000" cy="33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77277</xdr:rowOff>
    </xdr:from>
    <xdr:to>
      <xdr:col>41</xdr:col>
      <xdr:colOff>101600</xdr:colOff>
      <xdr:row>99</xdr:row>
      <xdr:rowOff>7427</xdr:rowOff>
    </xdr:to>
    <xdr:sp macro="" textlink="">
      <xdr:nvSpPr>
        <xdr:cNvPr id="470" name="フローチャート: 判断 469"/>
        <xdr:cNvSpPr/>
      </xdr:nvSpPr>
      <xdr:spPr>
        <a:xfrm>
          <a:off x="7810500" y="1687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170004</xdr:rowOff>
    </xdr:from>
    <xdr:ext cx="534377" cy="259045"/>
    <xdr:sp macro="" textlink="">
      <xdr:nvSpPr>
        <xdr:cNvPr id="471" name="テキスト ボックス 470"/>
        <xdr:cNvSpPr txBox="1"/>
      </xdr:nvSpPr>
      <xdr:spPr>
        <a:xfrm>
          <a:off x="7594111" y="169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73346</xdr:rowOff>
    </xdr:from>
    <xdr:to>
      <xdr:col>36</xdr:col>
      <xdr:colOff>165100</xdr:colOff>
      <xdr:row>99</xdr:row>
      <xdr:rowOff>3496</xdr:rowOff>
    </xdr:to>
    <xdr:sp macro="" textlink="">
      <xdr:nvSpPr>
        <xdr:cNvPr id="472" name="フローチャート: 判断 471"/>
        <xdr:cNvSpPr/>
      </xdr:nvSpPr>
      <xdr:spPr>
        <a:xfrm>
          <a:off x="69215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166073</xdr:rowOff>
    </xdr:from>
    <xdr:ext cx="534377" cy="259045"/>
    <xdr:sp macro="" textlink="">
      <xdr:nvSpPr>
        <xdr:cNvPr id="473" name="テキスト ボックス 472"/>
        <xdr:cNvSpPr txBox="1"/>
      </xdr:nvSpPr>
      <xdr:spPr>
        <a:xfrm>
          <a:off x="6705111" y="1696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104017</xdr:rowOff>
    </xdr:from>
    <xdr:to>
      <xdr:col>55</xdr:col>
      <xdr:colOff>50800</xdr:colOff>
      <xdr:row>96</xdr:row>
      <xdr:rowOff>34167</xdr:rowOff>
    </xdr:to>
    <xdr:sp macro="" textlink="">
      <xdr:nvSpPr>
        <xdr:cNvPr id="479" name="楕円 478"/>
        <xdr:cNvSpPr/>
      </xdr:nvSpPr>
      <xdr:spPr>
        <a:xfrm>
          <a:off x="10426700" y="16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57044</xdr:rowOff>
    </xdr:from>
    <xdr:ext cx="599010" cy="259045"/>
    <xdr:sp macro="" textlink="">
      <xdr:nvSpPr>
        <xdr:cNvPr id="480" name="土木費該当値テキスト"/>
        <xdr:cNvSpPr txBox="1"/>
      </xdr:nvSpPr>
      <xdr:spPr>
        <a:xfrm>
          <a:off x="10528300" y="163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130868</xdr:rowOff>
    </xdr:from>
    <xdr:to>
      <xdr:col>50</xdr:col>
      <xdr:colOff>165100</xdr:colOff>
      <xdr:row>92</xdr:row>
      <xdr:rowOff>61018</xdr:rowOff>
    </xdr:to>
    <xdr:sp macro="" textlink="">
      <xdr:nvSpPr>
        <xdr:cNvPr id="481" name="楕円 480"/>
        <xdr:cNvSpPr/>
      </xdr:nvSpPr>
      <xdr:spPr>
        <a:xfrm>
          <a:off x="9588500" y="157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77545</xdr:rowOff>
    </xdr:from>
    <xdr:ext cx="599010" cy="259045"/>
    <xdr:sp macro="" textlink="">
      <xdr:nvSpPr>
        <xdr:cNvPr id="482" name="テキスト ボックス 481"/>
        <xdr:cNvSpPr txBox="1"/>
      </xdr:nvSpPr>
      <xdr:spPr>
        <a:xfrm>
          <a:off x="9339795" y="155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64888</xdr:rowOff>
    </xdr:from>
    <xdr:to>
      <xdr:col>46</xdr:col>
      <xdr:colOff>38100</xdr:colOff>
      <xdr:row>92</xdr:row>
      <xdr:rowOff>166488</xdr:rowOff>
    </xdr:to>
    <xdr:sp macro="" textlink="">
      <xdr:nvSpPr>
        <xdr:cNvPr id="483" name="楕円 482"/>
        <xdr:cNvSpPr/>
      </xdr:nvSpPr>
      <xdr:spPr>
        <a:xfrm>
          <a:off x="8699500" y="158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11565</xdr:rowOff>
    </xdr:from>
    <xdr:ext cx="599010" cy="259045"/>
    <xdr:sp macro="" textlink="">
      <xdr:nvSpPr>
        <xdr:cNvPr id="484" name="テキスト ボックス 483"/>
        <xdr:cNvSpPr txBox="1"/>
      </xdr:nvSpPr>
      <xdr:spPr>
        <a:xfrm>
          <a:off x="8450795" y="156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81885</xdr:rowOff>
    </xdr:from>
    <xdr:to>
      <xdr:col>41</xdr:col>
      <xdr:colOff>101600</xdr:colOff>
      <xdr:row>92</xdr:row>
      <xdr:rowOff>12035</xdr:rowOff>
    </xdr:to>
    <xdr:sp macro="" textlink="">
      <xdr:nvSpPr>
        <xdr:cNvPr id="485" name="楕円 484"/>
        <xdr:cNvSpPr/>
      </xdr:nvSpPr>
      <xdr:spPr>
        <a:xfrm>
          <a:off x="7810500" y="156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28562</xdr:rowOff>
    </xdr:from>
    <xdr:ext cx="599010" cy="259045"/>
    <xdr:sp macro="" textlink="">
      <xdr:nvSpPr>
        <xdr:cNvPr id="486" name="テキスト ボックス 485"/>
        <xdr:cNvSpPr txBox="1"/>
      </xdr:nvSpPr>
      <xdr:spPr>
        <a:xfrm>
          <a:off x="7561795" y="1545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86846</xdr:rowOff>
    </xdr:from>
    <xdr:to>
      <xdr:col>36</xdr:col>
      <xdr:colOff>165100</xdr:colOff>
      <xdr:row>90</xdr:row>
      <xdr:rowOff>16996</xdr:rowOff>
    </xdr:to>
    <xdr:sp macro="" textlink="">
      <xdr:nvSpPr>
        <xdr:cNvPr id="487" name="楕円 486"/>
        <xdr:cNvSpPr/>
      </xdr:nvSpPr>
      <xdr:spPr>
        <a:xfrm>
          <a:off x="6921500" y="153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33523</xdr:rowOff>
    </xdr:from>
    <xdr:ext cx="599010" cy="259045"/>
    <xdr:sp macro="" textlink="">
      <xdr:nvSpPr>
        <xdr:cNvPr id="488" name="テキスト ボックス 487"/>
        <xdr:cNvSpPr txBox="1"/>
      </xdr:nvSpPr>
      <xdr:spPr>
        <a:xfrm>
          <a:off x="6672795" y="1512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21704</xdr:rowOff>
    </xdr:from>
    <xdr:to>
      <xdr:col>85</xdr:col>
      <xdr:colOff>127000</xdr:colOff>
      <xdr:row>34</xdr:row>
      <xdr:rowOff>97256</xdr:rowOff>
    </xdr:to>
    <xdr:cxnSp macro="">
      <xdr:nvCxnSpPr>
        <xdr:cNvPr id="518" name="直線コネクタ 517"/>
        <xdr:cNvCxnSpPr/>
      </xdr:nvCxnSpPr>
      <xdr:spPr>
        <a:xfrm>
          <a:off x="15481300" y="5851004"/>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21704</xdr:rowOff>
    </xdr:from>
    <xdr:to>
      <xdr:col>81</xdr:col>
      <xdr:colOff>50800</xdr:colOff>
      <xdr:row>35</xdr:row>
      <xdr:rowOff>130480</xdr:rowOff>
    </xdr:to>
    <xdr:cxnSp macro="">
      <xdr:nvCxnSpPr>
        <xdr:cNvPr id="521" name="直線コネクタ 520"/>
        <xdr:cNvCxnSpPr/>
      </xdr:nvCxnSpPr>
      <xdr:spPr>
        <a:xfrm flipV="1">
          <a:off x="14592300" y="5851004"/>
          <a:ext cx="889000" cy="28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71717</xdr:rowOff>
    </xdr:from>
    <xdr:to>
      <xdr:col>81</xdr:col>
      <xdr:colOff>101600</xdr:colOff>
      <xdr:row>38</xdr:row>
      <xdr:rowOff>1867</xdr:rowOff>
    </xdr:to>
    <xdr:sp macro="" textlink="">
      <xdr:nvSpPr>
        <xdr:cNvPr id="522" name="フローチャート: 判断 521"/>
        <xdr:cNvSpPr/>
      </xdr:nvSpPr>
      <xdr:spPr>
        <a:xfrm>
          <a:off x="15430500" y="641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164444</xdr:rowOff>
    </xdr:from>
    <xdr:ext cx="534377" cy="259045"/>
    <xdr:sp macro="" textlink="">
      <xdr:nvSpPr>
        <xdr:cNvPr id="523" name="テキスト ボックス 522"/>
        <xdr:cNvSpPr txBox="1"/>
      </xdr:nvSpPr>
      <xdr:spPr>
        <a:xfrm>
          <a:off x="15214111" y="65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130480</xdr:rowOff>
    </xdr:from>
    <xdr:to>
      <xdr:col>76</xdr:col>
      <xdr:colOff>114300</xdr:colOff>
      <xdr:row>36</xdr:row>
      <xdr:rowOff>21018</xdr:rowOff>
    </xdr:to>
    <xdr:cxnSp macro="">
      <xdr:nvCxnSpPr>
        <xdr:cNvPr id="524" name="直線コネクタ 523"/>
        <xdr:cNvCxnSpPr/>
      </xdr:nvCxnSpPr>
      <xdr:spPr>
        <a:xfrm flipV="1">
          <a:off x="13703300" y="6131230"/>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81928</xdr:rowOff>
    </xdr:from>
    <xdr:to>
      <xdr:col>76</xdr:col>
      <xdr:colOff>165100</xdr:colOff>
      <xdr:row>38</xdr:row>
      <xdr:rowOff>12078</xdr:rowOff>
    </xdr:to>
    <xdr:sp macro="" textlink="">
      <xdr:nvSpPr>
        <xdr:cNvPr id="525" name="フローチャート: 判断 524"/>
        <xdr:cNvSpPr/>
      </xdr:nvSpPr>
      <xdr:spPr>
        <a:xfrm>
          <a:off x="14541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3205</xdr:rowOff>
    </xdr:from>
    <xdr:ext cx="534377" cy="259045"/>
    <xdr:sp macro="" textlink="">
      <xdr:nvSpPr>
        <xdr:cNvPr id="526" name="テキスト ボックス 525"/>
        <xdr:cNvSpPr txBox="1"/>
      </xdr:nvSpPr>
      <xdr:spPr>
        <a:xfrm>
          <a:off x="14325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21018</xdr:rowOff>
    </xdr:from>
    <xdr:to>
      <xdr:col>71</xdr:col>
      <xdr:colOff>177800</xdr:colOff>
      <xdr:row>36</xdr:row>
      <xdr:rowOff>99847</xdr:rowOff>
    </xdr:to>
    <xdr:cxnSp macro="">
      <xdr:nvCxnSpPr>
        <xdr:cNvPr id="527" name="直線コネクタ 526"/>
        <xdr:cNvCxnSpPr/>
      </xdr:nvCxnSpPr>
      <xdr:spPr>
        <a:xfrm flipV="1">
          <a:off x="12814300" y="6193218"/>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108674</xdr:rowOff>
    </xdr:from>
    <xdr:to>
      <xdr:col>72</xdr:col>
      <xdr:colOff>38100</xdr:colOff>
      <xdr:row>38</xdr:row>
      <xdr:rowOff>38824</xdr:rowOff>
    </xdr:to>
    <xdr:sp macro="" textlink="">
      <xdr:nvSpPr>
        <xdr:cNvPr id="528" name="フローチャート: 判断 527"/>
        <xdr:cNvSpPr/>
      </xdr:nvSpPr>
      <xdr:spPr>
        <a:xfrm>
          <a:off x="13652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29951</xdr:rowOff>
    </xdr:from>
    <xdr:ext cx="534377" cy="259045"/>
    <xdr:sp macro="" textlink="">
      <xdr:nvSpPr>
        <xdr:cNvPr id="529" name="テキスト ボックス 528"/>
        <xdr:cNvSpPr txBox="1"/>
      </xdr:nvSpPr>
      <xdr:spPr>
        <a:xfrm>
          <a:off x="13436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108941</xdr:rowOff>
    </xdr:from>
    <xdr:to>
      <xdr:col>67</xdr:col>
      <xdr:colOff>101600</xdr:colOff>
      <xdr:row>38</xdr:row>
      <xdr:rowOff>39091</xdr:rowOff>
    </xdr:to>
    <xdr:sp macro="" textlink="">
      <xdr:nvSpPr>
        <xdr:cNvPr id="530" name="フローチャート: 判断 529"/>
        <xdr:cNvSpPr/>
      </xdr:nvSpPr>
      <xdr:spPr>
        <a:xfrm>
          <a:off x="12763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30218</xdr:rowOff>
    </xdr:from>
    <xdr:ext cx="534377" cy="259045"/>
    <xdr:sp macro="" textlink="">
      <xdr:nvSpPr>
        <xdr:cNvPr id="531" name="テキスト ボックス 530"/>
        <xdr:cNvSpPr txBox="1"/>
      </xdr:nvSpPr>
      <xdr:spPr>
        <a:xfrm>
          <a:off x="12547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46456</xdr:rowOff>
    </xdr:from>
    <xdr:to>
      <xdr:col>85</xdr:col>
      <xdr:colOff>177800</xdr:colOff>
      <xdr:row>34</xdr:row>
      <xdr:rowOff>148056</xdr:rowOff>
    </xdr:to>
    <xdr:sp macro="" textlink="">
      <xdr:nvSpPr>
        <xdr:cNvPr id="537" name="楕円 536"/>
        <xdr:cNvSpPr/>
      </xdr:nvSpPr>
      <xdr:spPr>
        <a:xfrm>
          <a:off x="16268700" y="58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69333</xdr:rowOff>
    </xdr:from>
    <xdr:ext cx="534377" cy="259045"/>
    <xdr:sp macro="" textlink="">
      <xdr:nvSpPr>
        <xdr:cNvPr id="538" name="消防費該当値テキスト"/>
        <xdr:cNvSpPr txBox="1"/>
      </xdr:nvSpPr>
      <xdr:spPr>
        <a:xfrm>
          <a:off x="16370300" y="57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142354</xdr:rowOff>
    </xdr:from>
    <xdr:to>
      <xdr:col>81</xdr:col>
      <xdr:colOff>101600</xdr:colOff>
      <xdr:row>34</xdr:row>
      <xdr:rowOff>72504</xdr:rowOff>
    </xdr:to>
    <xdr:sp macro="" textlink="">
      <xdr:nvSpPr>
        <xdr:cNvPr id="539" name="楕円 538"/>
        <xdr:cNvSpPr/>
      </xdr:nvSpPr>
      <xdr:spPr>
        <a:xfrm>
          <a:off x="15430500" y="58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89031</xdr:rowOff>
    </xdr:from>
    <xdr:ext cx="534377" cy="259045"/>
    <xdr:sp macro="" textlink="">
      <xdr:nvSpPr>
        <xdr:cNvPr id="540" name="テキスト ボックス 539"/>
        <xdr:cNvSpPr txBox="1"/>
      </xdr:nvSpPr>
      <xdr:spPr>
        <a:xfrm>
          <a:off x="15214111" y="55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79680</xdr:rowOff>
    </xdr:from>
    <xdr:to>
      <xdr:col>76</xdr:col>
      <xdr:colOff>165100</xdr:colOff>
      <xdr:row>36</xdr:row>
      <xdr:rowOff>9830</xdr:rowOff>
    </xdr:to>
    <xdr:sp macro="" textlink="">
      <xdr:nvSpPr>
        <xdr:cNvPr id="541" name="楕円 540"/>
        <xdr:cNvSpPr/>
      </xdr:nvSpPr>
      <xdr:spPr>
        <a:xfrm>
          <a:off x="14541500" y="60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26357</xdr:rowOff>
    </xdr:from>
    <xdr:ext cx="534377" cy="259045"/>
    <xdr:sp macro="" textlink="">
      <xdr:nvSpPr>
        <xdr:cNvPr id="542" name="テキスト ボックス 541"/>
        <xdr:cNvSpPr txBox="1"/>
      </xdr:nvSpPr>
      <xdr:spPr>
        <a:xfrm>
          <a:off x="14325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141668</xdr:rowOff>
    </xdr:from>
    <xdr:to>
      <xdr:col>72</xdr:col>
      <xdr:colOff>38100</xdr:colOff>
      <xdr:row>36</xdr:row>
      <xdr:rowOff>71818</xdr:rowOff>
    </xdr:to>
    <xdr:sp macro="" textlink="">
      <xdr:nvSpPr>
        <xdr:cNvPr id="543" name="楕円 542"/>
        <xdr:cNvSpPr/>
      </xdr:nvSpPr>
      <xdr:spPr>
        <a:xfrm>
          <a:off x="136525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88345</xdr:rowOff>
    </xdr:from>
    <xdr:ext cx="534377" cy="259045"/>
    <xdr:sp macro="" textlink="">
      <xdr:nvSpPr>
        <xdr:cNvPr id="544" name="テキスト ボックス 543"/>
        <xdr:cNvSpPr txBox="1"/>
      </xdr:nvSpPr>
      <xdr:spPr>
        <a:xfrm>
          <a:off x="13436111" y="59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49047</xdr:rowOff>
    </xdr:from>
    <xdr:to>
      <xdr:col>67</xdr:col>
      <xdr:colOff>101600</xdr:colOff>
      <xdr:row>36</xdr:row>
      <xdr:rowOff>150647</xdr:rowOff>
    </xdr:to>
    <xdr:sp macro="" textlink="">
      <xdr:nvSpPr>
        <xdr:cNvPr id="545" name="楕円 544"/>
        <xdr:cNvSpPr/>
      </xdr:nvSpPr>
      <xdr:spPr>
        <a:xfrm>
          <a:off x="12763500" y="62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167174</xdr:rowOff>
    </xdr:from>
    <xdr:ext cx="534377" cy="259045"/>
    <xdr:sp macro="" textlink="">
      <xdr:nvSpPr>
        <xdr:cNvPr id="546" name="テキスト ボックス 545"/>
        <xdr:cNvSpPr txBox="1"/>
      </xdr:nvSpPr>
      <xdr:spPr>
        <a:xfrm>
          <a:off x="12547111" y="59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168520</xdr:rowOff>
    </xdr:from>
    <xdr:to>
      <xdr:col>85</xdr:col>
      <xdr:colOff>127000</xdr:colOff>
      <xdr:row>55</xdr:row>
      <xdr:rowOff>79643</xdr:rowOff>
    </xdr:to>
    <xdr:cxnSp macro="">
      <xdr:nvCxnSpPr>
        <xdr:cNvPr id="578" name="直線コネクタ 577"/>
        <xdr:cNvCxnSpPr/>
      </xdr:nvCxnSpPr>
      <xdr:spPr>
        <a:xfrm>
          <a:off x="15481300" y="9255370"/>
          <a:ext cx="8382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168520</xdr:rowOff>
    </xdr:from>
    <xdr:to>
      <xdr:col>81</xdr:col>
      <xdr:colOff>50800</xdr:colOff>
      <xdr:row>55</xdr:row>
      <xdr:rowOff>169712</xdr:rowOff>
    </xdr:to>
    <xdr:cxnSp macro="">
      <xdr:nvCxnSpPr>
        <xdr:cNvPr id="581" name="直線コネクタ 580"/>
        <xdr:cNvCxnSpPr/>
      </xdr:nvCxnSpPr>
      <xdr:spPr>
        <a:xfrm flipV="1">
          <a:off x="14592300" y="9255370"/>
          <a:ext cx="889000" cy="3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82" name="フローチャート: 判断 581"/>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83" name="テキスト ボックス 582"/>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169712</xdr:rowOff>
    </xdr:from>
    <xdr:to>
      <xdr:col>76</xdr:col>
      <xdr:colOff>114300</xdr:colOff>
      <xdr:row>56</xdr:row>
      <xdr:rowOff>33940</xdr:rowOff>
    </xdr:to>
    <xdr:cxnSp macro="">
      <xdr:nvCxnSpPr>
        <xdr:cNvPr id="584" name="直線コネクタ 583"/>
        <xdr:cNvCxnSpPr/>
      </xdr:nvCxnSpPr>
      <xdr:spPr>
        <a:xfrm flipV="1">
          <a:off x="13703300" y="9599462"/>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5" name="フローチャート: 判断 584"/>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107659</xdr:rowOff>
    </xdr:from>
    <xdr:ext cx="534377" cy="259045"/>
    <xdr:sp macro="" textlink="">
      <xdr:nvSpPr>
        <xdr:cNvPr id="586" name="テキスト ボックス 585"/>
        <xdr:cNvSpPr txBox="1"/>
      </xdr:nvSpPr>
      <xdr:spPr>
        <a:xfrm>
          <a:off x="14325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120252</xdr:rowOff>
    </xdr:from>
    <xdr:to>
      <xdr:col>71</xdr:col>
      <xdr:colOff>177800</xdr:colOff>
      <xdr:row>56</xdr:row>
      <xdr:rowOff>33940</xdr:rowOff>
    </xdr:to>
    <xdr:cxnSp macro="">
      <xdr:nvCxnSpPr>
        <xdr:cNvPr id="587" name="直線コネクタ 586"/>
        <xdr:cNvCxnSpPr/>
      </xdr:nvCxnSpPr>
      <xdr:spPr>
        <a:xfrm>
          <a:off x="12814300" y="9550002"/>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8" name="フローチャート: 判断 587"/>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9" name="テキスト ボックス 588"/>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90" name="フローチャート: 判断 589"/>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91" name="テキスト ボックス 590"/>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28843</xdr:rowOff>
    </xdr:from>
    <xdr:to>
      <xdr:col>85</xdr:col>
      <xdr:colOff>177800</xdr:colOff>
      <xdr:row>55</xdr:row>
      <xdr:rowOff>130443</xdr:rowOff>
    </xdr:to>
    <xdr:sp macro="" textlink="">
      <xdr:nvSpPr>
        <xdr:cNvPr id="597" name="楕円 596"/>
        <xdr:cNvSpPr/>
      </xdr:nvSpPr>
      <xdr:spPr>
        <a:xfrm>
          <a:off x="16268700" y="94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51720</xdr:rowOff>
    </xdr:from>
    <xdr:ext cx="534377" cy="259045"/>
    <xdr:sp macro="" textlink="">
      <xdr:nvSpPr>
        <xdr:cNvPr id="598" name="教育費該当値テキスト"/>
        <xdr:cNvSpPr txBox="1"/>
      </xdr:nvSpPr>
      <xdr:spPr>
        <a:xfrm>
          <a:off x="16370300" y="93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117720</xdr:rowOff>
    </xdr:from>
    <xdr:to>
      <xdr:col>81</xdr:col>
      <xdr:colOff>101600</xdr:colOff>
      <xdr:row>54</xdr:row>
      <xdr:rowOff>47870</xdr:rowOff>
    </xdr:to>
    <xdr:sp macro="" textlink="">
      <xdr:nvSpPr>
        <xdr:cNvPr id="599" name="楕円 598"/>
        <xdr:cNvSpPr/>
      </xdr:nvSpPr>
      <xdr:spPr>
        <a:xfrm>
          <a:off x="15430500" y="92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64397</xdr:rowOff>
    </xdr:from>
    <xdr:ext cx="534377" cy="259045"/>
    <xdr:sp macro="" textlink="">
      <xdr:nvSpPr>
        <xdr:cNvPr id="600" name="テキスト ボックス 599"/>
        <xdr:cNvSpPr txBox="1"/>
      </xdr:nvSpPr>
      <xdr:spPr>
        <a:xfrm>
          <a:off x="15214111" y="89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118912</xdr:rowOff>
    </xdr:from>
    <xdr:to>
      <xdr:col>76</xdr:col>
      <xdr:colOff>165100</xdr:colOff>
      <xdr:row>56</xdr:row>
      <xdr:rowOff>49062</xdr:rowOff>
    </xdr:to>
    <xdr:sp macro="" textlink="">
      <xdr:nvSpPr>
        <xdr:cNvPr id="601" name="楕円 600"/>
        <xdr:cNvSpPr/>
      </xdr:nvSpPr>
      <xdr:spPr>
        <a:xfrm>
          <a:off x="14541500" y="95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65589</xdr:rowOff>
    </xdr:from>
    <xdr:ext cx="534377" cy="259045"/>
    <xdr:sp macro="" textlink="">
      <xdr:nvSpPr>
        <xdr:cNvPr id="602" name="テキスト ボックス 601"/>
        <xdr:cNvSpPr txBox="1"/>
      </xdr:nvSpPr>
      <xdr:spPr>
        <a:xfrm>
          <a:off x="14325111" y="93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154590</xdr:rowOff>
    </xdr:from>
    <xdr:to>
      <xdr:col>72</xdr:col>
      <xdr:colOff>38100</xdr:colOff>
      <xdr:row>56</xdr:row>
      <xdr:rowOff>84740</xdr:rowOff>
    </xdr:to>
    <xdr:sp macro="" textlink="">
      <xdr:nvSpPr>
        <xdr:cNvPr id="603" name="楕円 602"/>
        <xdr:cNvSpPr/>
      </xdr:nvSpPr>
      <xdr:spPr>
        <a:xfrm>
          <a:off x="13652500" y="95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101267</xdr:rowOff>
    </xdr:from>
    <xdr:ext cx="534377" cy="259045"/>
    <xdr:sp macro="" textlink="">
      <xdr:nvSpPr>
        <xdr:cNvPr id="604" name="テキスト ボックス 603"/>
        <xdr:cNvSpPr txBox="1"/>
      </xdr:nvSpPr>
      <xdr:spPr>
        <a:xfrm>
          <a:off x="13436111" y="93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69452</xdr:rowOff>
    </xdr:from>
    <xdr:to>
      <xdr:col>67</xdr:col>
      <xdr:colOff>101600</xdr:colOff>
      <xdr:row>55</xdr:row>
      <xdr:rowOff>171052</xdr:rowOff>
    </xdr:to>
    <xdr:sp macro="" textlink="">
      <xdr:nvSpPr>
        <xdr:cNvPr id="605" name="楕円 604"/>
        <xdr:cNvSpPr/>
      </xdr:nvSpPr>
      <xdr:spPr>
        <a:xfrm>
          <a:off x="12763500" y="94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16129</xdr:rowOff>
    </xdr:from>
    <xdr:ext cx="534377" cy="259045"/>
    <xdr:sp macro="" textlink="">
      <xdr:nvSpPr>
        <xdr:cNvPr id="606" name="テキスト ボックス 605"/>
        <xdr:cNvSpPr txBox="1"/>
      </xdr:nvSpPr>
      <xdr:spPr>
        <a:xfrm>
          <a:off x="12547111" y="92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132652</xdr:rowOff>
    </xdr:from>
    <xdr:to>
      <xdr:col>85</xdr:col>
      <xdr:colOff>126364</xdr:colOff>
      <xdr:row>79</xdr:row>
      <xdr:rowOff>44450</xdr:rowOff>
    </xdr:to>
    <xdr:cxnSp macro="">
      <xdr:nvCxnSpPr>
        <xdr:cNvPr id="630" name="直線コネクタ 629"/>
        <xdr:cNvCxnSpPr/>
      </xdr:nvCxnSpPr>
      <xdr:spPr>
        <a:xfrm flipV="1">
          <a:off x="16317595" y="12648502"/>
          <a:ext cx="1269" cy="94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79329</xdr:rowOff>
    </xdr:from>
    <xdr:ext cx="599010" cy="259045"/>
    <xdr:sp macro="" textlink="">
      <xdr:nvSpPr>
        <xdr:cNvPr id="633" name="災害復旧費最大値テキスト"/>
        <xdr:cNvSpPr txBox="1"/>
      </xdr:nvSpPr>
      <xdr:spPr>
        <a:xfrm>
          <a:off x="16370300" y="1242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132652</xdr:rowOff>
    </xdr:from>
    <xdr:to>
      <xdr:col>86</xdr:col>
      <xdr:colOff>25400</xdr:colOff>
      <xdr:row>73</xdr:row>
      <xdr:rowOff>132652</xdr:rowOff>
    </xdr:to>
    <xdr:cxnSp macro="">
      <xdr:nvCxnSpPr>
        <xdr:cNvPr id="634" name="直線コネクタ 633"/>
        <xdr:cNvCxnSpPr/>
      </xdr:nvCxnSpPr>
      <xdr:spPr>
        <a:xfrm>
          <a:off x="16230600" y="1264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144470</xdr:rowOff>
    </xdr:from>
    <xdr:to>
      <xdr:col>85</xdr:col>
      <xdr:colOff>127000</xdr:colOff>
      <xdr:row>75</xdr:row>
      <xdr:rowOff>68407</xdr:rowOff>
    </xdr:to>
    <xdr:cxnSp macro="">
      <xdr:nvCxnSpPr>
        <xdr:cNvPr id="635" name="直線コネクタ 634"/>
        <xdr:cNvCxnSpPr/>
      </xdr:nvCxnSpPr>
      <xdr:spPr>
        <a:xfrm>
          <a:off x="15481300" y="12317420"/>
          <a:ext cx="838200" cy="60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67549</xdr:rowOff>
    </xdr:from>
    <xdr:ext cx="469744" cy="259045"/>
    <xdr:sp macro="" textlink="">
      <xdr:nvSpPr>
        <xdr:cNvPr id="636" name="災害復旧費平均値テキスト"/>
        <xdr:cNvSpPr txBox="1"/>
      </xdr:nvSpPr>
      <xdr:spPr>
        <a:xfrm>
          <a:off x="16370300" y="1344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89122</xdr:rowOff>
    </xdr:from>
    <xdr:to>
      <xdr:col>85</xdr:col>
      <xdr:colOff>177800</xdr:colOff>
      <xdr:row>79</xdr:row>
      <xdr:rowOff>19272</xdr:rowOff>
    </xdr:to>
    <xdr:sp macro="" textlink="">
      <xdr:nvSpPr>
        <xdr:cNvPr id="637" name="フローチャート: 判断 636"/>
        <xdr:cNvSpPr/>
      </xdr:nvSpPr>
      <xdr:spPr>
        <a:xfrm>
          <a:off x="16268700" y="1346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144470</xdr:rowOff>
    </xdr:from>
    <xdr:to>
      <xdr:col>81</xdr:col>
      <xdr:colOff>50800</xdr:colOff>
      <xdr:row>73</xdr:row>
      <xdr:rowOff>92692</xdr:rowOff>
    </xdr:to>
    <xdr:cxnSp macro="">
      <xdr:nvCxnSpPr>
        <xdr:cNvPr id="638" name="直線コネクタ 637"/>
        <xdr:cNvCxnSpPr/>
      </xdr:nvCxnSpPr>
      <xdr:spPr>
        <a:xfrm flipV="1">
          <a:off x="14592300" y="12317420"/>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132220</xdr:rowOff>
    </xdr:from>
    <xdr:to>
      <xdr:col>81</xdr:col>
      <xdr:colOff>101600</xdr:colOff>
      <xdr:row>79</xdr:row>
      <xdr:rowOff>62370</xdr:rowOff>
    </xdr:to>
    <xdr:sp macro="" textlink="">
      <xdr:nvSpPr>
        <xdr:cNvPr id="639" name="フローチャート: 判断 638"/>
        <xdr:cNvSpPr/>
      </xdr:nvSpPr>
      <xdr:spPr>
        <a:xfrm>
          <a:off x="154305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53497</xdr:rowOff>
    </xdr:from>
    <xdr:ext cx="469744" cy="259045"/>
    <xdr:sp macro="" textlink="">
      <xdr:nvSpPr>
        <xdr:cNvPr id="640" name="テキスト ボックス 639"/>
        <xdr:cNvSpPr txBox="1"/>
      </xdr:nvSpPr>
      <xdr:spPr>
        <a:xfrm>
          <a:off x="15246428" y="135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92692</xdr:rowOff>
    </xdr:from>
    <xdr:to>
      <xdr:col>76</xdr:col>
      <xdr:colOff>114300</xdr:colOff>
      <xdr:row>73</xdr:row>
      <xdr:rowOff>146665</xdr:rowOff>
    </xdr:to>
    <xdr:cxnSp macro="">
      <xdr:nvCxnSpPr>
        <xdr:cNvPr id="641" name="直線コネクタ 640"/>
        <xdr:cNvCxnSpPr/>
      </xdr:nvCxnSpPr>
      <xdr:spPr>
        <a:xfrm flipV="1">
          <a:off x="13703300" y="12608542"/>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139695</xdr:rowOff>
    </xdr:from>
    <xdr:to>
      <xdr:col>76</xdr:col>
      <xdr:colOff>165100</xdr:colOff>
      <xdr:row>79</xdr:row>
      <xdr:rowOff>69845</xdr:rowOff>
    </xdr:to>
    <xdr:sp macro="" textlink="">
      <xdr:nvSpPr>
        <xdr:cNvPr id="642" name="フローチャート: 判断 641"/>
        <xdr:cNvSpPr/>
      </xdr:nvSpPr>
      <xdr:spPr>
        <a:xfrm>
          <a:off x="14541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60972</xdr:rowOff>
    </xdr:from>
    <xdr:ext cx="469744" cy="259045"/>
    <xdr:sp macro="" textlink="">
      <xdr:nvSpPr>
        <xdr:cNvPr id="643" name="テキスト ボックス 642"/>
        <xdr:cNvSpPr txBox="1"/>
      </xdr:nvSpPr>
      <xdr:spPr>
        <a:xfrm>
          <a:off x="14357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115865</xdr:rowOff>
    </xdr:from>
    <xdr:to>
      <xdr:col>71</xdr:col>
      <xdr:colOff>177800</xdr:colOff>
      <xdr:row>73</xdr:row>
      <xdr:rowOff>146665</xdr:rowOff>
    </xdr:to>
    <xdr:cxnSp macro="">
      <xdr:nvCxnSpPr>
        <xdr:cNvPr id="644" name="直線コネクタ 643"/>
        <xdr:cNvCxnSpPr/>
      </xdr:nvCxnSpPr>
      <xdr:spPr>
        <a:xfrm>
          <a:off x="12814300" y="12631715"/>
          <a:ext cx="8890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148512</xdr:rowOff>
    </xdr:from>
    <xdr:to>
      <xdr:col>72</xdr:col>
      <xdr:colOff>38100</xdr:colOff>
      <xdr:row>79</xdr:row>
      <xdr:rowOff>78662</xdr:rowOff>
    </xdr:to>
    <xdr:sp macro="" textlink="">
      <xdr:nvSpPr>
        <xdr:cNvPr id="645" name="フローチャート: 判断 644"/>
        <xdr:cNvSpPr/>
      </xdr:nvSpPr>
      <xdr:spPr>
        <a:xfrm>
          <a:off x="13652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69789</xdr:rowOff>
    </xdr:from>
    <xdr:ext cx="469744" cy="259045"/>
    <xdr:sp macro="" textlink="">
      <xdr:nvSpPr>
        <xdr:cNvPr id="646" name="テキスト ボックス 645"/>
        <xdr:cNvSpPr txBox="1"/>
      </xdr:nvSpPr>
      <xdr:spPr>
        <a:xfrm>
          <a:off x="13468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155133</xdr:rowOff>
    </xdr:from>
    <xdr:to>
      <xdr:col>67</xdr:col>
      <xdr:colOff>101600</xdr:colOff>
      <xdr:row>79</xdr:row>
      <xdr:rowOff>85283</xdr:rowOff>
    </xdr:to>
    <xdr:sp macro="" textlink="">
      <xdr:nvSpPr>
        <xdr:cNvPr id="647" name="フローチャート: 判断 646"/>
        <xdr:cNvSpPr/>
      </xdr:nvSpPr>
      <xdr:spPr>
        <a:xfrm>
          <a:off x="12763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76410</xdr:rowOff>
    </xdr:from>
    <xdr:ext cx="469744" cy="259045"/>
    <xdr:sp macro="" textlink="">
      <xdr:nvSpPr>
        <xdr:cNvPr id="648" name="テキスト ボックス 647"/>
        <xdr:cNvSpPr txBox="1"/>
      </xdr:nvSpPr>
      <xdr:spPr>
        <a:xfrm>
          <a:off x="12579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17607</xdr:rowOff>
    </xdr:from>
    <xdr:to>
      <xdr:col>85</xdr:col>
      <xdr:colOff>177800</xdr:colOff>
      <xdr:row>75</xdr:row>
      <xdr:rowOff>119207</xdr:rowOff>
    </xdr:to>
    <xdr:sp macro="" textlink="">
      <xdr:nvSpPr>
        <xdr:cNvPr id="654" name="楕円 653"/>
        <xdr:cNvSpPr/>
      </xdr:nvSpPr>
      <xdr:spPr>
        <a:xfrm>
          <a:off x="16268700" y="128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40484</xdr:rowOff>
    </xdr:from>
    <xdr:ext cx="534377" cy="259045"/>
    <xdr:sp macro="" textlink="">
      <xdr:nvSpPr>
        <xdr:cNvPr id="655" name="災害復旧費該当値テキスト"/>
        <xdr:cNvSpPr txBox="1"/>
      </xdr:nvSpPr>
      <xdr:spPr>
        <a:xfrm>
          <a:off x="16370300" y="127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93670</xdr:rowOff>
    </xdr:from>
    <xdr:to>
      <xdr:col>81</xdr:col>
      <xdr:colOff>101600</xdr:colOff>
      <xdr:row>72</xdr:row>
      <xdr:rowOff>23820</xdr:rowOff>
    </xdr:to>
    <xdr:sp macro="" textlink="">
      <xdr:nvSpPr>
        <xdr:cNvPr id="656" name="楕円 655"/>
        <xdr:cNvSpPr/>
      </xdr:nvSpPr>
      <xdr:spPr>
        <a:xfrm>
          <a:off x="15430500" y="122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40347</xdr:rowOff>
    </xdr:from>
    <xdr:ext cx="599010" cy="259045"/>
    <xdr:sp macro="" textlink="">
      <xdr:nvSpPr>
        <xdr:cNvPr id="657" name="テキスト ボックス 656"/>
        <xdr:cNvSpPr txBox="1"/>
      </xdr:nvSpPr>
      <xdr:spPr>
        <a:xfrm>
          <a:off x="15181795" y="1204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41892</xdr:rowOff>
    </xdr:from>
    <xdr:to>
      <xdr:col>76</xdr:col>
      <xdr:colOff>165100</xdr:colOff>
      <xdr:row>73</xdr:row>
      <xdr:rowOff>143492</xdr:rowOff>
    </xdr:to>
    <xdr:sp macro="" textlink="">
      <xdr:nvSpPr>
        <xdr:cNvPr id="658" name="楕円 657"/>
        <xdr:cNvSpPr/>
      </xdr:nvSpPr>
      <xdr:spPr>
        <a:xfrm>
          <a:off x="14541500" y="125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160019</xdr:rowOff>
    </xdr:from>
    <xdr:ext cx="599010" cy="259045"/>
    <xdr:sp macro="" textlink="">
      <xdr:nvSpPr>
        <xdr:cNvPr id="659" name="テキスト ボックス 658"/>
        <xdr:cNvSpPr txBox="1"/>
      </xdr:nvSpPr>
      <xdr:spPr>
        <a:xfrm>
          <a:off x="14292795" y="123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95865</xdr:rowOff>
    </xdr:from>
    <xdr:to>
      <xdr:col>72</xdr:col>
      <xdr:colOff>38100</xdr:colOff>
      <xdr:row>74</xdr:row>
      <xdr:rowOff>26015</xdr:rowOff>
    </xdr:to>
    <xdr:sp macro="" textlink="">
      <xdr:nvSpPr>
        <xdr:cNvPr id="660" name="楕円 659"/>
        <xdr:cNvSpPr/>
      </xdr:nvSpPr>
      <xdr:spPr>
        <a:xfrm>
          <a:off x="13652500" y="12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42542</xdr:rowOff>
    </xdr:from>
    <xdr:ext cx="599010" cy="259045"/>
    <xdr:sp macro="" textlink="">
      <xdr:nvSpPr>
        <xdr:cNvPr id="661" name="テキスト ボックス 660"/>
        <xdr:cNvSpPr txBox="1"/>
      </xdr:nvSpPr>
      <xdr:spPr>
        <a:xfrm>
          <a:off x="13403795" y="1238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65065</xdr:rowOff>
    </xdr:from>
    <xdr:to>
      <xdr:col>67</xdr:col>
      <xdr:colOff>101600</xdr:colOff>
      <xdr:row>73</xdr:row>
      <xdr:rowOff>166665</xdr:rowOff>
    </xdr:to>
    <xdr:sp macro="" textlink="">
      <xdr:nvSpPr>
        <xdr:cNvPr id="662" name="楕円 661"/>
        <xdr:cNvSpPr/>
      </xdr:nvSpPr>
      <xdr:spPr>
        <a:xfrm>
          <a:off x="12763500" y="125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11742</xdr:rowOff>
    </xdr:from>
    <xdr:ext cx="599010" cy="259045"/>
    <xdr:sp macro="" textlink="">
      <xdr:nvSpPr>
        <xdr:cNvPr id="663" name="テキスト ボックス 662"/>
        <xdr:cNvSpPr txBox="1"/>
      </xdr:nvSpPr>
      <xdr:spPr>
        <a:xfrm>
          <a:off x="12514795" y="123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84851</xdr:rowOff>
    </xdr:from>
    <xdr:to>
      <xdr:col>85</xdr:col>
      <xdr:colOff>127000</xdr:colOff>
      <xdr:row>96</xdr:row>
      <xdr:rowOff>148554</xdr:rowOff>
    </xdr:to>
    <xdr:cxnSp macro="">
      <xdr:nvCxnSpPr>
        <xdr:cNvPr id="692" name="直線コネクタ 691"/>
        <xdr:cNvCxnSpPr/>
      </xdr:nvCxnSpPr>
      <xdr:spPr>
        <a:xfrm flipV="1">
          <a:off x="15481300" y="15515351"/>
          <a:ext cx="838200" cy="10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148554</xdr:rowOff>
    </xdr:from>
    <xdr:to>
      <xdr:col>81</xdr:col>
      <xdr:colOff>50800</xdr:colOff>
      <xdr:row>97</xdr:row>
      <xdr:rowOff>17276</xdr:rowOff>
    </xdr:to>
    <xdr:cxnSp macro="">
      <xdr:nvCxnSpPr>
        <xdr:cNvPr id="695" name="直線コネクタ 694"/>
        <xdr:cNvCxnSpPr/>
      </xdr:nvCxnSpPr>
      <xdr:spPr>
        <a:xfrm flipV="1">
          <a:off x="14592300" y="16607754"/>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33990</xdr:rowOff>
    </xdr:from>
    <xdr:to>
      <xdr:col>81</xdr:col>
      <xdr:colOff>101600</xdr:colOff>
      <xdr:row>97</xdr:row>
      <xdr:rowOff>135590</xdr:rowOff>
    </xdr:to>
    <xdr:sp macro="" textlink="">
      <xdr:nvSpPr>
        <xdr:cNvPr id="696" name="フローチャート: 判断 695"/>
        <xdr:cNvSpPr/>
      </xdr:nvSpPr>
      <xdr:spPr>
        <a:xfrm>
          <a:off x="15430500" y="166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126717</xdr:rowOff>
    </xdr:from>
    <xdr:ext cx="534377" cy="259045"/>
    <xdr:sp macro="" textlink="">
      <xdr:nvSpPr>
        <xdr:cNvPr id="697" name="テキスト ボックス 696"/>
        <xdr:cNvSpPr txBox="1"/>
      </xdr:nvSpPr>
      <xdr:spPr>
        <a:xfrm>
          <a:off x="15214111" y="1675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17276</xdr:rowOff>
    </xdr:from>
    <xdr:to>
      <xdr:col>76</xdr:col>
      <xdr:colOff>114300</xdr:colOff>
      <xdr:row>97</xdr:row>
      <xdr:rowOff>17613</xdr:rowOff>
    </xdr:to>
    <xdr:cxnSp macro="">
      <xdr:nvCxnSpPr>
        <xdr:cNvPr id="698" name="直線コネクタ 697"/>
        <xdr:cNvCxnSpPr/>
      </xdr:nvCxnSpPr>
      <xdr:spPr>
        <a:xfrm flipV="1">
          <a:off x="13703300" y="1664792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29021</xdr:rowOff>
    </xdr:from>
    <xdr:to>
      <xdr:col>76</xdr:col>
      <xdr:colOff>165100</xdr:colOff>
      <xdr:row>97</xdr:row>
      <xdr:rowOff>130621</xdr:rowOff>
    </xdr:to>
    <xdr:sp macro="" textlink="">
      <xdr:nvSpPr>
        <xdr:cNvPr id="699" name="フローチャート: 判断 698"/>
        <xdr:cNvSpPr/>
      </xdr:nvSpPr>
      <xdr:spPr>
        <a:xfrm>
          <a:off x="14541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121748</xdr:rowOff>
    </xdr:from>
    <xdr:ext cx="534377" cy="259045"/>
    <xdr:sp macro="" textlink="">
      <xdr:nvSpPr>
        <xdr:cNvPr id="700" name="テキスト ボックス 699"/>
        <xdr:cNvSpPr txBox="1"/>
      </xdr:nvSpPr>
      <xdr:spPr>
        <a:xfrm>
          <a:off x="14325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17613</xdr:rowOff>
    </xdr:from>
    <xdr:to>
      <xdr:col>71</xdr:col>
      <xdr:colOff>177800</xdr:colOff>
      <xdr:row>97</xdr:row>
      <xdr:rowOff>21155</xdr:rowOff>
    </xdr:to>
    <xdr:cxnSp macro="">
      <xdr:nvCxnSpPr>
        <xdr:cNvPr id="701" name="直線コネクタ 700"/>
        <xdr:cNvCxnSpPr/>
      </xdr:nvCxnSpPr>
      <xdr:spPr>
        <a:xfrm flipV="1">
          <a:off x="12814300" y="16648263"/>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24450</xdr:rowOff>
    </xdr:from>
    <xdr:to>
      <xdr:col>72</xdr:col>
      <xdr:colOff>38100</xdr:colOff>
      <xdr:row>97</xdr:row>
      <xdr:rowOff>126050</xdr:rowOff>
    </xdr:to>
    <xdr:sp macro="" textlink="">
      <xdr:nvSpPr>
        <xdr:cNvPr id="702" name="フローチャート: 判断 701"/>
        <xdr:cNvSpPr/>
      </xdr:nvSpPr>
      <xdr:spPr>
        <a:xfrm>
          <a:off x="13652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117177</xdr:rowOff>
    </xdr:from>
    <xdr:ext cx="534377" cy="259045"/>
    <xdr:sp macro="" textlink="">
      <xdr:nvSpPr>
        <xdr:cNvPr id="703" name="テキスト ボックス 702"/>
        <xdr:cNvSpPr txBox="1"/>
      </xdr:nvSpPr>
      <xdr:spPr>
        <a:xfrm>
          <a:off x="13436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25746</xdr:rowOff>
    </xdr:from>
    <xdr:to>
      <xdr:col>67</xdr:col>
      <xdr:colOff>101600</xdr:colOff>
      <xdr:row>97</xdr:row>
      <xdr:rowOff>127346</xdr:rowOff>
    </xdr:to>
    <xdr:sp macro="" textlink="">
      <xdr:nvSpPr>
        <xdr:cNvPr id="704" name="フローチャート: 判断 703"/>
        <xdr:cNvSpPr/>
      </xdr:nvSpPr>
      <xdr:spPr>
        <a:xfrm>
          <a:off x="12763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118473</xdr:rowOff>
    </xdr:from>
    <xdr:ext cx="534377" cy="259045"/>
    <xdr:sp macro="" textlink="">
      <xdr:nvSpPr>
        <xdr:cNvPr id="705" name="テキスト ボックス 704"/>
        <xdr:cNvSpPr txBox="1"/>
      </xdr:nvSpPr>
      <xdr:spPr>
        <a:xfrm>
          <a:off x="12547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34051</xdr:rowOff>
    </xdr:from>
    <xdr:to>
      <xdr:col>85</xdr:col>
      <xdr:colOff>177800</xdr:colOff>
      <xdr:row>90</xdr:row>
      <xdr:rowOff>135651</xdr:rowOff>
    </xdr:to>
    <xdr:sp macro="" textlink="">
      <xdr:nvSpPr>
        <xdr:cNvPr id="711" name="楕円 710"/>
        <xdr:cNvSpPr/>
      </xdr:nvSpPr>
      <xdr:spPr>
        <a:xfrm>
          <a:off x="16268700" y="154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158528</xdr:rowOff>
    </xdr:from>
    <xdr:ext cx="599010" cy="259045"/>
    <xdr:sp macro="" textlink="">
      <xdr:nvSpPr>
        <xdr:cNvPr id="712" name="公債費該当値テキスト"/>
        <xdr:cNvSpPr txBox="1"/>
      </xdr:nvSpPr>
      <xdr:spPr>
        <a:xfrm>
          <a:off x="16370300" y="1541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97754</xdr:rowOff>
    </xdr:from>
    <xdr:to>
      <xdr:col>81</xdr:col>
      <xdr:colOff>101600</xdr:colOff>
      <xdr:row>97</xdr:row>
      <xdr:rowOff>27904</xdr:rowOff>
    </xdr:to>
    <xdr:sp macro="" textlink="">
      <xdr:nvSpPr>
        <xdr:cNvPr id="713" name="楕円 712"/>
        <xdr:cNvSpPr/>
      </xdr:nvSpPr>
      <xdr:spPr>
        <a:xfrm>
          <a:off x="154305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44431</xdr:rowOff>
    </xdr:from>
    <xdr:ext cx="534377" cy="259045"/>
    <xdr:sp macro="" textlink="">
      <xdr:nvSpPr>
        <xdr:cNvPr id="714" name="テキスト ボックス 713"/>
        <xdr:cNvSpPr txBox="1"/>
      </xdr:nvSpPr>
      <xdr:spPr>
        <a:xfrm>
          <a:off x="15214111" y="163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137926</xdr:rowOff>
    </xdr:from>
    <xdr:to>
      <xdr:col>76</xdr:col>
      <xdr:colOff>165100</xdr:colOff>
      <xdr:row>97</xdr:row>
      <xdr:rowOff>68076</xdr:rowOff>
    </xdr:to>
    <xdr:sp macro="" textlink="">
      <xdr:nvSpPr>
        <xdr:cNvPr id="715" name="楕円 714"/>
        <xdr:cNvSpPr/>
      </xdr:nvSpPr>
      <xdr:spPr>
        <a:xfrm>
          <a:off x="14541500" y="16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84603</xdr:rowOff>
    </xdr:from>
    <xdr:ext cx="534377" cy="259045"/>
    <xdr:sp macro="" textlink="">
      <xdr:nvSpPr>
        <xdr:cNvPr id="716" name="テキスト ボックス 715"/>
        <xdr:cNvSpPr txBox="1"/>
      </xdr:nvSpPr>
      <xdr:spPr>
        <a:xfrm>
          <a:off x="14325111" y="1637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138263</xdr:rowOff>
    </xdr:from>
    <xdr:to>
      <xdr:col>72</xdr:col>
      <xdr:colOff>38100</xdr:colOff>
      <xdr:row>97</xdr:row>
      <xdr:rowOff>68413</xdr:rowOff>
    </xdr:to>
    <xdr:sp macro="" textlink="">
      <xdr:nvSpPr>
        <xdr:cNvPr id="717" name="楕円 716"/>
        <xdr:cNvSpPr/>
      </xdr:nvSpPr>
      <xdr:spPr>
        <a:xfrm>
          <a:off x="13652500" y="165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84940</xdr:rowOff>
    </xdr:from>
    <xdr:ext cx="534377" cy="259045"/>
    <xdr:sp macro="" textlink="">
      <xdr:nvSpPr>
        <xdr:cNvPr id="718" name="テキスト ボックス 717"/>
        <xdr:cNvSpPr txBox="1"/>
      </xdr:nvSpPr>
      <xdr:spPr>
        <a:xfrm>
          <a:off x="13436111" y="163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141805</xdr:rowOff>
    </xdr:from>
    <xdr:to>
      <xdr:col>67</xdr:col>
      <xdr:colOff>101600</xdr:colOff>
      <xdr:row>97</xdr:row>
      <xdr:rowOff>71955</xdr:rowOff>
    </xdr:to>
    <xdr:sp macro="" textlink="">
      <xdr:nvSpPr>
        <xdr:cNvPr id="719" name="楕円 718"/>
        <xdr:cNvSpPr/>
      </xdr:nvSpPr>
      <xdr:spPr>
        <a:xfrm>
          <a:off x="12763500" y="166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88482</xdr:rowOff>
    </xdr:from>
    <xdr:ext cx="534377" cy="259045"/>
    <xdr:sp macro="" textlink="">
      <xdr:nvSpPr>
        <xdr:cNvPr id="720" name="テキスト ボックス 719"/>
        <xdr:cNvSpPr txBox="1"/>
      </xdr:nvSpPr>
      <xdr:spPr>
        <a:xfrm>
          <a:off x="12547111" y="163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19848</xdr:rowOff>
    </xdr:from>
    <xdr:to>
      <xdr:col>116</xdr:col>
      <xdr:colOff>63500</xdr:colOff>
      <xdr:row>39</xdr:row>
      <xdr:rowOff>44668</xdr:rowOff>
    </xdr:to>
    <xdr:cxnSp macro="">
      <xdr:nvCxnSpPr>
        <xdr:cNvPr id="751" name="直線コネクタ 750"/>
        <xdr:cNvCxnSpPr/>
      </xdr:nvCxnSpPr>
      <xdr:spPr>
        <a:xfrm>
          <a:off x="21323300" y="6706398"/>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146139</xdr:rowOff>
    </xdr:from>
    <xdr:ext cx="378565" cy="259045"/>
    <xdr:sp macro="" textlink="">
      <xdr:nvSpPr>
        <xdr:cNvPr id="752" name="諸支出金平均値テキスト"/>
        <xdr:cNvSpPr txBox="1"/>
      </xdr:nvSpPr>
      <xdr:spPr>
        <a:xfrm>
          <a:off x="22212300" y="6661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39</xdr:row>
      <xdr:rowOff>19848</xdr:rowOff>
    </xdr:to>
    <xdr:cxnSp macro="">
      <xdr:nvCxnSpPr>
        <xdr:cNvPr id="754" name="直線コネクタ 753"/>
        <xdr:cNvCxnSpPr/>
      </xdr:nvCxnSpPr>
      <xdr:spPr>
        <a:xfrm>
          <a:off x="20434300" y="6636512"/>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40132</xdr:rowOff>
    </xdr:from>
    <xdr:to>
      <xdr:col>112</xdr:col>
      <xdr:colOff>38100</xdr:colOff>
      <xdr:row>39</xdr:row>
      <xdr:rowOff>141732</xdr:rowOff>
    </xdr:to>
    <xdr:sp macro="" textlink="">
      <xdr:nvSpPr>
        <xdr:cNvPr id="755" name="フローチャート: 判断 754"/>
        <xdr:cNvSpPr/>
      </xdr:nvSpPr>
      <xdr:spPr>
        <a:xfrm>
          <a:off x="21272500" y="67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132859</xdr:rowOff>
    </xdr:from>
    <xdr:ext cx="313932" cy="259045"/>
    <xdr:sp macro="" textlink="">
      <xdr:nvSpPr>
        <xdr:cNvPr id="756" name="テキスト ボックス 755"/>
        <xdr:cNvSpPr txBox="1"/>
      </xdr:nvSpPr>
      <xdr:spPr>
        <a:xfrm>
          <a:off x="21166333" y="6819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7656</xdr:rowOff>
    </xdr:from>
    <xdr:to>
      <xdr:col>107</xdr:col>
      <xdr:colOff>50800</xdr:colOff>
      <xdr:row>38</xdr:row>
      <xdr:rowOff>121412</xdr:rowOff>
    </xdr:to>
    <xdr:cxnSp macro="">
      <xdr:nvCxnSpPr>
        <xdr:cNvPr id="757" name="直線コネクタ 756"/>
        <xdr:cNvCxnSpPr/>
      </xdr:nvCxnSpPr>
      <xdr:spPr>
        <a:xfrm>
          <a:off x="19545300" y="652275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38390</xdr:rowOff>
    </xdr:from>
    <xdr:to>
      <xdr:col>107</xdr:col>
      <xdr:colOff>101600</xdr:colOff>
      <xdr:row>39</xdr:row>
      <xdr:rowOff>139990</xdr:rowOff>
    </xdr:to>
    <xdr:sp macro="" textlink="">
      <xdr:nvSpPr>
        <xdr:cNvPr id="758" name="フローチャート: 判断 757"/>
        <xdr:cNvSpPr/>
      </xdr:nvSpPr>
      <xdr:spPr>
        <a:xfrm>
          <a:off x="20383500" y="672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131117</xdr:rowOff>
    </xdr:from>
    <xdr:ext cx="313932" cy="259045"/>
    <xdr:sp macro="" textlink="">
      <xdr:nvSpPr>
        <xdr:cNvPr id="759" name="テキスト ボックス 758"/>
        <xdr:cNvSpPr txBox="1"/>
      </xdr:nvSpPr>
      <xdr:spPr>
        <a:xfrm>
          <a:off x="20277333" y="681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7656</xdr:rowOff>
    </xdr:from>
    <xdr:to>
      <xdr:col>102</xdr:col>
      <xdr:colOff>114300</xdr:colOff>
      <xdr:row>38</xdr:row>
      <xdr:rowOff>30190</xdr:rowOff>
    </xdr:to>
    <xdr:cxnSp macro="">
      <xdr:nvCxnSpPr>
        <xdr:cNvPr id="760" name="直線コネクタ 759"/>
        <xdr:cNvCxnSpPr/>
      </xdr:nvCxnSpPr>
      <xdr:spPr>
        <a:xfrm flipV="1">
          <a:off x="18656300" y="652275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38390</xdr:rowOff>
    </xdr:from>
    <xdr:to>
      <xdr:col>102</xdr:col>
      <xdr:colOff>165100</xdr:colOff>
      <xdr:row>39</xdr:row>
      <xdr:rowOff>139990</xdr:rowOff>
    </xdr:to>
    <xdr:sp macro="" textlink="">
      <xdr:nvSpPr>
        <xdr:cNvPr id="761" name="フローチャート: 判断 760"/>
        <xdr:cNvSpPr/>
      </xdr:nvSpPr>
      <xdr:spPr>
        <a:xfrm>
          <a:off x="19494500" y="672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131117</xdr:rowOff>
    </xdr:from>
    <xdr:ext cx="313932" cy="259045"/>
    <xdr:sp macro="" textlink="">
      <xdr:nvSpPr>
        <xdr:cNvPr id="762" name="テキスト ボックス 761"/>
        <xdr:cNvSpPr txBox="1"/>
      </xdr:nvSpPr>
      <xdr:spPr>
        <a:xfrm>
          <a:off x="19388333" y="681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23477</xdr:rowOff>
    </xdr:from>
    <xdr:to>
      <xdr:col>98</xdr:col>
      <xdr:colOff>38100</xdr:colOff>
      <xdr:row>39</xdr:row>
      <xdr:rowOff>125077</xdr:rowOff>
    </xdr:to>
    <xdr:sp macro="" textlink="">
      <xdr:nvSpPr>
        <xdr:cNvPr id="763" name="フローチャート: 判断 762"/>
        <xdr:cNvSpPr/>
      </xdr:nvSpPr>
      <xdr:spPr>
        <a:xfrm>
          <a:off x="18605500" y="671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116204</xdr:rowOff>
    </xdr:from>
    <xdr:ext cx="378565" cy="259045"/>
    <xdr:sp macro="" textlink="">
      <xdr:nvSpPr>
        <xdr:cNvPr id="764" name="テキスト ボックス 763"/>
        <xdr:cNvSpPr txBox="1"/>
      </xdr:nvSpPr>
      <xdr:spPr>
        <a:xfrm>
          <a:off x="18467017" y="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165318</xdr:rowOff>
    </xdr:from>
    <xdr:to>
      <xdr:col>116</xdr:col>
      <xdr:colOff>114300</xdr:colOff>
      <xdr:row>39</xdr:row>
      <xdr:rowOff>95468</xdr:rowOff>
    </xdr:to>
    <xdr:sp macro="" textlink="">
      <xdr:nvSpPr>
        <xdr:cNvPr id="770" name="楕円 769"/>
        <xdr:cNvSpPr/>
      </xdr:nvSpPr>
      <xdr:spPr>
        <a:xfrm>
          <a:off x="221107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124695</xdr:rowOff>
    </xdr:from>
    <xdr:ext cx="378565" cy="259045"/>
    <xdr:sp macro="" textlink="">
      <xdr:nvSpPr>
        <xdr:cNvPr id="771" name="諸支出金該当値テキスト"/>
        <xdr:cNvSpPr txBox="1"/>
      </xdr:nvSpPr>
      <xdr:spPr>
        <a:xfrm>
          <a:off x="22212300" y="646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140498</xdr:rowOff>
    </xdr:from>
    <xdr:to>
      <xdr:col>112</xdr:col>
      <xdr:colOff>38100</xdr:colOff>
      <xdr:row>39</xdr:row>
      <xdr:rowOff>70648</xdr:rowOff>
    </xdr:to>
    <xdr:sp macro="" textlink="">
      <xdr:nvSpPr>
        <xdr:cNvPr id="772" name="楕円 771"/>
        <xdr:cNvSpPr/>
      </xdr:nvSpPr>
      <xdr:spPr>
        <a:xfrm>
          <a:off x="2127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87175</xdr:rowOff>
    </xdr:from>
    <xdr:ext cx="378565" cy="259045"/>
    <xdr:sp macro="" textlink="">
      <xdr:nvSpPr>
        <xdr:cNvPr id="773" name="テキスト ボックス 772"/>
        <xdr:cNvSpPr txBox="1"/>
      </xdr:nvSpPr>
      <xdr:spPr>
        <a:xfrm>
          <a:off x="21134017" y="643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74" name="楕円 773"/>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17289</xdr:rowOff>
    </xdr:from>
    <xdr:ext cx="469744" cy="259045"/>
    <xdr:sp macro="" textlink="">
      <xdr:nvSpPr>
        <xdr:cNvPr id="775" name="テキスト ボックス 774"/>
        <xdr:cNvSpPr txBox="1"/>
      </xdr:nvSpPr>
      <xdr:spPr>
        <a:xfrm>
          <a:off x="20199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128306</xdr:rowOff>
    </xdr:from>
    <xdr:to>
      <xdr:col>102</xdr:col>
      <xdr:colOff>165100</xdr:colOff>
      <xdr:row>38</xdr:row>
      <xdr:rowOff>58456</xdr:rowOff>
    </xdr:to>
    <xdr:sp macro="" textlink="">
      <xdr:nvSpPr>
        <xdr:cNvPr id="776" name="楕円 775"/>
        <xdr:cNvSpPr/>
      </xdr:nvSpPr>
      <xdr:spPr>
        <a:xfrm>
          <a:off x="19494500" y="64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74983</xdr:rowOff>
    </xdr:from>
    <xdr:ext cx="469744" cy="259045"/>
    <xdr:sp macro="" textlink="">
      <xdr:nvSpPr>
        <xdr:cNvPr id="777" name="テキスト ボックス 776"/>
        <xdr:cNvSpPr txBox="1"/>
      </xdr:nvSpPr>
      <xdr:spPr>
        <a:xfrm>
          <a:off x="19310428" y="62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150840</xdr:rowOff>
    </xdr:from>
    <xdr:to>
      <xdr:col>98</xdr:col>
      <xdr:colOff>38100</xdr:colOff>
      <xdr:row>38</xdr:row>
      <xdr:rowOff>80990</xdr:rowOff>
    </xdr:to>
    <xdr:sp macro="" textlink="">
      <xdr:nvSpPr>
        <xdr:cNvPr id="778" name="楕円 777"/>
        <xdr:cNvSpPr/>
      </xdr:nvSpPr>
      <xdr:spPr>
        <a:xfrm>
          <a:off x="18605500" y="64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97517</xdr:rowOff>
    </xdr:from>
    <xdr:ext cx="469744" cy="259045"/>
    <xdr:sp macro="" textlink="">
      <xdr:nvSpPr>
        <xdr:cNvPr id="779" name="テキスト ボックス 778"/>
        <xdr:cNvSpPr txBox="1"/>
      </xdr:nvSpPr>
      <xdr:spPr>
        <a:xfrm>
          <a:off x="18421428" y="62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111,527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円となっている。これは，職員人件費のほか，復旧・復興事業に係る復興交付金返還金が多額になっているためである。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衛生費は，住民一人当たりコストが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125,036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円となっている。これは，主に新一般廃棄物最終処分場整備事業を実施しているためである。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農林水産業費は，住民一人当たりコストが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119,668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円となっている。これは，海岸防潮堤整備事業等の復旧・復興事業を実施ししているためである。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土木費は，住民一人当たりコストが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192,871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円となっている。これは，土地区画整理事業等の復旧・復興事業を実施しているためである。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災害復旧費は，住民一人当たりコストが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86,856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円となっている。これは，漁港施設等災害復旧事業等の復旧・復興事業を実施しているためである。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197,198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円となっている。これは，主に公営住宅債の繰上償還を実施しているためである。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令和３年度の財政調整基金残高については，取崩しを行わなかったため，歳計剰余金の積み立てにより，前年度比で増加し，標準財政規模比は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実質単年度収支については，財政調整基金の取崩しを行わなかったことに加え，公営住宅債の繰上償還（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令和３年度は前年度と同様，全会計において黒字となった。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病院事業会計の実質収支については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，新型コロナウイルス感染症関連の補助金により手元の資金が増加し，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一時借入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を行わなかったこと等により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，流動負債が前年度より大きく減少し，黒字額が増加した。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今後も引き続き，事務・事業の見直しを行うとともに，各公営企業の経営戦略等に基づく安定的な行財政運営に努めていく。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78008663</v>
      </c>
      <c r="BO4" s="488"/>
      <c r="BP4" s="488"/>
      <c r="BQ4" s="488"/>
      <c r="BR4" s="488"/>
      <c r="BS4" s="488"/>
      <c r="BT4" s="488"/>
      <c r="BU4" s="489"/>
      <c r="BV4" s="487">
        <v>112336828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19.899999999999999</v>
      </c>
      <c r="CU4" s="628"/>
      <c r="CV4" s="628"/>
      <c r="CW4" s="628"/>
      <c r="CX4" s="628"/>
      <c r="CY4" s="628"/>
      <c r="CZ4" s="628"/>
      <c r="DA4" s="629"/>
      <c r="DB4" s="627">
        <v>19.3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69421915</v>
      </c>
      <c r="BO5" s="459"/>
      <c r="BP5" s="459"/>
      <c r="BQ5" s="459"/>
      <c r="BR5" s="459"/>
      <c r="BS5" s="459"/>
      <c r="BT5" s="459"/>
      <c r="BU5" s="460"/>
      <c r="BV5" s="458">
        <v>89603322</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97.6</v>
      </c>
      <c r="CU5" s="456"/>
      <c r="CV5" s="456"/>
      <c r="CW5" s="456"/>
      <c r="CX5" s="456"/>
      <c r="CY5" s="456"/>
      <c r="CZ5" s="456"/>
      <c r="DA5" s="457"/>
      <c r="DB5" s="455">
        <v>101.6</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8586748</v>
      </c>
      <c r="BO6" s="459"/>
      <c r="BP6" s="459"/>
      <c r="BQ6" s="459"/>
      <c r="BR6" s="459"/>
      <c r="BS6" s="459"/>
      <c r="BT6" s="459"/>
      <c r="BU6" s="460"/>
      <c r="BV6" s="458">
        <v>22733506</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101.2</v>
      </c>
      <c r="CU6" s="602"/>
      <c r="CV6" s="602"/>
      <c r="CW6" s="602"/>
      <c r="CX6" s="602"/>
      <c r="CY6" s="602"/>
      <c r="CZ6" s="602"/>
      <c r="DA6" s="603"/>
      <c r="DB6" s="601">
        <v>105.7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4749898</v>
      </c>
      <c r="BO7" s="459"/>
      <c r="BP7" s="459"/>
      <c r="BQ7" s="459"/>
      <c r="BR7" s="459"/>
      <c r="BS7" s="459"/>
      <c r="BT7" s="459"/>
      <c r="BU7" s="460"/>
      <c r="BV7" s="458">
        <v>19184738</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19242836</v>
      </c>
      <c r="CU7" s="459"/>
      <c r="CV7" s="459"/>
      <c r="CW7" s="459"/>
      <c r="CX7" s="459"/>
      <c r="CY7" s="459"/>
      <c r="CZ7" s="459"/>
      <c r="DA7" s="460"/>
      <c r="DB7" s="458">
        <v>18365906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93</v>
      </c>
      <c r="AV8" s="517"/>
      <c r="AW8" s="517"/>
      <c r="AX8" s="517"/>
      <c r="AY8" s="472" t="s">
        <v>107</v>
      </c>
      <c r="AZ8" s="473"/>
      <c r="BA8" s="473"/>
      <c r="BB8" s="473"/>
      <c r="BC8" s="473"/>
      <c r="BD8" s="473"/>
      <c r="BE8" s="473"/>
      <c r="BF8" s="473"/>
      <c r="BG8" s="473"/>
      <c r="BH8" s="473"/>
      <c r="BI8" s="473"/>
      <c r="BJ8" s="473"/>
      <c r="BK8" s="473"/>
      <c r="BL8" s="473"/>
      <c r="BM8" s="474"/>
      <c r="BN8" s="458">
        <v>3836850</v>
      </c>
      <c r="BO8" s="459"/>
      <c r="BP8" s="459"/>
      <c r="BQ8" s="459"/>
      <c r="BR8" s="459"/>
      <c r="BS8" s="459"/>
      <c r="BT8" s="459"/>
      <c r="BU8" s="460"/>
      <c r="BV8" s="458">
        <v>3548768</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0.45</v>
      </c>
      <c r="CU8" s="562"/>
      <c r="CV8" s="562"/>
      <c r="CW8" s="562"/>
      <c r="CX8" s="562"/>
      <c r="CY8" s="562"/>
      <c r="CZ8" s="562"/>
      <c r="DA8" s="563"/>
      <c r="DB8" s="561">
        <v>0.46</v>
      </c>
      <c r="DC8" s="562"/>
      <c r="DD8" s="562"/>
      <c r="DE8" s="562"/>
      <c r="DF8" s="562"/>
      <c r="DG8" s="562"/>
      <c r="DH8" s="562"/>
      <c r="DI8" s="563"/>
    </row>
    <row r="9" spans="1:119" ht="18.75" customHeight="1" thickBot="1" x14ac:dyDescent="0.2">
      <c r="A9" s="178"/>
      <c r="B9" s="590" t="s">
        <v>109</v>
      </c>
      <c r="C9" s="591"/>
      <c r="D9" s="591"/>
      <c r="E9" s="591"/>
      <c r="F9" s="591"/>
      <c r="G9" s="591"/>
      <c r="H9" s="591"/>
      <c r="I9" s="591"/>
      <c r="J9" s="591"/>
      <c r="K9" s="509"/>
      <c r="L9" s="592" t="s">
        <v>110</v>
      </c>
      <c r="M9" s="593"/>
      <c r="N9" s="593"/>
      <c r="O9" s="593"/>
      <c r="P9" s="593"/>
      <c r="Q9" s="594"/>
      <c r="R9" s="595">
        <v>61147</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113</v>
      </c>
      <c r="AV9" s="517"/>
      <c r="AW9" s="517"/>
      <c r="AX9" s="517"/>
      <c r="AY9" s="472" t="s">
        <v>114</v>
      </c>
      <c r="AZ9" s="473"/>
      <c r="BA9" s="473"/>
      <c r="BB9" s="473"/>
      <c r="BC9" s="473"/>
      <c r="BD9" s="473"/>
      <c r="BE9" s="473"/>
      <c r="BF9" s="473"/>
      <c r="BG9" s="473"/>
      <c r="BH9" s="473"/>
      <c r="BI9" s="473"/>
      <c r="BJ9" s="473"/>
      <c r="BK9" s="473"/>
      <c r="BL9" s="473"/>
      <c r="BM9" s="474"/>
      <c r="BN9" s="458">
        <v>288082</v>
      </c>
      <c r="BO9" s="459"/>
      <c r="BP9" s="459"/>
      <c r="BQ9" s="459"/>
      <c r="BR9" s="459"/>
      <c r="BS9" s="459"/>
      <c r="BT9" s="459"/>
      <c r="BU9" s="460"/>
      <c r="BV9" s="458">
        <v>-1023173</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9.4</v>
      </c>
      <c r="CU9" s="456"/>
      <c r="CV9" s="456"/>
      <c r="CW9" s="456"/>
      <c r="CX9" s="456"/>
      <c r="CY9" s="456"/>
      <c r="CZ9" s="456"/>
      <c r="DA9" s="457"/>
      <c r="DB9" s="455">
        <v>5.2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64988</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273</v>
      </c>
      <c r="BO10" s="459"/>
      <c r="BP10" s="459"/>
      <c r="BQ10" s="459"/>
      <c r="BR10" s="459"/>
      <c r="BS10" s="459"/>
      <c r="BT10" s="459"/>
      <c r="BU10" s="460"/>
      <c r="BV10" s="458">
        <v>1533</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8195056</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60151</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5625822</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59604</v>
      </c>
      <c r="S13" s="546"/>
      <c r="T13" s="546"/>
      <c r="U13" s="546"/>
      <c r="V13" s="547"/>
      <c r="W13" s="548" t="s">
        <v>138</v>
      </c>
      <c r="X13" s="444"/>
      <c r="Y13" s="444"/>
      <c r="Z13" s="444"/>
      <c r="AA13" s="444"/>
      <c r="AB13" s="445"/>
      <c r="AC13" s="411">
        <v>1953</v>
      </c>
      <c r="AD13" s="412"/>
      <c r="AE13" s="412"/>
      <c r="AF13" s="412"/>
      <c r="AG13" s="413"/>
      <c r="AH13" s="411">
        <v>2066</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8483411</v>
      </c>
      <c r="BO13" s="459"/>
      <c r="BP13" s="459"/>
      <c r="BQ13" s="459"/>
      <c r="BR13" s="459"/>
      <c r="BS13" s="459"/>
      <c r="BT13" s="459"/>
      <c r="BU13" s="460"/>
      <c r="BV13" s="458">
        <v>-6647462</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8.9</v>
      </c>
      <c r="CU13" s="456"/>
      <c r="CV13" s="456"/>
      <c r="CW13" s="456"/>
      <c r="CX13" s="456"/>
      <c r="CY13" s="456"/>
      <c r="CZ13" s="456"/>
      <c r="DA13" s="457"/>
      <c r="DB13" s="455">
        <v>9.1999999999999993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61445</v>
      </c>
      <c r="S14" s="546"/>
      <c r="T14" s="546"/>
      <c r="U14" s="546"/>
      <c r="V14" s="547"/>
      <c r="W14" s="549"/>
      <c r="X14" s="447"/>
      <c r="Y14" s="447"/>
      <c r="Z14" s="447"/>
      <c r="AA14" s="447"/>
      <c r="AB14" s="448"/>
      <c r="AC14" s="538">
        <v>7.1</v>
      </c>
      <c r="AD14" s="539"/>
      <c r="AE14" s="539"/>
      <c r="AF14" s="539"/>
      <c r="AG14" s="540"/>
      <c r="AH14" s="538">
        <v>7.2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127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60832</v>
      </c>
      <c r="S15" s="546"/>
      <c r="T15" s="546"/>
      <c r="U15" s="546"/>
      <c r="V15" s="547"/>
      <c r="W15" s="548" t="s">
        <v>146</v>
      </c>
      <c r="X15" s="444"/>
      <c r="Y15" s="444"/>
      <c r="Z15" s="444"/>
      <c r="AA15" s="444"/>
      <c r="AB15" s="445"/>
      <c r="AC15" s="411">
        <v>7271</v>
      </c>
      <c r="AD15" s="412"/>
      <c r="AE15" s="412"/>
      <c r="AF15" s="412"/>
      <c r="AG15" s="413"/>
      <c r="AH15" s="411">
        <v>7637</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7059279</v>
      </c>
      <c r="BO15" s="488"/>
      <c r="BP15" s="488"/>
      <c r="BQ15" s="488"/>
      <c r="BR15" s="488"/>
      <c r="BS15" s="488"/>
      <c r="BT15" s="488"/>
      <c r="BU15" s="489"/>
      <c r="BV15" s="487">
        <v>7222672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26.3</v>
      </c>
      <c r="AD16" s="539"/>
      <c r="AE16" s="539"/>
      <c r="AF16" s="539"/>
      <c r="AG16" s="540"/>
      <c r="AH16" s="538">
        <v>26.8</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16387115</v>
      </c>
      <c r="BO16" s="459"/>
      <c r="BP16" s="459"/>
      <c r="BQ16" s="459"/>
      <c r="BR16" s="459"/>
      <c r="BS16" s="459"/>
      <c r="BT16" s="459"/>
      <c r="BU16" s="460"/>
      <c r="BV16" s="458">
        <v>15780932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18422</v>
      </c>
      <c r="AD17" s="412"/>
      <c r="AE17" s="412"/>
      <c r="AF17" s="412"/>
      <c r="AG17" s="413"/>
      <c r="AH17" s="411">
        <v>18823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8874584</v>
      </c>
      <c r="BO17" s="459"/>
      <c r="BP17" s="459"/>
      <c r="BQ17" s="459"/>
      <c r="BR17" s="459"/>
      <c r="BS17" s="459"/>
      <c r="BT17" s="459"/>
      <c r="BU17" s="460"/>
      <c r="BV17" s="458">
        <v>9091118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332.44</v>
      </c>
      <c r="M18" s="511"/>
      <c r="N18" s="511"/>
      <c r="O18" s="511"/>
      <c r="P18" s="511"/>
      <c r="Q18" s="511"/>
      <c r="R18" s="512"/>
      <c r="S18" s="512"/>
      <c r="T18" s="512"/>
      <c r="U18" s="512"/>
      <c r="V18" s="513"/>
      <c r="W18" s="529"/>
      <c r="X18" s="530"/>
      <c r="Y18" s="530"/>
      <c r="Z18" s="530"/>
      <c r="AA18" s="530"/>
      <c r="AB18" s="554"/>
      <c r="AC18" s="428">
        <v>66.599999999999994</v>
      </c>
      <c r="AD18" s="429"/>
      <c r="AE18" s="429"/>
      <c r="AF18" s="429"/>
      <c r="AG18" s="514"/>
      <c r="AH18" s="428">
        <v>66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18761751</v>
      </c>
      <c r="BO18" s="459"/>
      <c r="BP18" s="459"/>
      <c r="BQ18" s="459"/>
      <c r="BR18" s="459"/>
      <c r="BS18" s="459"/>
      <c r="BT18" s="459"/>
      <c r="BU18" s="460"/>
      <c r="BV18" s="458">
        <v>18026969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184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36831170</v>
      </c>
      <c r="BO19" s="459"/>
      <c r="BP19" s="459"/>
      <c r="BQ19" s="459"/>
      <c r="BR19" s="459"/>
      <c r="BS19" s="459"/>
      <c r="BT19" s="459"/>
      <c r="BU19" s="460"/>
      <c r="BV19" s="458">
        <v>55405683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24520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30853761</v>
      </c>
      <c r="BO22" s="488"/>
      <c r="BP22" s="488"/>
      <c r="BQ22" s="488"/>
      <c r="BR22" s="488"/>
      <c r="BS22" s="488"/>
      <c r="BT22" s="488"/>
      <c r="BU22" s="489"/>
      <c r="BV22" s="487">
        <v>40145892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22971808</v>
      </c>
      <c r="BO23" s="459"/>
      <c r="BP23" s="459"/>
      <c r="BQ23" s="459"/>
      <c r="BR23" s="459"/>
      <c r="BS23" s="459"/>
      <c r="BT23" s="459"/>
      <c r="BU23" s="460"/>
      <c r="BV23" s="458">
        <v>31857690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9320</v>
      </c>
      <c r="R24" s="412"/>
      <c r="S24" s="412"/>
      <c r="T24" s="412"/>
      <c r="U24" s="412"/>
      <c r="V24" s="413"/>
      <c r="W24" s="501"/>
      <c r="X24" s="438"/>
      <c r="Y24" s="439"/>
      <c r="Z24" s="414" t="s">
        <v>171</v>
      </c>
      <c r="AA24" s="415"/>
      <c r="AB24" s="415"/>
      <c r="AC24" s="415"/>
      <c r="AD24" s="415"/>
      <c r="AE24" s="415"/>
      <c r="AF24" s="415"/>
      <c r="AG24" s="416"/>
      <c r="AH24" s="411">
        <v>641</v>
      </c>
      <c r="AI24" s="412"/>
      <c r="AJ24" s="412"/>
      <c r="AK24" s="412"/>
      <c r="AL24" s="413"/>
      <c r="AM24" s="411">
        <v>1986459</v>
      </c>
      <c r="AN24" s="412"/>
      <c r="AO24" s="412"/>
      <c r="AP24" s="412"/>
      <c r="AQ24" s="412"/>
      <c r="AR24" s="413"/>
      <c r="AS24" s="411">
        <v>3099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19042126</v>
      </c>
      <c r="BO24" s="459"/>
      <c r="BP24" s="459"/>
      <c r="BQ24" s="459"/>
      <c r="BR24" s="459"/>
      <c r="BS24" s="459"/>
      <c r="BT24" s="459"/>
      <c r="BU24" s="460"/>
      <c r="BV24" s="458">
        <v>27907272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2</v>
      </c>
      <c r="M25" s="412"/>
      <c r="N25" s="412"/>
      <c r="O25" s="412"/>
      <c r="P25" s="413"/>
      <c r="Q25" s="411">
        <v>7580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175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5700991</v>
      </c>
      <c r="BO25" s="488"/>
      <c r="BP25" s="488"/>
      <c r="BQ25" s="488"/>
      <c r="BR25" s="488"/>
      <c r="BS25" s="488"/>
      <c r="BT25" s="488"/>
      <c r="BU25" s="489"/>
      <c r="BV25" s="487">
        <v>3602798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6360</v>
      </c>
      <c r="R26" s="412"/>
      <c r="S26" s="412"/>
      <c r="T26" s="412"/>
      <c r="U26" s="412"/>
      <c r="V26" s="413"/>
      <c r="W26" s="501"/>
      <c r="X26" s="438"/>
      <c r="Y26" s="439"/>
      <c r="Z26" s="414" t="s">
        <v>178</v>
      </c>
      <c r="AA26" s="469"/>
      <c r="AB26" s="469"/>
      <c r="AC26" s="469"/>
      <c r="AD26" s="469"/>
      <c r="AE26" s="469"/>
      <c r="AF26" s="469"/>
      <c r="AG26" s="470"/>
      <c r="AH26" s="411">
        <v>69</v>
      </c>
      <c r="AI26" s="412"/>
      <c r="AJ26" s="412"/>
      <c r="AK26" s="412"/>
      <c r="AL26" s="413"/>
      <c r="AM26" s="411">
        <v>226251</v>
      </c>
      <c r="AN26" s="412"/>
      <c r="AO26" s="412"/>
      <c r="AP26" s="412"/>
      <c r="AQ26" s="412"/>
      <c r="AR26" s="413"/>
      <c r="AS26" s="411">
        <v>3279</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175</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4660</v>
      </c>
      <c r="R27" s="412"/>
      <c r="S27" s="412"/>
      <c r="T27" s="412"/>
      <c r="U27" s="412"/>
      <c r="V27" s="413"/>
      <c r="W27" s="501"/>
      <c r="X27" s="438"/>
      <c r="Y27" s="439"/>
      <c r="Z27" s="414" t="s">
        <v>181</v>
      </c>
      <c r="AA27" s="415"/>
      <c r="AB27" s="415"/>
      <c r="AC27" s="415"/>
      <c r="AD27" s="415"/>
      <c r="AE27" s="415"/>
      <c r="AF27" s="415"/>
      <c r="AG27" s="416"/>
      <c r="AH27" s="411">
        <v>26</v>
      </c>
      <c r="AI27" s="412"/>
      <c r="AJ27" s="412"/>
      <c r="AK27" s="412"/>
      <c r="AL27" s="413"/>
      <c r="AM27" s="411">
        <v>81384</v>
      </c>
      <c r="AN27" s="412"/>
      <c r="AO27" s="412"/>
      <c r="AP27" s="412"/>
      <c r="AQ27" s="412"/>
      <c r="AR27" s="413"/>
      <c r="AS27" s="411">
        <v>3130</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175</v>
      </c>
      <c r="BO27" s="493"/>
      <c r="BP27" s="493"/>
      <c r="BQ27" s="493"/>
      <c r="BR27" s="493"/>
      <c r="BS27" s="493"/>
      <c r="BT27" s="493"/>
      <c r="BU27" s="494"/>
      <c r="BV27" s="492" t="s">
        <v>175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3910</v>
      </c>
      <c r="R28" s="412"/>
      <c r="S28" s="412"/>
      <c r="T28" s="412"/>
      <c r="U28" s="412"/>
      <c r="V28" s="413"/>
      <c r="W28" s="501"/>
      <c r="X28" s="438"/>
      <c r="Y28" s="439"/>
      <c r="Z28" s="414" t="s">
        <v>184</v>
      </c>
      <c r="AA28" s="415"/>
      <c r="AB28" s="415"/>
      <c r="AC28" s="415"/>
      <c r="AD28" s="415"/>
      <c r="AE28" s="415"/>
      <c r="AF28" s="415"/>
      <c r="AG28" s="416"/>
      <c r="AH28" s="411" t="s">
        <v>175</v>
      </c>
      <c r="AI28" s="412"/>
      <c r="AJ28" s="412"/>
      <c r="AK28" s="412"/>
      <c r="AL28" s="413"/>
      <c r="AM28" s="411" t="s">
        <v>127</v>
      </c>
      <c r="AN28" s="412"/>
      <c r="AO28" s="412"/>
      <c r="AP28" s="412"/>
      <c r="AQ28" s="412"/>
      <c r="AR28" s="413"/>
      <c r="AS28" s="411" t="s">
        <v>175</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13489706</v>
      </c>
      <c r="BO28" s="488"/>
      <c r="BP28" s="488"/>
      <c r="BQ28" s="488"/>
      <c r="BR28" s="488"/>
      <c r="BS28" s="488"/>
      <c r="BT28" s="488"/>
      <c r="BU28" s="489"/>
      <c r="BV28" s="487">
        <v>11589433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22</v>
      </c>
      <c r="M29" s="412"/>
      <c r="N29" s="412"/>
      <c r="O29" s="412"/>
      <c r="P29" s="413"/>
      <c r="Q29" s="411">
        <v>3640</v>
      </c>
      <c r="R29" s="412"/>
      <c r="S29" s="412"/>
      <c r="T29" s="412"/>
      <c r="U29" s="412"/>
      <c r="V29" s="413"/>
      <c r="W29" s="502"/>
      <c r="X29" s="503"/>
      <c r="Y29" s="504"/>
      <c r="Z29" s="414" t="s">
        <v>187</v>
      </c>
      <c r="AA29" s="415"/>
      <c r="AB29" s="415"/>
      <c r="AC29" s="415"/>
      <c r="AD29" s="415"/>
      <c r="AE29" s="415"/>
      <c r="AF29" s="415"/>
      <c r="AG29" s="416"/>
      <c r="AH29" s="411">
        <v>667</v>
      </c>
      <c r="AI29" s="412"/>
      <c r="AJ29" s="412"/>
      <c r="AK29" s="412"/>
      <c r="AL29" s="413"/>
      <c r="AM29" s="411">
        <v>2067843</v>
      </c>
      <c r="AN29" s="412"/>
      <c r="AO29" s="412"/>
      <c r="AP29" s="412"/>
      <c r="AQ29" s="412"/>
      <c r="AR29" s="413"/>
      <c r="AS29" s="411">
        <v>3100</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4215</v>
      </c>
      <c r="BO29" s="459"/>
      <c r="BP29" s="459"/>
      <c r="BQ29" s="459"/>
      <c r="BR29" s="459"/>
      <c r="BS29" s="459"/>
      <c r="BT29" s="459"/>
      <c r="BU29" s="460"/>
      <c r="BV29" s="458">
        <v>4215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95.4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8427993</v>
      </c>
      <c r="BO30" s="493"/>
      <c r="BP30" s="493"/>
      <c r="BQ30" s="493"/>
      <c r="BR30" s="493"/>
      <c r="BS30" s="493"/>
      <c r="BT30" s="493"/>
      <c r="BU30" s="494"/>
      <c r="BV30" s="492">
        <v>14447498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IF('各会計、関係団体の財政状況及び健全化判断比率'!B36="","",'各会計、関係団体の財政状況及び健全化判断比率'!B36)</f>
        <v>魚市場特別会計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宮城県市町村職員退職手当組合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気仙沼産業センター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簡易水道事業会計</v>
      </c>
      <c r="AP35" s="407"/>
      <c r="AQ35" s="407"/>
      <c r="AR35" s="407"/>
      <c r="AS35" s="407"/>
      <c r="AT35" s="407"/>
      <c r="AU35" s="407"/>
      <c r="AV35" s="407"/>
      <c r="AW35" s="407"/>
      <c r="AX35" s="407"/>
      <c r="AY35" s="407"/>
      <c r="AZ35" s="407"/>
      <c r="BA35" s="407"/>
      <c r="BB35" s="407"/>
      <c r="BC35" s="407"/>
      <c r="BD35" s="178"/>
      <c r="BE35" s="406">
        <f t="shared" ref="BE35:BE43" si="1">IF(BG35="","",BE34+1)</f>
        <v>11</v>
      </c>
      <c r="BF35" s="406"/>
      <c r="BG35" s="407" t="str">
        <f>IF('各会計、関係団体の財政状況及び健全化判断比率'!B37="","",'各会計、関係団体の財政状況及び健全化判断比率'!B37)</f>
        <v>唐桑半島ビジターセンター事業特別会計</v>
      </c>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宮城県市町村非常勤消防団員補償報償組合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道の駅大谷海岸</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ガス事業会計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気仙沼・本吉地域広域行政事務組合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f t="shared" si="0"/>
        <v>8</v>
      </c>
      <c r="AN37" s="406"/>
      <c r="AO37" s="407" t="str">
        <f>IF('各会計、関係団体の財政状況及び健全化判断比率'!B34="","",'各会計、関係団体の財政状況及び健全化判断比率'!B34)</f>
        <v>下水道事業会計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宮城県市町村自治振興センター</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f t="shared" si="0"/>
        <v>9</v>
      </c>
      <c r="AN38" s="406"/>
      <c r="AO38" s="407" t="str">
        <f>IF('各会計、関係団体の財政状況及び健全化判断比率'!B35="","",'各会計、関係団体の財政状況及び健全化判断比率'!B35)</f>
        <v>病院事業会計</v>
      </c>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16</v>
      </c>
      <c r="BX38" s="406"/>
      <c r="BY38" s="407" t="str">
        <f>IF('各会計、関係団体の財政状況及び健全化判断比率'!B72="","",'各会計、関係団体の財政状況及び健全化判断比率'!B72)</f>
        <v>宮城県後期高齢者医療広域連合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17</v>
      </c>
      <c r="BX39" s="406"/>
      <c r="BY39" s="407" t="str">
        <f>IF('各会計、関係団体の財政状況及び健全化判断比率'!B73="","",'各会計、関係団体の財政状況及び健全化判断比率'!B73)</f>
        <v>宮城県後期高齢者医療事業会計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562</v>
      </c>
      <c r="D34" s="1215"/>
      <c r="E34" s="1216"/>
      <c r="F34" s="32">
        <v>29.3</v>
      </c>
      <c r="G34" s="33">
        <v>32.19</v>
      </c>
      <c r="H34" s="33">
        <v>25.53</v>
      </c>
      <c r="I34" s="33">
        <v>19.309999999999999</v>
      </c>
      <c r="J34" s="34">
        <v>19.93</v>
      </c>
      <c r="K34" s="22"/>
      <c r="L34" s="22"/>
      <c r="M34" s="22"/>
      <c r="N34" s="22"/>
      <c r="O34" s="22"/>
      <c r="P34" s="22"/>
    </row>
    <row r="35" spans="1:16" ht="39" customHeight="1" x14ac:dyDescent="0.15">
      <c r="A35" s="22"/>
      <c r="B35" s="35"/>
      <c r="C35" s="1209" t="s">
        <v>563</v>
      </c>
      <c r="D35" s="1210"/>
      <c r="E35" s="1211"/>
      <c r="F35" s="36">
        <v>3.59</v>
      </c>
      <c r="G35" s="37">
        <v>3.6</v>
      </c>
      <c r="H35" s="37">
        <v>2.81</v>
      </c>
      <c r="I35" s="37">
        <v>4.58</v>
      </c>
      <c r="J35" s="38">
        <v>11.55</v>
      </c>
      <c r="K35" s="22"/>
      <c r="L35" s="22"/>
      <c r="M35" s="22"/>
      <c r="N35" s="22"/>
      <c r="O35" s="22"/>
      <c r="P35" s="22"/>
    </row>
    <row r="36" spans="1:16" ht="39" customHeight="1" x14ac:dyDescent="0.15">
      <c r="A36" s="22"/>
      <c r="B36" s="35"/>
      <c r="C36" s="1209" t="s">
        <v>564</v>
      </c>
      <c r="D36" s="1210"/>
      <c r="E36" s="1211"/>
      <c r="F36" s="36">
        <v>7.16</v>
      </c>
      <c r="G36" s="37">
        <v>6.75</v>
      </c>
      <c r="H36" s="37">
        <v>7.07</v>
      </c>
      <c r="I36" s="37">
        <v>6.94</v>
      </c>
      <c r="J36" s="38">
        <v>6.35</v>
      </c>
      <c r="K36" s="22"/>
      <c r="L36" s="22"/>
      <c r="M36" s="22"/>
      <c r="N36" s="22"/>
      <c r="O36" s="22"/>
      <c r="P36" s="22"/>
    </row>
    <row r="37" spans="1:16" ht="39" customHeight="1" x14ac:dyDescent="0.15">
      <c r="A37" s="22"/>
      <c r="B37" s="35"/>
      <c r="C37" s="1209" t="s">
        <v>565</v>
      </c>
      <c r="D37" s="1210"/>
      <c r="E37" s="1211"/>
      <c r="F37" s="36">
        <v>0.31</v>
      </c>
      <c r="G37" s="37">
        <v>0.7</v>
      </c>
      <c r="H37" s="37">
        <v>0.37</v>
      </c>
      <c r="I37" s="37">
        <v>0.97</v>
      </c>
      <c r="J37" s="38">
        <v>1.64</v>
      </c>
      <c r="K37" s="22"/>
      <c r="L37" s="22"/>
      <c r="M37" s="22"/>
      <c r="N37" s="22"/>
      <c r="O37" s="22"/>
      <c r="P37" s="22"/>
    </row>
    <row r="38" spans="1:16" ht="39" customHeight="1" x14ac:dyDescent="0.15">
      <c r="A38" s="22"/>
      <c r="B38" s="35"/>
      <c r="C38" s="1209" t="s">
        <v>566</v>
      </c>
      <c r="D38" s="1210"/>
      <c r="E38" s="1211"/>
      <c r="F38" s="36">
        <v>0.52</v>
      </c>
      <c r="G38" s="37">
        <v>0.76</v>
      </c>
      <c r="H38" s="37">
        <v>0.62</v>
      </c>
      <c r="I38" s="37">
        <v>0.85</v>
      </c>
      <c r="J38" s="38">
        <v>0.91</v>
      </c>
      <c r="K38" s="22"/>
      <c r="L38" s="22"/>
      <c r="M38" s="22"/>
      <c r="N38" s="22"/>
      <c r="O38" s="22"/>
      <c r="P38" s="22"/>
    </row>
    <row r="39" spans="1:16" ht="39" customHeight="1" x14ac:dyDescent="0.15">
      <c r="A39" s="22"/>
      <c r="B39" s="35"/>
      <c r="C39" s="1209" t="s">
        <v>567</v>
      </c>
      <c r="D39" s="1210"/>
      <c r="E39" s="1211"/>
      <c r="F39" s="36">
        <v>2.2200000000000002</v>
      </c>
      <c r="G39" s="37">
        <v>1.37</v>
      </c>
      <c r="H39" s="37">
        <v>1.06</v>
      </c>
      <c r="I39" s="37">
        <v>0.59</v>
      </c>
      <c r="J39" s="38">
        <v>0.77</v>
      </c>
      <c r="K39" s="22"/>
      <c r="L39" s="22"/>
      <c r="M39" s="22"/>
      <c r="N39" s="22"/>
      <c r="O39" s="22"/>
      <c r="P39" s="22"/>
    </row>
    <row r="40" spans="1:16" ht="39" customHeight="1" x14ac:dyDescent="0.15">
      <c r="A40" s="22"/>
      <c r="B40" s="35"/>
      <c r="C40" s="1209" t="s">
        <v>568</v>
      </c>
      <c r="D40" s="1210"/>
      <c r="E40" s="1211"/>
      <c r="F40" s="36" t="s">
        <v>526</v>
      </c>
      <c r="G40" s="37" t="s">
        <v>526</v>
      </c>
      <c r="H40" s="37" t="s">
        <v>526</v>
      </c>
      <c r="I40" s="37">
        <v>0.34</v>
      </c>
      <c r="J40" s="38">
        <v>0.25</v>
      </c>
      <c r="K40" s="22"/>
      <c r="L40" s="22"/>
      <c r="M40" s="22"/>
      <c r="N40" s="22"/>
      <c r="O40" s="22"/>
      <c r="P40" s="22"/>
    </row>
    <row r="41" spans="1:16" ht="39" customHeight="1" x14ac:dyDescent="0.15">
      <c r="A41" s="22"/>
      <c r="B41" s="35"/>
      <c r="C41" s="1209" t="s">
        <v>569</v>
      </c>
      <c r="D41" s="1210"/>
      <c r="E41" s="1211"/>
      <c r="F41" s="36" t="s">
        <v>526</v>
      </c>
      <c r="G41" s="37" t="s">
        <v>526</v>
      </c>
      <c r="H41" s="37" t="s">
        <v>526</v>
      </c>
      <c r="I41" s="37">
        <v>0.06</v>
      </c>
      <c r="J41" s="38">
        <v>0.08</v>
      </c>
      <c r="K41" s="22"/>
      <c r="L41" s="22"/>
      <c r="M41" s="22"/>
      <c r="N41" s="22"/>
      <c r="O41" s="22"/>
      <c r="P41" s="22"/>
    </row>
    <row r="42" spans="1:16" ht="39" customHeight="1" x14ac:dyDescent="0.15">
      <c r="A42" s="22"/>
      <c r="B42" s="39"/>
      <c r="C42" s="1209" t="s">
        <v>570</v>
      </c>
      <c r="D42" s="1210"/>
      <c r="E42" s="1211"/>
      <c r="F42" s="36" t="s">
        <v>526</v>
      </c>
      <c r="G42" s="37" t="s">
        <v>526</v>
      </c>
      <c r="H42" s="37" t="s">
        <v>526</v>
      </c>
      <c r="I42" s="37" t="s">
        <v>526</v>
      </c>
      <c r="J42" s="38" t="s">
        <v>526</v>
      </c>
      <c r="K42" s="22"/>
      <c r="L42" s="22"/>
      <c r="M42" s="22"/>
      <c r="N42" s="22"/>
      <c r="O42" s="22"/>
      <c r="P42" s="22"/>
    </row>
    <row r="43" spans="1:16" ht="39" customHeight="1" thickBot="1" x14ac:dyDescent="0.2">
      <c r="A43" s="22"/>
      <c r="B43" s="40"/>
      <c r="C43" s="1212" t="s">
        <v>571</v>
      </c>
      <c r="D43" s="1213"/>
      <c r="E43" s="1214"/>
      <c r="F43" s="41">
        <v>0.02</v>
      </c>
      <c r="G43" s="42">
        <v>0.04</v>
      </c>
      <c r="H43" s="42">
        <v>0.08</v>
      </c>
      <c r="I43" s="42">
        <v>0</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rQzeEJaNiqi9Ho08/UiYICvTKbA8eMl6XNClVQU+Ym+pt5Om5Lw8UtjxFb11GjmhkFAbo7cbQQQ4kgck8vhvw==" saltValue="udMU3+9qVn3Iy3V22Qmg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3143</v>
      </c>
      <c r="L45" s="60">
        <v>3121</v>
      </c>
      <c r="M45" s="60">
        <v>3040</v>
      </c>
      <c r="N45" s="60">
        <v>3308</v>
      </c>
      <c r="O45" s="61">
        <v>3475</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526</v>
      </c>
      <c r="L46" s="64" t="s">
        <v>526</v>
      </c>
      <c r="M46" s="64" t="s">
        <v>526</v>
      </c>
      <c r="N46" s="64" t="s">
        <v>526</v>
      </c>
      <c r="O46" s="65" t="s">
        <v>526</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526</v>
      </c>
      <c r="L47" s="64" t="s">
        <v>526</v>
      </c>
      <c r="M47" s="64" t="s">
        <v>526</v>
      </c>
      <c r="N47" s="64" t="s">
        <v>526</v>
      </c>
      <c r="O47" s="65" t="s">
        <v>526</v>
      </c>
      <c r="P47" s="48"/>
      <c r="Q47" s="48"/>
      <c r="R47" s="48"/>
      <c r="S47" s="48"/>
      <c r="T47" s="48"/>
      <c r="U47" s="48"/>
    </row>
    <row r="48" spans="1:21" ht="30.75" customHeight="1" x14ac:dyDescent="0.15">
      <c r="A48" s="48"/>
      <c r="B48" s="1237"/>
      <c r="C48" s="1238"/>
      <c r="D48" s="62"/>
      <c r="E48" s="1219" t="s">
        <v>14</v>
      </c>
      <c r="F48" s="1219"/>
      <c r="G48" s="1219"/>
      <c r="H48" s="1219"/>
      <c r="I48" s="1219"/>
      <c r="J48" s="1220"/>
      <c r="K48" s="63">
        <v>1317</v>
      </c>
      <c r="L48" s="64">
        <v>1389</v>
      </c>
      <c r="M48" s="64">
        <v>1313</v>
      </c>
      <c r="N48" s="64">
        <v>1113</v>
      </c>
      <c r="O48" s="65">
        <v>831</v>
      </c>
      <c r="P48" s="48"/>
      <c r="Q48" s="48"/>
      <c r="R48" s="48"/>
      <c r="S48" s="48"/>
      <c r="T48" s="48"/>
      <c r="U48" s="48"/>
    </row>
    <row r="49" spans="1:21" ht="30.75" customHeight="1" x14ac:dyDescent="0.15">
      <c r="A49" s="48"/>
      <c r="B49" s="1237"/>
      <c r="C49" s="1238"/>
      <c r="D49" s="62"/>
      <c r="E49" s="1219" t="s">
        <v>15</v>
      </c>
      <c r="F49" s="1219"/>
      <c r="G49" s="1219"/>
      <c r="H49" s="1219"/>
      <c r="I49" s="1219"/>
      <c r="J49" s="1220"/>
      <c r="K49" s="63">
        <v>62</v>
      </c>
      <c r="L49" s="64">
        <v>63</v>
      </c>
      <c r="M49" s="64">
        <v>65</v>
      </c>
      <c r="N49" s="64">
        <v>65</v>
      </c>
      <c r="O49" s="65">
        <v>53</v>
      </c>
      <c r="P49" s="48"/>
      <c r="Q49" s="48"/>
      <c r="R49" s="48"/>
      <c r="S49" s="48"/>
      <c r="T49" s="48"/>
      <c r="U49" s="48"/>
    </row>
    <row r="50" spans="1:21" ht="30.75" customHeight="1" x14ac:dyDescent="0.15">
      <c r="A50" s="48"/>
      <c r="B50" s="1237"/>
      <c r="C50" s="1238"/>
      <c r="D50" s="62"/>
      <c r="E50" s="1219" t="s">
        <v>16</v>
      </c>
      <c r="F50" s="1219"/>
      <c r="G50" s="1219"/>
      <c r="H50" s="1219"/>
      <c r="I50" s="1219"/>
      <c r="J50" s="1220"/>
      <c r="K50" s="63">
        <v>34</v>
      </c>
      <c r="L50" s="64">
        <v>0</v>
      </c>
      <c r="M50" s="64">
        <v>0</v>
      </c>
      <c r="N50" s="64">
        <v>0</v>
      </c>
      <c r="O50" s="65">
        <v>1</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526</v>
      </c>
      <c r="L51" s="64" t="s">
        <v>526</v>
      </c>
      <c r="M51" s="64" t="s">
        <v>526</v>
      </c>
      <c r="N51" s="64" t="s">
        <v>526</v>
      </c>
      <c r="O51" s="65" t="s">
        <v>526</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3035</v>
      </c>
      <c r="L52" s="64">
        <v>3080</v>
      </c>
      <c r="M52" s="64">
        <v>2976</v>
      </c>
      <c r="N52" s="64">
        <v>3097</v>
      </c>
      <c r="O52" s="65">
        <v>2903</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1521</v>
      </c>
      <c r="L53" s="69">
        <v>1493</v>
      </c>
      <c r="M53" s="69">
        <v>1442</v>
      </c>
      <c r="N53" s="69">
        <v>1389</v>
      </c>
      <c r="O53" s="70">
        <v>1457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598</v>
      </c>
      <c r="L57" s="84" t="s">
        <v>600</v>
      </c>
      <c r="M57" s="84" t="s">
        <v>598</v>
      </c>
      <c r="N57" s="84" t="s">
        <v>601</v>
      </c>
      <c r="O57" s="85" t="s">
        <v>601</v>
      </c>
    </row>
    <row r="58" spans="1:21" ht="31.5" customHeight="1" thickBot="1" x14ac:dyDescent="0.2">
      <c r="B58" s="1227"/>
      <c r="C58" s="1228"/>
      <c r="D58" s="1232" t="s">
        <v>26</v>
      </c>
      <c r="E58" s="1233"/>
      <c r="F58" s="1233"/>
      <c r="G58" s="1233"/>
      <c r="H58" s="1233"/>
      <c r="I58" s="1233"/>
      <c r="J58" s="1234"/>
      <c r="K58" s="86" t="s">
        <v>599</v>
      </c>
      <c r="L58" s="87" t="s">
        <v>598</v>
      </c>
      <c r="M58" s="87" t="s">
        <v>598</v>
      </c>
      <c r="N58" s="87" t="s">
        <v>598</v>
      </c>
      <c r="O58" s="88" t="s">
        <v>601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SllmuWhdTVX1r9Ps/pHZar5C6ELLhZDs926diY3nsyQRpjKHtnIs0lJc2nQ5x76Pc25LzfKyPicUZXTKht8cg==" saltValue="g0pUmg+vhdJMcvhDDFUp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5" t="s">
        <v>29</v>
      </c>
      <c r="C41" s="1256"/>
      <c r="D41" s="102"/>
      <c r="E41" s="1257" t="s">
        <v>30</v>
      </c>
      <c r="F41" s="1257"/>
      <c r="G41" s="1257"/>
      <c r="H41" s="1258"/>
      <c r="I41" s="351">
        <v>40107</v>
      </c>
      <c r="J41" s="352">
        <v>39672</v>
      </c>
      <c r="K41" s="352">
        <v>38851</v>
      </c>
      <c r="L41" s="352">
        <v>39574</v>
      </c>
      <c r="M41" s="353">
        <v>30643</v>
      </c>
    </row>
    <row r="42" spans="2:13" ht="27.75" customHeight="1" x14ac:dyDescent="0.15">
      <c r="B42" s="1245"/>
      <c r="C42" s="1246"/>
      <c r="D42" s="103"/>
      <c r="E42" s="1249" t="s">
        <v>31</v>
      </c>
      <c r="F42" s="1249"/>
      <c r="G42" s="1249"/>
      <c r="H42" s="1250"/>
      <c r="I42" s="354">
        <v>100</v>
      </c>
      <c r="J42" s="355">
        <v>80</v>
      </c>
      <c r="K42" s="355">
        <v>60</v>
      </c>
      <c r="L42" s="355" t="s">
        <v>526</v>
      </c>
      <c r="M42" s="356" t="s">
        <v>526</v>
      </c>
    </row>
    <row r="43" spans="2:13" ht="27.75" customHeight="1" x14ac:dyDescent="0.15">
      <c r="B43" s="1245"/>
      <c r="C43" s="1246"/>
      <c r="D43" s="103"/>
      <c r="E43" s="1249" t="s">
        <v>32</v>
      </c>
      <c r="F43" s="1249"/>
      <c r="G43" s="1249"/>
      <c r="H43" s="1250"/>
      <c r="I43" s="354">
        <v>15534</v>
      </c>
      <c r="J43" s="355">
        <v>14184</v>
      </c>
      <c r="K43" s="355">
        <v>13246</v>
      </c>
      <c r="L43" s="355">
        <v>12233</v>
      </c>
      <c r="M43" s="356">
        <v>11438</v>
      </c>
    </row>
    <row r="44" spans="2:13" ht="27.75" customHeight="1" x14ac:dyDescent="0.15">
      <c r="B44" s="1245"/>
      <c r="C44" s="1246"/>
      <c r="D44" s="103"/>
      <c r="E44" s="1249" t="s">
        <v>33</v>
      </c>
      <c r="F44" s="1249"/>
      <c r="G44" s="1249"/>
      <c r="H44" s="1250"/>
      <c r="I44" s="354">
        <v>253</v>
      </c>
      <c r="J44" s="355">
        <v>256</v>
      </c>
      <c r="K44" s="355">
        <v>236</v>
      </c>
      <c r="L44" s="355">
        <v>171</v>
      </c>
      <c r="M44" s="356">
        <v>118</v>
      </c>
    </row>
    <row r="45" spans="2:13" ht="27.75" customHeight="1" x14ac:dyDescent="0.15">
      <c r="B45" s="1245"/>
      <c r="C45" s="1246"/>
      <c r="D45" s="103"/>
      <c r="E45" s="1249" t="s">
        <v>34</v>
      </c>
      <c r="F45" s="1249"/>
      <c r="G45" s="1249"/>
      <c r="H45" s="1250"/>
      <c r="I45" s="354">
        <v>4780</v>
      </c>
      <c r="J45" s="355">
        <v>4587</v>
      </c>
      <c r="K45" s="355">
        <v>4705</v>
      </c>
      <c r="L45" s="355">
        <v>4571</v>
      </c>
      <c r="M45" s="356">
        <v>4643</v>
      </c>
    </row>
    <row r="46" spans="2:13" ht="27.75" customHeight="1" x14ac:dyDescent="0.15">
      <c r="B46" s="1245"/>
      <c r="C46" s="1246"/>
      <c r="D46" s="104"/>
      <c r="E46" s="1249" t="s">
        <v>35</v>
      </c>
      <c r="F46" s="1249"/>
      <c r="G46" s="1249"/>
      <c r="H46" s="1250"/>
      <c r="I46" s="354">
        <v>17</v>
      </c>
      <c r="J46" s="355">
        <v>19</v>
      </c>
      <c r="K46" s="355">
        <v>17</v>
      </c>
      <c r="L46" s="355">
        <v>19</v>
      </c>
      <c r="M46" s="356">
        <v>10</v>
      </c>
    </row>
    <row r="47" spans="2:13" ht="27.75" customHeight="1" x14ac:dyDescent="0.15">
      <c r="B47" s="1245"/>
      <c r="C47" s="1246"/>
      <c r="D47" s="105"/>
      <c r="E47" s="1259" t="s">
        <v>36</v>
      </c>
      <c r="F47" s="1260"/>
      <c r="G47" s="1260"/>
      <c r="H47" s="1261"/>
      <c r="I47" s="354" t="s">
        <v>526</v>
      </c>
      <c r="J47" s="355" t="s">
        <v>526</v>
      </c>
      <c r="K47" s="355" t="s">
        <v>526</v>
      </c>
      <c r="L47" s="355" t="s">
        <v>526</v>
      </c>
      <c r="M47" s="356" t="s">
        <v>526</v>
      </c>
    </row>
    <row r="48" spans="2:13" ht="27.75" customHeight="1" x14ac:dyDescent="0.15">
      <c r="B48" s="1245"/>
      <c r="C48" s="1246"/>
      <c r="D48" s="103"/>
      <c r="E48" s="1249" t="s">
        <v>37</v>
      </c>
      <c r="F48" s="1249"/>
      <c r="G48" s="1249"/>
      <c r="H48" s="1250"/>
      <c r="I48" s="354" t="s">
        <v>526</v>
      </c>
      <c r="J48" s="355" t="s">
        <v>526</v>
      </c>
      <c r="K48" s="355" t="s">
        <v>526</v>
      </c>
      <c r="L48" s="355" t="s">
        <v>526</v>
      </c>
      <c r="M48" s="356" t="s">
        <v>526</v>
      </c>
    </row>
    <row r="49" spans="2:13" ht="27.75" customHeight="1" x14ac:dyDescent="0.15">
      <c r="B49" s="1247"/>
      <c r="C49" s="1248"/>
      <c r="D49" s="103"/>
      <c r="E49" s="1249" t="s">
        <v>38</v>
      </c>
      <c r="F49" s="1249"/>
      <c r="G49" s="1249"/>
      <c r="H49" s="1250"/>
      <c r="I49" s="354" t="s">
        <v>526</v>
      </c>
      <c r="J49" s="355" t="s">
        <v>526</v>
      </c>
      <c r="K49" s="355" t="s">
        <v>526</v>
      </c>
      <c r="L49" s="355" t="s">
        <v>526</v>
      </c>
      <c r="M49" s="356" t="s">
        <v>526</v>
      </c>
    </row>
    <row r="50" spans="2:13" ht="27.75" customHeight="1" x14ac:dyDescent="0.15">
      <c r="B50" s="1243" t="s">
        <v>39</v>
      </c>
      <c r="C50" s="1244"/>
      <c r="D50" s="106"/>
      <c r="E50" s="1249" t="s">
        <v>40</v>
      </c>
      <c r="F50" s="1249"/>
      <c r="G50" s="1249"/>
      <c r="H50" s="1250"/>
      <c r="I50" s="354">
        <v>22148</v>
      </c>
      <c r="J50" s="355">
        <v>26349</v>
      </c>
      <c r="K50" s="355">
        <v>26455</v>
      </c>
      <c r="L50" s="355">
        <v>25410</v>
      </c>
      <c r="M50" s="356">
        <v>21058</v>
      </c>
    </row>
    <row r="51" spans="2:13" ht="27.75" customHeight="1" x14ac:dyDescent="0.15">
      <c r="B51" s="1245"/>
      <c r="C51" s="1246"/>
      <c r="D51" s="103"/>
      <c r="E51" s="1249" t="s">
        <v>41</v>
      </c>
      <c r="F51" s="1249"/>
      <c r="G51" s="1249"/>
      <c r="H51" s="1250"/>
      <c r="I51" s="354">
        <v>10705</v>
      </c>
      <c r="J51" s="355">
        <v>11476</v>
      </c>
      <c r="K51" s="355">
        <v>11756</v>
      </c>
      <c r="L51" s="355">
        <v>8529</v>
      </c>
      <c r="M51" s="356">
        <v>2537</v>
      </c>
    </row>
    <row r="52" spans="2:13" ht="27.75" customHeight="1" x14ac:dyDescent="0.15">
      <c r="B52" s="1247"/>
      <c r="C52" s="1248"/>
      <c r="D52" s="103"/>
      <c r="E52" s="1249" t="s">
        <v>42</v>
      </c>
      <c r="F52" s="1249"/>
      <c r="G52" s="1249"/>
      <c r="H52" s="1250"/>
      <c r="I52" s="354">
        <v>26709</v>
      </c>
      <c r="J52" s="355">
        <v>26857</v>
      </c>
      <c r="K52" s="355">
        <v>28142</v>
      </c>
      <c r="L52" s="355">
        <v>27475</v>
      </c>
      <c r="M52" s="356">
        <v>27413</v>
      </c>
    </row>
    <row r="53" spans="2:13" ht="27.75" customHeight="1" thickBot="1" x14ac:dyDescent="0.2">
      <c r="B53" s="1251" t="s">
        <v>43</v>
      </c>
      <c r="C53" s="1252"/>
      <c r="D53" s="107"/>
      <c r="E53" s="1253" t="s">
        <v>44</v>
      </c>
      <c r="F53" s="1253"/>
      <c r="G53" s="1253"/>
      <c r="H53" s="1254"/>
      <c r="I53" s="357">
        <v>1229</v>
      </c>
      <c r="J53" s="358">
        <v>-5885</v>
      </c>
      <c r="K53" s="358">
        <v>-9238</v>
      </c>
      <c r="L53" s="358">
        <v>-4845</v>
      </c>
      <c r="M53" s="359">
        <v>-4155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x+9cQUK+l5cRgiP/5Ebz2Q6b/P3NwKgkLKZkpUY3bdtsIC66OG4U2S1z8uHJYkbMWCoPf3RcbCKeaCD4YThVQ==" saltValue="5bFdlc5gfnBvOhnYqelN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47</v>
      </c>
      <c r="D55" s="1270"/>
      <c r="E55" s="1271"/>
      <c r="F55" s="119">
        <v>14814</v>
      </c>
      <c r="G55" s="119">
        <v>11589</v>
      </c>
      <c r="H55" s="120">
        <v>13490</v>
      </c>
    </row>
    <row r="56" spans="2:8" ht="52.5" customHeight="1" x14ac:dyDescent="0.15">
      <c r="B56" s="121"/>
      <c r="C56" s="1272" t="s">
        <v>48</v>
      </c>
      <c r="D56" s="1272"/>
      <c r="E56" s="1273"/>
      <c r="F56" s="122">
        <v>4</v>
      </c>
      <c r="G56" s="122">
        <v>4</v>
      </c>
      <c r="H56" s="123">
        <v>4</v>
      </c>
    </row>
    <row r="57" spans="2:8" ht="53.25" customHeight="1" x14ac:dyDescent="0.15">
      <c r="B57" s="121"/>
      <c r="C57" s="1274" t="s">
        <v>49</v>
      </c>
      <c r="D57" s="1274"/>
      <c r="E57" s="1275"/>
      <c r="F57" s="124">
        <v>37876</v>
      </c>
      <c r="G57" s="124">
        <v>14447</v>
      </c>
      <c r="H57" s="125">
        <v>8428</v>
      </c>
    </row>
    <row r="58" spans="2:8" ht="45.75" customHeight="1" x14ac:dyDescent="0.15">
      <c r="B58" s="126"/>
      <c r="C58" s="1262" t="s">
        <v>593</v>
      </c>
      <c r="D58" s="1263"/>
      <c r="E58" s="1264"/>
      <c r="F58" s="127">
        <v>8671</v>
      </c>
      <c r="G58" s="127">
        <v>11071</v>
      </c>
      <c r="H58" s="128">
        <v>5142</v>
      </c>
    </row>
    <row r="59" spans="2:8" ht="45.75" customHeight="1" x14ac:dyDescent="0.15">
      <c r="B59" s="126"/>
      <c r="C59" s="1262" t="s">
        <v>594</v>
      </c>
      <c r="D59" s="1263"/>
      <c r="E59" s="1264"/>
      <c r="F59" s="127">
        <v>1561</v>
      </c>
      <c r="G59" s="127">
        <v>1561</v>
      </c>
      <c r="H59" s="128">
        <v>1561</v>
      </c>
    </row>
    <row r="60" spans="2:8" ht="45.75" customHeight="1" x14ac:dyDescent="0.15">
      <c r="B60" s="126"/>
      <c r="C60" s="1262" t="s">
        <v>595</v>
      </c>
      <c r="D60" s="1263"/>
      <c r="E60" s="1264"/>
      <c r="F60" s="127">
        <v>651</v>
      </c>
      <c r="G60" s="127">
        <v>751</v>
      </c>
      <c r="H60" s="128">
        <v>841</v>
      </c>
    </row>
    <row r="61" spans="2:8" ht="45.75" customHeight="1" x14ac:dyDescent="0.15">
      <c r="B61" s="126"/>
      <c r="C61" s="1262" t="s">
        <v>596</v>
      </c>
      <c r="D61" s="1263"/>
      <c r="E61" s="1264"/>
      <c r="F61" s="127">
        <v>1751</v>
      </c>
      <c r="G61" s="127">
        <v>835</v>
      </c>
      <c r="H61" s="128">
        <v>683</v>
      </c>
    </row>
    <row r="62" spans="2:8" ht="45.75" customHeight="1" thickBot="1" x14ac:dyDescent="0.2">
      <c r="B62" s="129"/>
      <c r="C62" s="1265" t="s">
        <v>597</v>
      </c>
      <c r="D62" s="1266"/>
      <c r="E62" s="1267"/>
      <c r="F62" s="130">
        <v>11</v>
      </c>
      <c r="G62" s="130">
        <v>44</v>
      </c>
      <c r="H62" s="131">
        <v>65</v>
      </c>
    </row>
    <row r="63" spans="2:8" ht="52.5" customHeight="1" thickBot="1" x14ac:dyDescent="0.2">
      <c r="B63" s="132"/>
      <c r="C63" s="1268" t="s">
        <v>50</v>
      </c>
      <c r="D63" s="1268"/>
      <c r="E63" s="1269"/>
      <c r="F63" s="133">
        <v>52694</v>
      </c>
      <c r="G63" s="133">
        <v>26041</v>
      </c>
      <c r="H63" s="134">
        <v>21922</v>
      </c>
    </row>
    <row r="64" spans="2:8" x14ac:dyDescent="0.15"/>
  </sheetData>
  <sheetProtection algorithmName="SHA-512" hashValue="rlAbREPOhqU0hV0HXPrbSRBcd2RbmtyQA8Xk7oCAmaKYAJ7VocVtBzAA9I1Hc6tlKGaRT1WBNdVPyrPH6aB76A==" saltValue="VLDhZ+RO2k4PzEXa5uAv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607</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43.9</v>
      </c>
      <c r="CO53" s="1276"/>
      <c r="CP53" s="1276"/>
      <c r="CQ53" s="1276"/>
      <c r="CR53" s="1276"/>
      <c r="CS53" s="1276"/>
      <c r="CT53" s="1276"/>
      <c r="CU53" s="1276"/>
      <c r="CV53" s="1276">
        <v>46.9</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610</v>
      </c>
      <c r="AO55" s="1281"/>
      <c r="AP55" s="1281"/>
      <c r="AQ55" s="1281"/>
      <c r="AR55" s="1281"/>
      <c r="AS55" s="1281"/>
      <c r="AT55" s="1281"/>
      <c r="AU55" s="1281"/>
      <c r="AV55" s="1281"/>
      <c r="AW55" s="1281"/>
      <c r="AX55" s="1281"/>
      <c r="AY55" s="1281"/>
      <c r="AZ55" s="1281"/>
      <c r="BA55" s="1281"/>
      <c r="BB55" s="1279" t="s">
        <v>608</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25.1</v>
      </c>
      <c r="CO55" s="1276"/>
      <c r="CP55" s="1276"/>
      <c r="CQ55" s="1276"/>
      <c r="CR55" s="1276"/>
      <c r="CS55" s="1276"/>
      <c r="CT55" s="1276"/>
      <c r="CU55" s="1276"/>
      <c r="CV55" s="1276">
        <v>19.2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609</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61</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611</v>
      </c>
    </row>
    <row r="64" spans="1:109" x14ac:dyDescent="0.15">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607</v>
      </c>
      <c r="AO73" s="1279"/>
      <c r="AP73" s="1279"/>
      <c r="AQ73" s="1279"/>
      <c r="AR73" s="1279"/>
      <c r="AS73" s="1279"/>
      <c r="AT73" s="1279"/>
      <c r="AU73" s="1279"/>
      <c r="AV73" s="1279"/>
      <c r="AW73" s="1279"/>
      <c r="AX73" s="1279"/>
      <c r="AY73" s="1279"/>
      <c r="AZ73" s="1279"/>
      <c r="BA73" s="1279"/>
      <c r="BB73" s="1279" t="s">
        <v>608</v>
      </c>
      <c r="BC73" s="1279"/>
      <c r="BD73" s="1279"/>
      <c r="BE73" s="1279"/>
      <c r="BF73" s="1279"/>
      <c r="BG73" s="1279"/>
      <c r="BH73" s="1279"/>
      <c r="BI73" s="1279"/>
      <c r="BJ73" s="1279"/>
      <c r="BK73" s="1279"/>
      <c r="BL73" s="1279"/>
      <c r="BM73" s="1279"/>
      <c r="BN73" s="1279"/>
      <c r="BO73" s="1279"/>
      <c r="BP73" s="1276">
        <v>7.9</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613</v>
      </c>
      <c r="BC75" s="1279"/>
      <c r="BD75" s="1279"/>
      <c r="BE75" s="1279"/>
      <c r="BF75" s="1279"/>
      <c r="BG75" s="1279"/>
      <c r="BH75" s="1279"/>
      <c r="BI75" s="1279"/>
      <c r="BJ75" s="1279"/>
      <c r="BK75" s="1279"/>
      <c r="BL75" s="1279"/>
      <c r="BM75" s="1279"/>
      <c r="BN75" s="1279"/>
      <c r="BO75" s="1279"/>
      <c r="BP75" s="1276">
        <v>11.4</v>
      </c>
      <c r="BQ75" s="1276"/>
      <c r="BR75" s="1276"/>
      <c r="BS75" s="1276"/>
      <c r="BT75" s="1276"/>
      <c r="BU75" s="1276"/>
      <c r="BV75" s="1276"/>
      <c r="BW75" s="1276"/>
      <c r="BX75" s="1276">
        <v>10.3</v>
      </c>
      <c r="BY75" s="1276"/>
      <c r="BZ75" s="1276"/>
      <c r="CA75" s="1276"/>
      <c r="CB75" s="1276"/>
      <c r="CC75" s="1276"/>
      <c r="CD75" s="1276"/>
      <c r="CE75" s="1276"/>
      <c r="CF75" s="1276">
        <v>9.5</v>
      </c>
      <c r="CG75" s="1276"/>
      <c r="CH75" s="1276"/>
      <c r="CI75" s="1276"/>
      <c r="CJ75" s="1276"/>
      <c r="CK75" s="1276"/>
      <c r="CL75" s="1276"/>
      <c r="CM75" s="1276"/>
      <c r="CN75" s="1276">
        <v>9.1999999999999993</v>
      </c>
      <c r="CO75" s="1276"/>
      <c r="CP75" s="1276"/>
      <c r="CQ75" s="1276"/>
      <c r="CR75" s="1276"/>
      <c r="CS75" s="1276"/>
      <c r="CT75" s="1276"/>
      <c r="CU75" s="1276"/>
      <c r="CV75" s="1276">
        <v>8.9</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610</v>
      </c>
      <c r="AO77" s="1281"/>
      <c r="AP77" s="1281"/>
      <c r="AQ77" s="1281"/>
      <c r="AR77" s="1281"/>
      <c r="AS77" s="1281"/>
      <c r="AT77" s="1281"/>
      <c r="AU77" s="1281"/>
      <c r="AV77" s="1281"/>
      <c r="AW77" s="1281"/>
      <c r="AX77" s="1281"/>
      <c r="AY77" s="1281"/>
      <c r="AZ77" s="1281"/>
      <c r="BA77" s="1281"/>
      <c r="BB77" s="1279" t="s">
        <v>608</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19.2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613</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hrC7Hf5DmhSaHrhMt0GZAcZhWunCrDKS718eGYLn3OknuqfvFmHiSxBShwsgnfXTFzVkuL5Usn+MDl3X0RjscA==" saltValue="HTgjN+bFrvnp8XZJOU+S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oKubimZ+hfIWN7bl78g5SdOMwq/8btH9Dx9JqKxpLWtv/D+h2+R9KqmQuVviReEPgwBc68flCG7qtS6B8UKqg==" saltValue="9J3JjN2IssHPDja5Ev84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bRDqBJs2/4cuKJ1FEIEhRsCd32HrjmSpLNH4mr273dK2yNwzaWNSNEGYity1UOn1PoWc4kxpSEw1S2piysLQ+w==" saltValue="fY/bFT1R1M/khBjKNKm3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674119</v>
      </c>
      <c r="E3" s="153"/>
      <c r="F3" s="154">
        <v>54110</v>
      </c>
      <c r="G3" s="155"/>
      <c r="H3" s="156"/>
    </row>
    <row r="4" spans="1:8" x14ac:dyDescent="0.15">
      <c r="A4" s="157"/>
      <c r="B4" s="158"/>
      <c r="C4" s="159"/>
      <c r="D4" s="160">
        <v>28719</v>
      </c>
      <c r="E4" s="161"/>
      <c r="F4" s="162">
        <v>30620</v>
      </c>
      <c r="G4" s="163"/>
      <c r="H4" s="164"/>
    </row>
    <row r="5" spans="1:8" x14ac:dyDescent="0.15">
      <c r="A5" s="145" t="s">
        <v>545</v>
      </c>
      <c r="B5" s="150"/>
      <c r="C5" s="151"/>
      <c r="D5" s="152">
        <v>517621</v>
      </c>
      <c r="E5" s="153"/>
      <c r="F5" s="154">
        <v>54684</v>
      </c>
      <c r="G5" s="155"/>
      <c r="H5" s="156"/>
    </row>
    <row r="6" spans="1:8" x14ac:dyDescent="0.15">
      <c r="A6" s="157"/>
      <c r="B6" s="158"/>
      <c r="C6" s="159"/>
      <c r="D6" s="160">
        <v>26883</v>
      </c>
      <c r="E6" s="161"/>
      <c r="F6" s="162">
        <v>32829</v>
      </c>
      <c r="G6" s="163"/>
      <c r="H6" s="164"/>
    </row>
    <row r="7" spans="1:8" x14ac:dyDescent="0.15">
      <c r="A7" s="145" t="s">
        <v>546</v>
      </c>
      <c r="B7" s="150"/>
      <c r="C7" s="151"/>
      <c r="D7" s="152">
        <v>418267</v>
      </c>
      <c r="E7" s="153"/>
      <c r="F7" s="154">
        <v>62383</v>
      </c>
      <c r="G7" s="155"/>
      <c r="H7" s="156"/>
    </row>
    <row r="8" spans="1:8" x14ac:dyDescent="0.15">
      <c r="A8" s="157"/>
      <c r="B8" s="158"/>
      <c r="C8" s="159"/>
      <c r="D8" s="160">
        <v>25579</v>
      </c>
      <c r="E8" s="161"/>
      <c r="F8" s="162">
        <v>35325</v>
      </c>
      <c r="G8" s="163"/>
      <c r="H8" s="164"/>
    </row>
    <row r="9" spans="1:8" x14ac:dyDescent="0.15">
      <c r="A9" s="145" t="s">
        <v>547</v>
      </c>
      <c r="B9" s="150"/>
      <c r="C9" s="151"/>
      <c r="D9" s="152">
        <v>461335</v>
      </c>
      <c r="E9" s="153"/>
      <c r="F9" s="154">
        <v>63812</v>
      </c>
      <c r="G9" s="155"/>
      <c r="H9" s="156"/>
    </row>
    <row r="10" spans="1:8" x14ac:dyDescent="0.15">
      <c r="A10" s="157"/>
      <c r="B10" s="158"/>
      <c r="C10" s="159"/>
      <c r="D10" s="160">
        <v>46776</v>
      </c>
      <c r="E10" s="161"/>
      <c r="F10" s="162">
        <v>33848</v>
      </c>
      <c r="G10" s="163"/>
      <c r="H10" s="164"/>
    </row>
    <row r="11" spans="1:8" x14ac:dyDescent="0.15">
      <c r="A11" s="145" t="s">
        <v>548</v>
      </c>
      <c r="B11" s="150"/>
      <c r="C11" s="151"/>
      <c r="D11" s="152">
        <v>287112</v>
      </c>
      <c r="E11" s="153"/>
      <c r="F11" s="154">
        <v>71871</v>
      </c>
      <c r="G11" s="155"/>
      <c r="H11" s="156"/>
    </row>
    <row r="12" spans="1:8" x14ac:dyDescent="0.15">
      <c r="A12" s="157"/>
      <c r="B12" s="158"/>
      <c r="C12" s="165"/>
      <c r="D12" s="160">
        <v>28457</v>
      </c>
      <c r="E12" s="161"/>
      <c r="F12" s="162">
        <v>38232</v>
      </c>
      <c r="G12" s="163"/>
      <c r="H12" s="164"/>
    </row>
    <row r="13" spans="1:8" x14ac:dyDescent="0.15">
      <c r="A13" s="145"/>
      <c r="B13" s="150"/>
      <c r="C13" s="166"/>
      <c r="D13" s="167">
        <v>471691</v>
      </c>
      <c r="E13" s="168"/>
      <c r="F13" s="169">
        <v>61372</v>
      </c>
      <c r="G13" s="170"/>
      <c r="H13" s="156"/>
    </row>
    <row r="14" spans="1:8" x14ac:dyDescent="0.15">
      <c r="A14" s="157"/>
      <c r="B14" s="158"/>
      <c r="C14" s="159"/>
      <c r="D14" s="160">
        <v>31283</v>
      </c>
      <c r="E14" s="161"/>
      <c r="F14" s="162">
        <v>34171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29.31</v>
      </c>
      <c r="C19" s="171">
        <f>ROUND(VALUE(SUBSTITUTE(実質収支比率等に係る経年分析!G$48,"▲","-")),2)</f>
        <v>32.200000000000003</v>
      </c>
      <c r="D19" s="171">
        <f>ROUND(VALUE(SUBSTITUTE(実質収支比率等に係る経年分析!H$48,"▲","-")),2)</f>
        <v>25.53</v>
      </c>
      <c r="E19" s="171">
        <f>ROUND(VALUE(SUBSTITUTE(実質収支比率等に係る経年分析!I$48,"▲","-")),2)</f>
        <v>19.32</v>
      </c>
      <c r="F19" s="171">
        <f>ROUND(VALUE(SUBSTITUTE(実質収支比率等に係る経年分析!J$48,"▲","-")),2)</f>
        <v>19.940000000000001</v>
      </c>
    </row>
    <row r="20" spans="1:11" x14ac:dyDescent="0.15">
      <c r="A20" s="171" t="s">
        <v>54</v>
      </c>
      <c r="B20" s="171">
        <f>ROUND(VALUE(SUBSTITUTE(実質収支比率等に係る経年分析!F$47,"▲","-")),2)</f>
        <v>84.31</v>
      </c>
      <c r="C20" s="171">
        <f>ROUND(VALUE(SUBSTITUTE(実質収支比率等に係る経年分析!G$47,"▲","-")),2)</f>
        <v>94.18</v>
      </c>
      <c r="D20" s="171">
        <f>ROUND(VALUE(SUBSTITUTE(実質収支比率等に係る経年分析!H$47,"▲","-")),2)</f>
        <v>82.74</v>
      </c>
      <c r="E20" s="171">
        <f>ROUND(VALUE(SUBSTITUTE(実質収支比率等に係る経年分析!I$47,"▲","-")),2)</f>
        <v>63.1</v>
      </c>
      <c r="F20" s="171">
        <f>ROUND(VALUE(SUBSTITUTE(実質収支比率等に係る経年分析!J$47,"▲","-")),2)</f>
        <v>70.099999999999994</v>
      </c>
    </row>
    <row r="21" spans="1:11" x14ac:dyDescent="0.15">
      <c r="A21" s="171" t="s">
        <v>55</v>
      </c>
      <c r="B21" s="171">
        <f>IF(ISNUMBER(VALUE(SUBSTITUTE(実質収支比率等に係る経年分析!F$49,"▲","-"))),ROUND(VALUE(SUBSTITUTE(実質収支比率等に係る経年分析!F$49,"▲","-")),2),NA())</f>
        <v>-39.6</v>
      </c>
      <c r="C21" s="171">
        <f>IF(ISNUMBER(VALUE(SUBSTITUTE(実質収支比率等に係る経年分析!G$49,"▲","-"))),ROUND(VALUE(SUBSTITUTE(実質収支比率等に係る経年分析!G$49,"▲","-")),2),NA())</f>
        <v>-2.79</v>
      </c>
      <c r="D21" s="171">
        <f>IF(ISNUMBER(VALUE(SUBSTITUTE(実質収支比率等に係る経年分析!H$49,"▲","-"))),ROUND(VALUE(SUBSTITUTE(実質収支比率等に係る経年分析!H$49,"▲","-")),2),NA())</f>
        <v>-35.99</v>
      </c>
      <c r="E21" s="171">
        <f>IF(ISNUMBER(VALUE(SUBSTITUTE(実質収支比率等に係る経年分析!I$49,"▲","-"))),ROUND(VALUE(SUBSTITUTE(実質収支比率等に係る経年分析!I$49,"▲","-")),2),NA())</f>
        <v>-36.19</v>
      </c>
      <c r="F21" s="171">
        <f>IF(ISNUMBER(VALUE(SUBSTITUTE(実質収支比率等に係る経年分析!J$49,"▲","-"))),ROUND(VALUE(SUBSTITUTE(実質収支比率等に係る経年分析!J$49,"▲","-")),2),NA())</f>
        <v>44.09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2.2200000000000002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0.77</v>
      </c>
    </row>
    <row r="32" spans="1:11" x14ac:dyDescent="0.15">
      <c r="A32" s="172" t="str">
        <f>IF(連結実質赤字比率に係る赤字・黒字の構成分析!C$38="",NA(),連結実質赤字比率に係る赤字・黒字の構成分析!C$38)</f>
        <v>ガス事業会計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6.35</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19.309999999999999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19.93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3035</v>
      </c>
      <c r="E42" s="173"/>
      <c r="F42" s="173"/>
      <c r="G42" s="173">
        <f>'実質公債費比率（分子）の構造'!L$52</f>
        <v>3080</v>
      </c>
      <c r="H42" s="173"/>
      <c r="I42" s="173"/>
      <c r="J42" s="173">
        <f>'実質公債費比率（分子）の構造'!M$52</f>
        <v>2976</v>
      </c>
      <c r="K42" s="173"/>
      <c r="L42" s="173"/>
      <c r="M42" s="173">
        <f>'実質公債費比率（分子）の構造'!N$52</f>
        <v>3097</v>
      </c>
      <c r="N42" s="173"/>
      <c r="O42" s="173"/>
      <c r="P42" s="173">
        <f>'実質公債費比率（分子）の構造'!O$52</f>
        <v>2903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34</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1</v>
      </c>
      <c r="O44" s="173"/>
      <c r="P44" s="173"/>
    </row>
    <row r="45" spans="1:16" x14ac:dyDescent="0.15">
      <c r="A45" s="173" t="s">
        <v>65</v>
      </c>
      <c r="B45" s="173">
        <f>'実質公債費比率（分子）の構造'!K$49</f>
        <v>62</v>
      </c>
      <c r="C45" s="173"/>
      <c r="D45" s="173"/>
      <c r="E45" s="173">
        <f>'実質公債費比率（分子）の構造'!L$49</f>
        <v>63</v>
      </c>
      <c r="F45" s="173"/>
      <c r="G45" s="173"/>
      <c r="H45" s="173">
        <f>'実質公債費比率（分子）の構造'!M$49</f>
        <v>65</v>
      </c>
      <c r="I45" s="173"/>
      <c r="J45" s="173"/>
      <c r="K45" s="173">
        <f>'実質公債費比率（分子）の構造'!N$49</f>
        <v>65</v>
      </c>
      <c r="L45" s="173"/>
      <c r="M45" s="173"/>
      <c r="N45" s="173">
        <f>'実質公債費比率（分子）の構造'!O$49</f>
        <v>53</v>
      </c>
      <c r="O45" s="173"/>
      <c r="P45" s="173"/>
    </row>
    <row r="46" spans="1:16" x14ac:dyDescent="0.15">
      <c r="A46" s="173" t="s">
        <v>66</v>
      </c>
      <c r="B46" s="173">
        <f>'実質公債費比率（分子）の構造'!K$48</f>
        <v>1317</v>
      </c>
      <c r="C46" s="173"/>
      <c r="D46" s="173"/>
      <c r="E46" s="173">
        <f>'実質公債費比率（分子）の構造'!L$48</f>
        <v>1389</v>
      </c>
      <c r="F46" s="173"/>
      <c r="G46" s="173"/>
      <c r="H46" s="173">
        <f>'実質公債費比率（分子）の構造'!M$48</f>
        <v>1313</v>
      </c>
      <c r="I46" s="173"/>
      <c r="J46" s="173"/>
      <c r="K46" s="173">
        <f>'実質公債費比率（分子）の構造'!N$48</f>
        <v>1113</v>
      </c>
      <c r="L46" s="173"/>
      <c r="M46" s="173"/>
      <c r="N46" s="173">
        <f>'実質公債費比率（分子）の構造'!O$48</f>
        <v>831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3143</v>
      </c>
      <c r="C49" s="173"/>
      <c r="D49" s="173"/>
      <c r="E49" s="173">
        <f>'実質公債費比率（分子）の構造'!L$45</f>
        <v>3121</v>
      </c>
      <c r="F49" s="173"/>
      <c r="G49" s="173"/>
      <c r="H49" s="173">
        <f>'実質公債費比率（分子）の構造'!M$45</f>
        <v>3040</v>
      </c>
      <c r="I49" s="173"/>
      <c r="J49" s="173"/>
      <c r="K49" s="173">
        <f>'実質公債費比率（分子）の構造'!N$45</f>
        <v>3308</v>
      </c>
      <c r="L49" s="173"/>
      <c r="M49" s="173"/>
      <c r="N49" s="173">
        <f>'実質公債費比率（分子）の構造'!O$45</f>
        <v>3475</v>
      </c>
      <c r="O49" s="173"/>
      <c r="P49" s="173"/>
    </row>
    <row r="50" spans="1:16" x14ac:dyDescent="0.15">
      <c r="A50" s="173" t="s">
        <v>70</v>
      </c>
      <c r="B50" s="173" t="e">
        <f>NA()</f>
        <v>#N/A</v>
      </c>
      <c r="C50" s="173">
        <f>IF(ISNUMBER('実質公債費比率（分子）の構造'!K$53),'実質公債費比率（分子）の構造'!K$53,NA())</f>
        <v>1521</v>
      </c>
      <c r="D50" s="173" t="e">
        <f>NA()</f>
        <v>#N/A</v>
      </c>
      <c r="E50" s="173" t="e">
        <f>NA()</f>
        <v>#N/A</v>
      </c>
      <c r="F50" s="173">
        <f>IF(ISNUMBER('実質公債費比率（分子）の構造'!L$53),'実質公債費比率（分子）の構造'!L$53,NA())</f>
        <v>1493</v>
      </c>
      <c r="G50" s="173" t="e">
        <f>NA()</f>
        <v>#N/A</v>
      </c>
      <c r="H50" s="173" t="e">
        <f>NA()</f>
        <v>#N/A</v>
      </c>
      <c r="I50" s="173">
        <f>IF(ISNUMBER('実質公債費比率（分子）の構造'!M$53),'実質公債費比率（分子）の構造'!M$53,NA())</f>
        <v>1442</v>
      </c>
      <c r="J50" s="173" t="e">
        <f>NA()</f>
        <v>#N/A</v>
      </c>
      <c r="K50" s="173" t="e">
        <f>NA()</f>
        <v>#N/A</v>
      </c>
      <c r="L50" s="173">
        <f>IF(ISNUMBER('実質公債費比率（分子）の構造'!N$53),'実質公債費比率（分子）の構造'!N$53,NA())</f>
        <v>1389</v>
      </c>
      <c r="M50" s="173" t="e">
        <f>NA()</f>
        <v>#N/A</v>
      </c>
      <c r="N50" s="173" t="e">
        <f>NA()</f>
        <v>#N/A</v>
      </c>
      <c r="O50" s="173">
        <f>IF(ISNUMBER('実質公債費比率（分子）の構造'!O$53),'実質公債費比率（分子）の構造'!O$53,NA())</f>
        <v>1457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26709</v>
      </c>
      <c r="E56" s="172"/>
      <c r="F56" s="172"/>
      <c r="G56" s="172">
        <f>'将来負担比率（分子）の構造'!J$52</f>
        <v>26857</v>
      </c>
      <c r="H56" s="172"/>
      <c r="I56" s="172"/>
      <c r="J56" s="172">
        <f>'将来負担比率（分子）の構造'!K$52</f>
        <v>28142</v>
      </c>
      <c r="K56" s="172"/>
      <c r="L56" s="172"/>
      <c r="M56" s="172">
        <f>'将来負担比率（分子）の構造'!L$52</f>
        <v>27475</v>
      </c>
      <c r="N56" s="172"/>
      <c r="O56" s="172"/>
      <c r="P56" s="172">
        <f>'将来負担比率（分子）の構造'!M$52</f>
        <v>27413</v>
      </c>
    </row>
    <row r="57" spans="1:16" x14ac:dyDescent="0.15">
      <c r="A57" s="172" t="s">
        <v>41</v>
      </c>
      <c r="B57" s="172"/>
      <c r="C57" s="172"/>
      <c r="D57" s="172">
        <f>'将来負担比率（分子）の構造'!I$51</f>
        <v>10705</v>
      </c>
      <c r="E57" s="172"/>
      <c r="F57" s="172"/>
      <c r="G57" s="172">
        <f>'将来負担比率（分子）の構造'!J$51</f>
        <v>11476</v>
      </c>
      <c r="H57" s="172"/>
      <c r="I57" s="172"/>
      <c r="J57" s="172">
        <f>'将来負担比率（分子）の構造'!K$51</f>
        <v>11756</v>
      </c>
      <c r="K57" s="172"/>
      <c r="L57" s="172"/>
      <c r="M57" s="172">
        <f>'将来負担比率（分子）の構造'!L$51</f>
        <v>8529</v>
      </c>
      <c r="N57" s="172"/>
      <c r="O57" s="172"/>
      <c r="P57" s="172">
        <f>'将来負担比率（分子）の構造'!M$51</f>
        <v>2537</v>
      </c>
    </row>
    <row r="58" spans="1:16" x14ac:dyDescent="0.15">
      <c r="A58" s="172" t="s">
        <v>40</v>
      </c>
      <c r="B58" s="172"/>
      <c r="C58" s="172"/>
      <c r="D58" s="172">
        <f>'将来負担比率（分子）の構造'!I$50</f>
        <v>22148</v>
      </c>
      <c r="E58" s="172"/>
      <c r="F58" s="172"/>
      <c r="G58" s="172">
        <f>'将来負担比率（分子）の構造'!J$50</f>
        <v>26349</v>
      </c>
      <c r="H58" s="172"/>
      <c r="I58" s="172"/>
      <c r="J58" s="172">
        <f>'将来負担比率（分子）の構造'!K$50</f>
        <v>26455</v>
      </c>
      <c r="K58" s="172"/>
      <c r="L58" s="172"/>
      <c r="M58" s="172">
        <f>'将来負担比率（分子）の構造'!L$50</f>
        <v>25410</v>
      </c>
      <c r="N58" s="172"/>
      <c r="O58" s="172"/>
      <c r="P58" s="172">
        <f>'将来負担比率（分子）の構造'!M$50</f>
        <v>21058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17</v>
      </c>
      <c r="C61" s="172"/>
      <c r="D61" s="172"/>
      <c r="E61" s="172">
        <f>'将来負担比率（分子）の構造'!J$46</f>
        <v>19</v>
      </c>
      <c r="F61" s="172"/>
      <c r="G61" s="172"/>
      <c r="H61" s="172">
        <f>'将来負担比率（分子）の構造'!K$46</f>
        <v>17</v>
      </c>
      <c r="I61" s="172"/>
      <c r="J61" s="172"/>
      <c r="K61" s="172">
        <f>'将来負担比率（分子）の構造'!L$46</f>
        <v>19</v>
      </c>
      <c r="L61" s="172"/>
      <c r="M61" s="172"/>
      <c r="N61" s="172">
        <f>'将来負担比率（分子）の構造'!M$46</f>
        <v>10</v>
      </c>
      <c r="O61" s="172"/>
      <c r="P61" s="172"/>
    </row>
    <row r="62" spans="1:16" x14ac:dyDescent="0.15">
      <c r="A62" s="172" t="s">
        <v>34</v>
      </c>
      <c r="B62" s="172">
        <f>'将来負担比率（分子）の構造'!I$45</f>
        <v>4780</v>
      </c>
      <c r="C62" s="172"/>
      <c r="D62" s="172"/>
      <c r="E62" s="172">
        <f>'将来負担比率（分子）の構造'!J$45</f>
        <v>4587</v>
      </c>
      <c r="F62" s="172"/>
      <c r="G62" s="172"/>
      <c r="H62" s="172">
        <f>'将来負担比率（分子）の構造'!K$45</f>
        <v>4705</v>
      </c>
      <c r="I62" s="172"/>
      <c r="J62" s="172"/>
      <c r="K62" s="172">
        <f>'将来負担比率（分子）の構造'!L$45</f>
        <v>4571</v>
      </c>
      <c r="L62" s="172"/>
      <c r="M62" s="172"/>
      <c r="N62" s="172">
        <f>'将来負担比率（分子）の構造'!M$45</f>
        <v>4643</v>
      </c>
      <c r="O62" s="172"/>
      <c r="P62" s="172"/>
    </row>
    <row r="63" spans="1:16" x14ac:dyDescent="0.15">
      <c r="A63" s="172" t="s">
        <v>33</v>
      </c>
      <c r="B63" s="172">
        <f>'将来負担比率（分子）の構造'!I$44</f>
        <v>253</v>
      </c>
      <c r="C63" s="172"/>
      <c r="D63" s="172"/>
      <c r="E63" s="172">
        <f>'将来負担比率（分子）の構造'!J$44</f>
        <v>256</v>
      </c>
      <c r="F63" s="172"/>
      <c r="G63" s="172"/>
      <c r="H63" s="172">
        <f>'将来負担比率（分子）の構造'!K$44</f>
        <v>236</v>
      </c>
      <c r="I63" s="172"/>
      <c r="J63" s="172"/>
      <c r="K63" s="172">
        <f>'将来負担比率（分子）の構造'!L$44</f>
        <v>171</v>
      </c>
      <c r="L63" s="172"/>
      <c r="M63" s="172"/>
      <c r="N63" s="172">
        <f>'将来負担比率（分子）の構造'!M$44</f>
        <v>118</v>
      </c>
      <c r="O63" s="172"/>
      <c r="P63" s="172"/>
    </row>
    <row r="64" spans="1:16" x14ac:dyDescent="0.15">
      <c r="A64" s="172" t="s">
        <v>32</v>
      </c>
      <c r="B64" s="172">
        <f>'将来負担比率（分子）の構造'!I$43</f>
        <v>15534</v>
      </c>
      <c r="C64" s="172"/>
      <c r="D64" s="172"/>
      <c r="E64" s="172">
        <f>'将来負担比率（分子）の構造'!J$43</f>
        <v>14184</v>
      </c>
      <c r="F64" s="172"/>
      <c r="G64" s="172"/>
      <c r="H64" s="172">
        <f>'将来負担比率（分子）の構造'!K$43</f>
        <v>13246</v>
      </c>
      <c r="I64" s="172"/>
      <c r="J64" s="172"/>
      <c r="K64" s="172">
        <f>'将来負担比率（分子）の構造'!L$43</f>
        <v>12233</v>
      </c>
      <c r="L64" s="172"/>
      <c r="M64" s="172"/>
      <c r="N64" s="172">
        <f>'将来負担比率（分子）の構造'!M$43</f>
        <v>11438</v>
      </c>
      <c r="O64" s="172"/>
      <c r="P64" s="172"/>
    </row>
    <row r="65" spans="1:16" x14ac:dyDescent="0.15">
      <c r="A65" s="172" t="s">
        <v>31</v>
      </c>
      <c r="B65" s="172">
        <f>'将来負担比率（分子）の構造'!I$42</f>
        <v>100</v>
      </c>
      <c r="C65" s="172"/>
      <c r="D65" s="172"/>
      <c r="E65" s="172">
        <f>'将来負担比率（分子）の構造'!J$42</f>
        <v>80</v>
      </c>
      <c r="F65" s="172"/>
      <c r="G65" s="172"/>
      <c r="H65" s="172">
        <f>'将来負担比率（分子）の構造'!K$42</f>
        <v>60</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40107</v>
      </c>
      <c r="C66" s="172"/>
      <c r="D66" s="172"/>
      <c r="E66" s="172">
        <f>'将来負担比率（分子）の構造'!J$41</f>
        <v>39672</v>
      </c>
      <c r="F66" s="172"/>
      <c r="G66" s="172"/>
      <c r="H66" s="172">
        <f>'将来負担比率（分子）の構造'!K$41</f>
        <v>38851</v>
      </c>
      <c r="I66" s="172"/>
      <c r="J66" s="172"/>
      <c r="K66" s="172">
        <f>'将来負担比率（分子）の構造'!L$41</f>
        <v>39574</v>
      </c>
      <c r="L66" s="172"/>
      <c r="M66" s="172"/>
      <c r="N66" s="172">
        <f>'将来負担比率（分子）の構造'!M$41</f>
        <v>30643</v>
      </c>
      <c r="O66" s="172"/>
      <c r="P66" s="172"/>
    </row>
    <row r="67" spans="1:16" x14ac:dyDescent="0.15">
      <c r="A67" s="172" t="s">
        <v>74</v>
      </c>
      <c r="B67" s="172" t="e">
        <f>NA()</f>
        <v>#N/A</v>
      </c>
      <c r="C67" s="172">
        <f>IF(ISNUMBER('将来負担比率（分子）の構造'!I$53), IF('将来負担比率（分子）の構造'!I$53 &lt; 0, 0, '将来負担比率（分子）の構造'!I$53), NA())</f>
        <v>1229</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14814</v>
      </c>
      <c r="C72" s="176">
        <f>基金残高に係る経年分析!G55</f>
        <v>11589</v>
      </c>
      <c r="D72" s="176">
        <f>基金残高に係る経年分析!H55</f>
        <v>13490</v>
      </c>
    </row>
    <row r="73" spans="1:16" x14ac:dyDescent="0.15">
      <c r="A73" s="175" t="s">
        <v>77</v>
      </c>
      <c r="B73" s="176">
        <f>基金残高に係る経年分析!F56</f>
        <v>4</v>
      </c>
      <c r="C73" s="176">
        <f>基金残高に係る経年分析!G56</f>
        <v>4</v>
      </c>
      <c r="D73" s="176">
        <f>基金残高に係る経年分析!H56</f>
        <v>4</v>
      </c>
    </row>
    <row r="74" spans="1:16" x14ac:dyDescent="0.15">
      <c r="A74" s="175" t="s">
        <v>78</v>
      </c>
      <c r="B74" s="176">
        <f>基金残高に係る経年分析!F57</f>
        <v>37876</v>
      </c>
      <c r="C74" s="176">
        <f>基金残高に係る経年分析!G57</f>
        <v>14447</v>
      </c>
      <c r="D74" s="176">
        <f>基金残高に係る経年分析!H57</f>
        <v>8428</v>
      </c>
    </row>
  </sheetData>
  <sheetProtection algorithmName="SHA-512" hashValue="sRIn1K8dlHgsluGk1EtnVdrcQyv8C1aEuOLV4lHU4NaLEnEaN8RdMqjeV+KP7gaO82+A0dl3kszs+IcWgiKl1w==" saltValue="tqPO7i+7cyOfVYy1xFQW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7003675</v>
      </c>
      <c r="S5" s="655"/>
      <c r="T5" s="655"/>
      <c r="U5" s="655"/>
      <c r="V5" s="655"/>
      <c r="W5" s="655"/>
      <c r="X5" s="655"/>
      <c r="Y5" s="656"/>
      <c r="Z5" s="657">
        <v>9</v>
      </c>
      <c r="AA5" s="657"/>
      <c r="AB5" s="657"/>
      <c r="AC5" s="657"/>
      <c r="AD5" s="658">
        <v>6780881</v>
      </c>
      <c r="AE5" s="658"/>
      <c r="AF5" s="658"/>
      <c r="AG5" s="658"/>
      <c r="AH5" s="658"/>
      <c r="AI5" s="658"/>
      <c r="AJ5" s="658"/>
      <c r="AK5" s="658"/>
      <c r="AL5" s="659">
        <v>36.6</v>
      </c>
      <c r="AM5" s="660"/>
      <c r="AN5" s="660"/>
      <c r="AO5" s="661"/>
      <c r="AP5" s="651" t="s">
        <v>225</v>
      </c>
      <c r="AQ5" s="652"/>
      <c r="AR5" s="652"/>
      <c r="AS5" s="652"/>
      <c r="AT5" s="652"/>
      <c r="AU5" s="652"/>
      <c r="AV5" s="652"/>
      <c r="AW5" s="652"/>
      <c r="AX5" s="652"/>
      <c r="AY5" s="652"/>
      <c r="AZ5" s="652"/>
      <c r="BA5" s="652"/>
      <c r="BB5" s="652"/>
      <c r="BC5" s="652"/>
      <c r="BD5" s="652"/>
      <c r="BE5" s="652"/>
      <c r="BF5" s="653"/>
      <c r="BG5" s="665">
        <v>6774663</v>
      </c>
      <c r="BH5" s="666"/>
      <c r="BI5" s="666"/>
      <c r="BJ5" s="666"/>
      <c r="BK5" s="666"/>
      <c r="BL5" s="666"/>
      <c r="BM5" s="666"/>
      <c r="BN5" s="667"/>
      <c r="BO5" s="668">
        <v>96.7</v>
      </c>
      <c r="BP5" s="668"/>
      <c r="BQ5" s="668"/>
      <c r="BR5" s="668"/>
      <c r="BS5" s="669" t="s">
        <v>127</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316107</v>
      </c>
      <c r="S6" s="666"/>
      <c r="T6" s="666"/>
      <c r="U6" s="666"/>
      <c r="V6" s="666"/>
      <c r="W6" s="666"/>
      <c r="X6" s="666"/>
      <c r="Y6" s="667"/>
      <c r="Z6" s="668">
        <v>0.4</v>
      </c>
      <c r="AA6" s="668"/>
      <c r="AB6" s="668"/>
      <c r="AC6" s="668"/>
      <c r="AD6" s="669">
        <v>316107</v>
      </c>
      <c r="AE6" s="669"/>
      <c r="AF6" s="669"/>
      <c r="AG6" s="669"/>
      <c r="AH6" s="669"/>
      <c r="AI6" s="669"/>
      <c r="AJ6" s="669"/>
      <c r="AK6" s="669"/>
      <c r="AL6" s="670">
        <v>1.7</v>
      </c>
      <c r="AM6" s="671"/>
      <c r="AN6" s="671"/>
      <c r="AO6" s="672"/>
      <c r="AP6" s="662" t="s">
        <v>230</v>
      </c>
      <c r="AQ6" s="663"/>
      <c r="AR6" s="663"/>
      <c r="AS6" s="663"/>
      <c r="AT6" s="663"/>
      <c r="AU6" s="663"/>
      <c r="AV6" s="663"/>
      <c r="AW6" s="663"/>
      <c r="AX6" s="663"/>
      <c r="AY6" s="663"/>
      <c r="AZ6" s="663"/>
      <c r="BA6" s="663"/>
      <c r="BB6" s="663"/>
      <c r="BC6" s="663"/>
      <c r="BD6" s="663"/>
      <c r="BE6" s="663"/>
      <c r="BF6" s="664"/>
      <c r="BG6" s="665">
        <v>6774663</v>
      </c>
      <c r="BH6" s="666"/>
      <c r="BI6" s="666"/>
      <c r="BJ6" s="666"/>
      <c r="BK6" s="666"/>
      <c r="BL6" s="666"/>
      <c r="BM6" s="666"/>
      <c r="BN6" s="667"/>
      <c r="BO6" s="668">
        <v>96.7</v>
      </c>
      <c r="BP6" s="668"/>
      <c r="BQ6" s="668"/>
      <c r="BR6" s="668"/>
      <c r="BS6" s="669" t="s">
        <v>127</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253296</v>
      </c>
      <c r="CS6" s="666"/>
      <c r="CT6" s="666"/>
      <c r="CU6" s="666"/>
      <c r="CV6" s="666"/>
      <c r="CW6" s="666"/>
      <c r="CX6" s="666"/>
      <c r="CY6" s="667"/>
      <c r="CZ6" s="659">
        <v>0.4</v>
      </c>
      <c r="DA6" s="660"/>
      <c r="DB6" s="660"/>
      <c r="DC6" s="679"/>
      <c r="DD6" s="674" t="s">
        <v>127</v>
      </c>
      <c r="DE6" s="666"/>
      <c r="DF6" s="666"/>
      <c r="DG6" s="666"/>
      <c r="DH6" s="666"/>
      <c r="DI6" s="666"/>
      <c r="DJ6" s="666"/>
      <c r="DK6" s="666"/>
      <c r="DL6" s="666"/>
      <c r="DM6" s="666"/>
      <c r="DN6" s="666"/>
      <c r="DO6" s="666"/>
      <c r="DP6" s="667"/>
      <c r="DQ6" s="674">
        <v>253296</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2741</v>
      </c>
      <c r="S7" s="666"/>
      <c r="T7" s="666"/>
      <c r="U7" s="666"/>
      <c r="V7" s="666"/>
      <c r="W7" s="666"/>
      <c r="X7" s="666"/>
      <c r="Y7" s="667"/>
      <c r="Z7" s="668">
        <v>0</v>
      </c>
      <c r="AA7" s="668"/>
      <c r="AB7" s="668"/>
      <c r="AC7" s="668"/>
      <c r="AD7" s="669">
        <v>2741</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2794715</v>
      </c>
      <c r="BH7" s="666"/>
      <c r="BI7" s="666"/>
      <c r="BJ7" s="666"/>
      <c r="BK7" s="666"/>
      <c r="BL7" s="666"/>
      <c r="BM7" s="666"/>
      <c r="BN7" s="667"/>
      <c r="BO7" s="668">
        <v>39.9</v>
      </c>
      <c r="BP7" s="668"/>
      <c r="BQ7" s="668"/>
      <c r="BR7" s="668"/>
      <c r="BS7" s="669" t="s">
        <v>127</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6708475</v>
      </c>
      <c r="CS7" s="666"/>
      <c r="CT7" s="666"/>
      <c r="CU7" s="666"/>
      <c r="CV7" s="666"/>
      <c r="CW7" s="666"/>
      <c r="CX7" s="666"/>
      <c r="CY7" s="667"/>
      <c r="CZ7" s="668">
        <v>9.6999999999999993</v>
      </c>
      <c r="DA7" s="668"/>
      <c r="DB7" s="668"/>
      <c r="DC7" s="668"/>
      <c r="DD7" s="674">
        <v>182151</v>
      </c>
      <c r="DE7" s="666"/>
      <c r="DF7" s="666"/>
      <c r="DG7" s="666"/>
      <c r="DH7" s="666"/>
      <c r="DI7" s="666"/>
      <c r="DJ7" s="666"/>
      <c r="DK7" s="666"/>
      <c r="DL7" s="666"/>
      <c r="DM7" s="666"/>
      <c r="DN7" s="666"/>
      <c r="DO7" s="666"/>
      <c r="DP7" s="667"/>
      <c r="DQ7" s="674">
        <v>5871786</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24650</v>
      </c>
      <c r="S8" s="666"/>
      <c r="T8" s="666"/>
      <c r="U8" s="666"/>
      <c r="V8" s="666"/>
      <c r="W8" s="666"/>
      <c r="X8" s="666"/>
      <c r="Y8" s="667"/>
      <c r="Z8" s="668">
        <v>0</v>
      </c>
      <c r="AA8" s="668"/>
      <c r="AB8" s="668"/>
      <c r="AC8" s="668"/>
      <c r="AD8" s="669">
        <v>24650</v>
      </c>
      <c r="AE8" s="669"/>
      <c r="AF8" s="669"/>
      <c r="AG8" s="669"/>
      <c r="AH8" s="669"/>
      <c r="AI8" s="669"/>
      <c r="AJ8" s="669"/>
      <c r="AK8" s="669"/>
      <c r="AL8" s="670">
        <v>0.1</v>
      </c>
      <c r="AM8" s="671"/>
      <c r="AN8" s="671"/>
      <c r="AO8" s="672"/>
      <c r="AP8" s="662" t="s">
        <v>236</v>
      </c>
      <c r="AQ8" s="663"/>
      <c r="AR8" s="663"/>
      <c r="AS8" s="663"/>
      <c r="AT8" s="663"/>
      <c r="AU8" s="663"/>
      <c r="AV8" s="663"/>
      <c r="AW8" s="663"/>
      <c r="AX8" s="663"/>
      <c r="AY8" s="663"/>
      <c r="AZ8" s="663"/>
      <c r="BA8" s="663"/>
      <c r="BB8" s="663"/>
      <c r="BC8" s="663"/>
      <c r="BD8" s="663"/>
      <c r="BE8" s="663"/>
      <c r="BF8" s="664"/>
      <c r="BG8" s="665">
        <v>104867</v>
      </c>
      <c r="BH8" s="666"/>
      <c r="BI8" s="666"/>
      <c r="BJ8" s="666"/>
      <c r="BK8" s="666"/>
      <c r="BL8" s="666"/>
      <c r="BM8" s="666"/>
      <c r="BN8" s="667"/>
      <c r="BO8" s="668">
        <v>1.5</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9883536</v>
      </c>
      <c r="CS8" s="666"/>
      <c r="CT8" s="666"/>
      <c r="CU8" s="666"/>
      <c r="CV8" s="666"/>
      <c r="CW8" s="666"/>
      <c r="CX8" s="666"/>
      <c r="CY8" s="667"/>
      <c r="CZ8" s="668">
        <v>14.2</v>
      </c>
      <c r="DA8" s="668"/>
      <c r="DB8" s="668"/>
      <c r="DC8" s="668"/>
      <c r="DD8" s="674">
        <v>133820</v>
      </c>
      <c r="DE8" s="666"/>
      <c r="DF8" s="666"/>
      <c r="DG8" s="666"/>
      <c r="DH8" s="666"/>
      <c r="DI8" s="666"/>
      <c r="DJ8" s="666"/>
      <c r="DK8" s="666"/>
      <c r="DL8" s="666"/>
      <c r="DM8" s="666"/>
      <c r="DN8" s="666"/>
      <c r="DO8" s="666"/>
      <c r="DP8" s="667"/>
      <c r="DQ8" s="674">
        <v>5028901</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28162</v>
      </c>
      <c r="S9" s="666"/>
      <c r="T9" s="666"/>
      <c r="U9" s="666"/>
      <c r="V9" s="666"/>
      <c r="W9" s="666"/>
      <c r="X9" s="666"/>
      <c r="Y9" s="667"/>
      <c r="Z9" s="668">
        <v>0</v>
      </c>
      <c r="AA9" s="668"/>
      <c r="AB9" s="668"/>
      <c r="AC9" s="668"/>
      <c r="AD9" s="669">
        <v>28162</v>
      </c>
      <c r="AE9" s="669"/>
      <c r="AF9" s="669"/>
      <c r="AG9" s="669"/>
      <c r="AH9" s="669"/>
      <c r="AI9" s="669"/>
      <c r="AJ9" s="669"/>
      <c r="AK9" s="669"/>
      <c r="AL9" s="670">
        <v>0.2</v>
      </c>
      <c r="AM9" s="671"/>
      <c r="AN9" s="671"/>
      <c r="AO9" s="672"/>
      <c r="AP9" s="662" t="s">
        <v>239</v>
      </c>
      <c r="AQ9" s="663"/>
      <c r="AR9" s="663"/>
      <c r="AS9" s="663"/>
      <c r="AT9" s="663"/>
      <c r="AU9" s="663"/>
      <c r="AV9" s="663"/>
      <c r="AW9" s="663"/>
      <c r="AX9" s="663"/>
      <c r="AY9" s="663"/>
      <c r="AZ9" s="663"/>
      <c r="BA9" s="663"/>
      <c r="BB9" s="663"/>
      <c r="BC9" s="663"/>
      <c r="BD9" s="663"/>
      <c r="BE9" s="663"/>
      <c r="BF9" s="664"/>
      <c r="BG9" s="665">
        <v>2344830</v>
      </c>
      <c r="BH9" s="666"/>
      <c r="BI9" s="666"/>
      <c r="BJ9" s="666"/>
      <c r="BK9" s="666"/>
      <c r="BL9" s="666"/>
      <c r="BM9" s="666"/>
      <c r="BN9" s="667"/>
      <c r="BO9" s="668">
        <v>33.5</v>
      </c>
      <c r="BP9" s="668"/>
      <c r="BQ9" s="668"/>
      <c r="BR9" s="668"/>
      <c r="BS9" s="669" t="s">
        <v>127</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7521065</v>
      </c>
      <c r="CS9" s="666"/>
      <c r="CT9" s="666"/>
      <c r="CU9" s="666"/>
      <c r="CV9" s="666"/>
      <c r="CW9" s="666"/>
      <c r="CX9" s="666"/>
      <c r="CY9" s="667"/>
      <c r="CZ9" s="668">
        <v>10.8</v>
      </c>
      <c r="DA9" s="668"/>
      <c r="DB9" s="668"/>
      <c r="DC9" s="668"/>
      <c r="DD9" s="674">
        <v>2934387</v>
      </c>
      <c r="DE9" s="666"/>
      <c r="DF9" s="666"/>
      <c r="DG9" s="666"/>
      <c r="DH9" s="666"/>
      <c r="DI9" s="666"/>
      <c r="DJ9" s="666"/>
      <c r="DK9" s="666"/>
      <c r="DL9" s="666"/>
      <c r="DM9" s="666"/>
      <c r="DN9" s="666"/>
      <c r="DO9" s="666"/>
      <c r="DP9" s="667"/>
      <c r="DQ9" s="674">
        <v>3334710</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185400</v>
      </c>
      <c r="BH10" s="666"/>
      <c r="BI10" s="666"/>
      <c r="BJ10" s="666"/>
      <c r="BK10" s="666"/>
      <c r="BL10" s="666"/>
      <c r="BM10" s="666"/>
      <c r="BN10" s="667"/>
      <c r="BO10" s="668">
        <v>2.6</v>
      </c>
      <c r="BP10" s="668"/>
      <c r="BQ10" s="668"/>
      <c r="BR10" s="668"/>
      <c r="BS10" s="669" t="s">
        <v>127</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304204</v>
      </c>
      <c r="CS10" s="666"/>
      <c r="CT10" s="666"/>
      <c r="CU10" s="666"/>
      <c r="CV10" s="666"/>
      <c r="CW10" s="666"/>
      <c r="CX10" s="666"/>
      <c r="CY10" s="667"/>
      <c r="CZ10" s="668">
        <v>0.4</v>
      </c>
      <c r="DA10" s="668"/>
      <c r="DB10" s="668"/>
      <c r="DC10" s="668"/>
      <c r="DD10" s="674" t="s">
        <v>127</v>
      </c>
      <c r="DE10" s="666"/>
      <c r="DF10" s="666"/>
      <c r="DG10" s="666"/>
      <c r="DH10" s="666"/>
      <c r="DI10" s="666"/>
      <c r="DJ10" s="666"/>
      <c r="DK10" s="666"/>
      <c r="DL10" s="666"/>
      <c r="DM10" s="666"/>
      <c r="DN10" s="666"/>
      <c r="DO10" s="666"/>
      <c r="DP10" s="667"/>
      <c r="DQ10" s="674">
        <v>19170</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1495832</v>
      </c>
      <c r="S11" s="666"/>
      <c r="T11" s="666"/>
      <c r="U11" s="666"/>
      <c r="V11" s="666"/>
      <c r="W11" s="666"/>
      <c r="X11" s="666"/>
      <c r="Y11" s="667"/>
      <c r="Z11" s="670">
        <v>1.9</v>
      </c>
      <c r="AA11" s="671"/>
      <c r="AB11" s="671"/>
      <c r="AC11" s="683"/>
      <c r="AD11" s="674">
        <v>1495832</v>
      </c>
      <c r="AE11" s="666"/>
      <c r="AF11" s="666"/>
      <c r="AG11" s="666"/>
      <c r="AH11" s="666"/>
      <c r="AI11" s="666"/>
      <c r="AJ11" s="666"/>
      <c r="AK11" s="667"/>
      <c r="AL11" s="670">
        <v>8.1</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159618</v>
      </c>
      <c r="BH11" s="666"/>
      <c r="BI11" s="666"/>
      <c r="BJ11" s="666"/>
      <c r="BK11" s="666"/>
      <c r="BL11" s="666"/>
      <c r="BM11" s="666"/>
      <c r="BN11" s="667"/>
      <c r="BO11" s="668">
        <v>2.2999999999999998</v>
      </c>
      <c r="BP11" s="668"/>
      <c r="BQ11" s="668"/>
      <c r="BR11" s="668"/>
      <c r="BS11" s="669" t="s">
        <v>127</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7198127</v>
      </c>
      <c r="CS11" s="666"/>
      <c r="CT11" s="666"/>
      <c r="CU11" s="666"/>
      <c r="CV11" s="666"/>
      <c r="CW11" s="666"/>
      <c r="CX11" s="666"/>
      <c r="CY11" s="667"/>
      <c r="CZ11" s="668">
        <v>10.4</v>
      </c>
      <c r="DA11" s="668"/>
      <c r="DB11" s="668"/>
      <c r="DC11" s="668"/>
      <c r="DD11" s="674">
        <v>6095712</v>
      </c>
      <c r="DE11" s="666"/>
      <c r="DF11" s="666"/>
      <c r="DG11" s="666"/>
      <c r="DH11" s="666"/>
      <c r="DI11" s="666"/>
      <c r="DJ11" s="666"/>
      <c r="DK11" s="666"/>
      <c r="DL11" s="666"/>
      <c r="DM11" s="666"/>
      <c r="DN11" s="666"/>
      <c r="DO11" s="666"/>
      <c r="DP11" s="667"/>
      <c r="DQ11" s="674">
        <v>838704</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v>1987</v>
      </c>
      <c r="S12" s="666"/>
      <c r="T12" s="666"/>
      <c r="U12" s="666"/>
      <c r="V12" s="666"/>
      <c r="W12" s="666"/>
      <c r="X12" s="666"/>
      <c r="Y12" s="667"/>
      <c r="Z12" s="668">
        <v>0</v>
      </c>
      <c r="AA12" s="668"/>
      <c r="AB12" s="668"/>
      <c r="AC12" s="668"/>
      <c r="AD12" s="669">
        <v>1987</v>
      </c>
      <c r="AE12" s="669"/>
      <c r="AF12" s="669"/>
      <c r="AG12" s="669"/>
      <c r="AH12" s="669"/>
      <c r="AI12" s="669"/>
      <c r="AJ12" s="669"/>
      <c r="AK12" s="669"/>
      <c r="AL12" s="670">
        <v>0</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3266395</v>
      </c>
      <c r="BH12" s="666"/>
      <c r="BI12" s="666"/>
      <c r="BJ12" s="666"/>
      <c r="BK12" s="666"/>
      <c r="BL12" s="666"/>
      <c r="BM12" s="666"/>
      <c r="BN12" s="667"/>
      <c r="BO12" s="668">
        <v>46.6</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3163997</v>
      </c>
      <c r="CS12" s="666"/>
      <c r="CT12" s="666"/>
      <c r="CU12" s="666"/>
      <c r="CV12" s="666"/>
      <c r="CW12" s="666"/>
      <c r="CX12" s="666"/>
      <c r="CY12" s="667"/>
      <c r="CZ12" s="668">
        <v>4.5999999999999996</v>
      </c>
      <c r="DA12" s="668"/>
      <c r="DB12" s="668"/>
      <c r="DC12" s="668"/>
      <c r="DD12" s="674">
        <v>314725</v>
      </c>
      <c r="DE12" s="666"/>
      <c r="DF12" s="666"/>
      <c r="DG12" s="666"/>
      <c r="DH12" s="666"/>
      <c r="DI12" s="666"/>
      <c r="DJ12" s="666"/>
      <c r="DK12" s="666"/>
      <c r="DL12" s="666"/>
      <c r="DM12" s="666"/>
      <c r="DN12" s="666"/>
      <c r="DO12" s="666"/>
      <c r="DP12" s="667"/>
      <c r="DQ12" s="674">
        <v>1184293</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3243997</v>
      </c>
      <c r="BH13" s="666"/>
      <c r="BI13" s="666"/>
      <c r="BJ13" s="666"/>
      <c r="BK13" s="666"/>
      <c r="BL13" s="666"/>
      <c r="BM13" s="666"/>
      <c r="BN13" s="667"/>
      <c r="BO13" s="668">
        <v>46.3</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11601364</v>
      </c>
      <c r="CS13" s="666"/>
      <c r="CT13" s="666"/>
      <c r="CU13" s="666"/>
      <c r="CV13" s="666"/>
      <c r="CW13" s="666"/>
      <c r="CX13" s="666"/>
      <c r="CY13" s="667"/>
      <c r="CZ13" s="668">
        <v>16.7</v>
      </c>
      <c r="DA13" s="668"/>
      <c r="DB13" s="668"/>
      <c r="DC13" s="668"/>
      <c r="DD13" s="674">
        <v>6707500</v>
      </c>
      <c r="DE13" s="666"/>
      <c r="DF13" s="666"/>
      <c r="DG13" s="666"/>
      <c r="DH13" s="666"/>
      <c r="DI13" s="666"/>
      <c r="DJ13" s="666"/>
      <c r="DK13" s="666"/>
      <c r="DL13" s="666"/>
      <c r="DM13" s="666"/>
      <c r="DN13" s="666"/>
      <c r="DO13" s="666"/>
      <c r="DP13" s="667"/>
      <c r="DQ13" s="674">
        <v>4106425</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211540</v>
      </c>
      <c r="BH14" s="666"/>
      <c r="BI14" s="666"/>
      <c r="BJ14" s="666"/>
      <c r="BK14" s="666"/>
      <c r="BL14" s="666"/>
      <c r="BM14" s="666"/>
      <c r="BN14" s="667"/>
      <c r="BO14" s="668">
        <v>3</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1871527</v>
      </c>
      <c r="CS14" s="666"/>
      <c r="CT14" s="666"/>
      <c r="CU14" s="666"/>
      <c r="CV14" s="666"/>
      <c r="CW14" s="666"/>
      <c r="CX14" s="666"/>
      <c r="CY14" s="667"/>
      <c r="CZ14" s="668">
        <v>2.7</v>
      </c>
      <c r="DA14" s="668"/>
      <c r="DB14" s="668"/>
      <c r="DC14" s="668"/>
      <c r="DD14" s="674">
        <v>334729</v>
      </c>
      <c r="DE14" s="666"/>
      <c r="DF14" s="666"/>
      <c r="DG14" s="666"/>
      <c r="DH14" s="666"/>
      <c r="DI14" s="666"/>
      <c r="DJ14" s="666"/>
      <c r="DK14" s="666"/>
      <c r="DL14" s="666"/>
      <c r="DM14" s="666"/>
      <c r="DN14" s="666"/>
      <c r="DO14" s="666"/>
      <c r="DP14" s="667"/>
      <c r="DQ14" s="674">
        <v>1451150</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502013</v>
      </c>
      <c r="BH15" s="666"/>
      <c r="BI15" s="666"/>
      <c r="BJ15" s="666"/>
      <c r="BK15" s="666"/>
      <c r="BL15" s="666"/>
      <c r="BM15" s="666"/>
      <c r="BN15" s="667"/>
      <c r="BO15" s="668">
        <v>7.2</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3800224</v>
      </c>
      <c r="CS15" s="666"/>
      <c r="CT15" s="666"/>
      <c r="CU15" s="666"/>
      <c r="CV15" s="666"/>
      <c r="CW15" s="666"/>
      <c r="CX15" s="666"/>
      <c r="CY15" s="667"/>
      <c r="CZ15" s="668">
        <v>5.5</v>
      </c>
      <c r="DA15" s="668"/>
      <c r="DB15" s="668"/>
      <c r="DC15" s="668"/>
      <c r="DD15" s="674">
        <v>567056</v>
      </c>
      <c r="DE15" s="666"/>
      <c r="DF15" s="666"/>
      <c r="DG15" s="666"/>
      <c r="DH15" s="666"/>
      <c r="DI15" s="666"/>
      <c r="DJ15" s="666"/>
      <c r="DK15" s="666"/>
      <c r="DL15" s="666"/>
      <c r="DM15" s="666"/>
      <c r="DN15" s="666"/>
      <c r="DO15" s="666"/>
      <c r="DP15" s="667"/>
      <c r="DQ15" s="674">
        <v>2606804</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27827</v>
      </c>
      <c r="S16" s="666"/>
      <c r="T16" s="666"/>
      <c r="U16" s="666"/>
      <c r="V16" s="666"/>
      <c r="W16" s="666"/>
      <c r="X16" s="666"/>
      <c r="Y16" s="667"/>
      <c r="Z16" s="668">
        <v>0</v>
      </c>
      <c r="AA16" s="668"/>
      <c r="AB16" s="668"/>
      <c r="AC16" s="668"/>
      <c r="AD16" s="669">
        <v>27827</v>
      </c>
      <c r="AE16" s="669"/>
      <c r="AF16" s="669"/>
      <c r="AG16" s="669"/>
      <c r="AH16" s="669"/>
      <c r="AI16" s="669"/>
      <c r="AJ16" s="669"/>
      <c r="AK16" s="669"/>
      <c r="AL16" s="670">
        <v>0.2</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5224459</v>
      </c>
      <c r="CS16" s="666"/>
      <c r="CT16" s="666"/>
      <c r="CU16" s="666"/>
      <c r="CV16" s="666"/>
      <c r="CW16" s="666"/>
      <c r="CX16" s="666"/>
      <c r="CY16" s="667"/>
      <c r="CZ16" s="668">
        <v>7.5</v>
      </c>
      <c r="DA16" s="668"/>
      <c r="DB16" s="668"/>
      <c r="DC16" s="668"/>
      <c r="DD16" s="674" t="s">
        <v>127</v>
      </c>
      <c r="DE16" s="666"/>
      <c r="DF16" s="666"/>
      <c r="DG16" s="666"/>
      <c r="DH16" s="666"/>
      <c r="DI16" s="666"/>
      <c r="DJ16" s="666"/>
      <c r="DK16" s="666"/>
      <c r="DL16" s="666"/>
      <c r="DM16" s="666"/>
      <c r="DN16" s="666"/>
      <c r="DO16" s="666"/>
      <c r="DP16" s="667"/>
      <c r="DQ16" s="674">
        <v>53140</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91548</v>
      </c>
      <c r="S17" s="666"/>
      <c r="T17" s="666"/>
      <c r="U17" s="666"/>
      <c r="V17" s="666"/>
      <c r="W17" s="666"/>
      <c r="X17" s="666"/>
      <c r="Y17" s="667"/>
      <c r="Z17" s="668">
        <v>0.1</v>
      </c>
      <c r="AA17" s="668"/>
      <c r="AB17" s="668"/>
      <c r="AC17" s="668"/>
      <c r="AD17" s="669">
        <v>91548</v>
      </c>
      <c r="AE17" s="669"/>
      <c r="AF17" s="669"/>
      <c r="AG17" s="669"/>
      <c r="AH17" s="669"/>
      <c r="AI17" s="669"/>
      <c r="AJ17" s="669"/>
      <c r="AK17" s="669"/>
      <c r="AL17" s="670">
        <v>0.5</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11861662</v>
      </c>
      <c r="CS17" s="666"/>
      <c r="CT17" s="666"/>
      <c r="CU17" s="666"/>
      <c r="CV17" s="666"/>
      <c r="CW17" s="666"/>
      <c r="CX17" s="666"/>
      <c r="CY17" s="667"/>
      <c r="CZ17" s="668">
        <v>17.100000000000001</v>
      </c>
      <c r="DA17" s="668"/>
      <c r="DB17" s="668"/>
      <c r="DC17" s="668"/>
      <c r="DD17" s="674" t="s">
        <v>127</v>
      </c>
      <c r="DE17" s="666"/>
      <c r="DF17" s="666"/>
      <c r="DG17" s="666"/>
      <c r="DH17" s="666"/>
      <c r="DI17" s="666"/>
      <c r="DJ17" s="666"/>
      <c r="DK17" s="666"/>
      <c r="DL17" s="666"/>
      <c r="DM17" s="666"/>
      <c r="DN17" s="666"/>
      <c r="DO17" s="666"/>
      <c r="DP17" s="667"/>
      <c r="DQ17" s="674">
        <v>3466064</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228416</v>
      </c>
      <c r="S18" s="666"/>
      <c r="T18" s="666"/>
      <c r="U18" s="666"/>
      <c r="V18" s="666"/>
      <c r="W18" s="666"/>
      <c r="X18" s="666"/>
      <c r="Y18" s="667"/>
      <c r="Z18" s="668">
        <v>0.3</v>
      </c>
      <c r="AA18" s="668"/>
      <c r="AB18" s="668"/>
      <c r="AC18" s="668"/>
      <c r="AD18" s="669">
        <v>219553</v>
      </c>
      <c r="AE18" s="669"/>
      <c r="AF18" s="669"/>
      <c r="AG18" s="669"/>
      <c r="AH18" s="669"/>
      <c r="AI18" s="669"/>
      <c r="AJ18" s="669"/>
      <c r="AK18" s="669"/>
      <c r="AL18" s="670">
        <v>1.2000000476837158</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v>29979</v>
      </c>
      <c r="CS18" s="666"/>
      <c r="CT18" s="666"/>
      <c r="CU18" s="666"/>
      <c r="CV18" s="666"/>
      <c r="CW18" s="666"/>
      <c r="CX18" s="666"/>
      <c r="CY18" s="667"/>
      <c r="CZ18" s="668">
        <v>0</v>
      </c>
      <c r="DA18" s="668"/>
      <c r="DB18" s="668"/>
      <c r="DC18" s="668"/>
      <c r="DD18" s="674" t="s">
        <v>127</v>
      </c>
      <c r="DE18" s="666"/>
      <c r="DF18" s="666"/>
      <c r="DG18" s="666"/>
      <c r="DH18" s="666"/>
      <c r="DI18" s="666"/>
      <c r="DJ18" s="666"/>
      <c r="DK18" s="666"/>
      <c r="DL18" s="666"/>
      <c r="DM18" s="666"/>
      <c r="DN18" s="666"/>
      <c r="DO18" s="666"/>
      <c r="DP18" s="667"/>
      <c r="DQ18" s="674">
        <v>29979</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39951</v>
      </c>
      <c r="S19" s="666"/>
      <c r="T19" s="666"/>
      <c r="U19" s="666"/>
      <c r="V19" s="666"/>
      <c r="W19" s="666"/>
      <c r="X19" s="666"/>
      <c r="Y19" s="667"/>
      <c r="Z19" s="668">
        <v>0.1</v>
      </c>
      <c r="AA19" s="668"/>
      <c r="AB19" s="668"/>
      <c r="AC19" s="668"/>
      <c r="AD19" s="669">
        <v>39951</v>
      </c>
      <c r="AE19" s="669"/>
      <c r="AF19" s="669"/>
      <c r="AG19" s="669"/>
      <c r="AH19" s="669"/>
      <c r="AI19" s="669"/>
      <c r="AJ19" s="669"/>
      <c r="AK19" s="669"/>
      <c r="AL19" s="670">
        <v>0.2</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229012</v>
      </c>
      <c r="BH19" s="666"/>
      <c r="BI19" s="666"/>
      <c r="BJ19" s="666"/>
      <c r="BK19" s="666"/>
      <c r="BL19" s="666"/>
      <c r="BM19" s="666"/>
      <c r="BN19" s="667"/>
      <c r="BO19" s="668">
        <v>3.3</v>
      </c>
      <c r="BP19" s="668"/>
      <c r="BQ19" s="668"/>
      <c r="BR19" s="668"/>
      <c r="BS19" s="669" t="s">
        <v>127</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7792</v>
      </c>
      <c r="S20" s="666"/>
      <c r="T20" s="666"/>
      <c r="U20" s="666"/>
      <c r="V20" s="666"/>
      <c r="W20" s="666"/>
      <c r="X20" s="666"/>
      <c r="Y20" s="667"/>
      <c r="Z20" s="668">
        <v>0</v>
      </c>
      <c r="AA20" s="668"/>
      <c r="AB20" s="668"/>
      <c r="AC20" s="668"/>
      <c r="AD20" s="669">
        <v>7792</v>
      </c>
      <c r="AE20" s="669"/>
      <c r="AF20" s="669"/>
      <c r="AG20" s="669"/>
      <c r="AH20" s="669"/>
      <c r="AI20" s="669"/>
      <c r="AJ20" s="669"/>
      <c r="AK20" s="669"/>
      <c r="AL20" s="670">
        <v>0</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229012</v>
      </c>
      <c r="BH20" s="666"/>
      <c r="BI20" s="666"/>
      <c r="BJ20" s="666"/>
      <c r="BK20" s="666"/>
      <c r="BL20" s="666"/>
      <c r="BM20" s="666"/>
      <c r="BN20" s="667"/>
      <c r="BO20" s="668">
        <v>3.3</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69421915</v>
      </c>
      <c r="CS20" s="666"/>
      <c r="CT20" s="666"/>
      <c r="CU20" s="666"/>
      <c r="CV20" s="666"/>
      <c r="CW20" s="666"/>
      <c r="CX20" s="666"/>
      <c r="CY20" s="667"/>
      <c r="CZ20" s="668">
        <v>100</v>
      </c>
      <c r="DA20" s="668"/>
      <c r="DB20" s="668"/>
      <c r="DC20" s="668"/>
      <c r="DD20" s="674">
        <v>17270080</v>
      </c>
      <c r="DE20" s="666"/>
      <c r="DF20" s="666"/>
      <c r="DG20" s="666"/>
      <c r="DH20" s="666"/>
      <c r="DI20" s="666"/>
      <c r="DJ20" s="666"/>
      <c r="DK20" s="666"/>
      <c r="DL20" s="666"/>
      <c r="DM20" s="666"/>
      <c r="DN20" s="666"/>
      <c r="DO20" s="666"/>
      <c r="DP20" s="667"/>
      <c r="DQ20" s="674">
        <v>28244422</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3131</v>
      </c>
      <c r="S21" s="666"/>
      <c r="T21" s="666"/>
      <c r="U21" s="666"/>
      <c r="V21" s="666"/>
      <c r="W21" s="666"/>
      <c r="X21" s="666"/>
      <c r="Y21" s="667"/>
      <c r="Z21" s="668">
        <v>0</v>
      </c>
      <c r="AA21" s="668"/>
      <c r="AB21" s="668"/>
      <c r="AC21" s="668"/>
      <c r="AD21" s="669">
        <v>3131</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v>6218</v>
      </c>
      <c r="BH21" s="666"/>
      <c r="BI21" s="666"/>
      <c r="BJ21" s="666"/>
      <c r="BK21" s="666"/>
      <c r="BL21" s="666"/>
      <c r="BM21" s="666"/>
      <c r="BN21" s="667"/>
      <c r="BO21" s="668">
        <v>0.1</v>
      </c>
      <c r="BP21" s="668"/>
      <c r="BQ21" s="668"/>
      <c r="BR21" s="668"/>
      <c r="BS21" s="669" t="s">
        <v>127</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276</v>
      </c>
      <c r="C22" s="691"/>
      <c r="D22" s="691"/>
      <c r="E22" s="691"/>
      <c r="F22" s="691"/>
      <c r="G22" s="691"/>
      <c r="H22" s="691"/>
      <c r="I22" s="691"/>
      <c r="J22" s="691"/>
      <c r="K22" s="691"/>
      <c r="L22" s="691"/>
      <c r="M22" s="691"/>
      <c r="N22" s="691"/>
      <c r="O22" s="691"/>
      <c r="P22" s="691"/>
      <c r="Q22" s="692"/>
      <c r="R22" s="665">
        <v>177542</v>
      </c>
      <c r="S22" s="666"/>
      <c r="T22" s="666"/>
      <c r="U22" s="666"/>
      <c r="V22" s="666"/>
      <c r="W22" s="666"/>
      <c r="X22" s="666"/>
      <c r="Y22" s="667"/>
      <c r="Z22" s="668">
        <v>0.2</v>
      </c>
      <c r="AA22" s="668"/>
      <c r="AB22" s="668"/>
      <c r="AC22" s="668"/>
      <c r="AD22" s="669">
        <v>168679</v>
      </c>
      <c r="AE22" s="669"/>
      <c r="AF22" s="669"/>
      <c r="AG22" s="669"/>
      <c r="AH22" s="669"/>
      <c r="AI22" s="669"/>
      <c r="AJ22" s="669"/>
      <c r="AK22" s="669"/>
      <c r="AL22" s="670">
        <v>0.89999997615814209</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11826579</v>
      </c>
      <c r="S23" s="666"/>
      <c r="T23" s="666"/>
      <c r="U23" s="666"/>
      <c r="V23" s="666"/>
      <c r="W23" s="666"/>
      <c r="X23" s="666"/>
      <c r="Y23" s="667"/>
      <c r="Z23" s="668">
        <v>15.2</v>
      </c>
      <c r="AA23" s="668"/>
      <c r="AB23" s="668"/>
      <c r="AC23" s="668"/>
      <c r="AD23" s="669">
        <v>9415099</v>
      </c>
      <c r="AE23" s="669"/>
      <c r="AF23" s="669"/>
      <c r="AG23" s="669"/>
      <c r="AH23" s="669"/>
      <c r="AI23" s="669"/>
      <c r="AJ23" s="669"/>
      <c r="AK23" s="669"/>
      <c r="AL23" s="670">
        <v>50.8</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222794</v>
      </c>
      <c r="BH23" s="666"/>
      <c r="BI23" s="666"/>
      <c r="BJ23" s="666"/>
      <c r="BK23" s="666"/>
      <c r="BL23" s="666"/>
      <c r="BM23" s="666"/>
      <c r="BN23" s="667"/>
      <c r="BO23" s="668">
        <v>3.2</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9" t="s">
        <v>284</v>
      </c>
      <c r="DM23" s="700"/>
      <c r="DN23" s="700"/>
      <c r="DO23" s="700"/>
      <c r="DP23" s="700"/>
      <c r="DQ23" s="700"/>
      <c r="DR23" s="700"/>
      <c r="DS23" s="700"/>
      <c r="DT23" s="700"/>
      <c r="DU23" s="700"/>
      <c r="DV23" s="701"/>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9415099</v>
      </c>
      <c r="S24" s="666"/>
      <c r="T24" s="666"/>
      <c r="U24" s="666"/>
      <c r="V24" s="666"/>
      <c r="W24" s="666"/>
      <c r="X24" s="666"/>
      <c r="Y24" s="667"/>
      <c r="Z24" s="668">
        <v>12.1</v>
      </c>
      <c r="AA24" s="668"/>
      <c r="AB24" s="668"/>
      <c r="AC24" s="668"/>
      <c r="AD24" s="669">
        <v>9415099</v>
      </c>
      <c r="AE24" s="669"/>
      <c r="AF24" s="669"/>
      <c r="AG24" s="669"/>
      <c r="AH24" s="669"/>
      <c r="AI24" s="669"/>
      <c r="AJ24" s="669"/>
      <c r="AK24" s="669"/>
      <c r="AL24" s="670">
        <v>50.8</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23775715</v>
      </c>
      <c r="CS24" s="655"/>
      <c r="CT24" s="655"/>
      <c r="CU24" s="655"/>
      <c r="CV24" s="655"/>
      <c r="CW24" s="655"/>
      <c r="CX24" s="655"/>
      <c r="CY24" s="656"/>
      <c r="CZ24" s="659">
        <v>34.200000000000003</v>
      </c>
      <c r="DA24" s="660"/>
      <c r="DB24" s="660"/>
      <c r="DC24" s="679"/>
      <c r="DD24" s="702">
        <v>11804715</v>
      </c>
      <c r="DE24" s="655"/>
      <c r="DF24" s="655"/>
      <c r="DG24" s="655"/>
      <c r="DH24" s="655"/>
      <c r="DI24" s="655"/>
      <c r="DJ24" s="655"/>
      <c r="DK24" s="656"/>
      <c r="DL24" s="702">
        <v>9742207</v>
      </c>
      <c r="DM24" s="655"/>
      <c r="DN24" s="655"/>
      <c r="DO24" s="655"/>
      <c r="DP24" s="655"/>
      <c r="DQ24" s="655"/>
      <c r="DR24" s="655"/>
      <c r="DS24" s="655"/>
      <c r="DT24" s="655"/>
      <c r="DU24" s="655"/>
      <c r="DV24" s="656"/>
      <c r="DW24" s="659">
        <v>50.7</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1033696</v>
      </c>
      <c r="S25" s="666"/>
      <c r="T25" s="666"/>
      <c r="U25" s="666"/>
      <c r="V25" s="666"/>
      <c r="W25" s="666"/>
      <c r="X25" s="666"/>
      <c r="Y25" s="667"/>
      <c r="Z25" s="668">
        <v>1.3</v>
      </c>
      <c r="AA25" s="668"/>
      <c r="AB25" s="668"/>
      <c r="AC25" s="668"/>
      <c r="AD25" s="669" t="s">
        <v>127</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6644906</v>
      </c>
      <c r="CS25" s="703"/>
      <c r="CT25" s="703"/>
      <c r="CU25" s="703"/>
      <c r="CV25" s="703"/>
      <c r="CW25" s="703"/>
      <c r="CX25" s="703"/>
      <c r="CY25" s="704"/>
      <c r="CZ25" s="670">
        <v>9.6</v>
      </c>
      <c r="DA25" s="705"/>
      <c r="DB25" s="705"/>
      <c r="DC25" s="708"/>
      <c r="DD25" s="674">
        <v>6330648</v>
      </c>
      <c r="DE25" s="703"/>
      <c r="DF25" s="703"/>
      <c r="DG25" s="703"/>
      <c r="DH25" s="703"/>
      <c r="DI25" s="703"/>
      <c r="DJ25" s="703"/>
      <c r="DK25" s="704"/>
      <c r="DL25" s="674">
        <v>5276739</v>
      </c>
      <c r="DM25" s="703"/>
      <c r="DN25" s="703"/>
      <c r="DO25" s="703"/>
      <c r="DP25" s="703"/>
      <c r="DQ25" s="703"/>
      <c r="DR25" s="703"/>
      <c r="DS25" s="703"/>
      <c r="DT25" s="703"/>
      <c r="DU25" s="703"/>
      <c r="DV25" s="704"/>
      <c r="DW25" s="670">
        <v>27.4</v>
      </c>
      <c r="DX25" s="705"/>
      <c r="DY25" s="705"/>
      <c r="DZ25" s="705"/>
      <c r="EA25" s="705"/>
      <c r="EB25" s="705"/>
      <c r="EC25" s="706"/>
    </row>
    <row r="26" spans="2:133" ht="11.25" customHeight="1" x14ac:dyDescent="0.15">
      <c r="B26" s="662" t="s">
        <v>292</v>
      </c>
      <c r="C26" s="663"/>
      <c r="D26" s="663"/>
      <c r="E26" s="663"/>
      <c r="F26" s="663"/>
      <c r="G26" s="663"/>
      <c r="H26" s="663"/>
      <c r="I26" s="663"/>
      <c r="J26" s="663"/>
      <c r="K26" s="663"/>
      <c r="L26" s="663"/>
      <c r="M26" s="663"/>
      <c r="N26" s="663"/>
      <c r="O26" s="663"/>
      <c r="P26" s="663"/>
      <c r="Q26" s="664"/>
      <c r="R26" s="665">
        <v>1377784</v>
      </c>
      <c r="S26" s="666"/>
      <c r="T26" s="666"/>
      <c r="U26" s="666"/>
      <c r="V26" s="666"/>
      <c r="W26" s="666"/>
      <c r="X26" s="666"/>
      <c r="Y26" s="667"/>
      <c r="Z26" s="668">
        <v>1.8</v>
      </c>
      <c r="AA26" s="668"/>
      <c r="AB26" s="668"/>
      <c r="AC26" s="668"/>
      <c r="AD26" s="669" t="s">
        <v>127</v>
      </c>
      <c r="AE26" s="669"/>
      <c r="AF26" s="669"/>
      <c r="AG26" s="669"/>
      <c r="AH26" s="669"/>
      <c r="AI26" s="669"/>
      <c r="AJ26" s="669"/>
      <c r="AK26" s="669"/>
      <c r="AL26" s="670" t="s">
        <v>127</v>
      </c>
      <c r="AM26" s="671"/>
      <c r="AN26" s="671"/>
      <c r="AO26" s="672"/>
      <c r="AP26" s="684" t="s">
        <v>293</v>
      </c>
      <c r="AQ26" s="707"/>
      <c r="AR26" s="707"/>
      <c r="AS26" s="707"/>
      <c r="AT26" s="707"/>
      <c r="AU26" s="707"/>
      <c r="AV26" s="707"/>
      <c r="AW26" s="707"/>
      <c r="AX26" s="707"/>
      <c r="AY26" s="707"/>
      <c r="AZ26" s="707"/>
      <c r="BA26" s="707"/>
      <c r="BB26" s="707"/>
      <c r="BC26" s="707"/>
      <c r="BD26" s="707"/>
      <c r="BE26" s="707"/>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4456616</v>
      </c>
      <c r="CS26" s="666"/>
      <c r="CT26" s="666"/>
      <c r="CU26" s="666"/>
      <c r="CV26" s="666"/>
      <c r="CW26" s="666"/>
      <c r="CX26" s="666"/>
      <c r="CY26" s="667"/>
      <c r="CZ26" s="670">
        <v>6.4</v>
      </c>
      <c r="DA26" s="705"/>
      <c r="DB26" s="705"/>
      <c r="DC26" s="708"/>
      <c r="DD26" s="674">
        <v>4208414</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5"/>
      <c r="DY26" s="705"/>
      <c r="DZ26" s="705"/>
      <c r="EA26" s="705"/>
      <c r="EB26" s="705"/>
      <c r="EC26" s="706"/>
    </row>
    <row r="27" spans="2:133" ht="11.25" customHeight="1" x14ac:dyDescent="0.15">
      <c r="B27" s="662" t="s">
        <v>295</v>
      </c>
      <c r="C27" s="663"/>
      <c r="D27" s="663"/>
      <c r="E27" s="663"/>
      <c r="F27" s="663"/>
      <c r="G27" s="663"/>
      <c r="H27" s="663"/>
      <c r="I27" s="663"/>
      <c r="J27" s="663"/>
      <c r="K27" s="663"/>
      <c r="L27" s="663"/>
      <c r="M27" s="663"/>
      <c r="N27" s="663"/>
      <c r="O27" s="663"/>
      <c r="P27" s="663"/>
      <c r="Q27" s="664"/>
      <c r="R27" s="665">
        <v>21047524</v>
      </c>
      <c r="S27" s="666"/>
      <c r="T27" s="666"/>
      <c r="U27" s="666"/>
      <c r="V27" s="666"/>
      <c r="W27" s="666"/>
      <c r="X27" s="666"/>
      <c r="Y27" s="667"/>
      <c r="Z27" s="668">
        <v>27</v>
      </c>
      <c r="AA27" s="668"/>
      <c r="AB27" s="668"/>
      <c r="AC27" s="668"/>
      <c r="AD27" s="669">
        <v>18404387</v>
      </c>
      <c r="AE27" s="669"/>
      <c r="AF27" s="669"/>
      <c r="AG27" s="669"/>
      <c r="AH27" s="669"/>
      <c r="AI27" s="669"/>
      <c r="AJ27" s="669"/>
      <c r="AK27" s="669"/>
      <c r="AL27" s="670">
        <v>99.300003051757813</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7003675</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5460409</v>
      </c>
      <c r="CS27" s="703"/>
      <c r="CT27" s="703"/>
      <c r="CU27" s="703"/>
      <c r="CV27" s="703"/>
      <c r="CW27" s="703"/>
      <c r="CX27" s="703"/>
      <c r="CY27" s="704"/>
      <c r="CZ27" s="670">
        <v>7.9</v>
      </c>
      <c r="DA27" s="705"/>
      <c r="DB27" s="705"/>
      <c r="DC27" s="708"/>
      <c r="DD27" s="674">
        <v>2008003</v>
      </c>
      <c r="DE27" s="703"/>
      <c r="DF27" s="703"/>
      <c r="DG27" s="703"/>
      <c r="DH27" s="703"/>
      <c r="DI27" s="703"/>
      <c r="DJ27" s="703"/>
      <c r="DK27" s="704"/>
      <c r="DL27" s="674">
        <v>1245730</v>
      </c>
      <c r="DM27" s="703"/>
      <c r="DN27" s="703"/>
      <c r="DO27" s="703"/>
      <c r="DP27" s="703"/>
      <c r="DQ27" s="703"/>
      <c r="DR27" s="703"/>
      <c r="DS27" s="703"/>
      <c r="DT27" s="703"/>
      <c r="DU27" s="703"/>
      <c r="DV27" s="704"/>
      <c r="DW27" s="670">
        <v>6.5</v>
      </c>
      <c r="DX27" s="705"/>
      <c r="DY27" s="705"/>
      <c r="DZ27" s="705"/>
      <c r="EA27" s="705"/>
      <c r="EB27" s="705"/>
      <c r="EC27" s="706"/>
    </row>
    <row r="28" spans="2:133" ht="11.25" customHeight="1" x14ac:dyDescent="0.15">
      <c r="B28" s="662" t="s">
        <v>298</v>
      </c>
      <c r="C28" s="663"/>
      <c r="D28" s="663"/>
      <c r="E28" s="663"/>
      <c r="F28" s="663"/>
      <c r="G28" s="663"/>
      <c r="H28" s="663"/>
      <c r="I28" s="663"/>
      <c r="J28" s="663"/>
      <c r="K28" s="663"/>
      <c r="L28" s="663"/>
      <c r="M28" s="663"/>
      <c r="N28" s="663"/>
      <c r="O28" s="663"/>
      <c r="P28" s="663"/>
      <c r="Q28" s="664"/>
      <c r="R28" s="665">
        <v>5016</v>
      </c>
      <c r="S28" s="666"/>
      <c r="T28" s="666"/>
      <c r="U28" s="666"/>
      <c r="V28" s="666"/>
      <c r="W28" s="666"/>
      <c r="X28" s="666"/>
      <c r="Y28" s="667"/>
      <c r="Z28" s="668">
        <v>0</v>
      </c>
      <c r="AA28" s="668"/>
      <c r="AB28" s="668"/>
      <c r="AC28" s="668"/>
      <c r="AD28" s="669">
        <v>5016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11670400</v>
      </c>
      <c r="CS28" s="666"/>
      <c r="CT28" s="666"/>
      <c r="CU28" s="666"/>
      <c r="CV28" s="666"/>
      <c r="CW28" s="666"/>
      <c r="CX28" s="666"/>
      <c r="CY28" s="667"/>
      <c r="CZ28" s="670">
        <v>16.8</v>
      </c>
      <c r="DA28" s="705"/>
      <c r="DB28" s="705"/>
      <c r="DC28" s="708"/>
      <c r="DD28" s="674">
        <v>3466064</v>
      </c>
      <c r="DE28" s="666"/>
      <c r="DF28" s="666"/>
      <c r="DG28" s="666"/>
      <c r="DH28" s="666"/>
      <c r="DI28" s="666"/>
      <c r="DJ28" s="666"/>
      <c r="DK28" s="667"/>
      <c r="DL28" s="674">
        <v>3219738</v>
      </c>
      <c r="DM28" s="666"/>
      <c r="DN28" s="666"/>
      <c r="DO28" s="666"/>
      <c r="DP28" s="666"/>
      <c r="DQ28" s="666"/>
      <c r="DR28" s="666"/>
      <c r="DS28" s="666"/>
      <c r="DT28" s="666"/>
      <c r="DU28" s="666"/>
      <c r="DV28" s="667"/>
      <c r="DW28" s="670">
        <v>16.7</v>
      </c>
      <c r="DX28" s="705"/>
      <c r="DY28" s="705"/>
      <c r="DZ28" s="705"/>
      <c r="EA28" s="705"/>
      <c r="EB28" s="705"/>
      <c r="EC28" s="706"/>
    </row>
    <row r="29" spans="2:133" ht="11.25" customHeight="1" x14ac:dyDescent="0.15">
      <c r="B29" s="662" t="s">
        <v>300</v>
      </c>
      <c r="C29" s="663"/>
      <c r="D29" s="663"/>
      <c r="E29" s="663"/>
      <c r="F29" s="663"/>
      <c r="G29" s="663"/>
      <c r="H29" s="663"/>
      <c r="I29" s="663"/>
      <c r="J29" s="663"/>
      <c r="K29" s="663"/>
      <c r="L29" s="663"/>
      <c r="M29" s="663"/>
      <c r="N29" s="663"/>
      <c r="O29" s="663"/>
      <c r="P29" s="663"/>
      <c r="Q29" s="664"/>
      <c r="R29" s="665">
        <v>70715</v>
      </c>
      <c r="S29" s="666"/>
      <c r="T29" s="666"/>
      <c r="U29" s="666"/>
      <c r="V29" s="666"/>
      <c r="W29" s="666"/>
      <c r="X29" s="666"/>
      <c r="Y29" s="667"/>
      <c r="Z29" s="668">
        <v>0.1</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69</v>
      </c>
      <c r="CG29" s="681"/>
      <c r="CH29" s="681"/>
      <c r="CI29" s="681"/>
      <c r="CJ29" s="681"/>
      <c r="CK29" s="681"/>
      <c r="CL29" s="681"/>
      <c r="CM29" s="681"/>
      <c r="CN29" s="681"/>
      <c r="CO29" s="681"/>
      <c r="CP29" s="681"/>
      <c r="CQ29" s="682"/>
      <c r="CR29" s="665">
        <v>11670400</v>
      </c>
      <c r="CS29" s="703"/>
      <c r="CT29" s="703"/>
      <c r="CU29" s="703"/>
      <c r="CV29" s="703"/>
      <c r="CW29" s="703"/>
      <c r="CX29" s="703"/>
      <c r="CY29" s="704"/>
      <c r="CZ29" s="670">
        <v>16.8</v>
      </c>
      <c r="DA29" s="705"/>
      <c r="DB29" s="705"/>
      <c r="DC29" s="708"/>
      <c r="DD29" s="674">
        <v>3466064</v>
      </c>
      <c r="DE29" s="703"/>
      <c r="DF29" s="703"/>
      <c r="DG29" s="703"/>
      <c r="DH29" s="703"/>
      <c r="DI29" s="703"/>
      <c r="DJ29" s="703"/>
      <c r="DK29" s="704"/>
      <c r="DL29" s="674">
        <v>3219738</v>
      </c>
      <c r="DM29" s="703"/>
      <c r="DN29" s="703"/>
      <c r="DO29" s="703"/>
      <c r="DP29" s="703"/>
      <c r="DQ29" s="703"/>
      <c r="DR29" s="703"/>
      <c r="DS29" s="703"/>
      <c r="DT29" s="703"/>
      <c r="DU29" s="703"/>
      <c r="DV29" s="704"/>
      <c r="DW29" s="670">
        <v>16.7</v>
      </c>
      <c r="DX29" s="705"/>
      <c r="DY29" s="705"/>
      <c r="DZ29" s="705"/>
      <c r="EA29" s="705"/>
      <c r="EB29" s="705"/>
      <c r="EC29" s="706"/>
    </row>
    <row r="30" spans="2:133" ht="11.25" customHeight="1" x14ac:dyDescent="0.15">
      <c r="B30" s="662" t="s">
        <v>302</v>
      </c>
      <c r="C30" s="663"/>
      <c r="D30" s="663"/>
      <c r="E30" s="663"/>
      <c r="F30" s="663"/>
      <c r="G30" s="663"/>
      <c r="H30" s="663"/>
      <c r="I30" s="663"/>
      <c r="J30" s="663"/>
      <c r="K30" s="663"/>
      <c r="L30" s="663"/>
      <c r="M30" s="663"/>
      <c r="N30" s="663"/>
      <c r="O30" s="663"/>
      <c r="P30" s="663"/>
      <c r="Q30" s="664"/>
      <c r="R30" s="665">
        <v>742200</v>
      </c>
      <c r="S30" s="666"/>
      <c r="T30" s="666"/>
      <c r="U30" s="666"/>
      <c r="V30" s="666"/>
      <c r="W30" s="666"/>
      <c r="X30" s="666"/>
      <c r="Y30" s="667"/>
      <c r="Z30" s="668">
        <v>1</v>
      </c>
      <c r="AA30" s="668"/>
      <c r="AB30" s="668"/>
      <c r="AC30" s="668"/>
      <c r="AD30" s="669">
        <v>957</v>
      </c>
      <c r="AE30" s="669"/>
      <c r="AF30" s="669"/>
      <c r="AG30" s="669"/>
      <c r="AH30" s="669"/>
      <c r="AI30" s="669"/>
      <c r="AJ30" s="669"/>
      <c r="AK30" s="669"/>
      <c r="AL30" s="670">
        <v>0</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11510520</v>
      </c>
      <c r="CS30" s="666"/>
      <c r="CT30" s="666"/>
      <c r="CU30" s="666"/>
      <c r="CV30" s="666"/>
      <c r="CW30" s="666"/>
      <c r="CX30" s="666"/>
      <c r="CY30" s="667"/>
      <c r="CZ30" s="670">
        <v>16.600000000000001</v>
      </c>
      <c r="DA30" s="705"/>
      <c r="DB30" s="705"/>
      <c r="DC30" s="708"/>
      <c r="DD30" s="674">
        <v>3326126</v>
      </c>
      <c r="DE30" s="666"/>
      <c r="DF30" s="666"/>
      <c r="DG30" s="666"/>
      <c r="DH30" s="666"/>
      <c r="DI30" s="666"/>
      <c r="DJ30" s="666"/>
      <c r="DK30" s="667"/>
      <c r="DL30" s="674">
        <v>3079800</v>
      </c>
      <c r="DM30" s="666"/>
      <c r="DN30" s="666"/>
      <c r="DO30" s="666"/>
      <c r="DP30" s="666"/>
      <c r="DQ30" s="666"/>
      <c r="DR30" s="666"/>
      <c r="DS30" s="666"/>
      <c r="DT30" s="666"/>
      <c r="DU30" s="666"/>
      <c r="DV30" s="667"/>
      <c r="DW30" s="670">
        <v>16</v>
      </c>
      <c r="DX30" s="705"/>
      <c r="DY30" s="705"/>
      <c r="DZ30" s="705"/>
      <c r="EA30" s="705"/>
      <c r="EB30" s="705"/>
      <c r="EC30" s="706"/>
    </row>
    <row r="31" spans="2:133" ht="11.25" customHeight="1" x14ac:dyDescent="0.15">
      <c r="B31" s="662" t="s">
        <v>306</v>
      </c>
      <c r="C31" s="663"/>
      <c r="D31" s="663"/>
      <c r="E31" s="663"/>
      <c r="F31" s="663"/>
      <c r="G31" s="663"/>
      <c r="H31" s="663"/>
      <c r="I31" s="663"/>
      <c r="J31" s="663"/>
      <c r="K31" s="663"/>
      <c r="L31" s="663"/>
      <c r="M31" s="663"/>
      <c r="N31" s="663"/>
      <c r="O31" s="663"/>
      <c r="P31" s="663"/>
      <c r="Q31" s="664"/>
      <c r="R31" s="665">
        <v>244029</v>
      </c>
      <c r="S31" s="666"/>
      <c r="T31" s="666"/>
      <c r="U31" s="666"/>
      <c r="V31" s="666"/>
      <c r="W31" s="666"/>
      <c r="X31" s="666"/>
      <c r="Y31" s="667"/>
      <c r="Z31" s="668">
        <v>0.3</v>
      </c>
      <c r="AA31" s="668"/>
      <c r="AB31" s="668"/>
      <c r="AC31" s="668"/>
      <c r="AD31" s="669" t="s">
        <v>127</v>
      </c>
      <c r="AE31" s="669"/>
      <c r="AF31" s="669"/>
      <c r="AG31" s="669"/>
      <c r="AH31" s="669"/>
      <c r="AI31" s="669"/>
      <c r="AJ31" s="669"/>
      <c r="AK31" s="669"/>
      <c r="AL31" s="670" t="s">
        <v>127</v>
      </c>
      <c r="AM31" s="671"/>
      <c r="AN31" s="671"/>
      <c r="AO31" s="672"/>
      <c r="AP31" s="720" t="s">
        <v>307</v>
      </c>
      <c r="AQ31" s="721"/>
      <c r="AR31" s="721"/>
      <c r="AS31" s="721"/>
      <c r="AT31" s="726" t="s">
        <v>308</v>
      </c>
      <c r="AU31" s="360"/>
      <c r="AV31" s="360"/>
      <c r="AW31" s="360"/>
      <c r="AX31" s="651" t="s">
        <v>187</v>
      </c>
      <c r="AY31" s="652"/>
      <c r="AZ31" s="652"/>
      <c r="BA31" s="652"/>
      <c r="BB31" s="652"/>
      <c r="BC31" s="652"/>
      <c r="BD31" s="652"/>
      <c r="BE31" s="652"/>
      <c r="BF31" s="653"/>
      <c r="BG31" s="729">
        <v>98.9</v>
      </c>
      <c r="BH31" s="730"/>
      <c r="BI31" s="730"/>
      <c r="BJ31" s="730"/>
      <c r="BK31" s="730"/>
      <c r="BL31" s="730"/>
      <c r="BM31" s="660">
        <v>94.6</v>
      </c>
      <c r="BN31" s="730"/>
      <c r="BO31" s="730"/>
      <c r="BP31" s="730"/>
      <c r="BQ31" s="731"/>
      <c r="BR31" s="729">
        <v>98.5</v>
      </c>
      <c r="BS31" s="730"/>
      <c r="BT31" s="730"/>
      <c r="BU31" s="730"/>
      <c r="BV31" s="730"/>
      <c r="BW31" s="730"/>
      <c r="BX31" s="660">
        <v>93.2</v>
      </c>
      <c r="BY31" s="730"/>
      <c r="BZ31" s="730"/>
      <c r="CA31" s="730"/>
      <c r="CB31" s="731"/>
      <c r="CD31" s="716"/>
      <c r="CE31" s="717"/>
      <c r="CF31" s="680" t="s">
        <v>309</v>
      </c>
      <c r="CG31" s="681"/>
      <c r="CH31" s="681"/>
      <c r="CI31" s="681"/>
      <c r="CJ31" s="681"/>
      <c r="CK31" s="681"/>
      <c r="CL31" s="681"/>
      <c r="CM31" s="681"/>
      <c r="CN31" s="681"/>
      <c r="CO31" s="681"/>
      <c r="CP31" s="681"/>
      <c r="CQ31" s="682"/>
      <c r="CR31" s="665">
        <v>159880</v>
      </c>
      <c r="CS31" s="703"/>
      <c r="CT31" s="703"/>
      <c r="CU31" s="703"/>
      <c r="CV31" s="703"/>
      <c r="CW31" s="703"/>
      <c r="CX31" s="703"/>
      <c r="CY31" s="704"/>
      <c r="CZ31" s="670">
        <v>0.2</v>
      </c>
      <c r="DA31" s="705"/>
      <c r="DB31" s="705"/>
      <c r="DC31" s="708"/>
      <c r="DD31" s="674">
        <v>139938</v>
      </c>
      <c r="DE31" s="703"/>
      <c r="DF31" s="703"/>
      <c r="DG31" s="703"/>
      <c r="DH31" s="703"/>
      <c r="DI31" s="703"/>
      <c r="DJ31" s="703"/>
      <c r="DK31" s="704"/>
      <c r="DL31" s="674">
        <v>139938</v>
      </c>
      <c r="DM31" s="703"/>
      <c r="DN31" s="703"/>
      <c r="DO31" s="703"/>
      <c r="DP31" s="703"/>
      <c r="DQ31" s="703"/>
      <c r="DR31" s="703"/>
      <c r="DS31" s="703"/>
      <c r="DT31" s="703"/>
      <c r="DU31" s="703"/>
      <c r="DV31" s="704"/>
      <c r="DW31" s="670">
        <v>0.7</v>
      </c>
      <c r="DX31" s="705"/>
      <c r="DY31" s="705"/>
      <c r="DZ31" s="705"/>
      <c r="EA31" s="705"/>
      <c r="EB31" s="705"/>
      <c r="EC31" s="706"/>
    </row>
    <row r="32" spans="2:133" ht="11.25" customHeight="1" x14ac:dyDescent="0.15">
      <c r="B32" s="662" t="s">
        <v>310</v>
      </c>
      <c r="C32" s="663"/>
      <c r="D32" s="663"/>
      <c r="E32" s="663"/>
      <c r="F32" s="663"/>
      <c r="G32" s="663"/>
      <c r="H32" s="663"/>
      <c r="I32" s="663"/>
      <c r="J32" s="663"/>
      <c r="K32" s="663"/>
      <c r="L32" s="663"/>
      <c r="M32" s="663"/>
      <c r="N32" s="663"/>
      <c r="O32" s="663"/>
      <c r="P32" s="663"/>
      <c r="Q32" s="664"/>
      <c r="R32" s="665">
        <v>17388557</v>
      </c>
      <c r="S32" s="666"/>
      <c r="T32" s="666"/>
      <c r="U32" s="666"/>
      <c r="V32" s="666"/>
      <c r="W32" s="666"/>
      <c r="X32" s="666"/>
      <c r="Y32" s="667"/>
      <c r="Z32" s="668">
        <v>22.3</v>
      </c>
      <c r="AA32" s="668"/>
      <c r="AB32" s="668"/>
      <c r="AC32" s="668"/>
      <c r="AD32" s="669" t="s">
        <v>127</v>
      </c>
      <c r="AE32" s="669"/>
      <c r="AF32" s="669"/>
      <c r="AG32" s="669"/>
      <c r="AH32" s="669"/>
      <c r="AI32" s="669"/>
      <c r="AJ32" s="669"/>
      <c r="AK32" s="669"/>
      <c r="AL32" s="670" t="s">
        <v>127</v>
      </c>
      <c r="AM32" s="671"/>
      <c r="AN32" s="671"/>
      <c r="AO32" s="672"/>
      <c r="AP32" s="722"/>
      <c r="AQ32" s="723"/>
      <c r="AR32" s="723"/>
      <c r="AS32" s="723"/>
      <c r="AT32" s="727"/>
      <c r="AU32" s="361" t="s">
        <v>311</v>
      </c>
      <c r="AV32" s="361"/>
      <c r="AW32" s="361"/>
      <c r="AX32" s="662" t="s">
        <v>312</v>
      </c>
      <c r="AY32" s="663"/>
      <c r="AZ32" s="663"/>
      <c r="BA32" s="663"/>
      <c r="BB32" s="663"/>
      <c r="BC32" s="663"/>
      <c r="BD32" s="663"/>
      <c r="BE32" s="663"/>
      <c r="BF32" s="664"/>
      <c r="BG32" s="732">
        <v>99</v>
      </c>
      <c r="BH32" s="703"/>
      <c r="BI32" s="703"/>
      <c r="BJ32" s="703"/>
      <c r="BK32" s="703"/>
      <c r="BL32" s="703"/>
      <c r="BM32" s="671">
        <v>95</v>
      </c>
      <c r="BN32" s="733"/>
      <c r="BO32" s="733"/>
      <c r="BP32" s="733"/>
      <c r="BQ32" s="734"/>
      <c r="BR32" s="732">
        <v>98.6</v>
      </c>
      <c r="BS32" s="703"/>
      <c r="BT32" s="703"/>
      <c r="BU32" s="703"/>
      <c r="BV32" s="703"/>
      <c r="BW32" s="703"/>
      <c r="BX32" s="671">
        <v>94.6</v>
      </c>
      <c r="BY32" s="733"/>
      <c r="BZ32" s="733"/>
      <c r="CA32" s="733"/>
      <c r="CB32" s="734"/>
      <c r="CD32" s="718"/>
      <c r="CE32" s="719"/>
      <c r="CF32" s="680" t="s">
        <v>313</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5"/>
      <c r="DB32" s="705"/>
      <c r="DC32" s="708"/>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5"/>
      <c r="DY32" s="705"/>
      <c r="DZ32" s="705"/>
      <c r="EA32" s="705"/>
      <c r="EB32" s="705"/>
      <c r="EC32" s="706"/>
    </row>
    <row r="33" spans="2:133" ht="11.25" customHeight="1" x14ac:dyDescent="0.15">
      <c r="B33" s="690" t="s">
        <v>314</v>
      </c>
      <c r="C33" s="691"/>
      <c r="D33" s="691"/>
      <c r="E33" s="691"/>
      <c r="F33" s="691"/>
      <c r="G33" s="691"/>
      <c r="H33" s="691"/>
      <c r="I33" s="691"/>
      <c r="J33" s="691"/>
      <c r="K33" s="691"/>
      <c r="L33" s="691"/>
      <c r="M33" s="691"/>
      <c r="N33" s="691"/>
      <c r="O33" s="691"/>
      <c r="P33" s="691"/>
      <c r="Q33" s="692"/>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4"/>
      <c r="AQ33" s="725"/>
      <c r="AR33" s="725"/>
      <c r="AS33" s="725"/>
      <c r="AT33" s="728"/>
      <c r="AU33" s="362"/>
      <c r="AV33" s="362"/>
      <c r="AW33" s="362"/>
      <c r="AX33" s="709" t="s">
        <v>315</v>
      </c>
      <c r="AY33" s="710"/>
      <c r="AZ33" s="710"/>
      <c r="BA33" s="710"/>
      <c r="BB33" s="710"/>
      <c r="BC33" s="710"/>
      <c r="BD33" s="710"/>
      <c r="BE33" s="710"/>
      <c r="BF33" s="711"/>
      <c r="BG33" s="735">
        <v>98.7</v>
      </c>
      <c r="BH33" s="736"/>
      <c r="BI33" s="736"/>
      <c r="BJ33" s="736"/>
      <c r="BK33" s="736"/>
      <c r="BL33" s="736"/>
      <c r="BM33" s="737">
        <v>93.6</v>
      </c>
      <c r="BN33" s="736"/>
      <c r="BO33" s="736"/>
      <c r="BP33" s="736"/>
      <c r="BQ33" s="738"/>
      <c r="BR33" s="735">
        <v>98.2</v>
      </c>
      <c r="BS33" s="736"/>
      <c r="BT33" s="736"/>
      <c r="BU33" s="736"/>
      <c r="BV33" s="736"/>
      <c r="BW33" s="736"/>
      <c r="BX33" s="737">
        <v>90.9</v>
      </c>
      <c r="BY33" s="736"/>
      <c r="BZ33" s="736"/>
      <c r="CA33" s="736"/>
      <c r="CB33" s="738"/>
      <c r="CD33" s="680" t="s">
        <v>316</v>
      </c>
      <c r="CE33" s="681"/>
      <c r="CF33" s="681"/>
      <c r="CG33" s="681"/>
      <c r="CH33" s="681"/>
      <c r="CI33" s="681"/>
      <c r="CJ33" s="681"/>
      <c r="CK33" s="681"/>
      <c r="CL33" s="681"/>
      <c r="CM33" s="681"/>
      <c r="CN33" s="681"/>
      <c r="CO33" s="681"/>
      <c r="CP33" s="681"/>
      <c r="CQ33" s="682"/>
      <c r="CR33" s="665">
        <v>23151661</v>
      </c>
      <c r="CS33" s="703"/>
      <c r="CT33" s="703"/>
      <c r="CU33" s="703"/>
      <c r="CV33" s="703"/>
      <c r="CW33" s="703"/>
      <c r="CX33" s="703"/>
      <c r="CY33" s="704"/>
      <c r="CZ33" s="670">
        <v>33.299999999999997</v>
      </c>
      <c r="DA33" s="705"/>
      <c r="DB33" s="705"/>
      <c r="DC33" s="708"/>
      <c r="DD33" s="674">
        <v>16035484</v>
      </c>
      <c r="DE33" s="703"/>
      <c r="DF33" s="703"/>
      <c r="DG33" s="703"/>
      <c r="DH33" s="703"/>
      <c r="DI33" s="703"/>
      <c r="DJ33" s="703"/>
      <c r="DK33" s="704"/>
      <c r="DL33" s="674">
        <v>9019544</v>
      </c>
      <c r="DM33" s="703"/>
      <c r="DN33" s="703"/>
      <c r="DO33" s="703"/>
      <c r="DP33" s="703"/>
      <c r="DQ33" s="703"/>
      <c r="DR33" s="703"/>
      <c r="DS33" s="703"/>
      <c r="DT33" s="703"/>
      <c r="DU33" s="703"/>
      <c r="DV33" s="704"/>
      <c r="DW33" s="670">
        <v>46.9</v>
      </c>
      <c r="DX33" s="705"/>
      <c r="DY33" s="705"/>
      <c r="DZ33" s="705"/>
      <c r="EA33" s="705"/>
      <c r="EB33" s="705"/>
      <c r="EC33" s="706"/>
    </row>
    <row r="34" spans="2:133" ht="11.25" customHeight="1" x14ac:dyDescent="0.15">
      <c r="B34" s="662" t="s">
        <v>317</v>
      </c>
      <c r="C34" s="663"/>
      <c r="D34" s="663"/>
      <c r="E34" s="663"/>
      <c r="F34" s="663"/>
      <c r="G34" s="663"/>
      <c r="H34" s="663"/>
      <c r="I34" s="663"/>
      <c r="J34" s="663"/>
      <c r="K34" s="663"/>
      <c r="L34" s="663"/>
      <c r="M34" s="663"/>
      <c r="N34" s="663"/>
      <c r="O34" s="663"/>
      <c r="P34" s="663"/>
      <c r="Q34" s="664"/>
      <c r="R34" s="665">
        <v>2965786</v>
      </c>
      <c r="S34" s="666"/>
      <c r="T34" s="666"/>
      <c r="U34" s="666"/>
      <c r="V34" s="666"/>
      <c r="W34" s="666"/>
      <c r="X34" s="666"/>
      <c r="Y34" s="667"/>
      <c r="Z34" s="668">
        <v>3.8</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6940972</v>
      </c>
      <c r="CS34" s="666"/>
      <c r="CT34" s="666"/>
      <c r="CU34" s="666"/>
      <c r="CV34" s="666"/>
      <c r="CW34" s="666"/>
      <c r="CX34" s="666"/>
      <c r="CY34" s="667"/>
      <c r="CZ34" s="670">
        <v>10</v>
      </c>
      <c r="DA34" s="705"/>
      <c r="DB34" s="705"/>
      <c r="DC34" s="708"/>
      <c r="DD34" s="674">
        <v>4015119</v>
      </c>
      <c r="DE34" s="666"/>
      <c r="DF34" s="666"/>
      <c r="DG34" s="666"/>
      <c r="DH34" s="666"/>
      <c r="DI34" s="666"/>
      <c r="DJ34" s="666"/>
      <c r="DK34" s="667"/>
      <c r="DL34" s="674">
        <v>2743221</v>
      </c>
      <c r="DM34" s="666"/>
      <c r="DN34" s="666"/>
      <c r="DO34" s="666"/>
      <c r="DP34" s="666"/>
      <c r="DQ34" s="666"/>
      <c r="DR34" s="666"/>
      <c r="DS34" s="666"/>
      <c r="DT34" s="666"/>
      <c r="DU34" s="666"/>
      <c r="DV34" s="667"/>
      <c r="DW34" s="670">
        <v>14.3</v>
      </c>
      <c r="DX34" s="705"/>
      <c r="DY34" s="705"/>
      <c r="DZ34" s="705"/>
      <c r="EA34" s="705"/>
      <c r="EB34" s="705"/>
      <c r="EC34" s="706"/>
    </row>
    <row r="35" spans="2:133" ht="11.25" customHeight="1" x14ac:dyDescent="0.15">
      <c r="B35" s="662" t="s">
        <v>319</v>
      </c>
      <c r="C35" s="663"/>
      <c r="D35" s="663"/>
      <c r="E35" s="663"/>
      <c r="F35" s="663"/>
      <c r="G35" s="663"/>
      <c r="H35" s="663"/>
      <c r="I35" s="663"/>
      <c r="J35" s="663"/>
      <c r="K35" s="663"/>
      <c r="L35" s="663"/>
      <c r="M35" s="663"/>
      <c r="N35" s="663"/>
      <c r="O35" s="663"/>
      <c r="P35" s="663"/>
      <c r="Q35" s="664"/>
      <c r="R35" s="665">
        <v>586293</v>
      </c>
      <c r="S35" s="666"/>
      <c r="T35" s="666"/>
      <c r="U35" s="666"/>
      <c r="V35" s="666"/>
      <c r="W35" s="666"/>
      <c r="X35" s="666"/>
      <c r="Y35" s="667"/>
      <c r="Z35" s="668">
        <v>0.8</v>
      </c>
      <c r="AA35" s="668"/>
      <c r="AB35" s="668"/>
      <c r="AC35" s="668"/>
      <c r="AD35" s="669">
        <v>104021</v>
      </c>
      <c r="AE35" s="669"/>
      <c r="AF35" s="669"/>
      <c r="AG35" s="669"/>
      <c r="AH35" s="669"/>
      <c r="AI35" s="669"/>
      <c r="AJ35" s="669"/>
      <c r="AK35" s="669"/>
      <c r="AL35" s="670">
        <v>0.6</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369259</v>
      </c>
      <c r="CS35" s="703"/>
      <c r="CT35" s="703"/>
      <c r="CU35" s="703"/>
      <c r="CV35" s="703"/>
      <c r="CW35" s="703"/>
      <c r="CX35" s="703"/>
      <c r="CY35" s="704"/>
      <c r="CZ35" s="670">
        <v>0.5</v>
      </c>
      <c r="DA35" s="705"/>
      <c r="DB35" s="705"/>
      <c r="DC35" s="708"/>
      <c r="DD35" s="674">
        <v>320449</v>
      </c>
      <c r="DE35" s="703"/>
      <c r="DF35" s="703"/>
      <c r="DG35" s="703"/>
      <c r="DH35" s="703"/>
      <c r="DI35" s="703"/>
      <c r="DJ35" s="703"/>
      <c r="DK35" s="704"/>
      <c r="DL35" s="674">
        <v>320046</v>
      </c>
      <c r="DM35" s="703"/>
      <c r="DN35" s="703"/>
      <c r="DO35" s="703"/>
      <c r="DP35" s="703"/>
      <c r="DQ35" s="703"/>
      <c r="DR35" s="703"/>
      <c r="DS35" s="703"/>
      <c r="DT35" s="703"/>
      <c r="DU35" s="703"/>
      <c r="DV35" s="704"/>
      <c r="DW35" s="670">
        <v>1.7</v>
      </c>
      <c r="DX35" s="705"/>
      <c r="DY35" s="705"/>
      <c r="DZ35" s="705"/>
      <c r="EA35" s="705"/>
      <c r="EB35" s="705"/>
      <c r="EC35" s="706"/>
    </row>
    <row r="36" spans="2:133" ht="11.25" customHeight="1" x14ac:dyDescent="0.15">
      <c r="B36" s="662" t="s">
        <v>323</v>
      </c>
      <c r="C36" s="663"/>
      <c r="D36" s="663"/>
      <c r="E36" s="663"/>
      <c r="F36" s="663"/>
      <c r="G36" s="663"/>
      <c r="H36" s="663"/>
      <c r="I36" s="663"/>
      <c r="J36" s="663"/>
      <c r="K36" s="663"/>
      <c r="L36" s="663"/>
      <c r="M36" s="663"/>
      <c r="N36" s="663"/>
      <c r="O36" s="663"/>
      <c r="P36" s="663"/>
      <c r="Q36" s="664"/>
      <c r="R36" s="665">
        <v>1474939</v>
      </c>
      <c r="S36" s="666"/>
      <c r="T36" s="666"/>
      <c r="U36" s="666"/>
      <c r="V36" s="666"/>
      <c r="W36" s="666"/>
      <c r="X36" s="666"/>
      <c r="Y36" s="667"/>
      <c r="Z36" s="668">
        <v>1.9</v>
      </c>
      <c r="AA36" s="668"/>
      <c r="AB36" s="668"/>
      <c r="AC36" s="668"/>
      <c r="AD36" s="669" t="s">
        <v>127</v>
      </c>
      <c r="AE36" s="669"/>
      <c r="AF36" s="669"/>
      <c r="AG36" s="669"/>
      <c r="AH36" s="669"/>
      <c r="AI36" s="669"/>
      <c r="AJ36" s="669"/>
      <c r="AK36" s="669"/>
      <c r="AL36" s="670" t="s">
        <v>127</v>
      </c>
      <c r="AM36" s="671"/>
      <c r="AN36" s="671"/>
      <c r="AO36" s="672"/>
      <c r="AP36" s="218"/>
      <c r="AQ36" s="739" t="s">
        <v>324</v>
      </c>
      <c r="AR36" s="740"/>
      <c r="AS36" s="740"/>
      <c r="AT36" s="740"/>
      <c r="AU36" s="740"/>
      <c r="AV36" s="740"/>
      <c r="AW36" s="740"/>
      <c r="AX36" s="740"/>
      <c r="AY36" s="741"/>
      <c r="AZ36" s="654">
        <v>5955206</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148311</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8825565</v>
      </c>
      <c r="CS36" s="666"/>
      <c r="CT36" s="666"/>
      <c r="CU36" s="666"/>
      <c r="CV36" s="666"/>
      <c r="CW36" s="666"/>
      <c r="CX36" s="666"/>
      <c r="CY36" s="667"/>
      <c r="CZ36" s="670">
        <v>12.7</v>
      </c>
      <c r="DA36" s="705"/>
      <c r="DB36" s="705"/>
      <c r="DC36" s="708"/>
      <c r="DD36" s="674">
        <v>6190728</v>
      </c>
      <c r="DE36" s="666"/>
      <c r="DF36" s="666"/>
      <c r="DG36" s="666"/>
      <c r="DH36" s="666"/>
      <c r="DI36" s="666"/>
      <c r="DJ36" s="666"/>
      <c r="DK36" s="667"/>
      <c r="DL36" s="674">
        <v>3352663</v>
      </c>
      <c r="DM36" s="666"/>
      <c r="DN36" s="666"/>
      <c r="DO36" s="666"/>
      <c r="DP36" s="666"/>
      <c r="DQ36" s="666"/>
      <c r="DR36" s="666"/>
      <c r="DS36" s="666"/>
      <c r="DT36" s="666"/>
      <c r="DU36" s="666"/>
      <c r="DV36" s="667"/>
      <c r="DW36" s="670">
        <v>17.399999999999999</v>
      </c>
      <c r="DX36" s="705"/>
      <c r="DY36" s="705"/>
      <c r="DZ36" s="705"/>
      <c r="EA36" s="705"/>
      <c r="EB36" s="705"/>
      <c r="EC36" s="706"/>
    </row>
    <row r="37" spans="2:133" ht="11.25" customHeight="1" x14ac:dyDescent="0.15">
      <c r="B37" s="662" t="s">
        <v>327</v>
      </c>
      <c r="C37" s="663"/>
      <c r="D37" s="663"/>
      <c r="E37" s="663"/>
      <c r="F37" s="663"/>
      <c r="G37" s="663"/>
      <c r="H37" s="663"/>
      <c r="I37" s="663"/>
      <c r="J37" s="663"/>
      <c r="K37" s="663"/>
      <c r="L37" s="663"/>
      <c r="M37" s="663"/>
      <c r="N37" s="663"/>
      <c r="O37" s="663"/>
      <c r="P37" s="663"/>
      <c r="Q37" s="664"/>
      <c r="R37" s="665">
        <v>8456242</v>
      </c>
      <c r="S37" s="666"/>
      <c r="T37" s="666"/>
      <c r="U37" s="666"/>
      <c r="V37" s="666"/>
      <c r="W37" s="666"/>
      <c r="X37" s="666"/>
      <c r="Y37" s="667"/>
      <c r="Z37" s="668">
        <v>10.8</v>
      </c>
      <c r="AA37" s="668"/>
      <c r="AB37" s="668"/>
      <c r="AC37" s="668"/>
      <c r="AD37" s="669" t="s">
        <v>127</v>
      </c>
      <c r="AE37" s="669"/>
      <c r="AF37" s="669"/>
      <c r="AG37" s="669"/>
      <c r="AH37" s="669"/>
      <c r="AI37" s="669"/>
      <c r="AJ37" s="669"/>
      <c r="AK37" s="669"/>
      <c r="AL37" s="670" t="s">
        <v>127</v>
      </c>
      <c r="AM37" s="671"/>
      <c r="AN37" s="671"/>
      <c r="AO37" s="672"/>
      <c r="AQ37" s="743" t="s">
        <v>328</v>
      </c>
      <c r="AR37" s="744"/>
      <c r="AS37" s="744"/>
      <c r="AT37" s="744"/>
      <c r="AU37" s="744"/>
      <c r="AV37" s="744"/>
      <c r="AW37" s="744"/>
      <c r="AX37" s="744"/>
      <c r="AY37" s="745"/>
      <c r="AZ37" s="665">
        <v>1734231</v>
      </c>
      <c r="BA37" s="666"/>
      <c r="BB37" s="666"/>
      <c r="BC37" s="666"/>
      <c r="BD37" s="703"/>
      <c r="BE37" s="703"/>
      <c r="BF37" s="734"/>
      <c r="BG37" s="680" t="s">
        <v>329</v>
      </c>
      <c r="BH37" s="681"/>
      <c r="BI37" s="681"/>
      <c r="BJ37" s="681"/>
      <c r="BK37" s="681"/>
      <c r="BL37" s="681"/>
      <c r="BM37" s="681"/>
      <c r="BN37" s="681"/>
      <c r="BO37" s="681"/>
      <c r="BP37" s="681"/>
      <c r="BQ37" s="681"/>
      <c r="BR37" s="681"/>
      <c r="BS37" s="681"/>
      <c r="BT37" s="681"/>
      <c r="BU37" s="682"/>
      <c r="BV37" s="665">
        <v>38760</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1416172</v>
      </c>
      <c r="CS37" s="703"/>
      <c r="CT37" s="703"/>
      <c r="CU37" s="703"/>
      <c r="CV37" s="703"/>
      <c r="CW37" s="703"/>
      <c r="CX37" s="703"/>
      <c r="CY37" s="704"/>
      <c r="CZ37" s="670">
        <v>2</v>
      </c>
      <c r="DA37" s="705"/>
      <c r="DB37" s="705"/>
      <c r="DC37" s="708"/>
      <c r="DD37" s="674">
        <v>1415407</v>
      </c>
      <c r="DE37" s="703"/>
      <c r="DF37" s="703"/>
      <c r="DG37" s="703"/>
      <c r="DH37" s="703"/>
      <c r="DI37" s="703"/>
      <c r="DJ37" s="703"/>
      <c r="DK37" s="704"/>
      <c r="DL37" s="674">
        <v>1415407</v>
      </c>
      <c r="DM37" s="703"/>
      <c r="DN37" s="703"/>
      <c r="DO37" s="703"/>
      <c r="DP37" s="703"/>
      <c r="DQ37" s="703"/>
      <c r="DR37" s="703"/>
      <c r="DS37" s="703"/>
      <c r="DT37" s="703"/>
      <c r="DU37" s="703"/>
      <c r="DV37" s="704"/>
      <c r="DW37" s="670">
        <v>7.4</v>
      </c>
      <c r="DX37" s="705"/>
      <c r="DY37" s="705"/>
      <c r="DZ37" s="705"/>
      <c r="EA37" s="705"/>
      <c r="EB37" s="705"/>
      <c r="EC37" s="706"/>
    </row>
    <row r="38" spans="2:133" ht="11.25" customHeight="1" x14ac:dyDescent="0.15">
      <c r="B38" s="662" t="s">
        <v>331</v>
      </c>
      <c r="C38" s="663"/>
      <c r="D38" s="663"/>
      <c r="E38" s="663"/>
      <c r="F38" s="663"/>
      <c r="G38" s="663"/>
      <c r="H38" s="663"/>
      <c r="I38" s="663"/>
      <c r="J38" s="663"/>
      <c r="K38" s="663"/>
      <c r="L38" s="663"/>
      <c r="M38" s="663"/>
      <c r="N38" s="663"/>
      <c r="O38" s="663"/>
      <c r="P38" s="663"/>
      <c r="Q38" s="664"/>
      <c r="R38" s="665">
        <v>20833506</v>
      </c>
      <c r="S38" s="666"/>
      <c r="T38" s="666"/>
      <c r="U38" s="666"/>
      <c r="V38" s="666"/>
      <c r="W38" s="666"/>
      <c r="X38" s="666"/>
      <c r="Y38" s="667"/>
      <c r="Z38" s="668">
        <v>26.7</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v>997814</v>
      </c>
      <c r="BA38" s="666"/>
      <c r="BB38" s="666"/>
      <c r="BC38" s="666"/>
      <c r="BD38" s="703"/>
      <c r="BE38" s="703"/>
      <c r="BF38" s="734"/>
      <c r="BG38" s="680" t="s">
        <v>333</v>
      </c>
      <c r="BH38" s="681"/>
      <c r="BI38" s="681"/>
      <c r="BJ38" s="681"/>
      <c r="BK38" s="681"/>
      <c r="BL38" s="681"/>
      <c r="BM38" s="681"/>
      <c r="BN38" s="681"/>
      <c r="BO38" s="681"/>
      <c r="BP38" s="681"/>
      <c r="BQ38" s="681"/>
      <c r="BR38" s="681"/>
      <c r="BS38" s="681"/>
      <c r="BT38" s="681"/>
      <c r="BU38" s="682"/>
      <c r="BV38" s="665">
        <v>9456</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2900935</v>
      </c>
      <c r="CS38" s="666"/>
      <c r="CT38" s="666"/>
      <c r="CU38" s="666"/>
      <c r="CV38" s="666"/>
      <c r="CW38" s="666"/>
      <c r="CX38" s="666"/>
      <c r="CY38" s="667"/>
      <c r="CZ38" s="670">
        <v>4.2</v>
      </c>
      <c r="DA38" s="705"/>
      <c r="DB38" s="705"/>
      <c r="DC38" s="708"/>
      <c r="DD38" s="674">
        <v>2395750</v>
      </c>
      <c r="DE38" s="666"/>
      <c r="DF38" s="666"/>
      <c r="DG38" s="666"/>
      <c r="DH38" s="666"/>
      <c r="DI38" s="666"/>
      <c r="DJ38" s="666"/>
      <c r="DK38" s="667"/>
      <c r="DL38" s="674">
        <v>2323968</v>
      </c>
      <c r="DM38" s="666"/>
      <c r="DN38" s="666"/>
      <c r="DO38" s="666"/>
      <c r="DP38" s="666"/>
      <c r="DQ38" s="666"/>
      <c r="DR38" s="666"/>
      <c r="DS38" s="666"/>
      <c r="DT38" s="666"/>
      <c r="DU38" s="666"/>
      <c r="DV38" s="667"/>
      <c r="DW38" s="670">
        <v>12.1</v>
      </c>
      <c r="DX38" s="705"/>
      <c r="DY38" s="705"/>
      <c r="DZ38" s="705"/>
      <c r="EA38" s="705"/>
      <c r="EB38" s="705"/>
      <c r="EC38" s="706"/>
    </row>
    <row r="39" spans="2:133" ht="11.25" customHeight="1" x14ac:dyDescent="0.15">
      <c r="B39" s="662" t="s">
        <v>335</v>
      </c>
      <c r="C39" s="663"/>
      <c r="D39" s="663"/>
      <c r="E39" s="663"/>
      <c r="F39" s="663"/>
      <c r="G39" s="663"/>
      <c r="H39" s="663"/>
      <c r="I39" s="663"/>
      <c r="J39" s="663"/>
      <c r="K39" s="663"/>
      <c r="L39" s="663"/>
      <c r="M39" s="663"/>
      <c r="N39" s="663"/>
      <c r="O39" s="663"/>
      <c r="P39" s="663"/>
      <c r="Q39" s="664"/>
      <c r="R39" s="665">
        <v>1975467</v>
      </c>
      <c r="S39" s="666"/>
      <c r="T39" s="666"/>
      <c r="U39" s="666"/>
      <c r="V39" s="666"/>
      <c r="W39" s="666"/>
      <c r="X39" s="666"/>
      <c r="Y39" s="667"/>
      <c r="Z39" s="668">
        <v>2.5</v>
      </c>
      <c r="AA39" s="668"/>
      <c r="AB39" s="668"/>
      <c r="AC39" s="668"/>
      <c r="AD39" s="669">
        <v>17732</v>
      </c>
      <c r="AE39" s="669"/>
      <c r="AF39" s="669"/>
      <c r="AG39" s="669"/>
      <c r="AH39" s="669"/>
      <c r="AI39" s="669"/>
      <c r="AJ39" s="669"/>
      <c r="AK39" s="669"/>
      <c r="AL39" s="670">
        <v>0.1</v>
      </c>
      <c r="AM39" s="671"/>
      <c r="AN39" s="671"/>
      <c r="AO39" s="672"/>
      <c r="AQ39" s="743" t="s">
        <v>336</v>
      </c>
      <c r="AR39" s="744"/>
      <c r="AS39" s="744"/>
      <c r="AT39" s="744"/>
      <c r="AU39" s="744"/>
      <c r="AV39" s="744"/>
      <c r="AW39" s="744"/>
      <c r="AX39" s="744"/>
      <c r="AY39" s="745"/>
      <c r="AZ39" s="665">
        <v>242916</v>
      </c>
      <c r="BA39" s="666"/>
      <c r="BB39" s="666"/>
      <c r="BC39" s="666"/>
      <c r="BD39" s="703"/>
      <c r="BE39" s="703"/>
      <c r="BF39" s="734"/>
      <c r="BG39" s="680" t="s">
        <v>337</v>
      </c>
      <c r="BH39" s="681"/>
      <c r="BI39" s="681"/>
      <c r="BJ39" s="681"/>
      <c r="BK39" s="681"/>
      <c r="BL39" s="681"/>
      <c r="BM39" s="681"/>
      <c r="BN39" s="681"/>
      <c r="BO39" s="681"/>
      <c r="BP39" s="681"/>
      <c r="BQ39" s="681"/>
      <c r="BR39" s="681"/>
      <c r="BS39" s="681"/>
      <c r="BT39" s="681"/>
      <c r="BU39" s="682"/>
      <c r="BV39" s="665">
        <v>14476</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2430126</v>
      </c>
      <c r="CS39" s="703"/>
      <c r="CT39" s="703"/>
      <c r="CU39" s="703"/>
      <c r="CV39" s="703"/>
      <c r="CW39" s="703"/>
      <c r="CX39" s="703"/>
      <c r="CY39" s="704"/>
      <c r="CZ39" s="670">
        <v>3.5</v>
      </c>
      <c r="DA39" s="705"/>
      <c r="DB39" s="705"/>
      <c r="DC39" s="708"/>
      <c r="DD39" s="674">
        <v>2415005</v>
      </c>
      <c r="DE39" s="703"/>
      <c r="DF39" s="703"/>
      <c r="DG39" s="703"/>
      <c r="DH39" s="703"/>
      <c r="DI39" s="703"/>
      <c r="DJ39" s="703"/>
      <c r="DK39" s="704"/>
      <c r="DL39" s="674" t="s">
        <v>127</v>
      </c>
      <c r="DM39" s="703"/>
      <c r="DN39" s="703"/>
      <c r="DO39" s="703"/>
      <c r="DP39" s="703"/>
      <c r="DQ39" s="703"/>
      <c r="DR39" s="703"/>
      <c r="DS39" s="703"/>
      <c r="DT39" s="703"/>
      <c r="DU39" s="703"/>
      <c r="DV39" s="704"/>
      <c r="DW39" s="670" t="s">
        <v>127</v>
      </c>
      <c r="DX39" s="705"/>
      <c r="DY39" s="705"/>
      <c r="DZ39" s="705"/>
      <c r="EA39" s="705"/>
      <c r="EB39" s="705"/>
      <c r="EC39" s="706"/>
    </row>
    <row r="40" spans="2:133" ht="11.25" customHeight="1" x14ac:dyDescent="0.15">
      <c r="B40" s="662" t="s">
        <v>339</v>
      </c>
      <c r="C40" s="663"/>
      <c r="D40" s="663"/>
      <c r="E40" s="663"/>
      <c r="F40" s="663"/>
      <c r="G40" s="663"/>
      <c r="H40" s="663"/>
      <c r="I40" s="663"/>
      <c r="J40" s="663"/>
      <c r="K40" s="663"/>
      <c r="L40" s="663"/>
      <c r="M40" s="663"/>
      <c r="N40" s="663"/>
      <c r="O40" s="663"/>
      <c r="P40" s="663"/>
      <c r="Q40" s="664"/>
      <c r="R40" s="665">
        <v>2218389</v>
      </c>
      <c r="S40" s="666"/>
      <c r="T40" s="666"/>
      <c r="U40" s="666"/>
      <c r="V40" s="666"/>
      <c r="W40" s="666"/>
      <c r="X40" s="666"/>
      <c r="Y40" s="667"/>
      <c r="Z40" s="668">
        <v>2.8</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v>179000</v>
      </c>
      <c r="BA40" s="666"/>
      <c r="BB40" s="666"/>
      <c r="BC40" s="666"/>
      <c r="BD40" s="703"/>
      <c r="BE40" s="703"/>
      <c r="BF40" s="734"/>
      <c r="BG40" s="746" t="s">
        <v>341</v>
      </c>
      <c r="BH40" s="747"/>
      <c r="BI40" s="747"/>
      <c r="BJ40" s="747"/>
      <c r="BK40" s="747"/>
      <c r="BL40" s="363"/>
      <c r="BM40" s="681" t="s">
        <v>342</v>
      </c>
      <c r="BN40" s="681"/>
      <c r="BO40" s="681"/>
      <c r="BP40" s="681"/>
      <c r="BQ40" s="681"/>
      <c r="BR40" s="681"/>
      <c r="BS40" s="681"/>
      <c r="BT40" s="681"/>
      <c r="BU40" s="682"/>
      <c r="BV40" s="665">
        <v>82</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1684804</v>
      </c>
      <c r="CS40" s="666"/>
      <c r="CT40" s="666"/>
      <c r="CU40" s="666"/>
      <c r="CV40" s="666"/>
      <c r="CW40" s="666"/>
      <c r="CX40" s="666"/>
      <c r="CY40" s="667"/>
      <c r="CZ40" s="670">
        <v>2.4</v>
      </c>
      <c r="DA40" s="705"/>
      <c r="DB40" s="705"/>
      <c r="DC40" s="708"/>
      <c r="DD40" s="674">
        <v>698433</v>
      </c>
      <c r="DE40" s="666"/>
      <c r="DF40" s="666"/>
      <c r="DG40" s="666"/>
      <c r="DH40" s="666"/>
      <c r="DI40" s="666"/>
      <c r="DJ40" s="666"/>
      <c r="DK40" s="667"/>
      <c r="DL40" s="674">
        <v>279646</v>
      </c>
      <c r="DM40" s="666"/>
      <c r="DN40" s="666"/>
      <c r="DO40" s="666"/>
      <c r="DP40" s="666"/>
      <c r="DQ40" s="666"/>
      <c r="DR40" s="666"/>
      <c r="DS40" s="666"/>
      <c r="DT40" s="666"/>
      <c r="DU40" s="666"/>
      <c r="DV40" s="667"/>
      <c r="DW40" s="670">
        <v>1.5</v>
      </c>
      <c r="DX40" s="705"/>
      <c r="DY40" s="705"/>
      <c r="DZ40" s="705"/>
      <c r="EA40" s="705"/>
      <c r="EB40" s="705"/>
      <c r="EC40" s="706"/>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542603</v>
      </c>
      <c r="BA41" s="666"/>
      <c r="BB41" s="666"/>
      <c r="BC41" s="666"/>
      <c r="BD41" s="703"/>
      <c r="BE41" s="703"/>
      <c r="BF41" s="734"/>
      <c r="BG41" s="746"/>
      <c r="BH41" s="747"/>
      <c r="BI41" s="747"/>
      <c r="BJ41" s="747"/>
      <c r="BK41" s="747"/>
      <c r="BL41" s="363"/>
      <c r="BM41" s="681" t="s">
        <v>346</v>
      </c>
      <c r="BN41" s="681"/>
      <c r="BO41" s="681"/>
      <c r="BP41" s="681"/>
      <c r="BQ41" s="681"/>
      <c r="BR41" s="681"/>
      <c r="BS41" s="681"/>
      <c r="BT41" s="681"/>
      <c r="BU41" s="682"/>
      <c r="BV41" s="665" t="s">
        <v>127</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703"/>
      <c r="CT41" s="703"/>
      <c r="CU41" s="703"/>
      <c r="CV41" s="703"/>
      <c r="CW41" s="703"/>
      <c r="CX41" s="703"/>
      <c r="CY41" s="704"/>
      <c r="CZ41" s="670" t="s">
        <v>127</v>
      </c>
      <c r="DA41" s="705"/>
      <c r="DB41" s="705"/>
      <c r="DC41" s="708"/>
      <c r="DD41" s="674" t="s">
        <v>127</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349</v>
      </c>
      <c r="AR42" s="754"/>
      <c r="AS42" s="754"/>
      <c r="AT42" s="754"/>
      <c r="AU42" s="754"/>
      <c r="AV42" s="754"/>
      <c r="AW42" s="754"/>
      <c r="AX42" s="754"/>
      <c r="AY42" s="755"/>
      <c r="AZ42" s="759">
        <v>2258642</v>
      </c>
      <c r="BA42" s="760"/>
      <c r="BB42" s="760"/>
      <c r="BC42" s="760"/>
      <c r="BD42" s="736"/>
      <c r="BE42" s="736"/>
      <c r="BF42" s="738"/>
      <c r="BG42" s="748"/>
      <c r="BH42" s="749"/>
      <c r="BI42" s="749"/>
      <c r="BJ42" s="749"/>
      <c r="BK42" s="749"/>
      <c r="BL42" s="364"/>
      <c r="BM42" s="694" t="s">
        <v>350</v>
      </c>
      <c r="BN42" s="694"/>
      <c r="BO42" s="694"/>
      <c r="BP42" s="694"/>
      <c r="BQ42" s="694"/>
      <c r="BR42" s="694"/>
      <c r="BS42" s="694"/>
      <c r="BT42" s="694"/>
      <c r="BU42" s="695"/>
      <c r="BV42" s="759">
        <v>367</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22494539</v>
      </c>
      <c r="CS42" s="703"/>
      <c r="CT42" s="703"/>
      <c r="CU42" s="703"/>
      <c r="CV42" s="703"/>
      <c r="CW42" s="703"/>
      <c r="CX42" s="703"/>
      <c r="CY42" s="704"/>
      <c r="CZ42" s="670">
        <v>32.4</v>
      </c>
      <c r="DA42" s="705"/>
      <c r="DB42" s="705"/>
      <c r="DC42" s="708"/>
      <c r="DD42" s="674">
        <v>404223</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352</v>
      </c>
      <c r="C43" s="663"/>
      <c r="D43" s="663"/>
      <c r="E43" s="663"/>
      <c r="F43" s="663"/>
      <c r="G43" s="663"/>
      <c r="H43" s="663"/>
      <c r="I43" s="663"/>
      <c r="J43" s="663"/>
      <c r="K43" s="663"/>
      <c r="L43" s="663"/>
      <c r="M43" s="663"/>
      <c r="N43" s="663"/>
      <c r="O43" s="663"/>
      <c r="P43" s="663"/>
      <c r="Q43" s="664"/>
      <c r="R43" s="665">
        <v>691989</v>
      </c>
      <c r="S43" s="666"/>
      <c r="T43" s="666"/>
      <c r="U43" s="666"/>
      <c r="V43" s="666"/>
      <c r="W43" s="666"/>
      <c r="X43" s="666"/>
      <c r="Y43" s="667"/>
      <c r="Z43" s="668">
        <v>0.9</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79029</v>
      </c>
      <c r="CS43" s="703"/>
      <c r="CT43" s="703"/>
      <c r="CU43" s="703"/>
      <c r="CV43" s="703"/>
      <c r="CW43" s="703"/>
      <c r="CX43" s="703"/>
      <c r="CY43" s="704"/>
      <c r="CZ43" s="670">
        <v>0.1</v>
      </c>
      <c r="DA43" s="705"/>
      <c r="DB43" s="705"/>
      <c r="DC43" s="708"/>
      <c r="DD43" s="674">
        <v>79029</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354</v>
      </c>
      <c r="C44" s="710"/>
      <c r="D44" s="710"/>
      <c r="E44" s="710"/>
      <c r="F44" s="710"/>
      <c r="G44" s="710"/>
      <c r="H44" s="710"/>
      <c r="I44" s="710"/>
      <c r="J44" s="710"/>
      <c r="K44" s="710"/>
      <c r="L44" s="710"/>
      <c r="M44" s="710"/>
      <c r="N44" s="710"/>
      <c r="O44" s="710"/>
      <c r="P44" s="710"/>
      <c r="Q44" s="711"/>
      <c r="R44" s="759">
        <v>78008663</v>
      </c>
      <c r="S44" s="760"/>
      <c r="T44" s="760"/>
      <c r="U44" s="760"/>
      <c r="V44" s="760"/>
      <c r="W44" s="760"/>
      <c r="X44" s="760"/>
      <c r="Y44" s="761"/>
      <c r="Z44" s="762">
        <v>100</v>
      </c>
      <c r="AA44" s="762"/>
      <c r="AB44" s="762"/>
      <c r="AC44" s="762"/>
      <c r="AD44" s="763">
        <v>18532113</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17270080</v>
      </c>
      <c r="CS44" s="666"/>
      <c r="CT44" s="666"/>
      <c r="CU44" s="666"/>
      <c r="CV44" s="666"/>
      <c r="CW44" s="666"/>
      <c r="CX44" s="666"/>
      <c r="CY44" s="667"/>
      <c r="CZ44" s="670">
        <v>24.9</v>
      </c>
      <c r="DA44" s="671"/>
      <c r="DB44" s="671"/>
      <c r="DC44" s="683"/>
      <c r="DD44" s="674">
        <v>351083</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15540345</v>
      </c>
      <c r="CS45" s="703"/>
      <c r="CT45" s="703"/>
      <c r="CU45" s="703"/>
      <c r="CV45" s="703"/>
      <c r="CW45" s="703"/>
      <c r="CX45" s="703"/>
      <c r="CY45" s="704"/>
      <c r="CZ45" s="670">
        <v>22.4</v>
      </c>
      <c r="DA45" s="705"/>
      <c r="DB45" s="705"/>
      <c r="DC45" s="708"/>
      <c r="DD45" s="674">
        <v>109930</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1711734</v>
      </c>
      <c r="CS46" s="666"/>
      <c r="CT46" s="666"/>
      <c r="CU46" s="666"/>
      <c r="CV46" s="666"/>
      <c r="CW46" s="666"/>
      <c r="CX46" s="666"/>
      <c r="CY46" s="667"/>
      <c r="CZ46" s="670">
        <v>2.5</v>
      </c>
      <c r="DA46" s="671"/>
      <c r="DB46" s="671"/>
      <c r="DC46" s="683"/>
      <c r="DD46" s="674">
        <v>235294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v>5224459</v>
      </c>
      <c r="CS47" s="703"/>
      <c r="CT47" s="703"/>
      <c r="CU47" s="703"/>
      <c r="CV47" s="703"/>
      <c r="CW47" s="703"/>
      <c r="CX47" s="703"/>
      <c r="CY47" s="704"/>
      <c r="CZ47" s="670">
        <v>7.5</v>
      </c>
      <c r="DA47" s="705"/>
      <c r="DB47" s="705"/>
      <c r="DC47" s="708"/>
      <c r="DD47" s="674">
        <v>53140</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69421915</v>
      </c>
      <c r="CS49" s="736"/>
      <c r="CT49" s="736"/>
      <c r="CU49" s="736"/>
      <c r="CV49" s="736"/>
      <c r="CW49" s="736"/>
      <c r="CX49" s="736"/>
      <c r="CY49" s="773"/>
      <c r="CZ49" s="764">
        <v>100</v>
      </c>
      <c r="DA49" s="774"/>
      <c r="DB49" s="774"/>
      <c r="DC49" s="775"/>
      <c r="DD49" s="776">
        <v>28244422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p36YStjR1/7QnTUkG2LNTArIYpxZPlEN9/hsw8QMZRV2qFLow6wlhDyjZ9qZyNY4XJumBsV7jjKsXFdFFWBtw==" saltValue="uFMECXEXiA78/AKrxEG4A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78040</v>
      </c>
      <c r="R7" s="1167"/>
      <c r="S7" s="1167"/>
      <c r="T7" s="1167"/>
      <c r="U7" s="1167"/>
      <c r="V7" s="1167">
        <v>69453</v>
      </c>
      <c r="W7" s="1167"/>
      <c r="X7" s="1167"/>
      <c r="Y7" s="1167"/>
      <c r="Z7" s="1167"/>
      <c r="AA7" s="1167">
        <v>8587</v>
      </c>
      <c r="AB7" s="1167"/>
      <c r="AC7" s="1167"/>
      <c r="AD7" s="1167"/>
      <c r="AE7" s="1168"/>
      <c r="AF7" s="1169">
        <v>3837</v>
      </c>
      <c r="AG7" s="1170"/>
      <c r="AH7" s="1170"/>
      <c r="AI7" s="1170"/>
      <c r="AJ7" s="1171"/>
      <c r="AK7" s="1172" t="s">
        <v>578</v>
      </c>
      <c r="AL7" s="1173"/>
      <c r="AM7" s="1173"/>
      <c r="AN7" s="1173"/>
      <c r="AO7" s="1173"/>
      <c r="AP7" s="1173">
        <v>30643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591</v>
      </c>
      <c r="BT7" s="1164"/>
      <c r="BU7" s="1164"/>
      <c r="BV7" s="1164"/>
      <c r="BW7" s="1164"/>
      <c r="BX7" s="1164"/>
      <c r="BY7" s="1164"/>
      <c r="BZ7" s="1164"/>
      <c r="CA7" s="1164"/>
      <c r="CB7" s="1164"/>
      <c r="CC7" s="1164"/>
      <c r="CD7" s="1164"/>
      <c r="CE7" s="1164"/>
      <c r="CF7" s="1164"/>
      <c r="CG7" s="1176"/>
      <c r="CH7" s="1160">
        <v>2</v>
      </c>
      <c r="CI7" s="1161"/>
      <c r="CJ7" s="1161"/>
      <c r="CK7" s="1161"/>
      <c r="CL7" s="1162"/>
      <c r="CM7" s="1160">
        <v>209</v>
      </c>
      <c r="CN7" s="1161"/>
      <c r="CO7" s="1161"/>
      <c r="CP7" s="1161"/>
      <c r="CQ7" s="1162"/>
      <c r="CR7" s="1160">
        <v>300</v>
      </c>
      <c r="CS7" s="1161"/>
      <c r="CT7" s="1161"/>
      <c r="CU7" s="1161"/>
      <c r="CV7" s="1162"/>
      <c r="CW7" s="1160">
        <v>20</v>
      </c>
      <c r="CX7" s="1161"/>
      <c r="CY7" s="1161"/>
      <c r="CZ7" s="1161"/>
      <c r="DA7" s="1162"/>
      <c r="DB7" s="1160" t="s">
        <v>581</v>
      </c>
      <c r="DC7" s="1161"/>
      <c r="DD7" s="1161"/>
      <c r="DE7" s="1161"/>
      <c r="DF7" s="1162"/>
      <c r="DG7" s="1160" t="s">
        <v>581</v>
      </c>
      <c r="DH7" s="1161"/>
      <c r="DI7" s="1161"/>
      <c r="DJ7" s="1161"/>
      <c r="DK7" s="1162"/>
      <c r="DL7" s="1160" t="s">
        <v>581</v>
      </c>
      <c r="DM7" s="1161"/>
      <c r="DN7" s="1161"/>
      <c r="DO7" s="1161"/>
      <c r="DP7" s="1162"/>
      <c r="DQ7" s="1160" t="s">
        <v>581</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592</v>
      </c>
      <c r="BT8" s="1057"/>
      <c r="BU8" s="1057"/>
      <c r="BV8" s="1057"/>
      <c r="BW8" s="1057"/>
      <c r="BX8" s="1057"/>
      <c r="BY8" s="1057"/>
      <c r="BZ8" s="1057"/>
      <c r="CA8" s="1057"/>
      <c r="CB8" s="1057"/>
      <c r="CC8" s="1057"/>
      <c r="CD8" s="1057"/>
      <c r="CE8" s="1057"/>
      <c r="CF8" s="1057"/>
      <c r="CG8" s="1078"/>
      <c r="CH8" s="1053">
        <v>20</v>
      </c>
      <c r="CI8" s="1054"/>
      <c r="CJ8" s="1054"/>
      <c r="CK8" s="1054"/>
      <c r="CL8" s="1055"/>
      <c r="CM8" s="1053">
        <v>73</v>
      </c>
      <c r="CN8" s="1054"/>
      <c r="CO8" s="1054"/>
      <c r="CP8" s="1054"/>
      <c r="CQ8" s="1055"/>
      <c r="CR8" s="1053">
        <v>70</v>
      </c>
      <c r="CS8" s="1054"/>
      <c r="CT8" s="1054"/>
      <c r="CU8" s="1054"/>
      <c r="CV8" s="1055"/>
      <c r="CW8" s="1053" t="s">
        <v>581</v>
      </c>
      <c r="CX8" s="1054"/>
      <c r="CY8" s="1054"/>
      <c r="CZ8" s="1054"/>
      <c r="DA8" s="1055"/>
      <c r="DB8" s="1053" t="s">
        <v>581</v>
      </c>
      <c r="DC8" s="1054"/>
      <c r="DD8" s="1054"/>
      <c r="DE8" s="1054"/>
      <c r="DF8" s="1055"/>
      <c r="DG8" s="1053" t="s">
        <v>581</v>
      </c>
      <c r="DH8" s="1054"/>
      <c r="DI8" s="1054"/>
      <c r="DJ8" s="1054"/>
      <c r="DK8" s="1055"/>
      <c r="DL8" s="1053" t="s">
        <v>581</v>
      </c>
      <c r="DM8" s="1054"/>
      <c r="DN8" s="1054"/>
      <c r="DO8" s="1054"/>
      <c r="DP8" s="1055"/>
      <c r="DQ8" s="1053" t="s">
        <v>581</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1">
        <f>+Q7</f>
        <v>78040</v>
      </c>
      <c r="R23" s="1125"/>
      <c r="S23" s="1125"/>
      <c r="T23" s="1125"/>
      <c r="U23" s="1125"/>
      <c r="V23" s="1125">
        <f>+V7</f>
        <v>69453</v>
      </c>
      <c r="W23" s="1125"/>
      <c r="X23" s="1125"/>
      <c r="Y23" s="1125"/>
      <c r="Z23" s="1125"/>
      <c r="AA23" s="1125">
        <f>+AA7</f>
        <v>8587</v>
      </c>
      <c r="AB23" s="1125"/>
      <c r="AC23" s="1125"/>
      <c r="AD23" s="1125"/>
      <c r="AE23" s="1132"/>
      <c r="AF23" s="1133">
        <v>3837</v>
      </c>
      <c r="AG23" s="1125"/>
      <c r="AH23" s="1125"/>
      <c r="AI23" s="1125"/>
      <c r="AJ23" s="1134"/>
      <c r="AK23" s="1135"/>
      <c r="AL23" s="1136"/>
      <c r="AM23" s="1136"/>
      <c r="AN23" s="1136"/>
      <c r="AO23" s="1136"/>
      <c r="AP23" s="1125">
        <f>+AP7</f>
        <v>30643</v>
      </c>
      <c r="AQ23" s="1125"/>
      <c r="AR23" s="1125"/>
      <c r="AS23" s="1125"/>
      <c r="AT23" s="1125"/>
      <c r="AU23" s="1126"/>
      <c r="AV23" s="1126"/>
      <c r="AW23" s="1126"/>
      <c r="AX23" s="1126"/>
      <c r="AY23" s="1127"/>
      <c r="AZ23" s="1128" t="s">
        <v>579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400</v>
      </c>
      <c r="C28" s="1112"/>
      <c r="D28" s="1112"/>
      <c r="E28" s="1112"/>
      <c r="F28" s="1112"/>
      <c r="G28" s="1112"/>
      <c r="H28" s="1112"/>
      <c r="I28" s="1112"/>
      <c r="J28" s="1112"/>
      <c r="K28" s="1112"/>
      <c r="L28" s="1112"/>
      <c r="M28" s="1112"/>
      <c r="N28" s="1112"/>
      <c r="O28" s="1112"/>
      <c r="P28" s="1113"/>
      <c r="Q28" s="1114">
        <v>7364</v>
      </c>
      <c r="R28" s="1115"/>
      <c r="S28" s="1115"/>
      <c r="T28" s="1115"/>
      <c r="U28" s="1115"/>
      <c r="V28" s="1115">
        <v>7516</v>
      </c>
      <c r="W28" s="1115"/>
      <c r="X28" s="1115"/>
      <c r="Y28" s="1115"/>
      <c r="Z28" s="1115"/>
      <c r="AA28" s="1115">
        <v>148</v>
      </c>
      <c r="AB28" s="1115"/>
      <c r="AC28" s="1115"/>
      <c r="AD28" s="1115"/>
      <c r="AE28" s="1116"/>
      <c r="AF28" s="1117">
        <v>148</v>
      </c>
      <c r="AG28" s="1115"/>
      <c r="AH28" s="1115"/>
      <c r="AI28" s="1115"/>
      <c r="AJ28" s="1118"/>
      <c r="AK28" s="1106">
        <v>543</v>
      </c>
      <c r="AL28" s="1107"/>
      <c r="AM28" s="1107"/>
      <c r="AN28" s="1107"/>
      <c r="AO28" s="1107"/>
      <c r="AP28" s="1107" t="s">
        <v>580</v>
      </c>
      <c r="AQ28" s="1107"/>
      <c r="AR28" s="1107"/>
      <c r="AS28" s="1107"/>
      <c r="AT28" s="1107"/>
      <c r="AU28" s="1107" t="s">
        <v>581</v>
      </c>
      <c r="AV28" s="1107"/>
      <c r="AW28" s="1107"/>
      <c r="AX28" s="1107"/>
      <c r="AY28" s="1107"/>
      <c r="AZ28" s="1108" t="s">
        <v>581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401</v>
      </c>
      <c r="C29" s="1095"/>
      <c r="D29" s="1095"/>
      <c r="E29" s="1095"/>
      <c r="F29" s="1095"/>
      <c r="G29" s="1095"/>
      <c r="H29" s="1095"/>
      <c r="I29" s="1095"/>
      <c r="J29" s="1095"/>
      <c r="K29" s="1095"/>
      <c r="L29" s="1095"/>
      <c r="M29" s="1095"/>
      <c r="N29" s="1095"/>
      <c r="O29" s="1095"/>
      <c r="P29" s="1096"/>
      <c r="Q29" s="1102">
        <v>7770</v>
      </c>
      <c r="R29" s="1103"/>
      <c r="S29" s="1103"/>
      <c r="T29" s="1103"/>
      <c r="U29" s="1103"/>
      <c r="V29" s="1103">
        <v>7453</v>
      </c>
      <c r="W29" s="1103"/>
      <c r="X29" s="1103"/>
      <c r="Y29" s="1103"/>
      <c r="Z29" s="1103"/>
      <c r="AA29" s="1103">
        <v>316</v>
      </c>
      <c r="AB29" s="1103"/>
      <c r="AC29" s="1103"/>
      <c r="AD29" s="1103"/>
      <c r="AE29" s="1104"/>
      <c r="AF29" s="1099">
        <v>316</v>
      </c>
      <c r="AG29" s="1100"/>
      <c r="AH29" s="1100"/>
      <c r="AI29" s="1100"/>
      <c r="AJ29" s="1101"/>
      <c r="AK29" s="1044">
        <v>1236</v>
      </c>
      <c r="AL29" s="1035">
        <f t="shared" ref="AL29:AO29" si="0">ROUND(AK29/1000000,0)</f>
        <v>0</v>
      </c>
      <c r="AM29" s="1035">
        <f t="shared" si="0"/>
        <v>0</v>
      </c>
      <c r="AN29" s="1035">
        <f t="shared" si="0"/>
        <v>0</v>
      </c>
      <c r="AO29" s="1035">
        <f t="shared" si="0"/>
        <v>0</v>
      </c>
      <c r="AP29" s="1035" t="s">
        <v>578</v>
      </c>
      <c r="AQ29" s="1035"/>
      <c r="AR29" s="1035"/>
      <c r="AS29" s="1035"/>
      <c r="AT29" s="1035"/>
      <c r="AU29" s="1035" t="s">
        <v>581</v>
      </c>
      <c r="AV29" s="1035"/>
      <c r="AW29" s="1035"/>
      <c r="AX29" s="1035"/>
      <c r="AY29" s="1035"/>
      <c r="AZ29" s="1105" t="s">
        <v>581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402</v>
      </c>
      <c r="C30" s="1095"/>
      <c r="D30" s="1095"/>
      <c r="E30" s="1095"/>
      <c r="F30" s="1095"/>
      <c r="G30" s="1095"/>
      <c r="H30" s="1095"/>
      <c r="I30" s="1095"/>
      <c r="J30" s="1095"/>
      <c r="K30" s="1095"/>
      <c r="L30" s="1095"/>
      <c r="M30" s="1095"/>
      <c r="N30" s="1095"/>
      <c r="O30" s="1095"/>
      <c r="P30" s="1096"/>
      <c r="Q30" s="1102">
        <v>930</v>
      </c>
      <c r="R30" s="1103"/>
      <c r="S30" s="1103"/>
      <c r="T30" s="1103"/>
      <c r="U30" s="1103"/>
      <c r="V30" s="1103">
        <v>921</v>
      </c>
      <c r="W30" s="1103"/>
      <c r="X30" s="1103"/>
      <c r="Y30" s="1103"/>
      <c r="Z30" s="1103"/>
      <c r="AA30" s="1103">
        <v>10</v>
      </c>
      <c r="AB30" s="1103"/>
      <c r="AC30" s="1103"/>
      <c r="AD30" s="1103"/>
      <c r="AE30" s="1104"/>
      <c r="AF30" s="1099">
        <v>10</v>
      </c>
      <c r="AG30" s="1100"/>
      <c r="AH30" s="1100"/>
      <c r="AI30" s="1100"/>
      <c r="AJ30" s="1101"/>
      <c r="AK30" s="1044">
        <v>252</v>
      </c>
      <c r="AL30" s="1035"/>
      <c r="AM30" s="1035"/>
      <c r="AN30" s="1035"/>
      <c r="AO30" s="1035"/>
      <c r="AP30" s="1035" t="s">
        <v>580</v>
      </c>
      <c r="AQ30" s="1035"/>
      <c r="AR30" s="1035"/>
      <c r="AS30" s="1035"/>
      <c r="AT30" s="1035"/>
      <c r="AU30" s="1035" t="s">
        <v>581</v>
      </c>
      <c r="AV30" s="1035"/>
      <c r="AW30" s="1035"/>
      <c r="AX30" s="1035"/>
      <c r="AY30" s="1035"/>
      <c r="AZ30" s="1105" t="s">
        <v>578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403</v>
      </c>
      <c r="C31" s="1095"/>
      <c r="D31" s="1095"/>
      <c r="E31" s="1095"/>
      <c r="F31" s="1095"/>
      <c r="G31" s="1095"/>
      <c r="H31" s="1095"/>
      <c r="I31" s="1095"/>
      <c r="J31" s="1095"/>
      <c r="K31" s="1095"/>
      <c r="L31" s="1095"/>
      <c r="M31" s="1095"/>
      <c r="N31" s="1095"/>
      <c r="O31" s="1095"/>
      <c r="P31" s="1096"/>
      <c r="Q31" s="1102">
        <v>1841</v>
      </c>
      <c r="R31" s="1103"/>
      <c r="S31" s="1103"/>
      <c r="T31" s="1103"/>
      <c r="U31" s="1103"/>
      <c r="V31" s="1103">
        <v>1810</v>
      </c>
      <c r="W31" s="1103"/>
      <c r="X31" s="1103"/>
      <c r="Y31" s="1103"/>
      <c r="Z31" s="1103"/>
      <c r="AA31" s="1103">
        <v>32</v>
      </c>
      <c r="AB31" s="1103"/>
      <c r="AC31" s="1103"/>
      <c r="AD31" s="1103"/>
      <c r="AE31" s="1104"/>
      <c r="AF31" s="1099">
        <v>1223</v>
      </c>
      <c r="AG31" s="1100"/>
      <c r="AH31" s="1100"/>
      <c r="AI31" s="1100"/>
      <c r="AJ31" s="1101"/>
      <c r="AK31" s="1044">
        <v>243</v>
      </c>
      <c r="AL31" s="1035"/>
      <c r="AM31" s="1035"/>
      <c r="AN31" s="1035"/>
      <c r="AO31" s="1035"/>
      <c r="AP31" s="1035">
        <v>8665</v>
      </c>
      <c r="AQ31" s="1035"/>
      <c r="AR31" s="1035"/>
      <c r="AS31" s="1035"/>
      <c r="AT31" s="1035"/>
      <c r="AU31" s="1035">
        <v>889</v>
      </c>
      <c r="AV31" s="1035"/>
      <c r="AW31" s="1035"/>
      <c r="AX31" s="1035"/>
      <c r="AY31" s="1035"/>
      <c r="AZ31" s="1105" t="s">
        <v>578</v>
      </c>
      <c r="BA31" s="1105"/>
      <c r="BB31" s="1105"/>
      <c r="BC31" s="1105"/>
      <c r="BD31" s="1105"/>
      <c r="BE31" s="1036" t="s">
        <v>404</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405</v>
      </c>
      <c r="C32" s="1095"/>
      <c r="D32" s="1095"/>
      <c r="E32" s="1095"/>
      <c r="F32" s="1095"/>
      <c r="G32" s="1095"/>
      <c r="H32" s="1095"/>
      <c r="I32" s="1095"/>
      <c r="J32" s="1095"/>
      <c r="K32" s="1095"/>
      <c r="L32" s="1095"/>
      <c r="M32" s="1095"/>
      <c r="N32" s="1095"/>
      <c r="O32" s="1095"/>
      <c r="P32" s="1096"/>
      <c r="Q32" s="1102">
        <v>74</v>
      </c>
      <c r="R32" s="1103"/>
      <c r="S32" s="1103"/>
      <c r="T32" s="1103"/>
      <c r="U32" s="1103"/>
      <c r="V32" s="1103">
        <v>76</v>
      </c>
      <c r="W32" s="1103"/>
      <c r="X32" s="1103"/>
      <c r="Y32" s="1103"/>
      <c r="Z32" s="1103"/>
      <c r="AA32" s="1103">
        <v>-2</v>
      </c>
      <c r="AB32" s="1103"/>
      <c r="AC32" s="1103"/>
      <c r="AD32" s="1103"/>
      <c r="AE32" s="1104"/>
      <c r="AF32" s="1099">
        <v>17</v>
      </c>
      <c r="AG32" s="1100"/>
      <c r="AH32" s="1100"/>
      <c r="AI32" s="1100"/>
      <c r="AJ32" s="1101"/>
      <c r="AK32" s="1044">
        <v>49</v>
      </c>
      <c r="AL32" s="1035"/>
      <c r="AM32" s="1035"/>
      <c r="AN32" s="1035"/>
      <c r="AO32" s="1035"/>
      <c r="AP32" s="1035">
        <v>340</v>
      </c>
      <c r="AQ32" s="1035"/>
      <c r="AR32" s="1035"/>
      <c r="AS32" s="1035"/>
      <c r="AT32" s="1035"/>
      <c r="AU32" s="1035">
        <v>280</v>
      </c>
      <c r="AV32" s="1035"/>
      <c r="AW32" s="1035"/>
      <c r="AX32" s="1035"/>
      <c r="AY32" s="1035"/>
      <c r="AZ32" s="1105" t="s">
        <v>581</v>
      </c>
      <c r="BA32" s="1105"/>
      <c r="BB32" s="1105"/>
      <c r="BC32" s="1105"/>
      <c r="BD32" s="1105"/>
      <c r="BE32" s="1036" t="s">
        <v>582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406</v>
      </c>
      <c r="C33" s="1095"/>
      <c r="D33" s="1095"/>
      <c r="E33" s="1095"/>
      <c r="F33" s="1095"/>
      <c r="G33" s="1095"/>
      <c r="H33" s="1095"/>
      <c r="I33" s="1095"/>
      <c r="J33" s="1095"/>
      <c r="K33" s="1095"/>
      <c r="L33" s="1095"/>
      <c r="M33" s="1095"/>
      <c r="N33" s="1095"/>
      <c r="O33" s="1095"/>
      <c r="P33" s="1096"/>
      <c r="Q33" s="1102">
        <v>350</v>
      </c>
      <c r="R33" s="1103"/>
      <c r="S33" s="1103"/>
      <c r="T33" s="1103"/>
      <c r="U33" s="1103"/>
      <c r="V33" s="1103">
        <v>345</v>
      </c>
      <c r="W33" s="1103"/>
      <c r="X33" s="1103"/>
      <c r="Y33" s="1103"/>
      <c r="Z33" s="1103"/>
      <c r="AA33" s="1103">
        <v>5</v>
      </c>
      <c r="AB33" s="1103"/>
      <c r="AC33" s="1103"/>
      <c r="AD33" s="1103"/>
      <c r="AE33" s="1104"/>
      <c r="AF33" s="1099">
        <v>177</v>
      </c>
      <c r="AG33" s="1100"/>
      <c r="AH33" s="1100"/>
      <c r="AI33" s="1100"/>
      <c r="AJ33" s="1101"/>
      <c r="AK33" s="1044">
        <v>30</v>
      </c>
      <c r="AL33" s="1035"/>
      <c r="AM33" s="1035"/>
      <c r="AN33" s="1035"/>
      <c r="AO33" s="1035"/>
      <c r="AP33" s="1035">
        <v>471</v>
      </c>
      <c r="AQ33" s="1035"/>
      <c r="AR33" s="1035"/>
      <c r="AS33" s="1035"/>
      <c r="AT33" s="1035"/>
      <c r="AU33" s="1035">
        <v>285</v>
      </c>
      <c r="AV33" s="1035"/>
      <c r="AW33" s="1035"/>
      <c r="AX33" s="1035"/>
      <c r="AY33" s="1035"/>
      <c r="AZ33" s="1105" t="s">
        <v>581</v>
      </c>
      <c r="BA33" s="1105"/>
      <c r="BB33" s="1105"/>
      <c r="BC33" s="1105"/>
      <c r="BD33" s="1105"/>
      <c r="BE33" s="1036" t="s">
        <v>404</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407</v>
      </c>
      <c r="C34" s="1095"/>
      <c r="D34" s="1095"/>
      <c r="E34" s="1095"/>
      <c r="F34" s="1095"/>
      <c r="G34" s="1095"/>
      <c r="H34" s="1095"/>
      <c r="I34" s="1095"/>
      <c r="J34" s="1095"/>
      <c r="K34" s="1095"/>
      <c r="L34" s="1095"/>
      <c r="M34" s="1095"/>
      <c r="N34" s="1095"/>
      <c r="O34" s="1095"/>
      <c r="P34" s="1096"/>
      <c r="Q34" s="1102">
        <v>1810</v>
      </c>
      <c r="R34" s="1103"/>
      <c r="S34" s="1103"/>
      <c r="T34" s="1103"/>
      <c r="U34" s="1103"/>
      <c r="V34" s="1103">
        <v>1889</v>
      </c>
      <c r="W34" s="1103"/>
      <c r="X34" s="1103"/>
      <c r="Y34" s="1103"/>
      <c r="Z34" s="1103"/>
      <c r="AA34" s="1103">
        <v>-79</v>
      </c>
      <c r="AB34" s="1103"/>
      <c r="AC34" s="1103"/>
      <c r="AD34" s="1103"/>
      <c r="AE34" s="1104"/>
      <c r="AF34" s="1099">
        <v>48</v>
      </c>
      <c r="AG34" s="1100"/>
      <c r="AH34" s="1100"/>
      <c r="AI34" s="1100"/>
      <c r="AJ34" s="1101"/>
      <c r="AK34" s="1044">
        <v>998</v>
      </c>
      <c r="AL34" s="1035"/>
      <c r="AM34" s="1035"/>
      <c r="AN34" s="1035"/>
      <c r="AO34" s="1035"/>
      <c r="AP34" s="1035">
        <v>6576</v>
      </c>
      <c r="AQ34" s="1035"/>
      <c r="AR34" s="1035"/>
      <c r="AS34" s="1035"/>
      <c r="AT34" s="1035"/>
      <c r="AU34" s="1035">
        <v>6195</v>
      </c>
      <c r="AV34" s="1035"/>
      <c r="AW34" s="1035"/>
      <c r="AX34" s="1035"/>
      <c r="AY34" s="1035"/>
      <c r="AZ34" s="1105" t="s">
        <v>581</v>
      </c>
      <c r="BA34" s="1105"/>
      <c r="BB34" s="1105"/>
      <c r="BC34" s="1105"/>
      <c r="BD34" s="1105"/>
      <c r="BE34" s="1036" t="s">
        <v>404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408</v>
      </c>
      <c r="C35" s="1095"/>
      <c r="D35" s="1095"/>
      <c r="E35" s="1095"/>
      <c r="F35" s="1095"/>
      <c r="G35" s="1095"/>
      <c r="H35" s="1095"/>
      <c r="I35" s="1095"/>
      <c r="J35" s="1095"/>
      <c r="K35" s="1095"/>
      <c r="L35" s="1095"/>
      <c r="M35" s="1095"/>
      <c r="N35" s="1095"/>
      <c r="O35" s="1095"/>
      <c r="P35" s="1096"/>
      <c r="Q35" s="1102">
        <v>12013</v>
      </c>
      <c r="R35" s="1103"/>
      <c r="S35" s="1103"/>
      <c r="T35" s="1103"/>
      <c r="U35" s="1103"/>
      <c r="V35" s="1103">
        <v>11220</v>
      </c>
      <c r="W35" s="1103"/>
      <c r="X35" s="1103"/>
      <c r="Y35" s="1103"/>
      <c r="Z35" s="1103"/>
      <c r="AA35" s="1103">
        <v>793</v>
      </c>
      <c r="AB35" s="1103"/>
      <c r="AC35" s="1103"/>
      <c r="AD35" s="1103"/>
      <c r="AE35" s="1104"/>
      <c r="AF35" s="1099">
        <v>2223</v>
      </c>
      <c r="AG35" s="1100"/>
      <c r="AH35" s="1100"/>
      <c r="AI35" s="1100"/>
      <c r="AJ35" s="1101"/>
      <c r="AK35" s="1044">
        <v>1728</v>
      </c>
      <c r="AL35" s="1035"/>
      <c r="AM35" s="1035"/>
      <c r="AN35" s="1035"/>
      <c r="AO35" s="1035"/>
      <c r="AP35" s="1035">
        <v>3279</v>
      </c>
      <c r="AQ35" s="1035"/>
      <c r="AR35" s="1035"/>
      <c r="AS35" s="1035"/>
      <c r="AT35" s="1035"/>
      <c r="AU35" s="1035">
        <v>3246</v>
      </c>
      <c r="AV35" s="1035"/>
      <c r="AW35" s="1035"/>
      <c r="AX35" s="1035"/>
      <c r="AY35" s="1035"/>
      <c r="AZ35" s="1105" t="s">
        <v>581</v>
      </c>
      <c r="BA35" s="1105"/>
      <c r="BB35" s="1105"/>
      <c r="BC35" s="1105"/>
      <c r="BD35" s="1105"/>
      <c r="BE35" s="1036" t="s">
        <v>404</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t="s">
        <v>409</v>
      </c>
      <c r="C36" s="1095"/>
      <c r="D36" s="1095"/>
      <c r="E36" s="1095"/>
      <c r="F36" s="1095"/>
      <c r="G36" s="1095"/>
      <c r="H36" s="1095"/>
      <c r="I36" s="1095"/>
      <c r="J36" s="1095"/>
      <c r="K36" s="1095"/>
      <c r="L36" s="1095"/>
      <c r="M36" s="1095"/>
      <c r="N36" s="1095"/>
      <c r="O36" s="1095"/>
      <c r="P36" s="1096"/>
      <c r="Q36" s="1102">
        <v>338</v>
      </c>
      <c r="R36" s="1103"/>
      <c r="S36" s="1103"/>
      <c r="T36" s="1103"/>
      <c r="U36" s="1103"/>
      <c r="V36" s="1103">
        <v>337</v>
      </c>
      <c r="W36" s="1103"/>
      <c r="X36" s="1103"/>
      <c r="Y36" s="1103"/>
      <c r="Z36" s="1103"/>
      <c r="AA36" s="1103">
        <v>0</v>
      </c>
      <c r="AB36" s="1103"/>
      <c r="AC36" s="1103"/>
      <c r="AD36" s="1103"/>
      <c r="AE36" s="1104"/>
      <c r="AF36" s="1099">
        <v>0</v>
      </c>
      <c r="AG36" s="1100"/>
      <c r="AH36" s="1100"/>
      <c r="AI36" s="1100"/>
      <c r="AJ36" s="1101"/>
      <c r="AK36" s="1044">
        <v>179</v>
      </c>
      <c r="AL36" s="1035"/>
      <c r="AM36" s="1035"/>
      <c r="AN36" s="1035"/>
      <c r="AO36" s="1035"/>
      <c r="AP36" s="1035">
        <v>622</v>
      </c>
      <c r="AQ36" s="1035"/>
      <c r="AR36" s="1035"/>
      <c r="AS36" s="1035"/>
      <c r="AT36" s="1035"/>
      <c r="AU36" s="1035">
        <v>544</v>
      </c>
      <c r="AV36" s="1035"/>
      <c r="AW36" s="1035"/>
      <c r="AX36" s="1035"/>
      <c r="AY36" s="1035"/>
      <c r="AZ36" s="1105" t="s">
        <v>581</v>
      </c>
      <c r="BA36" s="1105"/>
      <c r="BB36" s="1105"/>
      <c r="BC36" s="1105"/>
      <c r="BD36" s="1105"/>
      <c r="BE36" s="1036" t="s">
        <v>410</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t="s">
        <v>411</v>
      </c>
      <c r="C37" s="1095"/>
      <c r="D37" s="1095"/>
      <c r="E37" s="1095"/>
      <c r="F37" s="1095"/>
      <c r="G37" s="1095"/>
      <c r="H37" s="1095"/>
      <c r="I37" s="1095"/>
      <c r="J37" s="1095"/>
      <c r="K37" s="1095"/>
      <c r="L37" s="1095"/>
      <c r="M37" s="1095"/>
      <c r="N37" s="1095"/>
      <c r="O37" s="1095"/>
      <c r="P37" s="1096"/>
      <c r="Q37" s="1102">
        <v>5</v>
      </c>
      <c r="R37" s="1103"/>
      <c r="S37" s="1103"/>
      <c r="T37" s="1103"/>
      <c r="U37" s="1103"/>
      <c r="V37" s="1103">
        <v>5</v>
      </c>
      <c r="W37" s="1103"/>
      <c r="X37" s="1103"/>
      <c r="Y37" s="1103"/>
      <c r="Z37" s="1103"/>
      <c r="AA37" s="1103">
        <v>0</v>
      </c>
      <c r="AB37" s="1103"/>
      <c r="AC37" s="1103"/>
      <c r="AD37" s="1103"/>
      <c r="AE37" s="1104"/>
      <c r="AF37" s="1099">
        <v>0</v>
      </c>
      <c r="AG37" s="1100"/>
      <c r="AH37" s="1100"/>
      <c r="AI37" s="1100"/>
      <c r="AJ37" s="1101"/>
      <c r="AK37" s="1044">
        <v>4</v>
      </c>
      <c r="AL37" s="1035"/>
      <c r="AM37" s="1035"/>
      <c r="AN37" s="1035"/>
      <c r="AO37" s="1035"/>
      <c r="AP37" s="1035" t="s">
        <v>578</v>
      </c>
      <c r="AQ37" s="1035"/>
      <c r="AR37" s="1035"/>
      <c r="AS37" s="1035"/>
      <c r="AT37" s="1035"/>
      <c r="AU37" s="1035" t="s">
        <v>578</v>
      </c>
      <c r="AV37" s="1035"/>
      <c r="AW37" s="1035"/>
      <c r="AX37" s="1035"/>
      <c r="AY37" s="1035"/>
      <c r="AZ37" s="1105" t="s">
        <v>578</v>
      </c>
      <c r="BA37" s="1105"/>
      <c r="BB37" s="1105"/>
      <c r="BC37" s="1105"/>
      <c r="BD37" s="1105"/>
      <c r="BE37" s="1036" t="s">
        <v>583</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388</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4163</v>
      </c>
      <c r="AG63" s="1023"/>
      <c r="AH63" s="1023"/>
      <c r="AI63" s="1023"/>
      <c r="AJ63" s="1086"/>
      <c r="AK63" s="1087"/>
      <c r="AL63" s="1027"/>
      <c r="AM63" s="1027"/>
      <c r="AN63" s="1027"/>
      <c r="AO63" s="1027"/>
      <c r="AP63" s="1023">
        <f>+SUM(AP31:AP36)</f>
        <v>19953</v>
      </c>
      <c r="AQ63" s="1023"/>
      <c r="AR63" s="1023"/>
      <c r="AS63" s="1023"/>
      <c r="AT63" s="1023"/>
      <c r="AU63" s="1023">
        <f>+SUM(AU31:AU36)</f>
        <v>11439</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416</v>
      </c>
      <c r="W66" s="1066"/>
      <c r="X66" s="1066"/>
      <c r="Y66" s="1066"/>
      <c r="Z66" s="1067"/>
      <c r="AA66" s="1065" t="s">
        <v>394</v>
      </c>
      <c r="AB66" s="1066"/>
      <c r="AC66" s="1066"/>
      <c r="AD66" s="1066"/>
      <c r="AE66" s="1067"/>
      <c r="AF66" s="1071" t="s">
        <v>417</v>
      </c>
      <c r="AG66" s="1072"/>
      <c r="AH66" s="1072"/>
      <c r="AI66" s="1072"/>
      <c r="AJ66" s="1073"/>
      <c r="AK66" s="1065" t="s">
        <v>418</v>
      </c>
      <c r="AL66" s="1060"/>
      <c r="AM66" s="1060"/>
      <c r="AN66" s="1060"/>
      <c r="AO66" s="1061"/>
      <c r="AP66" s="1065" t="s">
        <v>419</v>
      </c>
      <c r="AQ66" s="1066"/>
      <c r="AR66" s="1066"/>
      <c r="AS66" s="1066"/>
      <c r="AT66" s="1067"/>
      <c r="AU66" s="1065" t="s">
        <v>420</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584</v>
      </c>
      <c r="C68" s="1050"/>
      <c r="D68" s="1050"/>
      <c r="E68" s="1050"/>
      <c r="F68" s="1050"/>
      <c r="G68" s="1050"/>
      <c r="H68" s="1050"/>
      <c r="I68" s="1050"/>
      <c r="J68" s="1050"/>
      <c r="K68" s="1050"/>
      <c r="L68" s="1050"/>
      <c r="M68" s="1050"/>
      <c r="N68" s="1050"/>
      <c r="O68" s="1050"/>
      <c r="P68" s="1051"/>
      <c r="Q68" s="1052">
        <v>10978</v>
      </c>
      <c r="R68" s="1046"/>
      <c r="S68" s="1046"/>
      <c r="T68" s="1046"/>
      <c r="U68" s="1046"/>
      <c r="V68" s="1046">
        <v>10532</v>
      </c>
      <c r="W68" s="1046"/>
      <c r="X68" s="1046"/>
      <c r="Y68" s="1046"/>
      <c r="Z68" s="1046"/>
      <c r="AA68" s="1046">
        <v>446</v>
      </c>
      <c r="AB68" s="1046"/>
      <c r="AC68" s="1046"/>
      <c r="AD68" s="1046"/>
      <c r="AE68" s="1046"/>
      <c r="AF68" s="1046">
        <v>446</v>
      </c>
      <c r="AG68" s="1046"/>
      <c r="AH68" s="1046"/>
      <c r="AI68" s="1046"/>
      <c r="AJ68" s="1046"/>
      <c r="AK68" s="1046">
        <v>660</v>
      </c>
      <c r="AL68" s="1046"/>
      <c r="AM68" s="1046"/>
      <c r="AN68" s="1046"/>
      <c r="AO68" s="1046"/>
      <c r="AP68" s="1046" t="s">
        <v>585</v>
      </c>
      <c r="AQ68" s="1046"/>
      <c r="AR68" s="1046"/>
      <c r="AS68" s="1046"/>
      <c r="AT68" s="1046"/>
      <c r="AU68" s="1046" t="s">
        <v>581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586</v>
      </c>
      <c r="C69" s="1039"/>
      <c r="D69" s="1039"/>
      <c r="E69" s="1039"/>
      <c r="F69" s="1039"/>
      <c r="G69" s="1039"/>
      <c r="H69" s="1039"/>
      <c r="I69" s="1039"/>
      <c r="J69" s="1039"/>
      <c r="K69" s="1039"/>
      <c r="L69" s="1039"/>
      <c r="M69" s="1039"/>
      <c r="N69" s="1039"/>
      <c r="O69" s="1039"/>
      <c r="P69" s="1040"/>
      <c r="Q69" s="1042">
        <v>860</v>
      </c>
      <c r="R69" s="1043"/>
      <c r="S69" s="1043"/>
      <c r="T69" s="1043"/>
      <c r="U69" s="1044"/>
      <c r="V69" s="1045">
        <v>858</v>
      </c>
      <c r="W69" s="1043"/>
      <c r="X69" s="1043"/>
      <c r="Y69" s="1043"/>
      <c r="Z69" s="1044"/>
      <c r="AA69" s="1045">
        <v>2</v>
      </c>
      <c r="AB69" s="1043"/>
      <c r="AC69" s="1043"/>
      <c r="AD69" s="1043"/>
      <c r="AE69" s="1044"/>
      <c r="AF69" s="1045">
        <v>2</v>
      </c>
      <c r="AG69" s="1043"/>
      <c r="AH69" s="1043"/>
      <c r="AI69" s="1043"/>
      <c r="AJ69" s="1044"/>
      <c r="AK69" s="1045">
        <v>1</v>
      </c>
      <c r="AL69" s="1043"/>
      <c r="AM69" s="1043"/>
      <c r="AN69" s="1043"/>
      <c r="AO69" s="1044"/>
      <c r="AP69" s="1045" t="s">
        <v>578</v>
      </c>
      <c r="AQ69" s="1043"/>
      <c r="AR69" s="1043"/>
      <c r="AS69" s="1043"/>
      <c r="AT69" s="1044"/>
      <c r="AU69" s="1035" t="s">
        <v>581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587</v>
      </c>
      <c r="C70" s="1039"/>
      <c r="D70" s="1039"/>
      <c r="E70" s="1039"/>
      <c r="F70" s="1039"/>
      <c r="G70" s="1039"/>
      <c r="H70" s="1039"/>
      <c r="I70" s="1039"/>
      <c r="J70" s="1039"/>
      <c r="K70" s="1039"/>
      <c r="L70" s="1039"/>
      <c r="M70" s="1039"/>
      <c r="N70" s="1039"/>
      <c r="O70" s="1039"/>
      <c r="P70" s="1040"/>
      <c r="Q70" s="1041">
        <v>1812</v>
      </c>
      <c r="R70" s="1035"/>
      <c r="S70" s="1035"/>
      <c r="T70" s="1035"/>
      <c r="U70" s="1035"/>
      <c r="V70" s="1035">
        <v>1778</v>
      </c>
      <c r="W70" s="1035"/>
      <c r="X70" s="1035"/>
      <c r="Y70" s="1035"/>
      <c r="Z70" s="1035"/>
      <c r="AA70" s="1035">
        <v>34</v>
      </c>
      <c r="AB70" s="1035"/>
      <c r="AC70" s="1035"/>
      <c r="AD70" s="1035"/>
      <c r="AE70" s="1035"/>
      <c r="AF70" s="1035">
        <v>29</v>
      </c>
      <c r="AG70" s="1035"/>
      <c r="AH70" s="1035"/>
      <c r="AI70" s="1035"/>
      <c r="AJ70" s="1035"/>
      <c r="AK70" s="1035">
        <v>17</v>
      </c>
      <c r="AL70" s="1035"/>
      <c r="AM70" s="1035"/>
      <c r="AN70" s="1035"/>
      <c r="AO70" s="1035"/>
      <c r="AP70" s="1035">
        <v>140</v>
      </c>
      <c r="AQ70" s="1035"/>
      <c r="AR70" s="1035"/>
      <c r="AS70" s="1035"/>
      <c r="AT70" s="1035"/>
      <c r="AU70" s="1035">
        <v>118</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588</v>
      </c>
      <c r="C71" s="1039"/>
      <c r="D71" s="1039"/>
      <c r="E71" s="1039"/>
      <c r="F71" s="1039"/>
      <c r="G71" s="1039"/>
      <c r="H71" s="1039"/>
      <c r="I71" s="1039"/>
      <c r="J71" s="1039"/>
      <c r="K71" s="1039"/>
      <c r="L71" s="1039"/>
      <c r="M71" s="1039"/>
      <c r="N71" s="1039"/>
      <c r="O71" s="1039"/>
      <c r="P71" s="1040"/>
      <c r="Q71" s="1041">
        <v>163</v>
      </c>
      <c r="R71" s="1035"/>
      <c r="S71" s="1035"/>
      <c r="T71" s="1035"/>
      <c r="U71" s="1035"/>
      <c r="V71" s="1035">
        <v>160</v>
      </c>
      <c r="W71" s="1035"/>
      <c r="X71" s="1035"/>
      <c r="Y71" s="1035"/>
      <c r="Z71" s="1035"/>
      <c r="AA71" s="1035">
        <v>3</v>
      </c>
      <c r="AB71" s="1035"/>
      <c r="AC71" s="1035"/>
      <c r="AD71" s="1035"/>
      <c r="AE71" s="1035"/>
      <c r="AF71" s="1035">
        <v>3</v>
      </c>
      <c r="AG71" s="1035"/>
      <c r="AH71" s="1035"/>
      <c r="AI71" s="1035"/>
      <c r="AJ71" s="1035"/>
      <c r="AK71" s="1035">
        <v>8</v>
      </c>
      <c r="AL71" s="1035"/>
      <c r="AM71" s="1035"/>
      <c r="AN71" s="1035"/>
      <c r="AO71" s="1035"/>
      <c r="AP71" s="1035" t="s">
        <v>578</v>
      </c>
      <c r="AQ71" s="1035"/>
      <c r="AR71" s="1035"/>
      <c r="AS71" s="1035"/>
      <c r="AT71" s="1035"/>
      <c r="AU71" s="1035" t="s">
        <v>581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589</v>
      </c>
      <c r="C72" s="1039"/>
      <c r="D72" s="1039"/>
      <c r="E72" s="1039"/>
      <c r="F72" s="1039"/>
      <c r="G72" s="1039"/>
      <c r="H72" s="1039"/>
      <c r="I72" s="1039"/>
      <c r="J72" s="1039"/>
      <c r="K72" s="1039"/>
      <c r="L72" s="1039"/>
      <c r="M72" s="1039"/>
      <c r="N72" s="1039"/>
      <c r="O72" s="1039"/>
      <c r="P72" s="1040"/>
      <c r="Q72" s="1041">
        <v>249</v>
      </c>
      <c r="R72" s="1035"/>
      <c r="S72" s="1035"/>
      <c r="T72" s="1035"/>
      <c r="U72" s="1035"/>
      <c r="V72" s="1035">
        <v>171</v>
      </c>
      <c r="W72" s="1035"/>
      <c r="X72" s="1035"/>
      <c r="Y72" s="1035"/>
      <c r="Z72" s="1035"/>
      <c r="AA72" s="1035">
        <v>78</v>
      </c>
      <c r="AB72" s="1035"/>
      <c r="AC72" s="1035"/>
      <c r="AD72" s="1035"/>
      <c r="AE72" s="1035"/>
      <c r="AF72" s="1035">
        <v>78</v>
      </c>
      <c r="AG72" s="1035"/>
      <c r="AH72" s="1035"/>
      <c r="AI72" s="1035"/>
      <c r="AJ72" s="1035"/>
      <c r="AK72" s="1035">
        <v>35</v>
      </c>
      <c r="AL72" s="1035"/>
      <c r="AM72" s="1035"/>
      <c r="AN72" s="1035"/>
      <c r="AO72" s="1035"/>
      <c r="AP72" s="1035" t="s">
        <v>581</v>
      </c>
      <c r="AQ72" s="1035"/>
      <c r="AR72" s="1035"/>
      <c r="AS72" s="1035"/>
      <c r="AT72" s="1035"/>
      <c r="AU72" s="1035" t="s">
        <v>581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590</v>
      </c>
      <c r="C73" s="1039"/>
      <c r="D73" s="1039"/>
      <c r="E73" s="1039"/>
      <c r="F73" s="1039"/>
      <c r="G73" s="1039"/>
      <c r="H73" s="1039"/>
      <c r="I73" s="1039"/>
      <c r="J73" s="1039"/>
      <c r="K73" s="1039"/>
      <c r="L73" s="1039"/>
      <c r="M73" s="1039"/>
      <c r="N73" s="1039"/>
      <c r="O73" s="1039"/>
      <c r="P73" s="1040"/>
      <c r="Q73" s="1041">
        <v>273284</v>
      </c>
      <c r="R73" s="1035"/>
      <c r="S73" s="1035"/>
      <c r="T73" s="1035"/>
      <c r="U73" s="1035"/>
      <c r="V73" s="1035">
        <v>266441</v>
      </c>
      <c r="W73" s="1035"/>
      <c r="X73" s="1035"/>
      <c r="Y73" s="1035"/>
      <c r="Z73" s="1035"/>
      <c r="AA73" s="1035">
        <v>6843</v>
      </c>
      <c r="AB73" s="1035"/>
      <c r="AC73" s="1035"/>
      <c r="AD73" s="1035"/>
      <c r="AE73" s="1035"/>
      <c r="AF73" s="1035">
        <v>6843</v>
      </c>
      <c r="AG73" s="1035"/>
      <c r="AH73" s="1035"/>
      <c r="AI73" s="1035"/>
      <c r="AJ73" s="1035"/>
      <c r="AK73" s="1035">
        <v>11003</v>
      </c>
      <c r="AL73" s="1035"/>
      <c r="AM73" s="1035"/>
      <c r="AN73" s="1035"/>
      <c r="AO73" s="1035"/>
      <c r="AP73" s="1035" t="s">
        <v>578</v>
      </c>
      <c r="AQ73" s="1035"/>
      <c r="AR73" s="1035"/>
      <c r="AS73" s="1035"/>
      <c r="AT73" s="1035"/>
      <c r="AU73" s="1035" t="s">
        <v>578</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SUM(AF68:AJ87)</f>
        <v>7401</v>
      </c>
      <c r="AG88" s="1023"/>
      <c r="AH88" s="1023"/>
      <c r="AI88" s="1023"/>
      <c r="AJ88" s="1023"/>
      <c r="AK88" s="1027"/>
      <c r="AL88" s="1027"/>
      <c r="AM88" s="1027"/>
      <c r="AN88" s="1027"/>
      <c r="AO88" s="1027"/>
      <c r="AP88" s="1023">
        <f>+AP70</f>
        <v>140</v>
      </c>
      <c r="AQ88" s="1023"/>
      <c r="AR88" s="1023"/>
      <c r="AS88" s="1023"/>
      <c r="AT88" s="1023"/>
      <c r="AU88" s="1023">
        <f>+AU70</f>
        <v>118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+CR7+CR8</f>
        <v>370</v>
      </c>
      <c r="CS102" s="1017"/>
      <c r="CT102" s="1017"/>
      <c r="CU102" s="1017"/>
      <c r="CV102" s="1018"/>
      <c r="CW102" s="1016">
        <f>+CW7</f>
        <v>20</v>
      </c>
      <c r="CX102" s="1017"/>
      <c r="CY102" s="1017"/>
      <c r="CZ102" s="1017"/>
      <c r="DA102" s="1018"/>
      <c r="DB102" s="1016" t="s">
        <v>578</v>
      </c>
      <c r="DC102" s="1017"/>
      <c r="DD102" s="1017"/>
      <c r="DE102" s="1017"/>
      <c r="DF102" s="1018"/>
      <c r="DG102" s="1016" t="s">
        <v>578</v>
      </c>
      <c r="DH102" s="1017"/>
      <c r="DI102" s="1017"/>
      <c r="DJ102" s="1017"/>
      <c r="DK102" s="1018"/>
      <c r="DL102" s="1016" t="s">
        <v>578</v>
      </c>
      <c r="DM102" s="1017"/>
      <c r="DN102" s="1017"/>
      <c r="DO102" s="1017"/>
      <c r="DP102" s="1018"/>
      <c r="DQ102" s="1016" t="s">
        <v>578</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303</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303</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303</v>
      </c>
      <c r="DR109" s="960"/>
      <c r="DS109" s="960"/>
      <c r="DT109" s="960"/>
      <c r="DU109" s="961"/>
      <c r="DV109" s="962" t="s">
        <v>432</v>
      </c>
      <c r="DW109" s="960"/>
      <c r="DX109" s="960"/>
      <c r="DY109" s="960"/>
      <c r="DZ109" s="993"/>
    </row>
    <row r="110" spans="1:131" s="226" customFormat="1" ht="26.25" customHeight="1" x14ac:dyDescent="0.15">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3040265</v>
      </c>
      <c r="AB110" s="953"/>
      <c r="AC110" s="953"/>
      <c r="AD110" s="953"/>
      <c r="AE110" s="954"/>
      <c r="AF110" s="955">
        <v>3308094</v>
      </c>
      <c r="AG110" s="953"/>
      <c r="AH110" s="953"/>
      <c r="AI110" s="953"/>
      <c r="AJ110" s="954"/>
      <c r="AK110" s="955">
        <v>3475344</v>
      </c>
      <c r="AL110" s="953"/>
      <c r="AM110" s="953"/>
      <c r="AN110" s="953"/>
      <c r="AO110" s="954"/>
      <c r="AP110" s="956">
        <v>20.8</v>
      </c>
      <c r="AQ110" s="957"/>
      <c r="AR110" s="957"/>
      <c r="AS110" s="957"/>
      <c r="AT110" s="958"/>
      <c r="AU110" s="994" t="s">
        <v>72</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38850702</v>
      </c>
      <c r="BR110" s="906"/>
      <c r="BS110" s="906"/>
      <c r="BT110" s="906"/>
      <c r="BU110" s="906"/>
      <c r="BV110" s="906">
        <v>39574192</v>
      </c>
      <c r="BW110" s="906"/>
      <c r="BX110" s="906"/>
      <c r="BY110" s="906"/>
      <c r="BZ110" s="906"/>
      <c r="CA110" s="906">
        <v>30643361</v>
      </c>
      <c r="CB110" s="906"/>
      <c r="CC110" s="906"/>
      <c r="CD110" s="906"/>
      <c r="CE110" s="906"/>
      <c r="CF110" s="930">
        <v>183.5</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438</v>
      </c>
      <c r="DM110" s="906"/>
      <c r="DN110" s="906"/>
      <c r="DO110" s="906"/>
      <c r="DP110" s="906"/>
      <c r="DQ110" s="906" t="s">
        <v>439</v>
      </c>
      <c r="DR110" s="906"/>
      <c r="DS110" s="906"/>
      <c r="DT110" s="906"/>
      <c r="DU110" s="906"/>
      <c r="DV110" s="907" t="s">
        <v>439</v>
      </c>
      <c r="DW110" s="907"/>
      <c r="DX110" s="907"/>
      <c r="DY110" s="907"/>
      <c r="DZ110" s="908"/>
    </row>
    <row r="111" spans="1:131" s="226"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127</v>
      </c>
      <c r="AG111" s="983"/>
      <c r="AH111" s="983"/>
      <c r="AI111" s="983"/>
      <c r="AJ111" s="984"/>
      <c r="AK111" s="985" t="s">
        <v>127</v>
      </c>
      <c r="AL111" s="983"/>
      <c r="AM111" s="983"/>
      <c r="AN111" s="983"/>
      <c r="AO111" s="984"/>
      <c r="AP111" s="986" t="s">
        <v>127</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v>60000</v>
      </c>
      <c r="BR111" s="881"/>
      <c r="BS111" s="881"/>
      <c r="BT111" s="881"/>
      <c r="BU111" s="881"/>
      <c r="BV111" s="881" t="s">
        <v>439</v>
      </c>
      <c r="BW111" s="881"/>
      <c r="BX111" s="881"/>
      <c r="BY111" s="881"/>
      <c r="BZ111" s="881"/>
      <c r="CA111" s="881" t="s">
        <v>127</v>
      </c>
      <c r="CB111" s="881"/>
      <c r="CC111" s="881"/>
      <c r="CD111" s="881"/>
      <c r="CE111" s="881"/>
      <c r="CF111" s="939" t="s">
        <v>442</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439</v>
      </c>
      <c r="DH111" s="881"/>
      <c r="DI111" s="881"/>
      <c r="DJ111" s="881"/>
      <c r="DK111" s="881"/>
      <c r="DL111" s="881" t="s">
        <v>127</v>
      </c>
      <c r="DM111" s="881"/>
      <c r="DN111" s="881"/>
      <c r="DO111" s="881"/>
      <c r="DP111" s="881"/>
      <c r="DQ111" s="881" t="s">
        <v>439</v>
      </c>
      <c r="DR111" s="881"/>
      <c r="DS111" s="881"/>
      <c r="DT111" s="881"/>
      <c r="DU111" s="881"/>
      <c r="DV111" s="858" t="s">
        <v>439</v>
      </c>
      <c r="DW111" s="858"/>
      <c r="DX111" s="858"/>
      <c r="DY111" s="858"/>
      <c r="DZ111" s="859"/>
    </row>
    <row r="112" spans="1:131" s="226"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439</v>
      </c>
      <c r="AB112" s="844"/>
      <c r="AC112" s="844"/>
      <c r="AD112" s="844"/>
      <c r="AE112" s="845"/>
      <c r="AF112" s="846" t="s">
        <v>438</v>
      </c>
      <c r="AG112" s="844"/>
      <c r="AH112" s="844"/>
      <c r="AI112" s="844"/>
      <c r="AJ112" s="845"/>
      <c r="AK112" s="846" t="s">
        <v>127</v>
      </c>
      <c r="AL112" s="844"/>
      <c r="AM112" s="844"/>
      <c r="AN112" s="844"/>
      <c r="AO112" s="845"/>
      <c r="AP112" s="888" t="s">
        <v>438</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13246325</v>
      </c>
      <c r="BR112" s="881"/>
      <c r="BS112" s="881"/>
      <c r="BT112" s="881"/>
      <c r="BU112" s="881"/>
      <c r="BV112" s="881">
        <v>12232983</v>
      </c>
      <c r="BW112" s="881"/>
      <c r="BX112" s="881"/>
      <c r="BY112" s="881"/>
      <c r="BZ112" s="881"/>
      <c r="CA112" s="881">
        <v>11438182</v>
      </c>
      <c r="CB112" s="881"/>
      <c r="CC112" s="881"/>
      <c r="CD112" s="881"/>
      <c r="CE112" s="881"/>
      <c r="CF112" s="939">
        <v>68.5</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438</v>
      </c>
      <c r="DM112" s="881"/>
      <c r="DN112" s="881"/>
      <c r="DO112" s="881"/>
      <c r="DP112" s="881"/>
      <c r="DQ112" s="881" t="s">
        <v>438</v>
      </c>
      <c r="DR112" s="881"/>
      <c r="DS112" s="881"/>
      <c r="DT112" s="881"/>
      <c r="DU112" s="881"/>
      <c r="DV112" s="858" t="s">
        <v>438</v>
      </c>
      <c r="DW112" s="858"/>
      <c r="DX112" s="858"/>
      <c r="DY112" s="858"/>
      <c r="DZ112" s="859"/>
    </row>
    <row r="113" spans="1:130" s="226"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1313117</v>
      </c>
      <c r="AB113" s="983"/>
      <c r="AC113" s="983"/>
      <c r="AD113" s="983"/>
      <c r="AE113" s="984"/>
      <c r="AF113" s="985">
        <v>1112851</v>
      </c>
      <c r="AG113" s="983"/>
      <c r="AH113" s="983"/>
      <c r="AI113" s="983"/>
      <c r="AJ113" s="984"/>
      <c r="AK113" s="985">
        <v>830628</v>
      </c>
      <c r="AL113" s="983"/>
      <c r="AM113" s="983"/>
      <c r="AN113" s="983"/>
      <c r="AO113" s="984"/>
      <c r="AP113" s="986">
        <v>5</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235928</v>
      </c>
      <c r="BR113" s="881"/>
      <c r="BS113" s="881"/>
      <c r="BT113" s="881"/>
      <c r="BU113" s="881"/>
      <c r="BV113" s="881">
        <v>170720</v>
      </c>
      <c r="BW113" s="881"/>
      <c r="BX113" s="881"/>
      <c r="BY113" s="881"/>
      <c r="BZ113" s="881"/>
      <c r="CA113" s="881">
        <v>117712</v>
      </c>
      <c r="CB113" s="881"/>
      <c r="CC113" s="881"/>
      <c r="CD113" s="881"/>
      <c r="CE113" s="881"/>
      <c r="CF113" s="939">
        <v>0.7</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438</v>
      </c>
      <c r="DM113" s="844"/>
      <c r="DN113" s="844"/>
      <c r="DO113" s="844"/>
      <c r="DP113" s="845"/>
      <c r="DQ113" s="846" t="s">
        <v>439</v>
      </c>
      <c r="DR113" s="844"/>
      <c r="DS113" s="844"/>
      <c r="DT113" s="844"/>
      <c r="DU113" s="845"/>
      <c r="DV113" s="888" t="s">
        <v>438</v>
      </c>
      <c r="DW113" s="889"/>
      <c r="DX113" s="889"/>
      <c r="DY113" s="889"/>
      <c r="DZ113" s="890"/>
    </row>
    <row r="114" spans="1:130" s="226"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65430</v>
      </c>
      <c r="AB114" s="844"/>
      <c r="AC114" s="844"/>
      <c r="AD114" s="844"/>
      <c r="AE114" s="845"/>
      <c r="AF114" s="846">
        <v>64854</v>
      </c>
      <c r="AG114" s="844"/>
      <c r="AH114" s="844"/>
      <c r="AI114" s="844"/>
      <c r="AJ114" s="845"/>
      <c r="AK114" s="846">
        <v>53034</v>
      </c>
      <c r="AL114" s="844"/>
      <c r="AM114" s="844"/>
      <c r="AN114" s="844"/>
      <c r="AO114" s="845"/>
      <c r="AP114" s="888">
        <v>0.3</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4704515</v>
      </c>
      <c r="BR114" s="881"/>
      <c r="BS114" s="881"/>
      <c r="BT114" s="881"/>
      <c r="BU114" s="881"/>
      <c r="BV114" s="881">
        <v>4571310</v>
      </c>
      <c r="BW114" s="881"/>
      <c r="BX114" s="881"/>
      <c r="BY114" s="881"/>
      <c r="BZ114" s="881"/>
      <c r="CA114" s="881">
        <v>4642989</v>
      </c>
      <c r="CB114" s="881"/>
      <c r="CC114" s="881"/>
      <c r="CD114" s="881"/>
      <c r="CE114" s="881"/>
      <c r="CF114" s="939">
        <v>27.8</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439</v>
      </c>
      <c r="DH114" s="844"/>
      <c r="DI114" s="844"/>
      <c r="DJ114" s="844"/>
      <c r="DK114" s="845"/>
      <c r="DL114" s="846" t="s">
        <v>438</v>
      </c>
      <c r="DM114" s="844"/>
      <c r="DN114" s="844"/>
      <c r="DO114" s="844"/>
      <c r="DP114" s="845"/>
      <c r="DQ114" s="846" t="s">
        <v>127</v>
      </c>
      <c r="DR114" s="844"/>
      <c r="DS114" s="844"/>
      <c r="DT114" s="844"/>
      <c r="DU114" s="845"/>
      <c r="DV114" s="888" t="s">
        <v>439</v>
      </c>
      <c r="DW114" s="889"/>
      <c r="DX114" s="889"/>
      <c r="DY114" s="889"/>
      <c r="DZ114" s="890"/>
    </row>
    <row r="115" spans="1:130" s="226"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182</v>
      </c>
      <c r="AB115" s="983"/>
      <c r="AC115" s="983"/>
      <c r="AD115" s="983"/>
      <c r="AE115" s="984"/>
      <c r="AF115" s="985">
        <v>150</v>
      </c>
      <c r="AG115" s="983"/>
      <c r="AH115" s="983"/>
      <c r="AI115" s="983"/>
      <c r="AJ115" s="984"/>
      <c r="AK115" s="985">
        <v>1148</v>
      </c>
      <c r="AL115" s="983"/>
      <c r="AM115" s="983"/>
      <c r="AN115" s="983"/>
      <c r="AO115" s="984"/>
      <c r="AP115" s="986">
        <v>0</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v>17255</v>
      </c>
      <c r="BR115" s="881"/>
      <c r="BS115" s="881"/>
      <c r="BT115" s="881"/>
      <c r="BU115" s="881"/>
      <c r="BV115" s="881">
        <v>18502</v>
      </c>
      <c r="BW115" s="881"/>
      <c r="BX115" s="881"/>
      <c r="BY115" s="881"/>
      <c r="BZ115" s="881"/>
      <c r="CA115" s="881">
        <v>10256</v>
      </c>
      <c r="CB115" s="881"/>
      <c r="CC115" s="881"/>
      <c r="CD115" s="881"/>
      <c r="CE115" s="881"/>
      <c r="CF115" s="939">
        <v>0.1</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439</v>
      </c>
      <c r="DM115" s="844"/>
      <c r="DN115" s="844"/>
      <c r="DO115" s="844"/>
      <c r="DP115" s="845"/>
      <c r="DQ115" s="846" t="s">
        <v>127</v>
      </c>
      <c r="DR115" s="844"/>
      <c r="DS115" s="844"/>
      <c r="DT115" s="844"/>
      <c r="DU115" s="845"/>
      <c r="DV115" s="888" t="s">
        <v>438</v>
      </c>
      <c r="DW115" s="889"/>
      <c r="DX115" s="889"/>
      <c r="DY115" s="889"/>
      <c r="DZ115" s="890"/>
    </row>
    <row r="116" spans="1:130" s="226"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127</v>
      </c>
      <c r="AB116" s="844"/>
      <c r="AC116" s="844"/>
      <c r="AD116" s="844"/>
      <c r="AE116" s="845"/>
      <c r="AF116" s="846" t="s">
        <v>439</v>
      </c>
      <c r="AG116" s="844"/>
      <c r="AH116" s="844"/>
      <c r="AI116" s="844"/>
      <c r="AJ116" s="845"/>
      <c r="AK116" s="846" t="s">
        <v>439</v>
      </c>
      <c r="AL116" s="844"/>
      <c r="AM116" s="844"/>
      <c r="AN116" s="844"/>
      <c r="AO116" s="845"/>
      <c r="AP116" s="888" t="s">
        <v>127</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438</v>
      </c>
      <c r="BW116" s="881"/>
      <c r="BX116" s="881"/>
      <c r="BY116" s="881"/>
      <c r="BZ116" s="881"/>
      <c r="CA116" s="881" t="s">
        <v>127</v>
      </c>
      <c r="CB116" s="881"/>
      <c r="CC116" s="881"/>
      <c r="CD116" s="881"/>
      <c r="CE116" s="881"/>
      <c r="CF116" s="939" t="s">
        <v>439</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439</v>
      </c>
      <c r="DM116" s="844"/>
      <c r="DN116" s="844"/>
      <c r="DO116" s="844"/>
      <c r="DP116" s="845"/>
      <c r="DQ116" s="846" t="s">
        <v>439</v>
      </c>
      <c r="DR116" s="844"/>
      <c r="DS116" s="844"/>
      <c r="DT116" s="844"/>
      <c r="DU116" s="845"/>
      <c r="DV116" s="888" t="s">
        <v>438</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4418994</v>
      </c>
      <c r="AB117" s="967"/>
      <c r="AC117" s="967"/>
      <c r="AD117" s="967"/>
      <c r="AE117" s="968"/>
      <c r="AF117" s="969">
        <v>4485949</v>
      </c>
      <c r="AG117" s="967"/>
      <c r="AH117" s="967"/>
      <c r="AI117" s="967"/>
      <c r="AJ117" s="968"/>
      <c r="AK117" s="969">
        <v>4360154</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438</v>
      </c>
      <c r="BR117" s="881"/>
      <c r="BS117" s="881"/>
      <c r="BT117" s="881"/>
      <c r="BU117" s="881"/>
      <c r="BV117" s="881" t="s">
        <v>439</v>
      </c>
      <c r="BW117" s="881"/>
      <c r="BX117" s="881"/>
      <c r="BY117" s="881"/>
      <c r="BZ117" s="881"/>
      <c r="CA117" s="881" t="s">
        <v>439</v>
      </c>
      <c r="CB117" s="881"/>
      <c r="CC117" s="881"/>
      <c r="CD117" s="881"/>
      <c r="CE117" s="881"/>
      <c r="CF117" s="939" t="s">
        <v>438</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439</v>
      </c>
      <c r="DH117" s="844"/>
      <c r="DI117" s="844"/>
      <c r="DJ117" s="844"/>
      <c r="DK117" s="845"/>
      <c r="DL117" s="846" t="s">
        <v>127</v>
      </c>
      <c r="DM117" s="844"/>
      <c r="DN117" s="844"/>
      <c r="DO117" s="844"/>
      <c r="DP117" s="845"/>
      <c r="DQ117" s="846" t="s">
        <v>439</v>
      </c>
      <c r="DR117" s="844"/>
      <c r="DS117" s="844"/>
      <c r="DT117" s="844"/>
      <c r="DU117" s="845"/>
      <c r="DV117" s="888" t="s">
        <v>439</v>
      </c>
      <c r="DW117" s="889"/>
      <c r="DX117" s="889"/>
      <c r="DY117" s="889"/>
      <c r="DZ117" s="890"/>
    </row>
    <row r="118" spans="1:130" s="226"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303</v>
      </c>
      <c r="AL118" s="960"/>
      <c r="AM118" s="960"/>
      <c r="AN118" s="960"/>
      <c r="AO118" s="961"/>
      <c r="AP118" s="963" t="s">
        <v>432</v>
      </c>
      <c r="AQ118" s="964"/>
      <c r="AR118" s="964"/>
      <c r="AS118" s="964"/>
      <c r="AT118" s="965"/>
      <c r="AU118" s="996"/>
      <c r="AV118" s="997"/>
      <c r="AW118" s="997"/>
      <c r="AX118" s="997"/>
      <c r="AY118" s="997"/>
      <c r="AZ118" s="902" t="s">
        <v>463</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442</v>
      </c>
      <c r="BW118" s="909"/>
      <c r="BX118" s="909"/>
      <c r="BY118" s="909"/>
      <c r="BZ118" s="909"/>
      <c r="CA118" s="909" t="s">
        <v>439</v>
      </c>
      <c r="CB118" s="909"/>
      <c r="CC118" s="909"/>
      <c r="CD118" s="909"/>
      <c r="CE118" s="909"/>
      <c r="CF118" s="939" t="s">
        <v>127</v>
      </c>
      <c r="CG118" s="940"/>
      <c r="CH118" s="940"/>
      <c r="CI118" s="940"/>
      <c r="CJ118" s="940"/>
      <c r="CK118" s="991"/>
      <c r="CL118" s="885"/>
      <c r="CM118" s="879" t="s">
        <v>464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439</v>
      </c>
      <c r="DM118" s="844"/>
      <c r="DN118" s="844"/>
      <c r="DO118" s="844"/>
      <c r="DP118" s="845"/>
      <c r="DQ118" s="846" t="s">
        <v>439</v>
      </c>
      <c r="DR118" s="844"/>
      <c r="DS118" s="844"/>
      <c r="DT118" s="844"/>
      <c r="DU118" s="845"/>
      <c r="DV118" s="888" t="s">
        <v>438</v>
      </c>
      <c r="DW118" s="889"/>
      <c r="DX118" s="889"/>
      <c r="DY118" s="889"/>
      <c r="DZ118" s="890"/>
    </row>
    <row r="119" spans="1:130" s="226" customFormat="1" ht="26.25" customHeight="1" x14ac:dyDescent="0.15">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439</v>
      </c>
      <c r="AG119" s="953"/>
      <c r="AH119" s="953"/>
      <c r="AI119" s="953"/>
      <c r="AJ119" s="954"/>
      <c r="AK119" s="955" t="s">
        <v>127</v>
      </c>
      <c r="AL119" s="953"/>
      <c r="AM119" s="953"/>
      <c r="AN119" s="953"/>
      <c r="AO119" s="954"/>
      <c r="AP119" s="956" t="s">
        <v>439</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465</v>
      </c>
      <c r="BP119" s="942"/>
      <c r="BQ119" s="943">
        <v>57114725</v>
      </c>
      <c r="BR119" s="909"/>
      <c r="BS119" s="909"/>
      <c r="BT119" s="909"/>
      <c r="BU119" s="909"/>
      <c r="BV119" s="909">
        <v>56567707</v>
      </c>
      <c r="BW119" s="909"/>
      <c r="BX119" s="909"/>
      <c r="BY119" s="909"/>
      <c r="BZ119" s="909"/>
      <c r="CA119" s="909">
        <v>46852500</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60000</v>
      </c>
      <c r="DH119" s="828"/>
      <c r="DI119" s="828"/>
      <c r="DJ119" s="828"/>
      <c r="DK119" s="829"/>
      <c r="DL119" s="830" t="s">
        <v>438</v>
      </c>
      <c r="DM119" s="828"/>
      <c r="DN119" s="828"/>
      <c r="DO119" s="828"/>
      <c r="DP119" s="829"/>
      <c r="DQ119" s="830" t="s">
        <v>439</v>
      </c>
      <c r="DR119" s="828"/>
      <c r="DS119" s="828"/>
      <c r="DT119" s="828"/>
      <c r="DU119" s="829"/>
      <c r="DV119" s="912" t="s">
        <v>439</v>
      </c>
      <c r="DW119" s="913"/>
      <c r="DX119" s="913"/>
      <c r="DY119" s="913"/>
      <c r="DZ119" s="914"/>
    </row>
    <row r="120" spans="1:130" s="226"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439</v>
      </c>
      <c r="AG120" s="844"/>
      <c r="AH120" s="844"/>
      <c r="AI120" s="844"/>
      <c r="AJ120" s="845"/>
      <c r="AK120" s="846" t="s">
        <v>439</v>
      </c>
      <c r="AL120" s="844"/>
      <c r="AM120" s="844"/>
      <c r="AN120" s="844"/>
      <c r="AO120" s="845"/>
      <c r="AP120" s="888" t="s">
        <v>439</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26454519</v>
      </c>
      <c r="BR120" s="906"/>
      <c r="BS120" s="906"/>
      <c r="BT120" s="906"/>
      <c r="BU120" s="906"/>
      <c r="BV120" s="906">
        <v>25409706</v>
      </c>
      <c r="BW120" s="906"/>
      <c r="BX120" s="906"/>
      <c r="BY120" s="906"/>
      <c r="BZ120" s="906"/>
      <c r="CA120" s="906">
        <v>21057811</v>
      </c>
      <c r="CB120" s="906"/>
      <c r="CC120" s="906"/>
      <c r="CD120" s="906"/>
      <c r="CE120" s="906"/>
      <c r="CF120" s="930">
        <v>126.1</v>
      </c>
      <c r="CG120" s="931"/>
      <c r="CH120" s="931"/>
      <c r="CI120" s="931"/>
      <c r="CJ120" s="931"/>
      <c r="CK120" s="932" t="s">
        <v>469</v>
      </c>
      <c r="CL120" s="916"/>
      <c r="CM120" s="916"/>
      <c r="CN120" s="916"/>
      <c r="CO120" s="917"/>
      <c r="CP120" s="936" t="s">
        <v>407</v>
      </c>
      <c r="CQ120" s="937"/>
      <c r="CR120" s="937"/>
      <c r="CS120" s="937"/>
      <c r="CT120" s="937"/>
      <c r="CU120" s="937"/>
      <c r="CV120" s="937"/>
      <c r="CW120" s="937"/>
      <c r="CX120" s="937"/>
      <c r="CY120" s="937"/>
      <c r="CZ120" s="937"/>
      <c r="DA120" s="937"/>
      <c r="DB120" s="937"/>
      <c r="DC120" s="937"/>
      <c r="DD120" s="937"/>
      <c r="DE120" s="937"/>
      <c r="DF120" s="938"/>
      <c r="DG120" s="925" t="s">
        <v>442</v>
      </c>
      <c r="DH120" s="906"/>
      <c r="DI120" s="906"/>
      <c r="DJ120" s="906"/>
      <c r="DK120" s="906"/>
      <c r="DL120" s="906">
        <v>6594197</v>
      </c>
      <c r="DM120" s="906"/>
      <c r="DN120" s="906"/>
      <c r="DO120" s="906"/>
      <c r="DP120" s="906"/>
      <c r="DQ120" s="906">
        <v>6194920</v>
      </c>
      <c r="DR120" s="906"/>
      <c r="DS120" s="906"/>
      <c r="DT120" s="906"/>
      <c r="DU120" s="906"/>
      <c r="DV120" s="907">
        <v>37.1</v>
      </c>
      <c r="DW120" s="907"/>
      <c r="DX120" s="907"/>
      <c r="DY120" s="907"/>
      <c r="DZ120" s="908"/>
    </row>
    <row r="121" spans="1:130" s="226" customFormat="1" ht="26.25" customHeight="1" x14ac:dyDescent="0.15">
      <c r="A121" s="884"/>
      <c r="B121" s="885"/>
      <c r="C121" s="927" t="s">
        <v>470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439</v>
      </c>
      <c r="AB121" s="844"/>
      <c r="AC121" s="844"/>
      <c r="AD121" s="844"/>
      <c r="AE121" s="845"/>
      <c r="AF121" s="846" t="s">
        <v>439</v>
      </c>
      <c r="AG121" s="844"/>
      <c r="AH121" s="844"/>
      <c r="AI121" s="844"/>
      <c r="AJ121" s="845"/>
      <c r="AK121" s="846" t="s">
        <v>439</v>
      </c>
      <c r="AL121" s="844"/>
      <c r="AM121" s="844"/>
      <c r="AN121" s="844"/>
      <c r="AO121" s="845"/>
      <c r="AP121" s="888" t="s">
        <v>439</v>
      </c>
      <c r="AQ121" s="889"/>
      <c r="AR121" s="889"/>
      <c r="AS121" s="889"/>
      <c r="AT121" s="890"/>
      <c r="AU121" s="947"/>
      <c r="AV121" s="948"/>
      <c r="AW121" s="948"/>
      <c r="AX121" s="948"/>
      <c r="AY121" s="949"/>
      <c r="AZ121" s="879" t="s">
        <v>471</v>
      </c>
      <c r="BA121" s="816"/>
      <c r="BB121" s="816"/>
      <c r="BC121" s="816"/>
      <c r="BD121" s="816"/>
      <c r="BE121" s="816"/>
      <c r="BF121" s="816"/>
      <c r="BG121" s="816"/>
      <c r="BH121" s="816"/>
      <c r="BI121" s="816"/>
      <c r="BJ121" s="816"/>
      <c r="BK121" s="816"/>
      <c r="BL121" s="816"/>
      <c r="BM121" s="816"/>
      <c r="BN121" s="816"/>
      <c r="BO121" s="816"/>
      <c r="BP121" s="817"/>
      <c r="BQ121" s="880">
        <v>11756428</v>
      </c>
      <c r="BR121" s="881"/>
      <c r="BS121" s="881"/>
      <c r="BT121" s="881"/>
      <c r="BU121" s="881"/>
      <c r="BV121" s="881">
        <v>8528609</v>
      </c>
      <c r="BW121" s="881"/>
      <c r="BX121" s="881"/>
      <c r="BY121" s="881"/>
      <c r="BZ121" s="881"/>
      <c r="CA121" s="881">
        <v>2536719</v>
      </c>
      <c r="CB121" s="881"/>
      <c r="CC121" s="881"/>
      <c r="CD121" s="881"/>
      <c r="CE121" s="881"/>
      <c r="CF121" s="939">
        <v>15.2</v>
      </c>
      <c r="CG121" s="940"/>
      <c r="CH121" s="940"/>
      <c r="CI121" s="940"/>
      <c r="CJ121" s="940"/>
      <c r="CK121" s="933"/>
      <c r="CL121" s="919"/>
      <c r="CM121" s="919"/>
      <c r="CN121" s="919"/>
      <c r="CO121" s="920"/>
      <c r="CP121" s="899" t="s">
        <v>408</v>
      </c>
      <c r="CQ121" s="900"/>
      <c r="CR121" s="900"/>
      <c r="CS121" s="900"/>
      <c r="CT121" s="900"/>
      <c r="CU121" s="900"/>
      <c r="CV121" s="900"/>
      <c r="CW121" s="900"/>
      <c r="CX121" s="900"/>
      <c r="CY121" s="900"/>
      <c r="CZ121" s="900"/>
      <c r="DA121" s="900"/>
      <c r="DB121" s="900"/>
      <c r="DC121" s="900"/>
      <c r="DD121" s="900"/>
      <c r="DE121" s="900"/>
      <c r="DF121" s="901"/>
      <c r="DG121" s="880">
        <v>5005049</v>
      </c>
      <c r="DH121" s="881"/>
      <c r="DI121" s="881"/>
      <c r="DJ121" s="881"/>
      <c r="DK121" s="881"/>
      <c r="DL121" s="881">
        <v>3564687</v>
      </c>
      <c r="DM121" s="881"/>
      <c r="DN121" s="881"/>
      <c r="DO121" s="881"/>
      <c r="DP121" s="881"/>
      <c r="DQ121" s="881">
        <v>3245751</v>
      </c>
      <c r="DR121" s="881"/>
      <c r="DS121" s="881"/>
      <c r="DT121" s="881"/>
      <c r="DU121" s="881"/>
      <c r="DV121" s="858">
        <v>19.399999999999999</v>
      </c>
      <c r="DW121" s="858"/>
      <c r="DX121" s="858"/>
      <c r="DY121" s="858"/>
      <c r="DZ121" s="859"/>
    </row>
    <row r="122" spans="1:130" s="226" customFormat="1" ht="26.25" customHeight="1" x14ac:dyDescent="0.15">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439</v>
      </c>
      <c r="AB122" s="844"/>
      <c r="AC122" s="844"/>
      <c r="AD122" s="844"/>
      <c r="AE122" s="845"/>
      <c r="AF122" s="846" t="s">
        <v>438</v>
      </c>
      <c r="AG122" s="844"/>
      <c r="AH122" s="844"/>
      <c r="AI122" s="844"/>
      <c r="AJ122" s="845"/>
      <c r="AK122" s="846" t="s">
        <v>127</v>
      </c>
      <c r="AL122" s="844"/>
      <c r="AM122" s="844"/>
      <c r="AN122" s="844"/>
      <c r="AO122" s="845"/>
      <c r="AP122" s="888" t="s">
        <v>439</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28141826</v>
      </c>
      <c r="BR122" s="909"/>
      <c r="BS122" s="909"/>
      <c r="BT122" s="909"/>
      <c r="BU122" s="909"/>
      <c r="BV122" s="909">
        <v>27474716</v>
      </c>
      <c r="BW122" s="909"/>
      <c r="BX122" s="909"/>
      <c r="BY122" s="909"/>
      <c r="BZ122" s="909"/>
      <c r="CA122" s="909">
        <v>27413310</v>
      </c>
      <c r="CB122" s="909"/>
      <c r="CC122" s="909"/>
      <c r="CD122" s="909"/>
      <c r="CE122" s="909"/>
      <c r="CF122" s="910">
        <v>164.1</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v>856486</v>
      </c>
      <c r="DH122" s="881"/>
      <c r="DI122" s="881"/>
      <c r="DJ122" s="881"/>
      <c r="DK122" s="881"/>
      <c r="DL122" s="881">
        <v>911246</v>
      </c>
      <c r="DM122" s="881"/>
      <c r="DN122" s="881"/>
      <c r="DO122" s="881"/>
      <c r="DP122" s="881"/>
      <c r="DQ122" s="881">
        <v>888533</v>
      </c>
      <c r="DR122" s="881"/>
      <c r="DS122" s="881"/>
      <c r="DT122" s="881"/>
      <c r="DU122" s="881"/>
      <c r="DV122" s="858">
        <v>5.3</v>
      </c>
      <c r="DW122" s="858"/>
      <c r="DX122" s="858"/>
      <c r="DY122" s="858"/>
      <c r="DZ122" s="859"/>
    </row>
    <row r="123" spans="1:130" s="226" customFormat="1" ht="26.25" customHeight="1" x14ac:dyDescent="0.15">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439</v>
      </c>
      <c r="AB123" s="844"/>
      <c r="AC123" s="844"/>
      <c r="AD123" s="844"/>
      <c r="AE123" s="845"/>
      <c r="AF123" s="846" t="s">
        <v>439</v>
      </c>
      <c r="AG123" s="844"/>
      <c r="AH123" s="844"/>
      <c r="AI123" s="844"/>
      <c r="AJ123" s="845"/>
      <c r="AK123" s="846" t="s">
        <v>439</v>
      </c>
      <c r="AL123" s="844"/>
      <c r="AM123" s="844"/>
      <c r="AN123" s="844"/>
      <c r="AO123" s="845"/>
      <c r="AP123" s="888" t="s">
        <v>439</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474</v>
      </c>
      <c r="BP123" s="942"/>
      <c r="BQ123" s="896">
        <v>66352773</v>
      </c>
      <c r="BR123" s="897"/>
      <c r="BS123" s="897"/>
      <c r="BT123" s="897"/>
      <c r="BU123" s="897"/>
      <c r="BV123" s="897">
        <v>61413031</v>
      </c>
      <c r="BW123" s="897"/>
      <c r="BX123" s="897"/>
      <c r="BY123" s="897"/>
      <c r="BZ123" s="897"/>
      <c r="CA123" s="897">
        <v>51007840</v>
      </c>
      <c r="CB123" s="897"/>
      <c r="CC123" s="897"/>
      <c r="CD123" s="897"/>
      <c r="CE123" s="897"/>
      <c r="CF123" s="812"/>
      <c r="CG123" s="813"/>
      <c r="CH123" s="813"/>
      <c r="CI123" s="813"/>
      <c r="CJ123" s="898"/>
      <c r="CK123" s="933"/>
      <c r="CL123" s="919"/>
      <c r="CM123" s="919"/>
      <c r="CN123" s="919"/>
      <c r="CO123" s="920"/>
      <c r="CP123" s="899" t="s">
        <v>409</v>
      </c>
      <c r="CQ123" s="900"/>
      <c r="CR123" s="900"/>
      <c r="CS123" s="900"/>
      <c r="CT123" s="900"/>
      <c r="CU123" s="900"/>
      <c r="CV123" s="900"/>
      <c r="CW123" s="900"/>
      <c r="CX123" s="900"/>
      <c r="CY123" s="900"/>
      <c r="CZ123" s="900"/>
      <c r="DA123" s="900"/>
      <c r="DB123" s="900"/>
      <c r="DC123" s="900"/>
      <c r="DD123" s="900"/>
      <c r="DE123" s="900"/>
      <c r="DF123" s="901"/>
      <c r="DG123" s="843">
        <v>626671</v>
      </c>
      <c r="DH123" s="844"/>
      <c r="DI123" s="844"/>
      <c r="DJ123" s="844"/>
      <c r="DK123" s="845"/>
      <c r="DL123" s="846">
        <v>560289</v>
      </c>
      <c r="DM123" s="844"/>
      <c r="DN123" s="844"/>
      <c r="DO123" s="844"/>
      <c r="DP123" s="845"/>
      <c r="DQ123" s="846">
        <v>543968</v>
      </c>
      <c r="DR123" s="844"/>
      <c r="DS123" s="844"/>
      <c r="DT123" s="844"/>
      <c r="DU123" s="845"/>
      <c r="DV123" s="888">
        <v>3.3</v>
      </c>
      <c r="DW123" s="889"/>
      <c r="DX123" s="889"/>
      <c r="DY123" s="889"/>
      <c r="DZ123" s="890"/>
    </row>
    <row r="124" spans="1:130" s="226" customFormat="1" ht="26.25" customHeight="1" thickBot="1" x14ac:dyDescent="0.2">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439</v>
      </c>
      <c r="AB124" s="844"/>
      <c r="AC124" s="844"/>
      <c r="AD124" s="844"/>
      <c r="AE124" s="845"/>
      <c r="AF124" s="846" t="s">
        <v>439</v>
      </c>
      <c r="AG124" s="844"/>
      <c r="AH124" s="844"/>
      <c r="AI124" s="844"/>
      <c r="AJ124" s="845"/>
      <c r="AK124" s="846" t="s">
        <v>438</v>
      </c>
      <c r="AL124" s="844"/>
      <c r="AM124" s="844"/>
      <c r="AN124" s="844"/>
      <c r="AO124" s="845"/>
      <c r="AP124" s="888" t="s">
        <v>439</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439</v>
      </c>
      <c r="BR124" s="895"/>
      <c r="BS124" s="895"/>
      <c r="BT124" s="895"/>
      <c r="BU124" s="895"/>
      <c r="BV124" s="895" t="s">
        <v>127</v>
      </c>
      <c r="BW124" s="895"/>
      <c r="BX124" s="895"/>
      <c r="BY124" s="895"/>
      <c r="BZ124" s="895"/>
      <c r="CA124" s="895" t="s">
        <v>439</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v>6758119</v>
      </c>
      <c r="DH124" s="828"/>
      <c r="DI124" s="828"/>
      <c r="DJ124" s="828"/>
      <c r="DK124" s="829"/>
      <c r="DL124" s="830">
        <v>602564</v>
      </c>
      <c r="DM124" s="828"/>
      <c r="DN124" s="828"/>
      <c r="DO124" s="828"/>
      <c r="DP124" s="829"/>
      <c r="DQ124" s="830">
        <v>565010</v>
      </c>
      <c r="DR124" s="828"/>
      <c r="DS124" s="828"/>
      <c r="DT124" s="828"/>
      <c r="DU124" s="829"/>
      <c r="DV124" s="912">
        <v>3.4</v>
      </c>
      <c r="DW124" s="913"/>
      <c r="DX124" s="913"/>
      <c r="DY124" s="913"/>
      <c r="DZ124" s="914"/>
    </row>
    <row r="125" spans="1:130" s="226" customFormat="1" ht="26.25" customHeight="1" x14ac:dyDescent="0.15">
      <c r="A125" s="884"/>
      <c r="B125" s="885"/>
      <c r="C125" s="879" t="s">
        <v>464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439</v>
      </c>
      <c r="AB125" s="844"/>
      <c r="AC125" s="844"/>
      <c r="AD125" s="844"/>
      <c r="AE125" s="845"/>
      <c r="AF125" s="846" t="s">
        <v>439</v>
      </c>
      <c r="AG125" s="844"/>
      <c r="AH125" s="844"/>
      <c r="AI125" s="844"/>
      <c r="AJ125" s="845"/>
      <c r="AK125" s="846" t="s">
        <v>439</v>
      </c>
      <c r="AL125" s="844"/>
      <c r="AM125" s="844"/>
      <c r="AN125" s="844"/>
      <c r="AO125" s="845"/>
      <c r="AP125" s="888" t="s">
        <v>439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477</v>
      </c>
      <c r="CL125" s="916"/>
      <c r="CM125" s="916"/>
      <c r="CN125" s="916"/>
      <c r="CO125" s="917"/>
      <c r="CP125" s="924" t="s">
        <v>478</v>
      </c>
      <c r="CQ125" s="872"/>
      <c r="CR125" s="872"/>
      <c r="CS125" s="872"/>
      <c r="CT125" s="872"/>
      <c r="CU125" s="872"/>
      <c r="CV125" s="872"/>
      <c r="CW125" s="872"/>
      <c r="CX125" s="872"/>
      <c r="CY125" s="872"/>
      <c r="CZ125" s="872"/>
      <c r="DA125" s="872"/>
      <c r="DB125" s="872"/>
      <c r="DC125" s="872"/>
      <c r="DD125" s="872"/>
      <c r="DE125" s="872"/>
      <c r="DF125" s="873"/>
      <c r="DG125" s="925" t="s">
        <v>439</v>
      </c>
      <c r="DH125" s="906"/>
      <c r="DI125" s="906"/>
      <c r="DJ125" s="906"/>
      <c r="DK125" s="906"/>
      <c r="DL125" s="906" t="s">
        <v>127</v>
      </c>
      <c r="DM125" s="906"/>
      <c r="DN125" s="906"/>
      <c r="DO125" s="906"/>
      <c r="DP125" s="906"/>
      <c r="DQ125" s="906" t="s">
        <v>439</v>
      </c>
      <c r="DR125" s="906"/>
      <c r="DS125" s="906"/>
      <c r="DT125" s="906"/>
      <c r="DU125" s="906"/>
      <c r="DV125" s="907" t="s">
        <v>439</v>
      </c>
      <c r="DW125" s="907"/>
      <c r="DX125" s="907"/>
      <c r="DY125" s="907"/>
      <c r="DZ125" s="908"/>
    </row>
    <row r="126" spans="1:130" s="226"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439</v>
      </c>
      <c r="AB126" s="844"/>
      <c r="AC126" s="844"/>
      <c r="AD126" s="844"/>
      <c r="AE126" s="845"/>
      <c r="AF126" s="846" t="s">
        <v>439</v>
      </c>
      <c r="AG126" s="844"/>
      <c r="AH126" s="844"/>
      <c r="AI126" s="844"/>
      <c r="AJ126" s="845"/>
      <c r="AK126" s="846" t="s">
        <v>439</v>
      </c>
      <c r="AL126" s="844"/>
      <c r="AM126" s="844"/>
      <c r="AN126" s="844"/>
      <c r="AO126" s="845"/>
      <c r="AP126" s="888" t="s">
        <v>439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479</v>
      </c>
      <c r="CQ126" s="816"/>
      <c r="CR126" s="816"/>
      <c r="CS126" s="816"/>
      <c r="CT126" s="816"/>
      <c r="CU126" s="816"/>
      <c r="CV126" s="816"/>
      <c r="CW126" s="816"/>
      <c r="CX126" s="816"/>
      <c r="CY126" s="816"/>
      <c r="CZ126" s="816"/>
      <c r="DA126" s="816"/>
      <c r="DB126" s="816"/>
      <c r="DC126" s="816"/>
      <c r="DD126" s="816"/>
      <c r="DE126" s="816"/>
      <c r="DF126" s="817"/>
      <c r="DG126" s="880" t="s">
        <v>439</v>
      </c>
      <c r="DH126" s="881"/>
      <c r="DI126" s="881"/>
      <c r="DJ126" s="881"/>
      <c r="DK126" s="881"/>
      <c r="DL126" s="881" t="s">
        <v>439</v>
      </c>
      <c r="DM126" s="881"/>
      <c r="DN126" s="881"/>
      <c r="DO126" s="881"/>
      <c r="DP126" s="881"/>
      <c r="DQ126" s="881" t="s">
        <v>439</v>
      </c>
      <c r="DR126" s="881"/>
      <c r="DS126" s="881"/>
      <c r="DT126" s="881"/>
      <c r="DU126" s="881"/>
      <c r="DV126" s="858" t="s">
        <v>439</v>
      </c>
      <c r="DW126" s="858"/>
      <c r="DX126" s="858"/>
      <c r="DY126" s="858"/>
      <c r="DZ126" s="859"/>
    </row>
    <row r="127" spans="1:130" s="226" customFormat="1" ht="26.25" customHeight="1" x14ac:dyDescent="0.15">
      <c r="A127" s="886"/>
      <c r="B127" s="887"/>
      <c r="C127" s="902" t="s">
        <v>480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182</v>
      </c>
      <c r="AB127" s="844"/>
      <c r="AC127" s="844"/>
      <c r="AD127" s="844"/>
      <c r="AE127" s="845"/>
      <c r="AF127" s="846">
        <v>150</v>
      </c>
      <c r="AG127" s="844"/>
      <c r="AH127" s="844"/>
      <c r="AI127" s="844"/>
      <c r="AJ127" s="845"/>
      <c r="AK127" s="846">
        <v>1148</v>
      </c>
      <c r="AL127" s="844"/>
      <c r="AM127" s="844"/>
      <c r="AN127" s="844"/>
      <c r="AO127" s="845"/>
      <c r="AP127" s="888">
        <v>0</v>
      </c>
      <c r="AQ127" s="889"/>
      <c r="AR127" s="889"/>
      <c r="AS127" s="889"/>
      <c r="AT127" s="890"/>
      <c r="AU127" s="228"/>
      <c r="AV127" s="228"/>
      <c r="AW127" s="228"/>
      <c r="AX127" s="905" t="s">
        <v>481</v>
      </c>
      <c r="AY127" s="876"/>
      <c r="AZ127" s="876"/>
      <c r="BA127" s="876"/>
      <c r="BB127" s="876"/>
      <c r="BC127" s="876"/>
      <c r="BD127" s="876"/>
      <c r="BE127" s="877"/>
      <c r="BF127" s="875" t="s">
        <v>482</v>
      </c>
      <c r="BG127" s="876"/>
      <c r="BH127" s="876"/>
      <c r="BI127" s="876"/>
      <c r="BJ127" s="876"/>
      <c r="BK127" s="876"/>
      <c r="BL127" s="877"/>
      <c r="BM127" s="875" t="s">
        <v>483</v>
      </c>
      <c r="BN127" s="876"/>
      <c r="BO127" s="876"/>
      <c r="BP127" s="876"/>
      <c r="BQ127" s="876"/>
      <c r="BR127" s="876"/>
      <c r="BS127" s="877"/>
      <c r="BT127" s="875" t="s">
        <v>484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485</v>
      </c>
      <c r="CQ127" s="816"/>
      <c r="CR127" s="816"/>
      <c r="CS127" s="816"/>
      <c r="CT127" s="816"/>
      <c r="CU127" s="816"/>
      <c r="CV127" s="816"/>
      <c r="CW127" s="816"/>
      <c r="CX127" s="816"/>
      <c r="CY127" s="816"/>
      <c r="CZ127" s="816"/>
      <c r="DA127" s="816"/>
      <c r="DB127" s="816"/>
      <c r="DC127" s="816"/>
      <c r="DD127" s="816"/>
      <c r="DE127" s="816"/>
      <c r="DF127" s="817"/>
      <c r="DG127" s="880" t="s">
        <v>439</v>
      </c>
      <c r="DH127" s="881"/>
      <c r="DI127" s="881"/>
      <c r="DJ127" s="881"/>
      <c r="DK127" s="881"/>
      <c r="DL127" s="881" t="s">
        <v>439</v>
      </c>
      <c r="DM127" s="881"/>
      <c r="DN127" s="881"/>
      <c r="DO127" s="881"/>
      <c r="DP127" s="881"/>
      <c r="DQ127" s="881" t="s">
        <v>439</v>
      </c>
      <c r="DR127" s="881"/>
      <c r="DS127" s="881"/>
      <c r="DT127" s="881"/>
      <c r="DU127" s="881"/>
      <c r="DV127" s="858" t="s">
        <v>127</v>
      </c>
      <c r="DW127" s="858"/>
      <c r="DX127" s="858"/>
      <c r="DY127" s="858"/>
      <c r="DZ127" s="859"/>
    </row>
    <row r="128" spans="1:130" s="226" customFormat="1" ht="26.25" customHeight="1" thickBot="1" x14ac:dyDescent="0.2">
      <c r="A128" s="860" t="s">
        <v>486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487</v>
      </c>
      <c r="X128" s="862"/>
      <c r="Y128" s="862"/>
      <c r="Z128" s="863"/>
      <c r="AA128" s="864">
        <v>490656</v>
      </c>
      <c r="AB128" s="865"/>
      <c r="AC128" s="865"/>
      <c r="AD128" s="865"/>
      <c r="AE128" s="866"/>
      <c r="AF128" s="867">
        <v>561181</v>
      </c>
      <c r="AG128" s="865"/>
      <c r="AH128" s="865"/>
      <c r="AI128" s="865"/>
      <c r="AJ128" s="866"/>
      <c r="AK128" s="867">
        <v>363994</v>
      </c>
      <c r="AL128" s="865"/>
      <c r="AM128" s="865"/>
      <c r="AN128" s="865"/>
      <c r="AO128" s="866"/>
      <c r="AP128" s="868"/>
      <c r="AQ128" s="869"/>
      <c r="AR128" s="869"/>
      <c r="AS128" s="869"/>
      <c r="AT128" s="870"/>
      <c r="AU128" s="228"/>
      <c r="AV128" s="228"/>
      <c r="AW128" s="228"/>
      <c r="AX128" s="871" t="s">
        <v>488</v>
      </c>
      <c r="AY128" s="872"/>
      <c r="AZ128" s="872"/>
      <c r="BA128" s="872"/>
      <c r="BB128" s="872"/>
      <c r="BC128" s="872"/>
      <c r="BD128" s="872"/>
      <c r="BE128" s="873"/>
      <c r="BF128" s="850" t="s">
        <v>442</v>
      </c>
      <c r="BG128" s="851"/>
      <c r="BH128" s="851"/>
      <c r="BI128" s="851"/>
      <c r="BJ128" s="851"/>
      <c r="BK128" s="851"/>
      <c r="BL128" s="874"/>
      <c r="BM128" s="850">
        <v>12.53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489</v>
      </c>
      <c r="CQ128" s="794"/>
      <c r="CR128" s="794"/>
      <c r="CS128" s="794"/>
      <c r="CT128" s="794"/>
      <c r="CU128" s="794"/>
      <c r="CV128" s="794"/>
      <c r="CW128" s="794"/>
      <c r="CX128" s="794"/>
      <c r="CY128" s="794"/>
      <c r="CZ128" s="794"/>
      <c r="DA128" s="794"/>
      <c r="DB128" s="794"/>
      <c r="DC128" s="794"/>
      <c r="DD128" s="794"/>
      <c r="DE128" s="794"/>
      <c r="DF128" s="795"/>
      <c r="DG128" s="854">
        <v>17255</v>
      </c>
      <c r="DH128" s="855"/>
      <c r="DI128" s="855"/>
      <c r="DJ128" s="855"/>
      <c r="DK128" s="855"/>
      <c r="DL128" s="855">
        <v>18502</v>
      </c>
      <c r="DM128" s="855"/>
      <c r="DN128" s="855"/>
      <c r="DO128" s="855"/>
      <c r="DP128" s="855"/>
      <c r="DQ128" s="855">
        <v>10256</v>
      </c>
      <c r="DR128" s="855"/>
      <c r="DS128" s="855"/>
      <c r="DT128" s="855"/>
      <c r="DU128" s="855"/>
      <c r="DV128" s="856">
        <v>0.1</v>
      </c>
      <c r="DW128" s="856"/>
      <c r="DX128" s="856"/>
      <c r="DY128" s="856"/>
      <c r="DZ128" s="857"/>
    </row>
    <row r="129" spans="1:131" s="226"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490</v>
      </c>
      <c r="X129" s="841"/>
      <c r="Y129" s="841"/>
      <c r="Z129" s="842"/>
      <c r="AA129" s="843">
        <v>17904610</v>
      </c>
      <c r="AB129" s="844"/>
      <c r="AC129" s="844"/>
      <c r="AD129" s="844"/>
      <c r="AE129" s="845"/>
      <c r="AF129" s="846">
        <v>18365906</v>
      </c>
      <c r="AG129" s="844"/>
      <c r="AH129" s="844"/>
      <c r="AI129" s="844"/>
      <c r="AJ129" s="845"/>
      <c r="AK129" s="846">
        <v>19242836</v>
      </c>
      <c r="AL129" s="844"/>
      <c r="AM129" s="844"/>
      <c r="AN129" s="844"/>
      <c r="AO129" s="845"/>
      <c r="AP129" s="847"/>
      <c r="AQ129" s="848"/>
      <c r="AR129" s="848"/>
      <c r="AS129" s="848"/>
      <c r="AT129" s="849"/>
      <c r="AU129" s="229"/>
      <c r="AV129" s="229"/>
      <c r="AW129" s="229"/>
      <c r="AX129" s="815" t="s">
        <v>491</v>
      </c>
      <c r="AY129" s="816"/>
      <c r="AZ129" s="816"/>
      <c r="BA129" s="816"/>
      <c r="BB129" s="816"/>
      <c r="BC129" s="816"/>
      <c r="BD129" s="816"/>
      <c r="BE129" s="817"/>
      <c r="BF129" s="834" t="s">
        <v>439</v>
      </c>
      <c r="BG129" s="835"/>
      <c r="BH129" s="835"/>
      <c r="BI129" s="835"/>
      <c r="BJ129" s="835"/>
      <c r="BK129" s="835"/>
      <c r="BL129" s="836"/>
      <c r="BM129" s="834">
        <v>17.53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493</v>
      </c>
      <c r="X130" s="841"/>
      <c r="Y130" s="841"/>
      <c r="Z130" s="842"/>
      <c r="AA130" s="843">
        <v>2484922</v>
      </c>
      <c r="AB130" s="844"/>
      <c r="AC130" s="844"/>
      <c r="AD130" s="844"/>
      <c r="AE130" s="845"/>
      <c r="AF130" s="846">
        <v>2536556</v>
      </c>
      <c r="AG130" s="844"/>
      <c r="AH130" s="844"/>
      <c r="AI130" s="844"/>
      <c r="AJ130" s="845"/>
      <c r="AK130" s="846">
        <v>2539130</v>
      </c>
      <c r="AL130" s="844"/>
      <c r="AM130" s="844"/>
      <c r="AN130" s="844"/>
      <c r="AO130" s="845"/>
      <c r="AP130" s="847"/>
      <c r="AQ130" s="848"/>
      <c r="AR130" s="848"/>
      <c r="AS130" s="848"/>
      <c r="AT130" s="849"/>
      <c r="AU130" s="229"/>
      <c r="AV130" s="229"/>
      <c r="AW130" s="229"/>
      <c r="AX130" s="815" t="s">
        <v>494</v>
      </c>
      <c r="AY130" s="816"/>
      <c r="AZ130" s="816"/>
      <c r="BA130" s="816"/>
      <c r="BB130" s="816"/>
      <c r="BC130" s="816"/>
      <c r="BD130" s="816"/>
      <c r="BE130" s="817"/>
      <c r="BF130" s="818">
        <v>8.9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495</v>
      </c>
      <c r="X131" s="825"/>
      <c r="Y131" s="825"/>
      <c r="Z131" s="826"/>
      <c r="AA131" s="827">
        <v>15419688</v>
      </c>
      <c r="AB131" s="828"/>
      <c r="AC131" s="828"/>
      <c r="AD131" s="828"/>
      <c r="AE131" s="829"/>
      <c r="AF131" s="830">
        <v>15829350</v>
      </c>
      <c r="AG131" s="828"/>
      <c r="AH131" s="828"/>
      <c r="AI131" s="828"/>
      <c r="AJ131" s="829"/>
      <c r="AK131" s="830">
        <v>16703706</v>
      </c>
      <c r="AL131" s="828"/>
      <c r="AM131" s="828"/>
      <c r="AN131" s="828"/>
      <c r="AO131" s="829"/>
      <c r="AP131" s="831"/>
      <c r="AQ131" s="832"/>
      <c r="AR131" s="832"/>
      <c r="AS131" s="832"/>
      <c r="AT131" s="833"/>
      <c r="AU131" s="229"/>
      <c r="AV131" s="229"/>
      <c r="AW131" s="229"/>
      <c r="AX131" s="793" t="s">
        <v>496</v>
      </c>
      <c r="AY131" s="794"/>
      <c r="AZ131" s="794"/>
      <c r="BA131" s="794"/>
      <c r="BB131" s="794"/>
      <c r="BC131" s="794"/>
      <c r="BD131" s="794"/>
      <c r="BE131" s="795"/>
      <c r="BF131" s="796" t="s">
        <v>439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9.3608638509999995</v>
      </c>
      <c r="AB132" s="809"/>
      <c r="AC132" s="809"/>
      <c r="AD132" s="809"/>
      <c r="AE132" s="810"/>
      <c r="AF132" s="811">
        <v>8.7698610489999993</v>
      </c>
      <c r="AG132" s="809"/>
      <c r="AH132" s="809"/>
      <c r="AI132" s="809"/>
      <c r="AJ132" s="810"/>
      <c r="AK132" s="811">
        <v>8.7227948099999999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9.5</v>
      </c>
      <c r="AB133" s="788"/>
      <c r="AC133" s="788"/>
      <c r="AD133" s="788"/>
      <c r="AE133" s="789"/>
      <c r="AF133" s="787">
        <v>9.1999999999999993</v>
      </c>
      <c r="AG133" s="788"/>
      <c r="AH133" s="788"/>
      <c r="AI133" s="788"/>
      <c r="AJ133" s="789"/>
      <c r="AK133" s="787">
        <v>8.9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N31SjlmrW1nv/NNKrvEFFbB15pnSt+or1KPLJyO3JUJ2eaPrqZ2k89Nj/24mWHiQEmUF5Z5QmwwCy/UruJluQ==" saltValue="2a+O20MBoGlbZA6IsdMd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kykqIwrOGVmNyikfecVKSZlYGVeJwWsogd6ZQdyVPP4B24V6ybDa8BHjC3Q4x7IWBpeqPTTf4vNWtVLgs7pqw==" saltValue="rJuhzv4inMm8CatI04IR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508</v>
      </c>
      <c r="AL9" s="1195"/>
      <c r="AM9" s="1195"/>
      <c r="AN9" s="1196"/>
      <c r="AO9" s="277">
        <v>6644906</v>
      </c>
      <c r="AP9" s="277">
        <v>110470</v>
      </c>
      <c r="AQ9" s="278">
        <v>85700</v>
      </c>
      <c r="AR9" s="279">
        <v>28.9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509</v>
      </c>
      <c r="AL10" s="1195"/>
      <c r="AM10" s="1195"/>
      <c r="AN10" s="1196"/>
      <c r="AO10" s="280">
        <v>1139927</v>
      </c>
      <c r="AP10" s="280">
        <v>18951</v>
      </c>
      <c r="AQ10" s="281">
        <v>7424</v>
      </c>
      <c r="AR10" s="282">
        <v>155.30000000000001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510</v>
      </c>
      <c r="AL11" s="1195"/>
      <c r="AM11" s="1195"/>
      <c r="AN11" s="1196"/>
      <c r="AO11" s="280">
        <v>438848</v>
      </c>
      <c r="AP11" s="280">
        <v>7296</v>
      </c>
      <c r="AQ11" s="281">
        <v>1613</v>
      </c>
      <c r="AR11" s="282">
        <v>352.3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511</v>
      </c>
      <c r="AL12" s="1195"/>
      <c r="AM12" s="1195"/>
      <c r="AN12" s="1196"/>
      <c r="AO12" s="280">
        <v>35199</v>
      </c>
      <c r="AP12" s="280">
        <v>585</v>
      </c>
      <c r="AQ12" s="281">
        <v>12</v>
      </c>
      <c r="AR12" s="282">
        <v>4775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512</v>
      </c>
      <c r="AL13" s="1195"/>
      <c r="AM13" s="1195"/>
      <c r="AN13" s="1196"/>
      <c r="AO13" s="280">
        <v>328750</v>
      </c>
      <c r="AP13" s="280">
        <v>5465</v>
      </c>
      <c r="AQ13" s="281">
        <v>3153</v>
      </c>
      <c r="AR13" s="282">
        <v>73.3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513</v>
      </c>
      <c r="AL14" s="1195"/>
      <c r="AM14" s="1195"/>
      <c r="AN14" s="1196"/>
      <c r="AO14" s="280">
        <v>79029</v>
      </c>
      <c r="AP14" s="280">
        <v>1314</v>
      </c>
      <c r="AQ14" s="281">
        <v>1845</v>
      </c>
      <c r="AR14" s="282">
        <v>-28.8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514</v>
      </c>
      <c r="AL15" s="1198"/>
      <c r="AM15" s="1198"/>
      <c r="AN15" s="1199"/>
      <c r="AO15" s="280">
        <v>-498959</v>
      </c>
      <c r="AP15" s="280">
        <v>-8295</v>
      </c>
      <c r="AQ15" s="281">
        <v>-6635</v>
      </c>
      <c r="AR15" s="282">
        <v>25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8167700</v>
      </c>
      <c r="AP16" s="280">
        <v>135787</v>
      </c>
      <c r="AQ16" s="281">
        <v>93111</v>
      </c>
      <c r="AR16" s="282">
        <v>45.8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519</v>
      </c>
      <c r="AL21" s="1201"/>
      <c r="AM21" s="1201"/>
      <c r="AN21" s="1202"/>
      <c r="AO21" s="293">
        <v>11.09</v>
      </c>
      <c r="AP21" s="294">
        <v>8.58</v>
      </c>
      <c r="AQ21" s="295">
        <v>2.5099999999999998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520</v>
      </c>
      <c r="AL22" s="1201"/>
      <c r="AM22" s="1201"/>
      <c r="AN22" s="1202"/>
      <c r="AO22" s="298">
        <v>95.4</v>
      </c>
      <c r="AP22" s="299">
        <v>97.7</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524</v>
      </c>
      <c r="AL32" s="1185"/>
      <c r="AM32" s="1185"/>
      <c r="AN32" s="1186"/>
      <c r="AO32" s="308">
        <v>3475344</v>
      </c>
      <c r="AP32" s="308">
        <v>57777</v>
      </c>
      <c r="AQ32" s="309">
        <v>61596</v>
      </c>
      <c r="AR32" s="310">
        <v>-6.2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525</v>
      </c>
      <c r="AL33" s="1185"/>
      <c r="AM33" s="1185"/>
      <c r="AN33" s="1186"/>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527</v>
      </c>
      <c r="AL34" s="1185"/>
      <c r="AM34" s="1185"/>
      <c r="AN34" s="1186"/>
      <c r="AO34" s="308" t="s">
        <v>526</v>
      </c>
      <c r="AP34" s="308" t="s">
        <v>526</v>
      </c>
      <c r="AQ34" s="309">
        <v>3</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528</v>
      </c>
      <c r="AL35" s="1185"/>
      <c r="AM35" s="1185"/>
      <c r="AN35" s="1186"/>
      <c r="AO35" s="308">
        <v>830628</v>
      </c>
      <c r="AP35" s="308">
        <v>13809</v>
      </c>
      <c r="AQ35" s="309">
        <v>14651</v>
      </c>
      <c r="AR35" s="310">
        <v>-5.7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529</v>
      </c>
      <c r="AL36" s="1185"/>
      <c r="AM36" s="1185"/>
      <c r="AN36" s="1186"/>
      <c r="AO36" s="308">
        <v>53034</v>
      </c>
      <c r="AP36" s="308">
        <v>882</v>
      </c>
      <c r="AQ36" s="309">
        <v>1794</v>
      </c>
      <c r="AR36" s="310">
        <v>-50.8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530</v>
      </c>
      <c r="AL37" s="1185"/>
      <c r="AM37" s="1185"/>
      <c r="AN37" s="1186"/>
      <c r="AO37" s="308">
        <v>1148</v>
      </c>
      <c r="AP37" s="308">
        <v>19</v>
      </c>
      <c r="AQ37" s="309">
        <v>505</v>
      </c>
      <c r="AR37" s="310">
        <v>-96.2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531</v>
      </c>
      <c r="AL38" s="1188"/>
      <c r="AM38" s="1188"/>
      <c r="AN38" s="1189"/>
      <c r="AO38" s="311" t="s">
        <v>526</v>
      </c>
      <c r="AP38" s="311" t="s">
        <v>526</v>
      </c>
      <c r="AQ38" s="312">
        <v>1</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532</v>
      </c>
      <c r="AL39" s="1188"/>
      <c r="AM39" s="1188"/>
      <c r="AN39" s="1189"/>
      <c r="AO39" s="308">
        <v>-363994</v>
      </c>
      <c r="AP39" s="308">
        <v>-6051</v>
      </c>
      <c r="AQ39" s="309">
        <v>-3020</v>
      </c>
      <c r="AR39" s="310">
        <v>100.4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533</v>
      </c>
      <c r="AL40" s="1185"/>
      <c r="AM40" s="1185"/>
      <c r="AN40" s="1186"/>
      <c r="AO40" s="308">
        <v>-2539130</v>
      </c>
      <c r="AP40" s="308">
        <v>-42213</v>
      </c>
      <c r="AQ40" s="309">
        <v>-54563</v>
      </c>
      <c r="AR40" s="310">
        <v>-22.6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1457030</v>
      </c>
      <c r="AP41" s="308">
        <v>24223</v>
      </c>
      <c r="AQ41" s="309">
        <v>20967</v>
      </c>
      <c r="AR41" s="310">
        <v>15.5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503</v>
      </c>
      <c r="AN49" s="1179" t="s">
        <v>537</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43782032</v>
      </c>
      <c r="AN51" s="330">
        <v>674119</v>
      </c>
      <c r="AO51" s="331">
        <v>-53.5</v>
      </c>
      <c r="AP51" s="332">
        <v>54110</v>
      </c>
      <c r="AQ51" s="333">
        <v>-5.6</v>
      </c>
      <c r="AR51" s="334">
        <v>-47.9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1865218</v>
      </c>
      <c r="AN52" s="338">
        <v>28719</v>
      </c>
      <c r="AO52" s="339">
        <v>-30</v>
      </c>
      <c r="AP52" s="340">
        <v>30620</v>
      </c>
      <c r="AQ52" s="341">
        <v>-6.6</v>
      </c>
      <c r="AR52" s="342">
        <v>-23.4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33058921</v>
      </c>
      <c r="AN53" s="330">
        <v>517621</v>
      </c>
      <c r="AO53" s="331">
        <v>-23.2</v>
      </c>
      <c r="AP53" s="332">
        <v>54684</v>
      </c>
      <c r="AQ53" s="333">
        <v>1.1000000000000001</v>
      </c>
      <c r="AR53" s="334">
        <v>-24.3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1716920</v>
      </c>
      <c r="AN54" s="338">
        <v>26883</v>
      </c>
      <c r="AO54" s="339">
        <v>-6.4</v>
      </c>
      <c r="AP54" s="340">
        <v>32829</v>
      </c>
      <c r="AQ54" s="341">
        <v>7.2</v>
      </c>
      <c r="AR54" s="342">
        <v>-13.6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26183959</v>
      </c>
      <c r="AN55" s="330">
        <v>418267</v>
      </c>
      <c r="AO55" s="331">
        <v>-19.2</v>
      </c>
      <c r="AP55" s="332">
        <v>62383</v>
      </c>
      <c r="AQ55" s="333">
        <v>14.1</v>
      </c>
      <c r="AR55" s="334">
        <v>-33.299999999999997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1601258</v>
      </c>
      <c r="AN56" s="338">
        <v>25579</v>
      </c>
      <c r="AO56" s="339">
        <v>-4.9000000000000004</v>
      </c>
      <c r="AP56" s="340">
        <v>35325</v>
      </c>
      <c r="AQ56" s="341">
        <v>7.6</v>
      </c>
      <c r="AR56" s="342">
        <v>-12.5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28346740</v>
      </c>
      <c r="AN57" s="330">
        <v>461335</v>
      </c>
      <c r="AO57" s="331">
        <v>10.3</v>
      </c>
      <c r="AP57" s="332">
        <v>63812</v>
      </c>
      <c r="AQ57" s="333">
        <v>2.2999999999999998</v>
      </c>
      <c r="AR57" s="334">
        <v>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2874127</v>
      </c>
      <c r="AN58" s="338">
        <v>46776</v>
      </c>
      <c r="AO58" s="339">
        <v>82.9</v>
      </c>
      <c r="AP58" s="340">
        <v>33848</v>
      </c>
      <c r="AQ58" s="341">
        <v>-4.2</v>
      </c>
      <c r="AR58" s="342">
        <v>87.1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17270080</v>
      </c>
      <c r="AN59" s="330">
        <v>287112</v>
      </c>
      <c r="AO59" s="331">
        <v>-37.799999999999997</v>
      </c>
      <c r="AP59" s="332">
        <v>71871</v>
      </c>
      <c r="AQ59" s="333">
        <v>12.6</v>
      </c>
      <c r="AR59" s="334">
        <v>-50.4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1711734</v>
      </c>
      <c r="AN60" s="338">
        <v>28457</v>
      </c>
      <c r="AO60" s="339">
        <v>-39.200000000000003</v>
      </c>
      <c r="AP60" s="340">
        <v>38232</v>
      </c>
      <c r="AQ60" s="341">
        <v>13</v>
      </c>
      <c r="AR60" s="342">
        <v>-52.2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29728346</v>
      </c>
      <c r="AN61" s="345">
        <v>471691</v>
      </c>
      <c r="AO61" s="346">
        <v>-24.7</v>
      </c>
      <c r="AP61" s="347">
        <v>61372</v>
      </c>
      <c r="AQ61" s="348">
        <v>4.9000000000000004</v>
      </c>
      <c r="AR61" s="334">
        <v>-29.6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1953851</v>
      </c>
      <c r="AN62" s="338">
        <v>31283</v>
      </c>
      <c r="AO62" s="339">
        <v>0.5</v>
      </c>
      <c r="AP62" s="340">
        <v>34171</v>
      </c>
      <c r="AQ62" s="341">
        <v>3.4</v>
      </c>
      <c r="AR62" s="342">
        <v>-2.9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isQtX8aS6LmiAg1IGuLV4Gu0SLuhCW9aBMNSPW8f7B8k3SCRWR24gnG0HonLyPsq3svFdUEjVzXONE9XgNWGQ==" saltValue="M/RXcKLKYp+kfKmnB/cb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zQBINnbgVWZtdZJPXNwj9KW6IUZn/deP3Aa6AmfBXgSdR9NHNoTRBqvRR/wQR1bFf+kXU8O9DIG9qFNbkkUfQ==" saltValue="TaCPIdlZOy/iYOkNETOI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MEwuD7x+N13Iiu4x3k5dmbgss0wIsjnXuKw3DoDxtRumk4h29YpVezeoW6DQrlpBEgS0OPj/R6RXs3XDDFqR2w==" saltValue="YBKw1odbfaCCTEHsvgQG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84.31</v>
      </c>
      <c r="G47" s="12">
        <v>94.18</v>
      </c>
      <c r="H47" s="12">
        <v>82.74</v>
      </c>
      <c r="I47" s="12">
        <v>63.1</v>
      </c>
      <c r="J47" s="13">
        <v>70.099999999999994</v>
      </c>
    </row>
    <row r="48" spans="2:10" ht="57.75" customHeight="1" x14ac:dyDescent="0.15">
      <c r="B48" s="14"/>
      <c r="C48" s="1205" t="s">
        <v>4</v>
      </c>
      <c r="D48" s="1205"/>
      <c r="E48" s="1206"/>
      <c r="F48" s="15">
        <v>29.31</v>
      </c>
      <c r="G48" s="16">
        <v>32.200000000000003</v>
      </c>
      <c r="H48" s="16">
        <v>25.53</v>
      </c>
      <c r="I48" s="16">
        <v>19.32</v>
      </c>
      <c r="J48" s="17">
        <v>19.940000000000001</v>
      </c>
    </row>
    <row r="49" spans="2:10" ht="57.75" customHeight="1" thickBot="1" x14ac:dyDescent="0.2">
      <c r="B49" s="18"/>
      <c r="C49" s="1207" t="s">
        <v>5</v>
      </c>
      <c r="D49" s="1207"/>
      <c r="E49" s="1208"/>
      <c r="F49" s="19" t="s">
        <v>558</v>
      </c>
      <c r="G49" s="20" t="s">
        <v>559</v>
      </c>
      <c r="H49" s="20" t="s">
        <v>560</v>
      </c>
      <c r="I49" s="20" t="s">
        <v>561</v>
      </c>
      <c r="J49" s="21">
        <v>44.09</v>
      </c>
    </row>
    <row r="50" spans="2:10" x14ac:dyDescent="0.15"/>
  </sheetData>
  <sheetProtection algorithmName="SHA-512" hashValue="3reCmQ8u9LXaPqL5MPSHyLCpflyeTY+lloFcr8hd5Zskt+dvgv9zlnMPnW1rUQ00s1/8Exqk4IelCgaLWCHr/w==" saltValue="6hQAkPAuUakde++kO/RJ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2023-02-20T03:49:40Z</dcterms:created>
  <dcterms:modified xsi:type="dcterms:W3CDTF">2023-10-12T08:14:25Z</dcterms:modified>
  <cp:category/>
</cp:coreProperties>
</file>