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6_角田市◯★\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CO34" i="10"/>
  <c r="CO35" i="10" s="1"/>
  <c r="CO36" i="10" s="1"/>
  <c r="CO37" i="10" s="1"/>
  <c r="BW34" i="10"/>
  <c r="BW35" i="10" s="1"/>
  <c r="BW36" i="10" s="1"/>
  <c r="BW37" i="10" s="1"/>
  <c r="BW38" i="10" s="1"/>
  <c r="BW39" i="10" s="1"/>
  <c r="BW40"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<sst xmlns="http://schemas.openxmlformats.org/spreadsheetml/2006/main" count="1096" uniqueCount="590">
  <si>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</si>
  <si>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</si>
  <si>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</si>
  <si>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</si>
  <si>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</si>
  <si>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</si>
  <si>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</si>
  <si>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</si>
  <si>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</si>
  <si>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</si>
  <si>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</si>
  <si>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</si>
  <si>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</si>
  <si>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</si>
  <si>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</si>
  <si>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</si>
  <si>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</si>
  <si>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</si>
  <si>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</si>
  <si>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</si>
  <si>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</si>
  <si>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</si>
  <si>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</si>
  <si>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</si>
  <si>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</si>
  <si>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</si>
  <si>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</si>
  <si>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</si>
  <si>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</si>
  <si>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</si>
  <si>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</si>
  <si>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</si>
  <si>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</si>
  <si>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</si>
  <si>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</si>
  <si>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</si>
  <si>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</si>
  <si>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</si>
  <si>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</si>
  <si>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</si>
  <si>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</si>
  <si>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</si>
  <si>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</si>
  <si>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</si>
  <si>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</si>
  <si>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</si>
  <si>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</si>
  <si>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</si>
  <si>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</si>
  <si>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</si>
  <si>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</si>
  <si>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</si>
  <si>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</si>
  <si>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</si>
  <si>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</si>
  <si>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</si>
  <si>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</si>
  <si>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</si>
  <si>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</si>
  <si>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</si>
  <si>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</si>
  <si>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</si>
  <si>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</si>
  <si>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</si>
  <si>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</si>
  <si>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</si>
  <si>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</si>
  <si>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</si>
  <si>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</si>
  <si>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</si>
  <si>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</si>
  <si>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</si>
  <si>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</si>
  <si>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</si>
  <si>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</si>
  <si>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</si>
  <si>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</si>
  <si>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</si>
  <si>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</si>
  <si>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</si>
  <si>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</si>
  <si>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</si>
  <si>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</si>
  <si>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</si>
  <si>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</si>
  <si>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</si>
  <si>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</si>
  <si>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</si>
  <si>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</si>
  <si>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</si>
  <si>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</si>
  <si>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</si>
  <si>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</si>
  <si>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</si>
  <si>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</si>
  <si>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</si>
  <si>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</si>
  <si>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</si>
  <si>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</si>
  <si>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</si>
  <si>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</si>
  <si>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</si>
  <si>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</si>
  <si>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</si>
  <si>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</si>
  <si>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</si>
  <si>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</si>
  <si>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</si>
  <si>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</si>
  <si>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</si>
  <si>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</si>
  <si>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</si>
  <si>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</si>
  <si>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</si>
  <si>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</si>
  <si>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</si>
  <si>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</si>
  <si>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</si>
  <si>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</si>
  <si>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</si>
  <si>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</si>
  <si>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</si>
  <si>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</si>
  <si>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</si>
  <si>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</si>
  <si>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</si>
  <si>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</si>
  <si>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</si>
  <si>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</si>
  <si>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</si>
  <si>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</si>
  <si>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</si>
  <si>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</si>
  <si>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</si>
  <si>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</si>
  <si>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</si>
  <si>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</si>
  <si>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</si>
  <si>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</si>
  <si>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</si>
  <si>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</si>
  <si>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</si>
  <si>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</si>
  <si>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</si>
  <si>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</si>
  <si>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</si>
  <si>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</si>
  <si>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</si>
  <si>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</si>
  <si>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</si>
  <si>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</si>
  <si>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</si>
  <si>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</si>
  <si>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</si>
  <si>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</si>
  <si>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</si>
  <si>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</si>
  <si>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</si>
  <si>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</si>
  <si>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</si>
  <si>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</si>
  <si>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</si>
  <si>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</si>
  <si>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</si>
  <si>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</si>
  <si>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</si>
  <si>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</si>
  <si>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</si>
  <si>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</si>
  <si>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</si>
  <si>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</si>
  <si>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</si>
  <si>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</si>
  <si>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</si>
  <si>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</si>
  <si>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</si>
  <si>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</si>
  <si>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</si>
  <si>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</si>
  <si>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</si>
  <si>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</si>
  <si>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</si>
  <si>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</si>
  <si>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</si>
  <si>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</si>
  <si>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</si>
  <si>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</si>
  <si>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</si>
  <si>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</si>
  <si>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</si>
  <si>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</si>
  <si>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</si>
  <si>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</si>
  <si>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</si>
  <si>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</si>
  <si>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</si>
  <si>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</si>
  <si>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</si>
  <si>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</si>
  <si>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</si>
  <si>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</si>
  <si>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</si>
  <si>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</si>
  <si>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</si>
  <si>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</si>
  <si>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</si>
  <si>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</si>
  <si>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</si>
  <si>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</si>
  <si>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</si>
  <si>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</si>
  <si>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</si>
  <si>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</si>
  <si>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</si>
  <si>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</si>
  <si>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</si>
  <si>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</si>
  <si>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</si>
  <si>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</si>
  <si>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</si>
  <si>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</si>
  <si>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</si>
  <si>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</si>
  <si>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</si>
  <si>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</si>
  <si>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</si>
  <si>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</si>
  <si>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</si>
  <si>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</si>
  <si>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</si>
  <si>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</si>
  <si>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</si>
  <si>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</si>
  <si>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</si>
  <si>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</si>
  <si>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</si>
  <si>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</si>
  <si>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</si>
  <si>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</si>
  <si>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</si>
  <si>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</si>
  <si>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</si>
  <si>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</si>
  <si>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</si>
  <si>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</si>
  <si>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</si>
  <si>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</si>
  <si>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</si>
  <si>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</si>
  <si>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</si>
  <si>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</si>
  <si>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</si>
  <si>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</si>
  <si>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</si>
  <si>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</si>
  <si>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</si>
  <si>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</si>
  <si>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</si>
  <si>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</si>
  <si>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</si>
  <si>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</si>
  <si>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</si>
  <si>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</si>
  <si>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</si>
  <si>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</si>
  <si>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</si>
  <si>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</si>
  <si>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</si>
  <si>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</si>
  <si>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</si>
  <si>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</si>
  <si>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</si>
  <si>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</si>
  <si>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</si>
  <si>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</si>
  <si>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</si>
  <si>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</si>
  <si>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</si>
  <si>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</si>
  <si>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</si>
  <si>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</si>
  <si>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</si>
  <si>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</si>
  <si>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</si>
  <si>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</si>
  <si>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</si>
  <si>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</si>
  <si>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</si>
  <si>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</si>
  <si>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</si>
  <si>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</si>
  <si>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</si>
  <si>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</si>
  <si>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</si>
  <si>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</si>
  <si>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</si>
  <si>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</si>
  <si>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</si>
  <si>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</si>
  <si>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</si>
  <si>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</si>
  <si>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</si>
  <si>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</si>
  <si>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</si>
  <si>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</si>
  <si>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</si>
  <si>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</si>
  <si>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</si>
  <si>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</si>
  <si>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</si>
  <si>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</si>
  <si>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</si>
  <si>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</si>
  <si>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</si>
  <si>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</si>
  <si>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</si>
  <si>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</si>
  <si>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</si>
  <si>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</si>
  <si>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</si>
  <si>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</si>
  <si>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</si>
  <si>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</si>
  <si>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</si>
  <si>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</si>
  <si>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</si>
  <si>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</si>
  <si>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</si>
  <si>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</si>
  <si>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</si>
  <si>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</si>
  <si>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</si>
  <si>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</si>
  <si>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</si>
  <si>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</si>
  <si>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</si>
  <si>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</si>
  <si>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</si>
  <si>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</si>
  <si>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</si>
  <si>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</si>
  <si>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</si>
  <si>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</si>
  <si>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</si>
  <si>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</si>
  <si>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</si>
  <si>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</si>
  <si>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</si>
  <si>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</si>
  <si>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</si>
  <si>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</si>
  <si>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</si>
  <si>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</si>
  <si>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</si>
  <si>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</si>
  <si>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</si>
  <si>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</si>
  <si>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</si>
  <si>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</si>
  <si>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</si>
  <si>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</si>
  <si>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</si>
  <si>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</si>
  <si>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</si>
  <si>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</si>
  <si>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</si>
  <si>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</si>
  <si>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</si>
  <si>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</si>
  <si>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</si>
  <si>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</si>
  <si>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</si>
  <si>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</si>
  <si>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</si>
  <si>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</si>
  <si>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</si>
  <si>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</si>
  <si>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</si>
  <si>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</si>
  <si>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</si>
  <si>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</si>
  <si>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</si>
  <si>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</si>
  <si>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</si>
  <si>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</si>
  <si>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</si>
  <si>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</si>
  <si>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</si>
  <si>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</si>
  <si>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</si>
  <si>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</si>
  <si>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</si>
  <si>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</si>
  <si>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</si>
  <si>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</si>
  <si>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</si>
  <si>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</si>
  <si>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</si>
  <si>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</si>
  <si>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</si>
  <si>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</si>
  <si>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</si>
  <si>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</si>
  <si>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</si>
  <si>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</si>
  <si>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角田市国民健康保険事業特別会計</t>
    <phoneticPr fontId="5"/>
  </si>
  <si>
    <t>角田市介護保険特別会計</t>
    <phoneticPr fontId="5"/>
  </si>
  <si>
    <t>角田市後期高齢者医療特別会計</t>
    <phoneticPr fontId="5"/>
  </si>
  <si>
    <t>角田市水道事業会計</t>
    <phoneticPr fontId="5"/>
  </si>
  <si>
    <t>法適用企業</t>
    <phoneticPr fontId="5"/>
  </si>
  <si>
    <t>角田市下水道事業会計</t>
    <phoneticPr fontId="5"/>
  </si>
  <si>
    <t>角田市産業用地造成事業特別会計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</si>
  <si>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</si>
  <si>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</si>
  <si>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</si>
  <si>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</si>
  <si>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</si>
  <si>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</si>
  <si>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</si>
  <si>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</si>
  <si>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</si>
  <si>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</si>
  <si>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</si>
  <si>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</si>
  <si>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</si>
  <si>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</si>
  <si>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</si>
  <si>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</si>
  <si>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</si>
  <si>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</si>
  <si>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</si>
  <si>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</si>
  <si>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</si>
  <si>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</si>
  <si>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</si>
  <si>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</si>
  <si>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</si>
  <si>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</si>
  <si>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</si>
  <si>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</si>
  <si>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</si>
  <si>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</si>
  <si>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</si>
  <si>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</si>
  <si>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</si>
  <si>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</si>
  <si>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</si>
  <si>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</si>
  <si>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</si>
  <si>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</si>
  <si>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</si>
  <si>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</si>
  <si>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</si>
  <si>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</si>
  <si>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</si>
  <si>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</si>
  <si>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</si>
  <si>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</si>
  <si>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</si>
  <si>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</si>
  <si>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</si>
  <si>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</si>
  <si>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</si>
  <si>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</si>
  <si>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</si>
  <si>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角田市下水道事業会計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</si>
  <si>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</si>
  <si>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</si>
  <si>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角田市水道事業会計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</si>
  <si>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</si>
  <si>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角田市介護保険特別会計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</si>
  <si>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</si>
  <si>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</si>
  <si>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</si>
  <si>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</si>
  <si>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</si>
  <si>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</si>
  <si>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</si>
  <si>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</si>
  <si>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</si>
  <si>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</si>
  <si>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</si>
  <si>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</si>
  <si>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</si>
  <si>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</si>
  <si>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</si>
  <si>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</si>
  <si>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</si>
  <si>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</si>
  <si>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</si>
  <si>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</si>
  <si>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</si>
  <si>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</si>
  <si>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</si>
  <si>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</si>
  <si>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</si>
  <si>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</si>
  <si>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</si>
  <si>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</si>
  <si>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</si>
  <si>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</si>
  <si>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</si>
  <si>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</si>
  <si>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</si>
  <si>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</si>
  <si>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</si>
  <si>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</si>
  <si>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</si>
  <si>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</si>
  <si>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</si>
  <si>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</si>
  <si>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</si>
  <si>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</si>
  <si>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</si>
  <si>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</si>
  <si>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</si>
  <si>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</si>
  <si>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</si>
  <si>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</si>
  <si>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</si>
  <si>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</si>
  <si>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</si>
  <si>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</si>
  <si>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</si>
  <si>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</si>
  <si>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</si>
  <si>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</si>
  <si>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</si>
  <si>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</si>
  <si>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</si>
  <si>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</si>
  <si>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</si>
  <si>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</si>
  <si>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</si>
  <si>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</si>
  <si>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</si>
  <si>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</si>
  <si>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</si>
  <si>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</si>
  <si>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</si>
  <si>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</si>
  <si>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</si>
  <si>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</si>
  <si>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</si>
  <si>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</si>
  <si>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</si>
  <si>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</si>
  <si>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</si>
  <si>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</si>
  <si>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</si>
  <si>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</si>
  <si>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</si>
  <si>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</si>
  <si>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</si>
  <si>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</si>
  <si>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3.97</t>
  </si>
  <si>
    <t>▲ 1.93</t>
  </si>
  <si>
    <t>▲ 1.05</t>
  </si>
  <si>
    <t>角田市水道事業会計</t>
  </si>
  <si>
    <t>一般会計</t>
  </si>
  <si>
    <t>角田市介護保険特別会計</t>
  </si>
  <si>
    <t>角田市下水道事業会計</t>
  </si>
  <si>
    <t>角田市国民健康保険事業特別会計</t>
  </si>
  <si>
    <t>角田市後期高齢者医療特別会計</t>
  </si>
  <si>
    <t>角田市産業用地造成事業特別会計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</si>
  <si>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</si>
  <si>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</si>
  <si>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</si>
  <si>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</si>
  <si>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</si>
  <si>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</si>
  <si>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</si>
  <si>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</si>
  <si>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</si>
  <si>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仙南地域広域行政事務組合</t>
    <rPh sb="0" eb="2">
      <t>センナン</t>
    </rPh>
    <rPh sb="2" eb="4">
      <t>チイキ</t>
    </rPh>
    <rPh sb="4" eb="6">
      <t>コウイキ</t>
    </rPh>
    <rPh sb="6" eb="8">
      <t>ギョウセイ</t>
    </rPh>
    <rPh sb="8" eb="10">
      <t>ジム</t>
    </rPh>
    <rPh sb="10" eb="12">
      <t>クミアイ</t>
    </rPh>
    <phoneticPr fontId="34"/>
  </si>
  <si>
    <t>みやぎ県南中核病院企業団</t>
    <rPh sb="3" eb="5">
      <t>ケンナン</t>
    </rPh>
    <rPh sb="5" eb="7">
      <t>チュウカク</t>
    </rPh>
    <rPh sb="7" eb="9">
      <t>ビョウイン</t>
    </rPh>
    <rPh sb="9" eb="11">
      <t>キギョウ</t>
    </rPh>
    <rPh sb="11" eb="12">
      <t>ダン</t>
    </rPh>
    <phoneticPr fontId="34"/>
  </si>
  <si>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4"/>
  </si>
  <si>
    <t>宮城県市町村職員退職手当組合</t>
    <rPh sb="0" eb="3">
      <t>ミヤギケン</t>
    </rPh>
    <rPh sb="3" eb="6">
      <t>シチョウソン</t>
    </rPh>
    <rPh sb="6" eb="8">
      <t>ショクイン</t>
    </rPh>
    <rPh sb="8" eb="10">
      <t>タイショク</t>
    </rPh>
    <rPh sb="10" eb="12">
      <t>テアテ</t>
    </rPh>
    <rPh sb="12" eb="14">
      <t>クミアイ</t>
    </rPh>
    <phoneticPr fontId="34"/>
  </si>
  <si>
    <t>宮城県市町村自治振興センター</t>
    <rPh sb="0" eb="3">
      <t>ミヤギケン</t>
    </rPh>
    <rPh sb="3" eb="6">
      <t>シチョウソン</t>
    </rPh>
    <rPh sb="6" eb="8">
      <t>ジチ</t>
    </rPh>
    <rPh sb="8" eb="10">
      <t>シンコウ</t>
    </rPh>
    <phoneticPr fontId="34"/>
  </si>
  <si>
    <t>宮城県後期高齢者医療広域連合</t>
    <rPh sb="0" eb="3">
      <t>ミヤギケン</t>
    </rPh>
    <rPh sb="3" eb="5">
      <t>コウキ</t>
    </rPh>
    <rPh sb="5" eb="8">
      <t>コウレイシャ</t>
    </rPh>
    <rPh sb="8" eb="10">
      <t>イリョウ</t>
    </rPh>
    <rPh sb="10" eb="12">
      <t>コウイキ</t>
    </rPh>
    <rPh sb="12" eb="14">
      <t>レンゴウ</t>
    </rPh>
    <phoneticPr fontId="34"/>
  </si>
  <si>
    <t>宮城県後期高齢者医療事業会計</t>
    <rPh sb="0" eb="3">
      <t>ミヤギケン</t>
    </rPh>
    <rPh sb="3" eb="5">
      <t>コウキ</t>
    </rPh>
    <rPh sb="5" eb="8">
      <t>コウレイシャ</t>
    </rPh>
    <rPh sb="8" eb="10">
      <t>イリョウ</t>
    </rPh>
    <rPh sb="10" eb="12">
      <t>ジギョウ</t>
    </rPh>
    <rPh sb="12" eb="14">
      <t>カイケイ</t>
    </rPh>
    <phoneticPr fontId="34"/>
  </si>
  <si>
    <t>角田市地域振興公社</t>
  </si>
  <si>
    <t>角田市農業振興公社</t>
  </si>
  <si>
    <t>まちづくり角田</t>
    <rPh sb="5" eb="7">
      <t>カクダ</t>
    </rPh>
    <phoneticPr fontId="2"/>
  </si>
  <si>
    <t>阿武隈急行株式会社</t>
  </si>
  <si>
    <t>公共施設強靭化対策基金</t>
    <rPh sb="0" eb="11">
      <t>コウキョウシセツキョウジンカタイサクキキン</t>
    </rPh>
    <phoneticPr fontId="5"/>
  </si>
  <si>
    <t>子ども子育て未来基金</t>
    <rPh sb="0" eb="1">
      <t>コ</t>
    </rPh>
    <rPh sb="3" eb="5">
      <t>コソダ</t>
    </rPh>
    <rPh sb="6" eb="10">
      <t>ミライキキン</t>
    </rPh>
    <phoneticPr fontId="2"/>
  </si>
  <si>
    <t>都市整備基金</t>
    <rPh sb="0" eb="6">
      <t>トシセイビキキン</t>
    </rPh>
    <phoneticPr fontId="2"/>
  </si>
  <si>
    <t>農業振興基金</t>
    <rPh sb="0" eb="6">
      <t>ノウギョウシンコウキキン</t>
    </rPh>
    <phoneticPr fontId="2"/>
  </si>
  <si>
    <t>学校施設整備基金</t>
    <rPh sb="0" eb="8">
      <t>ガッコウシセツセイビキキン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</si>
</sst>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92919</c:v>
                </c:pt>
                <c:pt idx="4">
                  <c:v>103663</c:v>
                </c:pt>
              </c:numCache>
            </c:numRef>
          </c:val>
          <c:smooth val="0"/>
          <c:extLst>
            <c:ext xmlns:c16="http://schemas.microsoft.com/office/drawing/2014/chart" uri="{C3380CC4-5D6E-409C-BE32-E72D297353CC}">
              <c16:uniqueId val="{00000000-C689-41B8-A6B1-A05925D656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86639</c:v>
                </c:pt>
                <c:pt idx="1">
                  <c:v>48136</c:v>
                </c:pt>
                <c:pt idx="2">
                  <c:v>48717</c:v>
                </c:pt>
                <c:pt idx="3">
                  <c:v>58501</c:v>
                </c:pt>
                <c:pt idx="4">
                  <c:v>57268</c:v>
                </c:pt>
              </c:numCache>
            </c:numRef>
          </c:val>
          <c:smooth val="0"/>
          <c:extLst>
            <c:ext xmlns:c16="http://schemas.microsoft.com/office/drawing/2014/chart" uri="{C3380CC4-5D6E-409C-BE32-E72D297353CC}">
              <c16:uniqueId val="{00000001-C689-41B8-A6B1-A05925D656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5.22</c:v>
                </c:pt>
                <c:pt idx="1">
                  <c:v>5.32</c:v>
                </c:pt>
                <c:pt idx="2">
                  <c:v>5.58</c:v>
                </c:pt>
                <c:pt idx="3">
                  <c:v>6.27</c:v>
                </c:pt>
                <c:pt idx="4">
                  <c:v>6.78</c:v>
                </c:pt>
              </c:numCache>
            </c:numRef>
          </c:val>
          <c:extLst>
            <c:ext xmlns:c16="http://schemas.microsoft.com/office/drawing/2014/chart" uri="{C3380CC4-5D6E-409C-BE32-E72D297353CC}">
              <c16:uniqueId val="{00000000-AA8B-4A8D-8E0C-BE6547F4B3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17.29</c:v>
                </c:pt>
                <c:pt idx="1">
                  <c:v>17.98</c:v>
                </c:pt>
                <c:pt idx="2">
                  <c:v>18.54</c:v>
                </c:pt>
                <c:pt idx="3">
                  <c:v>20.36</c:v>
                </c:pt>
                <c:pt idx="4">
                  <c:v>23.95</c:v>
                </c:pt>
              </c:numCache>
            </c:numRef>
          </c:val>
          <c:extLst>
            <c:ext xmlns:c16="http://schemas.microsoft.com/office/drawing/2014/chart" uri="{C3380CC4-5D6E-409C-BE32-E72D297353CC}">
              <c16:uniqueId val="{00000001-AA8B-4A8D-8E0C-BE6547F4B3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-3.97</c:v>
                </c:pt>
                <c:pt idx="1">
                  <c:v>-1.93</c:v>
                </c:pt>
                <c:pt idx="2">
                  <c:v>-1.05</c:v>
                </c:pt>
                <c:pt idx="3">
                  <c:v>1.28</c:v>
                </c:pt>
                <c:pt idx="4">
                  <c:v>0.4</c:v>
                </c:pt>
              </c:numCache>
            </c:numRef>
          </c:val>
          <c:smooth val="0"/>
          <c:extLst>
            <c:ext xmlns:c16="http://schemas.microsoft.com/office/drawing/2014/chart" uri="{C3380CC4-5D6E-409C-BE32-E72D297353CC}">
              <c16:uniqueId val="{00000002-AA8B-4A8D-8E0C-BE6547F4B3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2858-4087-8BDC-0FACB4BA36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8-4087-8BDC-0FACB4BA36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58-4087-8BDC-0FACB4BA3695}"/>
            </c:ext>
          </c:extLst>
        </c:ser>
        <c:ser>
          <c:idx val="3"/>
          <c:order val="3"/>
          <c:tx>
            <c:strRef>
              <c:f>データシート!$A$30</c:f>
              <c:strCache>
                <c:ptCount val="1"/>
                <c:pt idx="0">
                  <c:v>角田市産業用地造成事業特別会計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2858-4087-8BDC-0FACB4BA3695}"/>
            </c:ext>
          </c:extLst>
        </c:ser>
        <c:ser>
          <c:idx val="4"/>
          <c:order val="4"/>
          <c:tx>
            <c:strRef>
              <c:f>データシート!$A$31</c:f>
              <c:strCache>
                <c:ptCount val="1"/>
                <c:pt idx="0">
                  <c:v>角田市後期高齢者医療特別会計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0.06</c:v>
                </c:pt>
                <c:pt idx="8">
                  <c:v>#N/A</c:v>
                </c:pt>
                <c:pt idx="9">
                  <c:v>0.09</c:v>
                </c:pt>
              </c:numCache>
            </c:numRef>
          </c:val>
          <c:extLst>
            <c:ext xmlns:c16="http://schemas.microsoft.com/office/drawing/2014/chart" uri="{C3380CC4-5D6E-409C-BE32-E72D297353CC}">
              <c16:uniqueId val="{00000004-2858-4087-8BDC-0FACB4BA3695}"/>
            </c:ext>
          </c:extLst>
        </c:ser>
        <c:ser>
          <c:idx val="5"/>
          <c:order val="5"/>
          <c:tx>
            <c:strRef>
              <c:f>データシート!$A$32</c:f>
              <c:strCache>
                <c:ptCount val="1"/>
                <c:pt idx="0">
                  <c:v>角田市国民健康保険事業特別会計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c:v>
                </c:pt>
                <c:pt idx="4">
                  <c:v>#N/A</c:v>
                </c:pt>
                <c:pt idx="5">
                  <c:v>0.26</c:v>
                </c:pt>
                <c:pt idx="6">
                  <c:v>#N/A</c:v>
                </c:pt>
                <c:pt idx="7">
                  <c:v>0.14000000000000001</c:v>
                </c:pt>
                <c:pt idx="8">
                  <c:v>#N/A</c:v>
                </c:pt>
                <c:pt idx="9">
                  <c:v>0.11</c:v>
                </c:pt>
              </c:numCache>
            </c:numRef>
          </c:val>
          <c:extLst>
            <c:ext xmlns:c16="http://schemas.microsoft.com/office/drawing/2014/chart" uri="{C3380CC4-5D6E-409C-BE32-E72D297353CC}">
              <c16:uniqueId val="{00000005-2858-4087-8BDC-0FACB4BA3695}"/>
            </c:ext>
          </c:extLst>
        </c:ser>
        <c:ser>
          <c:idx val="6"/>
          <c:order val="6"/>
          <c:tx>
            <c:strRef>
              <c:f>データシート!$A$33</c:f>
              <c:strCache>
                <c:ptCount val="1"/>
                <c:pt idx="0">
                  <c:v>角田市下水道事業会計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0.27</c:v>
                </c:pt>
                <c:pt idx="6">
                  <c:v>#N/A</c:v>
                </c:pt>
                <c:pt idx="7">
                  <c:v>0.34</c:v>
                </c:pt>
                <c:pt idx="8">
                  <c:v>#N/A</c:v>
                </c:pt>
                <c:pt idx="9">
                  <c:v>0.53</c:v>
                </c:pt>
              </c:numCache>
            </c:numRef>
          </c:val>
          <c:extLst>
            <c:ext xmlns:c16="http://schemas.microsoft.com/office/drawing/2014/chart" uri="{C3380CC4-5D6E-409C-BE32-E72D297353CC}">
              <c16:uniqueId val="{00000006-2858-4087-8BDC-0FACB4BA3695}"/>
            </c:ext>
          </c:extLst>
        </c:ser>
        <c:ser>
          <c:idx val="7"/>
          <c:order val="7"/>
          <c:tx>
            <c:strRef>
              <c:f>データシート!$A$34</c:f>
              <c:strCache>
                <c:ptCount val="1"/>
                <c:pt idx="0">
                  <c:v>角田市介護保険特別会計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1.39</c:v>
                </c:pt>
                <c:pt idx="2">
                  <c:v>#N/A</c:v>
                </c:pt>
                <c:pt idx="3">
                  <c:v>0.18</c:v>
                </c:pt>
                <c:pt idx="4">
                  <c:v>#N/A</c:v>
                </c:pt>
                <c:pt idx="5">
                  <c:v>0.87</c:v>
                </c:pt>
                <c:pt idx="6">
                  <c:v>#N/A</c:v>
                </c:pt>
                <c:pt idx="7">
                  <c:v>0.96</c:v>
                </c:pt>
                <c:pt idx="8">
                  <c:v>#N/A</c:v>
                </c:pt>
                <c:pt idx="9">
                  <c:v>1.38</c:v>
                </c:pt>
              </c:numCache>
            </c:numRef>
          </c:val>
          <c:extLst>
            <c:ext xmlns:c16="http://schemas.microsoft.com/office/drawing/2014/chart" uri="{C3380CC4-5D6E-409C-BE32-E72D297353CC}">
              <c16:uniqueId val="{00000007-2858-4087-8BDC-0FACB4BA36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5.22</c:v>
                </c:pt>
                <c:pt idx="2">
                  <c:v>#N/A</c:v>
                </c:pt>
                <c:pt idx="3">
                  <c:v>5.31</c:v>
                </c:pt>
                <c:pt idx="4">
                  <c:v>#N/A</c:v>
                </c:pt>
                <c:pt idx="5">
                  <c:v>5.58</c:v>
                </c:pt>
                <c:pt idx="6">
                  <c:v>#N/A</c:v>
                </c:pt>
                <c:pt idx="7">
                  <c:v>6.26</c:v>
                </c:pt>
                <c:pt idx="8">
                  <c:v>#N/A</c:v>
                </c:pt>
                <c:pt idx="9">
                  <c:v>6.78</c:v>
                </c:pt>
              </c:numCache>
            </c:numRef>
          </c:val>
          <c:extLst>
            <c:ext xmlns:c16="http://schemas.microsoft.com/office/drawing/2014/chart" uri="{C3380CC4-5D6E-409C-BE32-E72D297353CC}">
              <c16:uniqueId val="{00000008-2858-4087-8BDC-0FACB4BA3695}"/>
            </c:ext>
          </c:extLst>
        </c:ser>
        <c:ser>
          <c:idx val="9"/>
          <c:order val="9"/>
          <c:tx>
            <c:strRef>
              <c:f>データシート!$A$36</c:f>
              <c:strCache>
                <c:ptCount val="1"/>
                <c:pt idx="0">
                  <c:v>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10.38</c:v>
                </c:pt>
                <c:pt idx="2">
                  <c:v>#N/A</c:v>
                </c:pt>
                <c:pt idx="3">
                  <c:v>10.210000000000001</c:v>
                </c:pt>
                <c:pt idx="4">
                  <c:v>#N/A</c:v>
                </c:pt>
                <c:pt idx="5">
                  <c:v>11.14</c:v>
                </c:pt>
                <c:pt idx="6">
                  <c:v>#N/A</c:v>
                </c:pt>
                <c:pt idx="7">
                  <c:v>11.21</c:v>
                </c:pt>
                <c:pt idx="8">
                  <c:v>#N/A</c:v>
                </c:pt>
                <c:pt idx="9">
                  <c:v>11.84</c:v>
                </c:pt>
              </c:numCache>
            </c:numRef>
          </c:val>
          <c:extLst>
            <c:ext xmlns:c16="http://schemas.microsoft.com/office/drawing/2014/chart" uri="{C3380CC4-5D6E-409C-BE32-E72D297353CC}">
              <c16:uniqueId val="{00000009-2858-4087-8BDC-0FACB4BA36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1296</c:v>
                </c:pt>
                <c:pt idx="5">
                  <c:v>1297</c:v>
                </c:pt>
                <c:pt idx="8">
                  <c:v>1280</c:v>
                </c:pt>
                <c:pt idx="11">
                  <c:v>1311</c:v>
                </c:pt>
                <c:pt idx="14">
                  <c:v>1334</c:v>
                </c:pt>
              </c:numCache>
            </c:numRef>
          </c:val>
          <c:extLst>
            <c:ext xmlns:c16="http://schemas.microsoft.com/office/drawing/2014/chart" uri="{C3380CC4-5D6E-409C-BE32-E72D297353CC}">
              <c16:uniqueId val="{00000000-8FE6-4AFD-9EA1-5D162F3D1D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E6-4AFD-9EA1-5D162F3D1D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1</c:v>
                </c:pt>
                <c:pt idx="9">
                  <c:v>2</c:v>
                </c:pt>
                <c:pt idx="12">
                  <c:v>5</c:v>
                </c:pt>
              </c:numCache>
            </c:numRef>
          </c:val>
          <c:extLst>
            <c:ext xmlns:c16="http://schemas.microsoft.com/office/drawing/2014/chart" uri="{C3380CC4-5D6E-409C-BE32-E72D297353CC}">
              <c16:uniqueId val="{00000002-8FE6-4AFD-9EA1-5D162F3D1D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125</c:v>
                </c:pt>
                <c:pt idx="3">
                  <c:v>132</c:v>
                </c:pt>
                <c:pt idx="6">
                  <c:v>161</c:v>
                </c:pt>
                <c:pt idx="9">
                  <c:v>166</c:v>
                </c:pt>
                <c:pt idx="12">
                  <c:v>165</c:v>
                </c:pt>
              </c:numCache>
            </c:numRef>
          </c:val>
          <c:extLst>
            <c:ext xmlns:c16="http://schemas.microsoft.com/office/drawing/2014/chart" uri="{C3380CC4-5D6E-409C-BE32-E72D297353CC}">
              <c16:uniqueId val="{00000003-8FE6-4AFD-9EA1-5D162F3D1D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671</c:v>
                </c:pt>
                <c:pt idx="3">
                  <c:v>685</c:v>
                </c:pt>
                <c:pt idx="6">
                  <c:v>599</c:v>
                </c:pt>
                <c:pt idx="9">
                  <c:v>623</c:v>
                </c:pt>
                <c:pt idx="12">
                  <c:v>576</c:v>
                </c:pt>
              </c:numCache>
            </c:numRef>
          </c:val>
          <c:extLst>
            <c:ext xmlns:c16="http://schemas.microsoft.com/office/drawing/2014/chart" uri="{C3380CC4-5D6E-409C-BE32-E72D297353CC}">
              <c16:uniqueId val="{00000004-8FE6-4AFD-9EA1-5D162F3D1D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E6-4AFD-9EA1-5D162F3D1D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E6-4AFD-9EA1-5D162F3D1D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1079</c:v>
                </c:pt>
                <c:pt idx="3">
                  <c:v>1134</c:v>
                </c:pt>
                <c:pt idx="6">
                  <c:v>1160</c:v>
                </c:pt>
                <c:pt idx="9">
                  <c:v>1250</c:v>
                </c:pt>
                <c:pt idx="12">
                  <c:v>1331</c:v>
                </c:pt>
              </c:numCache>
            </c:numRef>
          </c:val>
          <c:extLst>
            <c:ext xmlns:c16="http://schemas.microsoft.com/office/drawing/2014/chart" uri="{C3380CC4-5D6E-409C-BE32-E72D297353CC}">
              <c16:uniqueId val="{00000007-8FE6-4AFD-9EA1-5D162F3D1D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579</c:v>
                </c:pt>
                <c:pt idx="2">
                  <c:v>#N/A</c:v>
                </c:pt>
                <c:pt idx="3">
                  <c:v>#N/A</c:v>
                </c:pt>
                <c:pt idx="4">
                  <c:v>655</c:v>
                </c:pt>
                <c:pt idx="5">
                  <c:v>#N/A</c:v>
                </c:pt>
                <c:pt idx="6">
                  <c:v>#N/A</c:v>
                </c:pt>
                <c:pt idx="7">
                  <c:v>641</c:v>
                </c:pt>
                <c:pt idx="8">
                  <c:v>#N/A</c:v>
                </c:pt>
                <c:pt idx="9">
                  <c:v>#N/A</c:v>
                </c:pt>
                <c:pt idx="10">
                  <c:v>730</c:v>
                </c:pt>
                <c:pt idx="11">
                  <c:v>#N/A</c:v>
                </c:pt>
                <c:pt idx="12">
                  <c:v>#N/A</c:v>
                </c:pt>
                <c:pt idx="13">
                  <c:v>743</c:v>
                </c:pt>
                <c:pt idx="14">
                  <c:v>#N/A</c:v>
                </c:pt>
              </c:numCache>
            </c:numRef>
          </c:val>
          <c:smooth val="0"/>
          <c:extLst>
            <c:ext xmlns:c16="http://schemas.microsoft.com/office/drawing/2014/chart" uri="{C3380CC4-5D6E-409C-BE32-E72D297353CC}">
              <c16:uniqueId val="{00000008-8FE6-4AFD-9EA1-5D162F3D1D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14924</c:v>
                </c:pt>
                <c:pt idx="5">
                  <c:v>14815</c:v>
                </c:pt>
                <c:pt idx="8">
                  <c:v>15810</c:v>
                </c:pt>
                <c:pt idx="11">
                  <c:v>15696</c:v>
                </c:pt>
                <c:pt idx="14">
                  <c:v>15304</c:v>
                </c:pt>
              </c:numCache>
            </c:numRef>
          </c:val>
          <c:extLst>
            <c:ext xmlns:c16="http://schemas.microsoft.com/office/drawing/2014/chart" uri="{C3380CC4-5D6E-409C-BE32-E72D297353CC}">
              <c16:uniqueId val="{00000000-583E-47D0-BBA1-8C4264E9AF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2616</c:v>
                </c:pt>
                <c:pt idx="5">
                  <c:v>2481</c:v>
                </c:pt>
                <c:pt idx="8">
                  <c:v>2060</c:v>
                </c:pt>
                <c:pt idx="11">
                  <c:v>1708</c:v>
                </c:pt>
                <c:pt idx="14">
                  <c:v>1752</c:v>
                </c:pt>
              </c:numCache>
            </c:numRef>
          </c:val>
          <c:extLst>
            <c:ext xmlns:c16="http://schemas.microsoft.com/office/drawing/2014/chart" uri="{C3380CC4-5D6E-409C-BE32-E72D297353CC}">
              <c16:uniqueId val="{00000001-583E-47D0-BBA1-8C4264E9AF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3240</c:v>
                </c:pt>
                <c:pt idx="5">
                  <c:v>3985</c:v>
                </c:pt>
                <c:pt idx="8">
                  <c:v>5220</c:v>
                </c:pt>
                <c:pt idx="11">
                  <c:v>7213</c:v>
                </c:pt>
                <c:pt idx="14">
                  <c:v>7865</c:v>
                </c:pt>
              </c:numCache>
            </c:numRef>
          </c:val>
          <c:extLst>
            <c:ext xmlns:c16="http://schemas.microsoft.com/office/drawing/2014/chart" uri="{C3380CC4-5D6E-409C-BE32-E72D297353CC}">
              <c16:uniqueId val="{00000002-583E-47D0-BBA1-8C4264E9AF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153</c:v>
                </c:pt>
                <c:pt idx="3">
                  <c:v>187</c:v>
                </c:pt>
                <c:pt idx="6">
                  <c:v>194</c:v>
                </c:pt>
                <c:pt idx="9">
                  <c:v>0</c:v>
                </c:pt>
                <c:pt idx="12">
                  <c:v>0</c:v>
                </c:pt>
              </c:numCache>
            </c:numRef>
          </c:val>
          <c:extLst>
            <c:ext xmlns:c16="http://schemas.microsoft.com/office/drawing/2014/chart" uri="{C3380CC4-5D6E-409C-BE32-E72D297353CC}">
              <c16:uniqueId val="{00000003-583E-47D0-BBA1-8C4264E9AF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3E-47D0-BBA1-8C4264E9AF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3E-47D0-BBA1-8C4264E9AF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1879</c:v>
                </c:pt>
                <c:pt idx="3">
                  <c:v>1817</c:v>
                </c:pt>
                <c:pt idx="6">
                  <c:v>1761</c:v>
                </c:pt>
                <c:pt idx="9">
                  <c:v>1756</c:v>
                </c:pt>
                <c:pt idx="12">
                  <c:v>1602</c:v>
                </c:pt>
              </c:numCache>
            </c:numRef>
          </c:val>
          <c:extLst>
            <c:ext xmlns:c16="http://schemas.microsoft.com/office/drawing/2014/chart" uri="{C3380CC4-5D6E-409C-BE32-E72D297353CC}">
              <c16:uniqueId val="{00000006-583E-47D0-BBA1-8C4264E9AF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1770</c:v>
                </c:pt>
                <c:pt idx="3">
                  <c:v>1835</c:v>
                </c:pt>
                <c:pt idx="6">
                  <c:v>1705</c:v>
                </c:pt>
                <c:pt idx="9">
                  <c:v>1602</c:v>
                </c:pt>
                <c:pt idx="12">
                  <c:v>1467</c:v>
                </c:pt>
              </c:numCache>
            </c:numRef>
          </c:val>
          <c:extLst>
            <c:ext xmlns:c16="http://schemas.microsoft.com/office/drawing/2014/chart" uri="{C3380CC4-5D6E-409C-BE32-E72D297353CC}">
              <c16:uniqueId val="{00000007-583E-47D0-BBA1-8C4264E9AF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9216</c:v>
                </c:pt>
                <c:pt idx="3">
                  <c:v>9130</c:v>
                </c:pt>
                <c:pt idx="6">
                  <c:v>8830</c:v>
                </c:pt>
                <c:pt idx="9">
                  <c:v>7619</c:v>
                </c:pt>
                <c:pt idx="12">
                  <c:v>6973</c:v>
                </c:pt>
              </c:numCache>
            </c:numRef>
          </c:val>
          <c:extLst>
            <c:ext xmlns:c16="http://schemas.microsoft.com/office/drawing/2014/chart" uri="{C3380CC4-5D6E-409C-BE32-E72D297353CC}">
              <c16:uniqueId val="{00000008-583E-47D0-BBA1-8C4264E9AF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3E-47D0-BBA1-8C4264E9AF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14779</c:v>
                </c:pt>
                <c:pt idx="3">
                  <c:v>14804</c:v>
                </c:pt>
                <c:pt idx="6">
                  <c:v>16090</c:v>
                </c:pt>
                <c:pt idx="9">
                  <c:v>16359</c:v>
                </c:pt>
                <c:pt idx="12">
                  <c:v>16108</c:v>
                </c:pt>
              </c:numCache>
            </c:numRef>
          </c:val>
          <c:extLst>
            <c:ext xmlns:c16="http://schemas.microsoft.com/office/drawing/2014/chart" uri="{C3380CC4-5D6E-409C-BE32-E72D297353CC}">
              <c16:uniqueId val="{0000000A-583E-47D0-BBA1-8C4264E9AF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7017</c:v>
                </c:pt>
                <c:pt idx="2">
                  <c:v>#N/A</c:v>
                </c:pt>
                <c:pt idx="3">
                  <c:v>#N/A</c:v>
                </c:pt>
                <c:pt idx="4">
                  <c:v>6493</c:v>
                </c:pt>
                <c:pt idx="5">
                  <c:v>#N/A</c:v>
                </c:pt>
                <c:pt idx="6">
                  <c:v>#N/A</c:v>
                </c:pt>
                <c:pt idx="7">
                  <c:v>5490</c:v>
                </c:pt>
                <c:pt idx="8">
                  <c:v>#N/A</c:v>
                </c:pt>
                <c:pt idx="9">
                  <c:v>#N/A</c:v>
                </c:pt>
                <c:pt idx="10">
                  <c:v>2719</c:v>
                </c:pt>
                <c:pt idx="11">
                  <c:v>#N/A</c:v>
                </c:pt>
                <c:pt idx="12">
                  <c:v>#N/A</c:v>
                </c:pt>
                <c:pt idx="13">
                  <c:v>1229</c:v>
                </c:pt>
                <c:pt idx="14">
                  <c:v>#N/A</c:v>
                </c:pt>
              </c:numCache>
            </c:numRef>
          </c:val>
          <c:smooth val="0"/>
          <c:extLst>
            <c:ext xmlns:c16="http://schemas.microsoft.com/office/drawing/2014/chart" uri="{C3380CC4-5D6E-409C-BE32-E72D297353CC}">
              <c16:uniqueId val="{0000000B-583E-47D0-BBA1-8C4264E9AF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1489</c:v>
                </c:pt>
                <c:pt idx="1">
                  <c:v>1718</c:v>
                </c:pt>
                <c:pt idx="2">
                  <c:v>1986</c:v>
                </c:pt>
              </c:numCache>
            </c:numRef>
          </c:val>
          <c:extLst>
            <c:ext xmlns:c16="http://schemas.microsoft.com/office/drawing/2014/chart" uri="{C3380CC4-5D6E-409C-BE32-E72D297353CC}">
              <c16:uniqueId val="{00000000-58A5-452A-95AC-70A795E862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1413</c:v>
                </c:pt>
                <c:pt idx="1">
                  <c:v>1863</c:v>
                </c:pt>
                <c:pt idx="2">
                  <c:v>1763</c:v>
                </c:pt>
              </c:numCache>
            </c:numRef>
          </c:val>
          <c:extLst>
            <c:ext xmlns:c16="http://schemas.microsoft.com/office/drawing/2014/chart" uri="{C3380CC4-5D6E-409C-BE32-E72D297353CC}">
              <c16:uniqueId val="{00000001-58A5-452A-95AC-70A795E862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1358</c:v>
                </c:pt>
                <c:pt idx="1">
                  <c:v>2644</c:v>
                </c:pt>
                <c:pt idx="2">
                  <c:v>3254</c:v>
                </c:pt>
              </c:numCache>
            </c:numRef>
          </c:val>
          <c:extLst>
            <c:ext xmlns:c16="http://schemas.microsoft.com/office/drawing/2014/chart" uri="{C3380CC4-5D6E-409C-BE32-E72D297353CC}">
              <c16:uniqueId val="{00000002-58A5-452A-95AC-70A795E862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においては、平成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年度に借り入れた賑わいの交流拠点施設整備事業充当債、令和元年度に借り入れた小・中学校空調設備設置事業充当債等の元金償還開始により元利償還金が増加したことで</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においては</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百万円の増となったことで、実質公債費比率の分子</a:t>
          </a:r>
          <a:r>
            <a:rPr kumimoji="1" lang="en-US" altLang="ja-JP" sz="1100">
              <a:latin typeface="ＭＳ ゴシック" pitchFamily="49" charset="-128"/>
              <a:ea typeface="ＭＳ ゴシック" pitchFamily="49" charset="-128"/>
            </a:rPr>
            <a:t>((A)-(B))</a:t>
          </a:r>
          <a:r>
            <a:rPr kumimoji="1" lang="ja-JP" altLang="en-US" sz="1100">
              <a:latin typeface="ＭＳ ゴシック" pitchFamily="49" charset="-128"/>
              <a:ea typeface="ＭＳ ゴシック" pitchFamily="49" charset="-128"/>
            </a:rPr>
            <a:t>は前年度と比較して</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今後、令和元年東日本台風災害復旧事業に係る市債の償還開始により公債費の増加が見込まれることから、財政健全化を図るための一層の計画的かつ効率的な財政運営に努める。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満期一括償還方式を採用している借入はない。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においては、下水道事業会計の将来負担額</a:t>
          </a:r>
          <a:r>
            <a:rPr kumimoji="1" lang="en-US" altLang="ja-JP" sz="1100">
              <a:latin typeface="ＭＳ ゴシック" pitchFamily="49" charset="-128"/>
              <a:ea typeface="ＭＳ ゴシック" pitchFamily="49" charset="-128"/>
            </a:rPr>
            <a:t>441</a:t>
          </a:r>
          <a:r>
            <a:rPr kumimoji="1" lang="ja-JP" altLang="en-US" sz="1100">
              <a:latin typeface="ＭＳ ゴシック" pitchFamily="49" charset="-128"/>
              <a:ea typeface="ＭＳ ゴシック" pitchFamily="49" charset="-128"/>
            </a:rPr>
            <a:t>百万円の減を主要因として、公営企業債等繰入見込額が</a:t>
          </a:r>
          <a:r>
            <a:rPr kumimoji="1" lang="en-US" altLang="ja-JP" sz="1100">
              <a:latin typeface="ＭＳ ゴシック" pitchFamily="49" charset="-128"/>
              <a:ea typeface="ＭＳ ゴシック" pitchFamily="49" charset="-128"/>
            </a:rPr>
            <a:t>646</a:t>
          </a:r>
          <a:r>
            <a:rPr kumimoji="1" lang="ja-JP" altLang="en-US" sz="1100">
              <a:latin typeface="ＭＳ ゴシック" pitchFamily="49" charset="-128"/>
              <a:ea typeface="ＭＳ ゴシック" pitchFamily="49" charset="-128"/>
            </a:rPr>
            <a:t>百万円の減となったことなどから、全体で</a:t>
          </a:r>
          <a:r>
            <a:rPr kumimoji="1" lang="en-US" altLang="ja-JP" sz="1100">
              <a:latin typeface="ＭＳ ゴシック" pitchFamily="49" charset="-128"/>
              <a:ea typeface="ＭＳ ゴシック" pitchFamily="49" charset="-128"/>
            </a:rPr>
            <a:t>1,186</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においては、公共施設強靭化対策基金、子ども子育て未来基金及び学校施設整備基金への積み立てなどによって充当可能基金が</a:t>
          </a:r>
          <a:r>
            <a:rPr kumimoji="1" lang="en-US" altLang="ja-JP" sz="1100">
              <a:latin typeface="ＭＳ ゴシック" pitchFamily="49" charset="-128"/>
              <a:ea typeface="ＭＳ ゴシック" pitchFamily="49" charset="-128"/>
            </a:rPr>
            <a:t>652</a:t>
          </a:r>
          <a:r>
            <a:rPr kumimoji="1" lang="ja-JP" altLang="en-US" sz="1100">
              <a:latin typeface="ＭＳ ゴシック" pitchFamily="49" charset="-128"/>
              <a:ea typeface="ＭＳ ゴシック" pitchFamily="49" charset="-128"/>
            </a:rPr>
            <a:t>百万円の増となるなど、全体で</a:t>
          </a:r>
          <a:r>
            <a:rPr kumimoji="1" lang="en-US" altLang="ja-JP" sz="1100">
              <a:latin typeface="ＭＳ ゴシック" pitchFamily="49" charset="-128"/>
              <a:ea typeface="ＭＳ ゴシック" pitchFamily="49" charset="-128"/>
            </a:rPr>
            <a:t>304</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これらの要因により、将来負担比率の分子</a:t>
          </a:r>
          <a:r>
            <a:rPr kumimoji="1" lang="en-US" altLang="ja-JP" sz="1100">
              <a:latin typeface="ＭＳ ゴシック" pitchFamily="49" charset="-128"/>
              <a:ea typeface="ＭＳ ゴシック" pitchFamily="49" charset="-128"/>
            </a:rPr>
            <a:t>((A)-(B))</a:t>
          </a:r>
          <a:r>
            <a:rPr kumimoji="1" lang="ja-JP" altLang="en-US" sz="1100">
              <a:latin typeface="ＭＳ ゴシック" pitchFamily="49" charset="-128"/>
              <a:ea typeface="ＭＳ ゴシック" pitchFamily="49" charset="-128"/>
            </a:rPr>
            <a:t>は前年度と比較し、</a:t>
          </a:r>
          <a:r>
            <a:rPr kumimoji="1" lang="en-US" altLang="ja-JP" sz="1100">
              <a:latin typeface="ＭＳ ゴシック" pitchFamily="49" charset="-128"/>
              <a:ea typeface="ＭＳ ゴシック" pitchFamily="49" charset="-128"/>
            </a:rPr>
            <a:t>1,490</a:t>
          </a:r>
          <a:r>
            <a:rPr kumimoji="1" lang="ja-JP" altLang="en-US" sz="1100">
              <a:latin typeface="ＭＳ ゴシック" pitchFamily="49" charset="-128"/>
              <a:ea typeface="ＭＳ ゴシック" pitchFamily="49" charset="-128"/>
            </a:rPr>
            <a:t>百万円減少している。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年度以降においても、公共施設の長寿命化に係る改修や防災・減災構想に係る工事の実施等により、多額の市債発行を予定しており、さらに現在高が増加することが見込まれることから、令和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月策定の「角田市第</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次行財政集中改革プラン」（令和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年度～令和</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年度）に基づく行財政改革を推進し、一層の将来負担の低減化を図る。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積立を実施した主なものとして、財政調整基金については令和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万円を、公共施設強靭化対策基金については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億円を、子ども子育て未来基金については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億円を、さらに学校施設整備基金を創設し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億円を積み立てた。一方で、財政調整基金については取崩しを行わなかったが、減債基金については市民センター整備事業及び令和元年東日本台風災害復旧事業に係る元金償還に対応するため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億円を、公共施設強靭化対策基金については公共施設の長寿命化改修事業及び道路施設維持事業のため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万円を、子ども子育て未来基金については子ども医療費助成事業及び新型コロナウイルス感染症対策臨時特別出産給付金支給事業のため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を担う子供たちが健やかに生まれ育つことのできる環境を整え、子育てにやさしいまちづくりの推進を図るための子ども子育て未来基金やその他の特定目的基金の積み増しを予定しており、基金全体としては増加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公共施設強靭化対策基金：事前防災及び減債等に資する公共施設の整備及び大規模な改修に関する事業の計画的な推進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子ども子育て未来基金：未来を担う子どもたちが健やかに生まれ、育つことのできる環境を整え、子育てにやさしいまちづくりの推進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都市整備基金：都市計画事業その他都市基盤整備のための事業推進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農業振興基金：農畜産物の生産振興、農業経営の安定及び農業人材の育成を図り、農業の持続的な発展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学校施設整備基金：角田市が設置する学校施設の整備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公共施設強靭化対策基金：基金の目的を達成するため、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子ども子育て未来基金：基金の目的を達成するため、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公共施設強靭化対策基金：公共施設の老朽化対策及び防災・減災構想に係る事業に充当するため、取崩しを予定する。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子ども子育て未来基金：子ども医療費助成事業等に充当するため、取崩しを予定する。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都市整備基金：公園管理事業及び道路改良事業に充当するため、取崩しを予定する。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次産業化支援事業等に充当するため、取崩しを予定する。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学校施設整備基金：老朽化している学校施設の今後の整備のため、積み立てを予定する。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月策定の「角田市第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次行財政集中改革プラン」（令和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年度）における取組項目の中で、財政調整基金の残高に関しては、標準財政規模の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％以上を確保するために十分な額として各年度末において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億円以上の保有を目標としている。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市民センター整備事業及び令和元年東日本台風災害復旧事業に係る元金償還に対応するため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年度以降も令和元年東日本台風災害復旧事業に係る元金償還の増に対応するため、取り崩し額を増加させる見込みである。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27,262
27,017
147.53
18,078,620
17,270,557
562,322
8,292,970
16,412,982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年度に続き、類似団体平均と比較して高い水準となった。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年度においては、法人の設備取得等に伴い固定資産税が大幅に増加したことで市税が増となったほか、法人事業税交付金などが増加したことにより、基準財政収入額は前年度より増となった。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年度の財政力指数については前年度と比較して単年度は</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ポイント上昇、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か年の平均は変動がなかった。</a:t>
          </a:r>
        </a:p>
        <a:p>
          <a:r>
            <a:rPr kumimoji="1" lang="ja-JP" altLang="en-US" sz="1100">
              <a:latin typeface="ＭＳ Ｐゴシック" panose="020B0600070205080204" pitchFamily="50" charset="-128"/>
              <a:ea typeface="ＭＳ Ｐゴシック" panose="020B0600070205080204" pitchFamily="50" charset="-128"/>
            </a:rPr>
            <a:t>　今後も課税客体の適切な把握や徴収強化等の税収増加に向けた取組を進めるとともに、一層の歳出削減を図ることで、財政基盤の強化に努める。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126093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5443</xdr:rowOff>
    </xdr:from>
    <xdr:to>
      <xdr:col>15</xdr:col>
      <xdr:colOff>133350</xdr:colOff>
      <xdr:row>38</xdr:row>
      <xdr:rowOff>107043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91622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5443</xdr:rowOff>
    </xdr:from>
    <xdr:to>
      <xdr:col>11</xdr:col>
      <xdr:colOff>82550</xdr:colOff>
      <xdr:row>38</xdr:row>
      <xdr:rowOff>107043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令和元年度までは比率の上昇が続いていたが、令和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年度は下水道事業の公営企業法適用、令和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年度は普通交付税の大幅な増加が要因となり、経常的経費が大きく下がり比率の下降につながった。</a:t>
          </a:r>
        </a:p>
        <a:p>
          <a:r>
            <a:rPr kumimoji="1" lang="ja-JP" altLang="en-US" sz="1050">
              <a:latin typeface="ＭＳ Ｐゴシック" panose="020B0600070205080204" pitchFamily="50" charset="-128"/>
              <a:ea typeface="ＭＳ Ｐゴシック" panose="020B0600070205080204" pitchFamily="50" charset="-128"/>
            </a:rPr>
            <a:t>　しかしながら、令和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年度においては、前年度比で</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ポイントの増となっている。主な要因としては、分母である歳入について、普通交付税が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8,996</a:t>
          </a:r>
          <a:r>
            <a:rPr kumimoji="1" lang="ja-JP" altLang="en-US" sz="1050">
              <a:latin typeface="ＭＳ Ｐゴシック" panose="020B0600070205080204" pitchFamily="50" charset="-128"/>
              <a:ea typeface="ＭＳ Ｐゴシック" panose="020B0600070205080204" pitchFamily="50" charset="-128"/>
            </a:rPr>
            <a:t>万円の減、臨時財政対策債が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5,073</a:t>
          </a:r>
          <a:r>
            <a:rPr kumimoji="1" lang="ja-JP" altLang="en-US" sz="1050">
              <a:latin typeface="ＭＳ Ｐゴシック" panose="020B0600070205080204" pitchFamily="50" charset="-128"/>
              <a:ea typeface="ＭＳ Ｐゴシック" panose="020B0600070205080204" pitchFamily="50" charset="-128"/>
            </a:rPr>
            <a:t>万円の減と昨年度より経常一般財源が約</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減少したことによる影響が大きい。また、分子である歳出については、人件費や物件費の増などが影響している。これは、新型コロナウイルス感染症の影響が少なくなり、抑制されていた経常的経費が増加したことなどによるものと考えられる。今後も財政健全化等の取組を通じて、より一層の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64</xdr:row>
      <xdr:rowOff>49022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752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21099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49022</xdr:rowOff>
    </xdr:from>
    <xdr:to>
      <xdr:col>24</xdr:col>
      <xdr:colOff>12700</xdr:colOff>
      <xdr:row>64</xdr:row>
      <xdr:rowOff>49022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2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7482"/>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104411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64</xdr:row>
      <xdr:rowOff>5588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8748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71120</xdr:rowOff>
    </xdr:from>
    <xdr:to>
      <xdr:col>19</xdr:col>
      <xdr:colOff>184150</xdr:colOff>
      <xdr:row>61</xdr:row>
      <xdr:rowOff>1270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65</xdr:row>
      <xdr:rowOff>143002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7838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143002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810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65549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6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164609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41165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類似団体と比較してやや高い水準となった。</a:t>
          </a:r>
        </a:p>
        <a:p>
          <a:r>
            <a:rPr kumimoji="1" lang="ja-JP" altLang="en-US" sz="1100">
              <a:latin typeface="ＭＳ Ｐゴシック" panose="020B0600070205080204" pitchFamily="50" charset="-128"/>
              <a:ea typeface="ＭＳ Ｐゴシック" panose="020B0600070205080204" pitchFamily="50" charset="-128"/>
            </a:rPr>
            <a:t>　職員の人員増等により人件費が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7,930</a:t>
          </a:r>
          <a:r>
            <a:rPr kumimoji="1" lang="ja-JP" altLang="en-US" sz="1100">
              <a:latin typeface="ＭＳ Ｐゴシック" panose="020B0600070205080204" pitchFamily="50" charset="-128"/>
              <a:ea typeface="ＭＳ Ｐゴシック" panose="020B0600070205080204" pitchFamily="50" charset="-128"/>
            </a:rPr>
            <a:t>万円の増、物価高騰等により物件費が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6,548</a:t>
          </a:r>
          <a:r>
            <a:rPr kumimoji="1" lang="ja-JP" altLang="en-US" sz="1100">
              <a:latin typeface="ＭＳ Ｐゴシック" panose="020B0600070205080204" pitchFamily="50" charset="-128"/>
              <a:ea typeface="ＭＳ Ｐゴシック" panose="020B0600070205080204" pitchFamily="50" charset="-128"/>
            </a:rPr>
            <a:t>万円の増となったことで前年度と比べ約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万円の増となった。</a:t>
          </a:r>
        </a:p>
        <a:p>
          <a:r>
            <a:rPr kumimoji="1" lang="ja-JP" altLang="en-US" sz="1100">
              <a:latin typeface="ＭＳ Ｐゴシック" panose="020B0600070205080204" pitchFamily="50" charset="-128"/>
              <a:ea typeface="ＭＳ Ｐゴシック" panose="020B0600070205080204" pitchFamily="50" charset="-128"/>
            </a:rPr>
            <a:t>　ふるさと納税事業に係る事務費の増等により平成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年度以前に比べると、依然として高い水準となっているため、今後も既存事業の見直し等を図りながら、物件費等の削減に努める。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51743</xdr:rowOff>
    </xdr:from>
    <xdr:to>
      <xdr:col>23</xdr:col>
      <xdr:colOff>133350</xdr:colOff>
      <xdr:row>84</xdr:row>
      <xdr:rowOff>16526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82093"/>
          <a:ext cx="838200" cy="1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51743</xdr:rowOff>
    </xdr:from>
    <xdr:to>
      <xdr:col>19</xdr:col>
      <xdr:colOff>133350</xdr:colOff>
      <xdr:row>84</xdr:row>
      <xdr:rowOff>76870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82093"/>
          <a:ext cx="8890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53485</xdr:rowOff>
    </xdr:from>
    <xdr:to>
      <xdr:col>15</xdr:col>
      <xdr:colOff>82550</xdr:colOff>
      <xdr:row>84</xdr:row>
      <xdr:rowOff>76870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83835"/>
          <a:ext cx="889000" cy="19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66351</xdr:rowOff>
    </xdr:from>
    <xdr:to>
      <xdr:col>15</xdr:col>
      <xdr:colOff>133350</xdr:colOff>
      <xdr:row>82</xdr:row>
      <xdr:rowOff>167951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6678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32705</xdr:rowOff>
    </xdr:from>
    <xdr:to>
      <xdr:col>11</xdr:col>
      <xdr:colOff>31750</xdr:colOff>
      <xdr:row>83</xdr:row>
      <xdr:rowOff>53485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1605"/>
          <a:ext cx="889000" cy="19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157742</xdr:rowOff>
    </xdr:from>
    <xdr:to>
      <xdr:col>11</xdr:col>
      <xdr:colOff>82550</xdr:colOff>
      <xdr:row>82</xdr:row>
      <xdr:rowOff>87892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4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132328</xdr:rowOff>
    </xdr:from>
    <xdr:to>
      <xdr:col>7</xdr:col>
      <xdr:colOff>31750</xdr:colOff>
      <xdr:row>82</xdr:row>
      <xdr:rowOff>62478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1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72655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137176</xdr:rowOff>
    </xdr:from>
    <xdr:to>
      <xdr:col>23</xdr:col>
      <xdr:colOff>184150</xdr:colOff>
      <xdr:row>84</xdr:row>
      <xdr:rowOff>67326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109253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3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943</xdr:rowOff>
    </xdr:from>
    <xdr:to>
      <xdr:col>19</xdr:col>
      <xdr:colOff>184150</xdr:colOff>
      <xdr:row>83</xdr:row>
      <xdr:rowOff>102543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112720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0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26070</xdr:rowOff>
    </xdr:from>
    <xdr:to>
      <xdr:col>15</xdr:col>
      <xdr:colOff>133350</xdr:colOff>
      <xdr:row>84</xdr:row>
      <xdr:rowOff>127670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112447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2685</xdr:rowOff>
    </xdr:from>
    <xdr:to>
      <xdr:col>11</xdr:col>
      <xdr:colOff>82550</xdr:colOff>
      <xdr:row>83</xdr:row>
      <xdr:rowOff>104285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89062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1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153355</xdr:rowOff>
    </xdr:from>
    <xdr:to>
      <xdr:col>7</xdr:col>
      <xdr:colOff>31750</xdr:colOff>
      <xdr:row>82</xdr:row>
      <xdr:rowOff>83505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68282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2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類似団体平均と比較して低い水準で推移している。</a:t>
          </a:r>
        </a:p>
        <a:p>
          <a:r>
            <a:rPr kumimoji="1" lang="ja-JP" altLang="en-US" sz="1100">
              <a:latin typeface="ＭＳ Ｐゴシック" panose="020B0600070205080204" pitchFamily="50" charset="-128"/>
              <a:ea typeface="ＭＳ Ｐゴシック" panose="020B0600070205080204" pitchFamily="50" charset="-128"/>
            </a:rPr>
            <a:t>　震災後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年間の国家公務員の時限的な給与削減が終了し、平成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年度以降の当市のラスパイレス指数は再び</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を割り込んでいる。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ポイント減となった。これは、昇格基準の見直しによる平均給料の増額よりも、職員の新陳代謝及び経験年数階層の変動による平均給料の減額が大きかったためである。</a:t>
          </a:r>
        </a:p>
        <a:p>
          <a:r>
            <a:rPr kumimoji="1" lang="ja-JP" altLang="en-US" sz="1100">
              <a:latin typeface="ＭＳ Ｐゴシック" panose="020B0600070205080204" pitchFamily="50" charset="-128"/>
              <a:ea typeface="ＭＳ Ｐゴシック" panose="020B0600070205080204" pitchFamily="50" charset="-128"/>
            </a:rPr>
            <a:t>　今後も、角田市職員人材育成基本方針に基づき、人事評価の適切な実施・活用を目指した人事管理を推進し、より一層の給与の適正化に努める。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151493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188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151493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168729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168729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年度まで類似団体平均と同程度の水準で推移していたが、令和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年度からは市町村類型が変更となったことで、類似団体と比較して低い水準となっている。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年度においては、前年度と比較して</a:t>
          </a:r>
          <a:r>
            <a:rPr kumimoji="1" lang="en-US" altLang="ja-JP" sz="1100">
              <a:latin typeface="ＭＳ Ｐゴシック" panose="020B0600070205080204" pitchFamily="50" charset="-128"/>
              <a:ea typeface="ＭＳ Ｐゴシック" panose="020B0600070205080204" pitchFamily="50" charset="-128"/>
            </a:rPr>
            <a:t>0.49</a:t>
          </a:r>
          <a:r>
            <a:rPr kumimoji="1" lang="ja-JP" altLang="en-US" sz="1100">
              <a:latin typeface="ＭＳ Ｐゴシック" panose="020B0600070205080204" pitchFamily="50" charset="-128"/>
              <a:ea typeface="ＭＳ Ｐゴシック" panose="020B0600070205080204" pitchFamily="50" charset="-128"/>
            </a:rPr>
            <a:t>人と増加しているものの、人口の減少は今後も続くことが見込まれるため、引き続き窓口業務等の民間委託など既存事務事業の見直しを行い、職員数の適正化を図る。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127091</xdr:rowOff>
    </xdr:from>
    <xdr:to>
      <xdr:col>81</xdr:col>
      <xdr:colOff>44450</xdr:colOff>
      <xdr:row>61</xdr:row>
      <xdr:rowOff>40096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4091"/>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102960</xdr:rowOff>
    </xdr:from>
    <xdr:to>
      <xdr:col>77</xdr:col>
      <xdr:colOff>44450</xdr:colOff>
      <xdr:row>60</xdr:row>
      <xdr:rowOff>127091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996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75384</xdr:rowOff>
    </xdr:from>
    <xdr:to>
      <xdr:col>72</xdr:col>
      <xdr:colOff>203200</xdr:colOff>
      <xdr:row>60</xdr:row>
      <xdr:rowOff>102960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2384"/>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29754</xdr:rowOff>
    </xdr:from>
    <xdr:to>
      <xdr:col>73</xdr:col>
      <xdr:colOff>44450</xdr:colOff>
      <xdr:row>60</xdr:row>
      <xdr:rowOff>131354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141531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2994</xdr:rowOff>
    </xdr:from>
    <xdr:to>
      <xdr:col>68</xdr:col>
      <xdr:colOff>152400</xdr:colOff>
      <xdr:row>60</xdr:row>
      <xdr:rowOff>75384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899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163285</xdr:rowOff>
    </xdr:from>
    <xdr:to>
      <xdr:col>68</xdr:col>
      <xdr:colOff>203200</xdr:colOff>
      <xdr:row>60</xdr:row>
      <xdr:rowOff>93435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40294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160746</xdr:rowOff>
    </xdr:from>
    <xdr:to>
      <xdr:col>81</xdr:col>
      <xdr:colOff>95250</xdr:colOff>
      <xdr:row>61</xdr:row>
      <xdr:rowOff>90896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76291</xdr:rowOff>
    </xdr:from>
    <xdr:to>
      <xdr:col>77</xdr:col>
      <xdr:colOff>95250</xdr:colOff>
      <xdr:row>61</xdr:row>
      <xdr:rowOff>6441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16618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52160</xdr:rowOff>
    </xdr:from>
    <xdr:to>
      <xdr:col>73</xdr:col>
      <xdr:colOff>44450</xdr:colOff>
      <xdr:row>60</xdr:row>
      <xdr:rowOff>153760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138537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2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24584</xdr:rowOff>
    </xdr:from>
    <xdr:to>
      <xdr:col>68</xdr:col>
      <xdr:colOff>203200</xdr:colOff>
      <xdr:row>60</xdr:row>
      <xdr:rowOff>126184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110961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123644</xdr:rowOff>
    </xdr:from>
    <xdr:to>
      <xdr:col>64</xdr:col>
      <xdr:colOff>152400</xdr:colOff>
      <xdr:row>60</xdr:row>
      <xdr:rowOff>53794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63971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0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年度以降、類似団体平均と比較して高い水準で推移している。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年度に借り入れた賑わいの交流拠点施設整備事業充当債や令和元年度に借り入れた小・中学校空調設備設置事業充当債の元金償還が始まったことにより、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ポイント上昇した。令和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年度以降も令和元年東日本台風災害復旧事業に係る市債の償還開始により更なる比率の上昇が見込まれることから、財政健全化を図るため計画的かつ効率的な財政運営に努める。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118956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102870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62654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84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153670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7517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過去の投資的事業に係る市債借入により令和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年度までは高い水準となっていたが、令和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年度からは減少傾向にある。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年度においては、公営企業債等繰入見込額の減などにより将来負担額が約</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減少し、公共施設の老朽化対策等のため公共施設強靭化対策基金の積み増しや子ども子育て未来基金の積み増し、さらに、老朽化している学校施設の今後の整備のため学校施設整備基金を設立し積み立てを行ったことにより充当可能額が約</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億円増加したことで、対前年度比で</a:t>
          </a:r>
          <a:r>
            <a:rPr kumimoji="1" lang="en-US" altLang="ja-JP" sz="1050">
              <a:latin typeface="ＭＳ Ｐゴシック" panose="020B0600070205080204" pitchFamily="50" charset="-128"/>
              <a:ea typeface="ＭＳ Ｐゴシック" panose="020B0600070205080204" pitchFamily="50" charset="-128"/>
            </a:rPr>
            <a:t>20.1</a:t>
          </a:r>
          <a:r>
            <a:rPr kumimoji="1" lang="ja-JP" altLang="en-US" sz="1050">
              <a:latin typeface="ＭＳ Ｐゴシック" panose="020B0600070205080204" pitchFamily="50" charset="-128"/>
              <a:ea typeface="ＭＳ Ｐゴシック" panose="020B0600070205080204" pitchFamily="50" charset="-128"/>
            </a:rPr>
            <a:t>ポイントの減となったが、類似団体と比較すると依然高い水準となっている。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度以降も、公共施設の長寿命化に係る改修や防災・減災構想に係る工事の実施等により多額の市債発行を予定しており、再度比率が上昇することが見込まれるため、更なる事業実施の適正化を図り、財政の健全化に努める。	</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29492</xdr:rowOff>
    </xdr:from>
    <xdr:to>
      <xdr:col>81</xdr:col>
      <xdr:colOff>44450</xdr:colOff>
      <xdr:row>16</xdr:row>
      <xdr:rowOff>127494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01242"/>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127494</xdr:rowOff>
    </xdr:from>
    <xdr:to>
      <xdr:col>77</xdr:col>
      <xdr:colOff>44450</xdr:colOff>
      <xdr:row>20</xdr:row>
      <xdr:rowOff>7408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70694"/>
          <a:ext cx="889000" cy="56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7408</xdr:rowOff>
    </xdr:from>
    <xdr:to>
      <xdr:col>72</xdr:col>
      <xdr:colOff>203200</xdr:colOff>
      <xdr:row>21</xdr:row>
      <xdr:rowOff>78599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436408"/>
          <a:ext cx="889000" cy="2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76694</xdr:rowOff>
    </xdr:from>
    <xdr:to>
      <xdr:col>73</xdr:col>
      <xdr:colOff>44450</xdr:colOff>
      <xdr:row>17</xdr:row>
      <xdr:rowOff>6844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1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78599</xdr:rowOff>
    </xdr:from>
    <xdr:to>
      <xdr:col>68</xdr:col>
      <xdr:colOff>152400</xdr:colOff>
      <xdr:row>22</xdr:row>
      <xdr:rowOff>9031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679049"/>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111690</xdr:rowOff>
    </xdr:from>
    <xdr:to>
      <xdr:col>64</xdr:col>
      <xdr:colOff>152400</xdr:colOff>
      <xdr:row>18</xdr:row>
      <xdr:rowOff>41840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52017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150142</xdr:rowOff>
    </xdr:from>
    <xdr:to>
      <xdr:col>81</xdr:col>
      <xdr:colOff>95250</xdr:colOff>
      <xdr:row>15</xdr:row>
      <xdr:rowOff>80292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122219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52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76694</xdr:rowOff>
    </xdr:from>
    <xdr:to>
      <xdr:col>77</xdr:col>
      <xdr:colOff>95250</xdr:colOff>
      <xdr:row>17</xdr:row>
      <xdr:rowOff>6844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163071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0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128058</xdr:rowOff>
    </xdr:from>
    <xdr:to>
      <xdr:col>73</xdr:col>
      <xdr:colOff>44450</xdr:colOff>
      <xdr:row>20</xdr:row>
      <xdr:rowOff>58208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42985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27799</xdr:rowOff>
    </xdr:from>
    <xdr:to>
      <xdr:col>68</xdr:col>
      <xdr:colOff>203200</xdr:colOff>
      <xdr:row>21</xdr:row>
      <xdr:rowOff>129399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114176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71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129681</xdr:rowOff>
    </xdr:from>
    <xdr:to>
      <xdr:col>64</xdr:col>
      <xdr:colOff>152400</xdr:colOff>
      <xdr:row>22</xdr:row>
      <xdr:rowOff>59831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7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44608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81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27,262
27,017
147.53
18,078,620
17,270,557
562,322
8,292,970
16,412,982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類似団体平均と比較して給与水準は低い（（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）参照）が、人件費における経常経費は平均を超える水準で推移している。これは、人件費において類似団体と比較して会計年度職員数が多いことが要因となっている。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年度は職員人件費（職員給与）の増や普通交付税など歳入（経常一般財源）の減少により</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今後も市税の徴収強化等により経常一般財源の確保に努めるとともに、事務事業の見直し等により、会計年度任用職員数の抑制を図る。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132443</xdr:rowOff>
    </xdr:from>
    <xdr:to>
      <xdr:col>24</xdr:col>
      <xdr:colOff>25400</xdr:colOff>
      <xdr:row>39</xdr:row>
      <xdr:rowOff>9978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046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132443</xdr:rowOff>
    </xdr:from>
    <xdr:to>
      <xdr:col>19</xdr:col>
      <xdr:colOff>187325</xdr:colOff>
      <xdr:row>38</xdr:row>
      <xdr:rowOff>39915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046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137885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5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81643</xdr:rowOff>
    </xdr:from>
    <xdr:to>
      <xdr:col>15</xdr:col>
      <xdr:colOff>149225</xdr:colOff>
      <xdr:row>37</xdr:row>
      <xdr:rowOff>11793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21970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137885</xdr:rowOff>
    </xdr:from>
    <xdr:to>
      <xdr:col>11</xdr:col>
      <xdr:colOff>9525</xdr:colOff>
      <xdr:row>38</xdr:row>
      <xdr:rowOff>170543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52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130628</xdr:rowOff>
    </xdr:from>
    <xdr:to>
      <xdr:col>24</xdr:col>
      <xdr:colOff>76200</xdr:colOff>
      <xdr:row>39</xdr:row>
      <xdr:rowOff>60778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102705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81643</xdr:rowOff>
    </xdr:from>
    <xdr:to>
      <xdr:col>20</xdr:col>
      <xdr:colOff>38100</xdr:colOff>
      <xdr:row>37</xdr:row>
      <xdr:rowOff>11793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168020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87085</xdr:rowOff>
    </xdr:from>
    <xdr:to>
      <xdr:col>11</xdr:col>
      <xdr:colOff>60325</xdr:colOff>
      <xdr:row>39</xdr:row>
      <xdr:rowOff>17235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2012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類似団体平均と比較して高い水準となっている。</a:t>
          </a:r>
        </a:p>
        <a:p>
          <a:r>
            <a:rPr kumimoji="1" lang="ja-JP" altLang="en-US" sz="1100">
              <a:latin typeface="ＭＳ Ｐゴシック" panose="020B0600070205080204" pitchFamily="50" charset="-128"/>
              <a:ea typeface="ＭＳ Ｐゴシック" panose="020B0600070205080204" pitchFamily="50" charset="-128"/>
            </a:rPr>
            <a:t>　特に平成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年度以降は新築した学校給食センターの管理運営費が増加している。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年度は、総合体育館指定管理料や給食センター賄材料費等の増により物件費の歳出増となっており、また普通交付税など歳入（経常一般財源）の減少により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例年に比べると数値は大きく上昇しており、依然として類似団体平均より高い水準であるため、より一層のコスト削減に努める。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19</xdr:row>
      <xdr:rowOff>19050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83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18</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38100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9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38100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令和元年度以降は類似団体平均と同程度の水準で推移している。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年度は普通交付税など歳入（経常一般財源）の減少により前年度と比較して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ポイント上昇し、類似団体平均よりやや低い水準となった。</a:t>
          </a:r>
        </a:p>
        <a:p>
          <a:r>
            <a:rPr kumimoji="1" lang="ja-JP" altLang="en-US" sz="1100">
              <a:latin typeface="ＭＳ Ｐゴシック" panose="020B0600070205080204" pitchFamily="50" charset="-128"/>
              <a:ea typeface="ＭＳ Ｐゴシック" panose="020B0600070205080204" pitchFamily="50" charset="-128"/>
            </a:rPr>
            <a:t>　経済状況や少子高齢化等による今後の扶助費の増加に備え、その動向を注視していくとともに、今後も経常一般財源の確保に努める。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66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95250</xdr:rowOff>
    </xdr:from>
    <xdr:to>
      <xdr:col>11</xdr:col>
      <xdr:colOff>60325</xdr:colOff>
      <xdr:row>59</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令和元年度までは他会計への繰出金が多額のため類似団体平均と比較して高い水準で推移していたが、下水道事業が公営企業法適用となった令和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年度からは平均値に近い水準で推移している。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年度は、特別会計に対する繰出金は減となったが、道路維持管理に要する維持補修費等の経費が増となったため、前年度と比較して歳出は増となった。　普通交付税など歳入（経常一般財源）の減少も影響し、前年度比で</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依然として類似団体平均よりも高い水準であるため、事業見直しや経費削減等に努める。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35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35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118110</xdr:rowOff>
    </xdr:from>
    <xdr:to>
      <xdr:col>78</xdr:col>
      <xdr:colOff>120650</xdr:colOff>
      <xdr:row>56</xdr:row>
      <xdr:rowOff>48260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60</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42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41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年度から高い水準で推移している。　これは、令和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年度に下水道事業が公営企業法適用となったことで、下水道事業への繰出を負担金及び補助金として支出することとなったことが要因である。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年度は、中核病院負担金の減や上水道高料金対策補助金の皆減等による歳出減により前年度に比べて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依然として類似団体平均より高い水準であるため、各種補助金の見直し、特に目的を達成した補助事業については削減を行うなど、経費の適正化に努める。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38</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43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134620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4135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xdr:rowOff>
    </xdr:from>
    <xdr:to>
      <xdr:col>74</xdr:col>
      <xdr:colOff>31750</xdr:colOff>
      <xdr:row>37</xdr:row>
      <xdr:rowOff>113030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123207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83820</xdr:rowOff>
    </xdr:from>
    <xdr:to>
      <xdr:col>74</xdr:col>
      <xdr:colOff>31750</xdr:colOff>
      <xdr:row>39</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170197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類似団体平均と比較して低い水準で推移している。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年度は、臨時財政対策債や平成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り入れた賑わいの交流拠点施設整備事業充当債、令和元年度に借り入れた小・中学校空調設備設置事業充当債等の元金償還開始となり公債費が増となったうえ、普通交付税など歳入（経常一般財源）の減少により</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今後も、令和元年東日本台風災害復旧事業に係る市債の本格的な償還開始が予定されており、更なる比率上昇の要因が続くことから、引き続き適正な公債費の管理に努める。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76</xdr:row>
      <xdr:rowOff>140715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69748"/>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69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165863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83566</xdr:rowOff>
    </xdr:from>
    <xdr:to>
      <xdr:col>11</xdr:col>
      <xdr:colOff>9525</xdr:colOff>
      <xdr:row>75</xdr:row>
      <xdr:rowOff>165863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60198</xdr:rowOff>
    </xdr:from>
    <xdr:to>
      <xdr:col>20</xdr:col>
      <xdr:colOff>38100</xdr:colOff>
      <xdr:row>75</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525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類似団体と比較して高い水準で推移している。これは、上記「人件費」及び「物件費」の比率が高いことが要因である。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年度においては、人件費及び物件費が増加したこと、普通交付税など歳入（経常一般財源）が減少したことで</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今後の財政運営の硬直化を防ぐため行財政改革を推進し、経常収支比率上昇の抑制に努める。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79</xdr:row>
      <xdr:rowOff>106426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82880"/>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40080"/>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79</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40080"/>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147574</xdr:rowOff>
    </xdr:from>
    <xdr:to>
      <xdr:col>73</xdr:col>
      <xdr:colOff>180975</xdr:colOff>
      <xdr:row>81</xdr:row>
      <xdr:rowOff>88137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92124"/>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28702</xdr:rowOff>
    </xdr:from>
    <xdr:to>
      <xdr:col>69</xdr:col>
      <xdr:colOff>92075</xdr:colOff>
      <xdr:row>81</xdr:row>
      <xdr:rowOff>88137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9161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135653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37337</xdr:rowOff>
    </xdr:from>
    <xdr:to>
      <xdr:col>69</xdr:col>
      <xdr:colOff>142875</xdr:colOff>
      <xdr:row>81</xdr:row>
      <xdr:rowOff>138937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123714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149352</xdr:rowOff>
    </xdr:from>
    <xdr:to>
      <xdr:col>65</xdr:col>
      <xdr:colOff>53975</xdr:colOff>
      <xdr:row>81</xdr:row>
      <xdr:rowOff>79502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64279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71984</xdr:rowOff>
    </xdr:from>
    <xdr:to>
      <xdr:col>29</xdr:col>
      <xdr:colOff>127000</xdr:colOff>
      <xdr:row>17</xdr:row>
      <xdr:rowOff>38330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2809"/>
          <a:ext cx="647700" cy="137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29089</xdr:rowOff>
    </xdr:from>
    <xdr:to>
      <xdr:col>26</xdr:col>
      <xdr:colOff>50800</xdr:colOff>
      <xdr:row>17</xdr:row>
      <xdr:rowOff>38330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91364"/>
          <a:ext cx="698500" cy="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29089</xdr:rowOff>
    </xdr:from>
    <xdr:to>
      <xdr:col>22</xdr:col>
      <xdr:colOff>114300</xdr:colOff>
      <xdr:row>17</xdr:row>
      <xdr:rowOff>49499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1364"/>
          <a:ext cx="698500" cy="2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76146</xdr:rowOff>
    </xdr:from>
    <xdr:to>
      <xdr:col>22</xdr:col>
      <xdr:colOff>165100</xdr:colOff>
      <xdr:row>18</xdr:row>
      <xdr:rowOff>6296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162523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49499</xdr:rowOff>
    </xdr:from>
    <xdr:to>
      <xdr:col>18</xdr:col>
      <xdr:colOff>177800</xdr:colOff>
      <xdr:row>17</xdr:row>
      <xdr:rowOff>82450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1774"/>
          <a:ext cx="6985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155976</xdr:rowOff>
    </xdr:from>
    <xdr:to>
      <xdr:col>19</xdr:col>
      <xdr:colOff>38100</xdr:colOff>
      <xdr:row>18</xdr:row>
      <xdr:rowOff>86126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8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70903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9084</xdr:rowOff>
    </xdr:from>
    <xdr:to>
      <xdr:col>15</xdr:col>
      <xdr:colOff>101600</xdr:colOff>
      <xdr:row>18</xdr:row>
      <xdr:rowOff>110684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42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95461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21184</xdr:rowOff>
    </xdr:from>
    <xdr:to>
      <xdr:col>29</xdr:col>
      <xdr:colOff>177800</xdr:colOff>
      <xdr:row>16</xdr:row>
      <xdr:rowOff>122784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164711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158980</xdr:rowOff>
    </xdr:from>
    <xdr:to>
      <xdr:col>26</xdr:col>
      <xdr:colOff>101600</xdr:colOff>
      <xdr:row>17</xdr:row>
      <xdr:rowOff>89130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73907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3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149739</xdr:rowOff>
    </xdr:from>
    <xdr:to>
      <xdr:col>22</xdr:col>
      <xdr:colOff>165100</xdr:colOff>
      <xdr:row>17</xdr:row>
      <xdr:rowOff>79889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170149</xdr:rowOff>
    </xdr:from>
    <xdr:to>
      <xdr:col>19</xdr:col>
      <xdr:colOff>38100</xdr:colOff>
      <xdr:row>17</xdr:row>
      <xdr:rowOff>100299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31650</xdr:rowOff>
    </xdr:from>
    <xdr:to>
      <xdr:col>15</xdr:col>
      <xdr:colOff>101600</xdr:colOff>
      <xdr:row>17</xdr:row>
      <xdr:rowOff>133250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143427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246032</xdr:rowOff>
    </xdr:from>
    <xdr:to>
      <xdr:col>29</xdr:col>
      <xdr:colOff>127000</xdr:colOff>
      <xdr:row>35</xdr:row>
      <xdr:rowOff>269853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56382"/>
          <a:ext cx="647700" cy="23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230809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1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269853</xdr:rowOff>
    </xdr:from>
    <xdr:to>
      <xdr:col>26</xdr:col>
      <xdr:colOff>50800</xdr:colOff>
      <xdr:row>36</xdr:row>
      <xdr:rowOff>7762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0203"/>
          <a:ext cx="698500" cy="8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6139</xdr:rowOff>
    </xdr:from>
    <xdr:to>
      <xdr:col>22</xdr:col>
      <xdr:colOff>114300</xdr:colOff>
      <xdr:row>36</xdr:row>
      <xdr:rowOff>7762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59389"/>
          <a:ext cx="6985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3482</xdr:rowOff>
    </xdr:from>
    <xdr:to>
      <xdr:col>22</xdr:col>
      <xdr:colOff>165100</xdr:colOff>
      <xdr:row>36</xdr:row>
      <xdr:rowOff>105082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56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89859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4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6139</xdr:rowOff>
    </xdr:from>
    <xdr:to>
      <xdr:col>18</xdr:col>
      <xdr:colOff>177800</xdr:colOff>
      <xdr:row>36</xdr:row>
      <xdr:rowOff>74262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59389"/>
          <a:ext cx="698500" cy="6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333192</xdr:rowOff>
    </xdr:from>
    <xdr:to>
      <xdr:col>19</xdr:col>
      <xdr:colOff>38100</xdr:colOff>
      <xdr:row>36</xdr:row>
      <xdr:rowOff>91892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76669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337284</xdr:rowOff>
    </xdr:from>
    <xdr:to>
      <xdr:col>15</xdr:col>
      <xdr:colOff>101600</xdr:colOff>
      <xdr:row>36</xdr:row>
      <xdr:rowOff>95984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106161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195232</xdr:rowOff>
    </xdr:from>
    <xdr:to>
      <xdr:col>29</xdr:col>
      <xdr:colOff>177800</xdr:colOff>
      <xdr:row>35</xdr:row>
      <xdr:rowOff>296832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40309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219053</xdr:rowOff>
    </xdr:from>
    <xdr:to>
      <xdr:col>26</xdr:col>
      <xdr:colOff>101600</xdr:colOff>
      <xdr:row>35</xdr:row>
      <xdr:rowOff>320653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330830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299862</xdr:rowOff>
    </xdr:from>
    <xdr:to>
      <xdr:col>22</xdr:col>
      <xdr:colOff>165100</xdr:colOff>
      <xdr:row>36</xdr:row>
      <xdr:rowOff>58562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68739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298239</xdr:rowOff>
    </xdr:from>
    <xdr:to>
      <xdr:col>19</xdr:col>
      <xdr:colOff>38100</xdr:colOff>
      <xdr:row>36</xdr:row>
      <xdr:rowOff>56939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67116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23462</xdr:rowOff>
    </xdr:from>
    <xdr:to>
      <xdr:col>15</xdr:col>
      <xdr:colOff>101600</xdr:colOff>
      <xdr:row>36</xdr:row>
      <xdr:rowOff>125062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109839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27,262
27,017
147.53
18,078,620
17,270,557
562,322
8,292,970
16,412,982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34920</xdr:rowOff>
    </xdr:from>
    <xdr:to>
      <xdr:col>24</xdr:col>
      <xdr:colOff>63500</xdr:colOff>
      <xdr:row>37</xdr:row>
      <xdr:rowOff>10737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7120"/>
          <a:ext cx="838200" cy="1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10737</xdr:rowOff>
    </xdr:from>
    <xdr:to>
      <xdr:col>19</xdr:col>
      <xdr:colOff>177800</xdr:colOff>
      <xdr:row>37</xdr:row>
      <xdr:rowOff>19620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4387"/>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19620</xdr:rowOff>
    </xdr:from>
    <xdr:to>
      <xdr:col>15</xdr:col>
      <xdr:colOff>50800</xdr:colOff>
      <xdr:row>37</xdr:row>
      <xdr:rowOff>87285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3270"/>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7682</xdr:rowOff>
    </xdr:from>
    <xdr:to>
      <xdr:col>15</xdr:col>
      <xdr:colOff>101600</xdr:colOff>
      <xdr:row>37</xdr:row>
      <xdr:rowOff>109282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100409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87285</xdr:rowOff>
    </xdr:from>
    <xdr:to>
      <xdr:col>10</xdr:col>
      <xdr:colOff>114300</xdr:colOff>
      <xdr:row>37</xdr:row>
      <xdr:rowOff>100740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0935"/>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45956</xdr:rowOff>
    </xdr:from>
    <xdr:to>
      <xdr:col>10</xdr:col>
      <xdr:colOff>165100</xdr:colOff>
      <xdr:row>38</xdr:row>
      <xdr:rowOff>147556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6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138683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6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63623</xdr:rowOff>
    </xdr:from>
    <xdr:to>
      <xdr:col>6</xdr:col>
      <xdr:colOff>38100</xdr:colOff>
      <xdr:row>38</xdr:row>
      <xdr:rowOff>165223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7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156350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6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155570</xdr:rowOff>
    </xdr:from>
    <xdr:to>
      <xdr:col>24</xdr:col>
      <xdr:colOff>114300</xdr:colOff>
      <xdr:row>36</xdr:row>
      <xdr:rowOff>85720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133997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131387</xdr:rowOff>
    </xdr:from>
    <xdr:to>
      <xdr:col>20</xdr:col>
      <xdr:colOff>38100</xdr:colOff>
      <xdr:row>37</xdr:row>
      <xdr:rowOff>61537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52664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140270</xdr:rowOff>
    </xdr:from>
    <xdr:to>
      <xdr:col>15</xdr:col>
      <xdr:colOff>101600</xdr:colOff>
      <xdr:row>37</xdr:row>
      <xdr:rowOff>70420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86947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36485</xdr:rowOff>
    </xdr:from>
    <xdr:to>
      <xdr:col>10</xdr:col>
      <xdr:colOff>165100</xdr:colOff>
      <xdr:row>37</xdr:row>
      <xdr:rowOff>138085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154612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49940</xdr:rowOff>
    </xdr:from>
    <xdr:to>
      <xdr:col>6</xdr:col>
      <xdr:colOff>38100</xdr:colOff>
      <xdr:row>37</xdr:row>
      <xdr:rowOff>151540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168067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67780</xdr:rowOff>
    </xdr:from>
    <xdr:to>
      <xdr:col>24</xdr:col>
      <xdr:colOff>63500</xdr:colOff>
      <xdr:row>56</xdr:row>
      <xdr:rowOff>138138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97530"/>
          <a:ext cx="8382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110261</xdr:rowOff>
    </xdr:from>
    <xdr:to>
      <xdr:col>19</xdr:col>
      <xdr:colOff>177800</xdr:colOff>
      <xdr:row>56</xdr:row>
      <xdr:rowOff>138138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197111"/>
          <a:ext cx="889000" cy="5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110261</xdr:rowOff>
    </xdr:from>
    <xdr:to>
      <xdr:col>15</xdr:col>
      <xdr:colOff>50800</xdr:colOff>
      <xdr:row>56</xdr:row>
      <xdr:rowOff>35992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197111"/>
          <a:ext cx="889000" cy="4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160490</xdr:rowOff>
    </xdr:from>
    <xdr:to>
      <xdr:col>15</xdr:col>
      <xdr:colOff>101600</xdr:colOff>
      <xdr:row>58</xdr:row>
      <xdr:rowOff>90640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81767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35992</xdr:rowOff>
    </xdr:from>
    <xdr:to>
      <xdr:col>10</xdr:col>
      <xdr:colOff>114300</xdr:colOff>
      <xdr:row>59</xdr:row>
      <xdr:rowOff>15748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37192"/>
          <a:ext cx="889000" cy="4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169570</xdr:rowOff>
    </xdr:from>
    <xdr:to>
      <xdr:col>10</xdr:col>
      <xdr:colOff>165100</xdr:colOff>
      <xdr:row>58</xdr:row>
      <xdr:rowOff>99720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90847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53531</xdr:rowOff>
    </xdr:from>
    <xdr:to>
      <xdr:col>6</xdr:col>
      <xdr:colOff>38100</xdr:colOff>
      <xdr:row>58</xdr:row>
      <xdr:rowOff>155131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16980</xdr:rowOff>
    </xdr:from>
    <xdr:to>
      <xdr:col>24</xdr:col>
      <xdr:colOff>114300</xdr:colOff>
      <xdr:row>55</xdr:row>
      <xdr:rowOff>118580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39857</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9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87338</xdr:rowOff>
    </xdr:from>
    <xdr:to>
      <xdr:col>20</xdr:col>
      <xdr:colOff>38100</xdr:colOff>
      <xdr:row>57</xdr:row>
      <xdr:rowOff>17488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34015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59461</xdr:rowOff>
    </xdr:from>
    <xdr:to>
      <xdr:col>15</xdr:col>
      <xdr:colOff>101600</xdr:colOff>
      <xdr:row>53</xdr:row>
      <xdr:rowOff>161061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6138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2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156642</xdr:rowOff>
    </xdr:from>
    <xdr:to>
      <xdr:col>10</xdr:col>
      <xdr:colOff>165100</xdr:colOff>
      <xdr:row>56</xdr:row>
      <xdr:rowOff>86792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103319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6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136398</xdr:rowOff>
    </xdr:from>
    <xdr:to>
      <xdr:col>6</xdr:col>
      <xdr:colOff>38100</xdr:colOff>
      <xdr:row>59</xdr:row>
      <xdr:rowOff>66548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57675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38830</xdr:rowOff>
    </xdr:from>
    <xdr:to>
      <xdr:col>24</xdr:col>
      <xdr:colOff>63500</xdr:colOff>
      <xdr:row>78</xdr:row>
      <xdr:rowOff>69348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11930"/>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69348</xdr:rowOff>
    </xdr:from>
    <xdr:to>
      <xdr:col>19</xdr:col>
      <xdr:colOff>177800</xdr:colOff>
      <xdr:row>78</xdr:row>
      <xdr:rowOff>89618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2448"/>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89618</xdr:rowOff>
    </xdr:from>
    <xdr:to>
      <xdr:col>15</xdr:col>
      <xdr:colOff>50800</xdr:colOff>
      <xdr:row>78</xdr:row>
      <xdr:rowOff>116363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2718"/>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10909</xdr:rowOff>
    </xdr:from>
    <xdr:to>
      <xdr:col>15</xdr:col>
      <xdr:colOff>101600</xdr:colOff>
      <xdr:row>78</xdr:row>
      <xdr:rowOff>112509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129036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94914</xdr:rowOff>
    </xdr:from>
    <xdr:to>
      <xdr:col>10</xdr:col>
      <xdr:colOff>114300</xdr:colOff>
      <xdr:row>78</xdr:row>
      <xdr:rowOff>116363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801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68059</xdr:rowOff>
    </xdr:from>
    <xdr:to>
      <xdr:col>10</xdr:col>
      <xdr:colOff>165100</xdr:colOff>
      <xdr:row>78</xdr:row>
      <xdr:rowOff>169659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160786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58877</xdr:rowOff>
    </xdr:from>
    <xdr:to>
      <xdr:col>6</xdr:col>
      <xdr:colOff>38100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159480</xdr:rowOff>
    </xdr:from>
    <xdr:to>
      <xdr:col>24</xdr:col>
      <xdr:colOff>114300</xdr:colOff>
      <xdr:row>78</xdr:row>
      <xdr:rowOff>89630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137907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18548</xdr:rowOff>
    </xdr:from>
    <xdr:to>
      <xdr:col>20</xdr:col>
      <xdr:colOff>38100</xdr:colOff>
      <xdr:row>78</xdr:row>
      <xdr:rowOff>120148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111275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38818</xdr:rowOff>
    </xdr:from>
    <xdr:to>
      <xdr:col>15</xdr:col>
      <xdr:colOff>101600</xdr:colOff>
      <xdr:row>78</xdr:row>
      <xdr:rowOff>140418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131545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65563</xdr:rowOff>
    </xdr:from>
    <xdr:to>
      <xdr:col>10</xdr:col>
      <xdr:colOff>165100</xdr:colOff>
      <xdr:row>78</xdr:row>
      <xdr:rowOff>167163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44114</xdr:rowOff>
    </xdr:from>
    <xdr:to>
      <xdr:col>6</xdr:col>
      <xdr:colOff>38100</xdr:colOff>
      <xdr:row>78</xdr:row>
      <xdr:rowOff>145714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162241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9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2876</xdr:rowOff>
    </xdr:from>
    <xdr:to>
      <xdr:col>24</xdr:col>
      <xdr:colOff>62865</xdr:colOff>
      <xdr:row>98</xdr:row>
      <xdr:rowOff>41311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33376"/>
          <a:ext cx="1270" cy="141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45138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4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41311</xdr:rowOff>
    </xdr:from>
    <xdr:to>
      <xdr:col>24</xdr:col>
      <xdr:colOff>152400</xdr:colOff>
      <xdr:row>98</xdr:row>
      <xdr:rowOff>41311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4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121003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0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2876</xdr:rowOff>
    </xdr:from>
    <xdr:to>
      <xdr:col>24</xdr:col>
      <xdr:colOff>152400</xdr:colOff>
      <xdr:row>90</xdr:row>
      <xdr:rowOff>2876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85674</xdr:rowOff>
    </xdr:from>
    <xdr:to>
      <xdr:col>24</xdr:col>
      <xdr:colOff>63500</xdr:colOff>
      <xdr:row>96</xdr:row>
      <xdr:rowOff>129108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7342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126713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71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103836</xdr:rowOff>
    </xdr:from>
    <xdr:to>
      <xdr:col>24</xdr:col>
      <xdr:colOff>114300</xdr:colOff>
      <xdr:row>95</xdr:row>
      <xdr:rowOff>33986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2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85674</xdr:rowOff>
    </xdr:from>
    <xdr:to>
      <xdr:col>19</xdr:col>
      <xdr:colOff>177800</xdr:colOff>
      <xdr:row>97</xdr:row>
      <xdr:rowOff>108900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73424"/>
          <a:ext cx="889000" cy="36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93121</xdr:rowOff>
    </xdr:from>
    <xdr:to>
      <xdr:col>20</xdr:col>
      <xdr:colOff>38100</xdr:colOff>
      <xdr:row>94</xdr:row>
      <xdr:rowOff>23271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3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39798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81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108900</xdr:rowOff>
    </xdr:from>
    <xdr:to>
      <xdr:col>15</xdr:col>
      <xdr:colOff>50800</xdr:colOff>
      <xdr:row>97</xdr:row>
      <xdr:rowOff>157378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39550"/>
          <a:ext cx="889000" cy="4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72059</xdr:rowOff>
    </xdr:from>
    <xdr:to>
      <xdr:col>15</xdr:col>
      <xdr:colOff>101600</xdr:colOff>
      <xdr:row>97</xdr:row>
      <xdr:rowOff>2209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3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18736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157378</xdr:rowOff>
    </xdr:from>
    <xdr:to>
      <xdr:col>10</xdr:col>
      <xdr:colOff>114300</xdr:colOff>
      <xdr:row>98</xdr:row>
      <xdr:rowOff>162545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88028"/>
          <a:ext cx="889000" cy="17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94173</xdr:rowOff>
    </xdr:from>
    <xdr:to>
      <xdr:col>10</xdr:col>
      <xdr:colOff>165100</xdr:colOff>
      <xdr:row>97</xdr:row>
      <xdr:rowOff>24323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5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40850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2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154370</xdr:rowOff>
    </xdr:from>
    <xdr:to>
      <xdr:col>6</xdr:col>
      <xdr:colOff>38100</xdr:colOff>
      <xdr:row>97</xdr:row>
      <xdr:rowOff>84520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101047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78308</xdr:rowOff>
    </xdr:from>
    <xdr:to>
      <xdr:col>24</xdr:col>
      <xdr:colOff>114300</xdr:colOff>
      <xdr:row>97</xdr:row>
      <xdr:rowOff>8458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56735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34874</xdr:rowOff>
    </xdr:from>
    <xdr:to>
      <xdr:col>20</xdr:col>
      <xdr:colOff>38100</xdr:colOff>
      <xdr:row>95</xdr:row>
      <xdr:rowOff>136474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127601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58100</xdr:rowOff>
    </xdr:from>
    <xdr:to>
      <xdr:col>15</xdr:col>
      <xdr:colOff>101600</xdr:colOff>
      <xdr:row>97</xdr:row>
      <xdr:rowOff>159700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150827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106578</xdr:rowOff>
    </xdr:from>
    <xdr:to>
      <xdr:col>10</xdr:col>
      <xdr:colOff>165100</xdr:colOff>
      <xdr:row>98</xdr:row>
      <xdr:rowOff>36728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2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111745</xdr:rowOff>
    </xdr:from>
    <xdr:to>
      <xdr:col>6</xdr:col>
      <xdr:colOff>38100</xdr:colOff>
      <xdr:row>99</xdr:row>
      <xdr:rowOff>41895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33022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21453</xdr:rowOff>
    </xdr:from>
    <xdr:to>
      <xdr:col>54</xdr:col>
      <xdr:colOff>189865</xdr:colOff>
      <xdr:row>38</xdr:row>
      <xdr:rowOff>164427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50753"/>
          <a:ext cx="1270" cy="82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168254</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164427</xdr:rowOff>
    </xdr:from>
    <xdr:to>
      <xdr:col>55</xdr:col>
      <xdr:colOff>88900</xdr:colOff>
      <xdr:row>38</xdr:row>
      <xdr:rowOff>164427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7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139580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6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21453</xdr:rowOff>
    </xdr:from>
    <xdr:to>
      <xdr:col>55</xdr:col>
      <xdr:colOff>88900</xdr:colOff>
      <xdr:row>34</xdr:row>
      <xdr:rowOff>21453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5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149156</xdr:rowOff>
    </xdr:from>
    <xdr:to>
      <xdr:col>55</xdr:col>
      <xdr:colOff>0</xdr:colOff>
      <xdr:row>36</xdr:row>
      <xdr:rowOff>8971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49906"/>
          <a:ext cx="8382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76349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4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97922</xdr:rowOff>
    </xdr:from>
    <xdr:to>
      <xdr:col>55</xdr:col>
      <xdr:colOff>50800</xdr:colOff>
      <xdr:row>37</xdr:row>
      <xdr:rowOff>28072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7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97028</xdr:rowOff>
    </xdr:from>
    <xdr:to>
      <xdr:col>50</xdr:col>
      <xdr:colOff>114300</xdr:colOff>
      <xdr:row>35</xdr:row>
      <xdr:rowOff>149156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11978"/>
          <a:ext cx="889000" cy="7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149098</xdr:rowOff>
    </xdr:from>
    <xdr:to>
      <xdr:col>50</xdr:col>
      <xdr:colOff>165100</xdr:colOff>
      <xdr:row>37</xdr:row>
      <xdr:rowOff>79248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2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70375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4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97028</xdr:rowOff>
    </xdr:from>
    <xdr:to>
      <xdr:col>45</xdr:col>
      <xdr:colOff>177800</xdr:colOff>
      <xdr:row>38</xdr:row>
      <xdr:rowOff>10061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11978"/>
          <a:ext cx="889000" cy="11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159964</xdr:rowOff>
    </xdr:from>
    <xdr:to>
      <xdr:col>46</xdr:col>
      <xdr:colOff>38100</xdr:colOff>
      <xdr:row>33</xdr:row>
      <xdr:rowOff>90114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4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81241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3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10061</xdr:rowOff>
    </xdr:from>
    <xdr:to>
      <xdr:col>41</xdr:col>
      <xdr:colOff>50800</xdr:colOff>
      <xdr:row>39</xdr:row>
      <xdr:rowOff>28074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25161"/>
          <a:ext cx="889000" cy="18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27033</xdr:rowOff>
    </xdr:from>
    <xdr:to>
      <xdr:col>41</xdr:col>
      <xdr:colOff>101600</xdr:colOff>
      <xdr:row>38</xdr:row>
      <xdr:rowOff>128633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119760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74696</xdr:rowOff>
    </xdr:from>
    <xdr:to>
      <xdr:col>36</xdr:col>
      <xdr:colOff>165100</xdr:colOff>
      <xdr:row>39</xdr:row>
      <xdr:rowOff>4846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21373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129621</xdr:rowOff>
    </xdr:from>
    <xdr:to>
      <xdr:col>55</xdr:col>
      <xdr:colOff>50800</xdr:colOff>
      <xdr:row>36</xdr:row>
      <xdr:rowOff>59771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152498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8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98356</xdr:rowOff>
    </xdr:from>
    <xdr:to>
      <xdr:col>50</xdr:col>
      <xdr:colOff>165100</xdr:colOff>
      <xdr:row>36</xdr:row>
      <xdr:rowOff>28506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45033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7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46228</xdr:rowOff>
    </xdr:from>
    <xdr:to>
      <xdr:col>46</xdr:col>
      <xdr:colOff>38100</xdr:colOff>
      <xdr:row>31</xdr:row>
      <xdr:rowOff>147828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164355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3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130711</xdr:rowOff>
    </xdr:from>
    <xdr:to>
      <xdr:col>41</xdr:col>
      <xdr:colOff>101600</xdr:colOff>
      <xdr:row>38</xdr:row>
      <xdr:rowOff>60861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77388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148724</xdr:rowOff>
    </xdr:from>
    <xdr:to>
      <xdr:col>36</xdr:col>
      <xdr:colOff>165100</xdr:colOff>
      <xdr:row>39</xdr:row>
      <xdr:rowOff>78874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70001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43683</xdr:rowOff>
    </xdr:from>
    <xdr:to>
      <xdr:col>55</xdr:col>
      <xdr:colOff>0</xdr:colOff>
      <xdr:row>57</xdr:row>
      <xdr:rowOff>49321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16333"/>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43683</xdr:rowOff>
    </xdr:from>
    <xdr:to>
      <xdr:col>50</xdr:col>
      <xdr:colOff>114300</xdr:colOff>
      <xdr:row>57</xdr:row>
      <xdr:rowOff>88416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16333"/>
          <a:ext cx="889000" cy="4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88416</xdr:rowOff>
    </xdr:from>
    <xdr:to>
      <xdr:col>45</xdr:col>
      <xdr:colOff>177800</xdr:colOff>
      <xdr:row>57</xdr:row>
      <xdr:rowOff>91072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6106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29418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86486</xdr:rowOff>
    </xdr:from>
    <xdr:to>
      <xdr:col>41</xdr:col>
      <xdr:colOff>50800</xdr:colOff>
      <xdr:row>57</xdr:row>
      <xdr:rowOff>91072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87686"/>
          <a:ext cx="889000" cy="17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37492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34276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169971</xdr:rowOff>
    </xdr:from>
    <xdr:to>
      <xdr:col>55</xdr:col>
      <xdr:colOff>50800</xdr:colOff>
      <xdr:row>57</xdr:row>
      <xdr:rowOff>100121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84898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164333</xdr:rowOff>
    </xdr:from>
    <xdr:to>
      <xdr:col>50</xdr:col>
      <xdr:colOff>165100</xdr:colOff>
      <xdr:row>57</xdr:row>
      <xdr:rowOff>94483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85610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8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37616</xdr:rowOff>
    </xdr:from>
    <xdr:to>
      <xdr:col>46</xdr:col>
      <xdr:colOff>38100</xdr:colOff>
      <xdr:row>57</xdr:row>
      <xdr:rowOff>139216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130343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40272</xdr:rowOff>
    </xdr:from>
    <xdr:to>
      <xdr:col>41</xdr:col>
      <xdr:colOff>101600</xdr:colOff>
      <xdr:row>57</xdr:row>
      <xdr:rowOff>141872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132999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35686</xdr:rowOff>
    </xdr:from>
    <xdr:to>
      <xdr:col>36</xdr:col>
      <xdr:colOff>165100</xdr:colOff>
      <xdr:row>56</xdr:row>
      <xdr:rowOff>137286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153813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4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136576</xdr:rowOff>
    </xdr:from>
    <xdr:to>
      <xdr:col>55</xdr:col>
      <xdr:colOff>0</xdr:colOff>
      <xdr:row>78</xdr:row>
      <xdr:rowOff>161226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09676"/>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131249</xdr:rowOff>
    </xdr:from>
    <xdr:to>
      <xdr:col>50</xdr:col>
      <xdr:colOff>114300</xdr:colOff>
      <xdr:row>78</xdr:row>
      <xdr:rowOff>161226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04349"/>
          <a:ext cx="889000" cy="2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131249</xdr:rowOff>
    </xdr:from>
    <xdr:to>
      <xdr:col>45</xdr:col>
      <xdr:colOff>177800</xdr:colOff>
      <xdr:row>78</xdr:row>
      <xdr:rowOff>147991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04349"/>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119473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129291</xdr:rowOff>
    </xdr:from>
    <xdr:to>
      <xdr:col>41</xdr:col>
      <xdr:colOff>50800</xdr:colOff>
      <xdr:row>78</xdr:row>
      <xdr:rowOff>147991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30941"/>
          <a:ext cx="889000" cy="19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101731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85776</xdr:rowOff>
    </xdr:from>
    <xdr:to>
      <xdr:col>55</xdr:col>
      <xdr:colOff>50800</xdr:colOff>
      <xdr:row>79</xdr:row>
      <xdr:rowOff>15926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110426</xdr:rowOff>
    </xdr:from>
    <xdr:to>
      <xdr:col>50</xdr:col>
      <xdr:colOff>165100</xdr:colOff>
      <xdr:row>79</xdr:row>
      <xdr:rowOff>40576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31703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7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80449</xdr:rowOff>
    </xdr:from>
    <xdr:to>
      <xdr:col>46</xdr:col>
      <xdr:colOff>38100</xdr:colOff>
      <xdr:row>79</xdr:row>
      <xdr:rowOff>10599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1726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97191</xdr:rowOff>
    </xdr:from>
    <xdr:to>
      <xdr:col>41</xdr:col>
      <xdr:colOff>101600</xdr:colOff>
      <xdr:row>79</xdr:row>
      <xdr:rowOff>27341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18468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6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78491</xdr:rowOff>
    </xdr:from>
    <xdr:to>
      <xdr:col>36</xdr:col>
      <xdr:colOff>165100</xdr:colOff>
      <xdr:row>78</xdr:row>
      <xdr:rowOff>8641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25168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5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87846</xdr:rowOff>
    </xdr:from>
    <xdr:to>
      <xdr:col>55</xdr:col>
      <xdr:colOff>0</xdr:colOff>
      <xdr:row>98</xdr:row>
      <xdr:rowOff>28411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18496"/>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28411</xdr:rowOff>
    </xdr:from>
    <xdr:to>
      <xdr:col>50</xdr:col>
      <xdr:colOff>114300</xdr:colOff>
      <xdr:row>98</xdr:row>
      <xdr:rowOff>80158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30511"/>
          <a:ext cx="889000" cy="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150056</xdr:rowOff>
    </xdr:from>
    <xdr:to>
      <xdr:col>45</xdr:col>
      <xdr:colOff>177800</xdr:colOff>
      <xdr:row>98</xdr:row>
      <xdr:rowOff>80158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80706"/>
          <a:ext cx="889000" cy="10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6536</xdr:rowOff>
    </xdr:from>
    <xdr:to>
      <xdr:col>46</xdr:col>
      <xdr:colOff>38100</xdr:colOff>
      <xdr:row>97</xdr:row>
      <xdr:rowOff>108136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124663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123180</xdr:rowOff>
    </xdr:from>
    <xdr:to>
      <xdr:col>41</xdr:col>
      <xdr:colOff>50800</xdr:colOff>
      <xdr:row>97</xdr:row>
      <xdr:rowOff>150056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53830"/>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8021</xdr:rowOff>
    </xdr:from>
    <xdr:to>
      <xdr:col>41</xdr:col>
      <xdr:colOff>101600</xdr:colOff>
      <xdr:row>97</xdr:row>
      <xdr:rowOff>109621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126148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46548</xdr:rowOff>
    </xdr:from>
    <xdr:to>
      <xdr:col>36</xdr:col>
      <xdr:colOff>165100</xdr:colOff>
      <xdr:row>97</xdr:row>
      <xdr:rowOff>148148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37046</xdr:rowOff>
    </xdr:from>
    <xdr:to>
      <xdr:col>55</xdr:col>
      <xdr:colOff>50800</xdr:colOff>
      <xdr:row>97</xdr:row>
      <xdr:rowOff>138646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15473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149061</xdr:rowOff>
    </xdr:from>
    <xdr:to>
      <xdr:col>50</xdr:col>
      <xdr:colOff>165100</xdr:colOff>
      <xdr:row>98</xdr:row>
      <xdr:rowOff>79211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70338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29358</xdr:rowOff>
    </xdr:from>
    <xdr:to>
      <xdr:col>46</xdr:col>
      <xdr:colOff>38100</xdr:colOff>
      <xdr:row>98</xdr:row>
      <xdr:rowOff>130958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122085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99256</xdr:rowOff>
    </xdr:from>
    <xdr:to>
      <xdr:col>41</xdr:col>
      <xdr:colOff>101600</xdr:colOff>
      <xdr:row>98</xdr:row>
      <xdr:rowOff>29406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20533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72380</xdr:rowOff>
    </xdr:from>
    <xdr:to>
      <xdr:col>36</xdr:col>
      <xdr:colOff>165100</xdr:colOff>
      <xdr:row>98</xdr:row>
      <xdr:rowOff>2530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165107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144204</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802054"/>
          <a:ext cx="1269" cy="85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90881</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57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144204</xdr:rowOff>
    </xdr:from>
    <xdr:to>
      <xdr:col>86</xdr:col>
      <xdr:colOff>25400</xdr:colOff>
      <xdr:row>33</xdr:row>
      <xdr:rowOff>144204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80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95214</xdr:rowOff>
    </xdr:from>
    <xdr:to>
      <xdr:col>85</xdr:col>
      <xdr:colOff>127000</xdr:colOff>
      <xdr:row>35</xdr:row>
      <xdr:rowOff>156433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095964"/>
          <a:ext cx="8382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122740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6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144313</xdr:rowOff>
    </xdr:from>
    <xdr:to>
      <xdr:col>85</xdr:col>
      <xdr:colOff>177800</xdr:colOff>
      <xdr:row>38</xdr:row>
      <xdr:rowOff>74462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879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106004</xdr:rowOff>
    </xdr:from>
    <xdr:to>
      <xdr:col>81</xdr:col>
      <xdr:colOff>50800</xdr:colOff>
      <xdr:row>35</xdr:row>
      <xdr:rowOff>95214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249504"/>
          <a:ext cx="889000" cy="8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141455</xdr:rowOff>
    </xdr:from>
    <xdr:to>
      <xdr:col>81</xdr:col>
      <xdr:colOff>101600</xdr:colOff>
      <xdr:row>38</xdr:row>
      <xdr:rowOff>71605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8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62732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57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106004</xdr:rowOff>
    </xdr:from>
    <xdr:to>
      <xdr:col>76</xdr:col>
      <xdr:colOff>114300</xdr:colOff>
      <xdr:row>36</xdr:row>
      <xdr:rowOff>144935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249504"/>
          <a:ext cx="889000" cy="106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112971</xdr:rowOff>
    </xdr:from>
    <xdr:to>
      <xdr:col>76</xdr:col>
      <xdr:colOff>165100</xdr:colOff>
      <xdr:row>38</xdr:row>
      <xdr:rowOff>43121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5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34248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54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144935</xdr:rowOff>
    </xdr:from>
    <xdr:to>
      <xdr:col>71</xdr:col>
      <xdr:colOff>177800</xdr:colOff>
      <xdr:row>38</xdr:row>
      <xdr:rowOff>85019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317135"/>
          <a:ext cx="889000" cy="28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113817</xdr:rowOff>
    </xdr:from>
    <xdr:to>
      <xdr:col>72</xdr:col>
      <xdr:colOff>38100</xdr:colOff>
      <xdr:row>38</xdr:row>
      <xdr:rowOff>43968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35094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130802</xdr:rowOff>
    </xdr:from>
    <xdr:to>
      <xdr:col>67</xdr:col>
      <xdr:colOff>101600</xdr:colOff>
      <xdr:row>38</xdr:row>
      <xdr:rowOff>60953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105633</xdr:rowOff>
    </xdr:from>
    <xdr:to>
      <xdr:col>85</xdr:col>
      <xdr:colOff>177800</xdr:colOff>
      <xdr:row>36</xdr:row>
      <xdr:rowOff>35783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128510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9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44414</xdr:rowOff>
    </xdr:from>
    <xdr:to>
      <xdr:col>81</xdr:col>
      <xdr:colOff>101600</xdr:colOff>
      <xdr:row>35</xdr:row>
      <xdr:rowOff>146014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0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162541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8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55204</xdr:rowOff>
    </xdr:from>
    <xdr:to>
      <xdr:col>76</xdr:col>
      <xdr:colOff>165100</xdr:colOff>
      <xdr:row>30</xdr:row>
      <xdr:rowOff>156804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1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1881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49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94135</xdr:rowOff>
    </xdr:from>
    <xdr:to>
      <xdr:col>72</xdr:col>
      <xdr:colOff>38100</xdr:colOff>
      <xdr:row>37</xdr:row>
      <xdr:rowOff>24285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2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40812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0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34219</xdr:rowOff>
    </xdr:from>
    <xdr:to>
      <xdr:col>67</xdr:col>
      <xdr:colOff>101600</xdr:colOff>
      <xdr:row>38</xdr:row>
      <xdr:rowOff>135819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126946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142427</xdr:rowOff>
    </xdr:from>
    <xdr:to>
      <xdr:col>85</xdr:col>
      <xdr:colOff>127000</xdr:colOff>
      <xdr:row>77</xdr:row>
      <xdr:rowOff>33417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72627"/>
          <a:ext cx="838200" cy="6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33417</xdr:rowOff>
    </xdr:from>
    <xdr:to>
      <xdr:col>81</xdr:col>
      <xdr:colOff>50800</xdr:colOff>
      <xdr:row>77</xdr:row>
      <xdr:rowOff>96838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35067"/>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96838</xdr:rowOff>
    </xdr:from>
    <xdr:to>
      <xdr:col>76</xdr:col>
      <xdr:colOff>114300</xdr:colOff>
      <xdr:row>77</xdr:row>
      <xdr:rowOff>124040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98488"/>
          <a:ext cx="889000" cy="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164714</xdr:rowOff>
    </xdr:from>
    <xdr:to>
      <xdr:col>76</xdr:col>
      <xdr:colOff>165100</xdr:colOff>
      <xdr:row>76</xdr:row>
      <xdr:rowOff>94864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111390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124040</xdr:rowOff>
    </xdr:from>
    <xdr:to>
      <xdr:col>71</xdr:col>
      <xdr:colOff>177800</xdr:colOff>
      <xdr:row>77</xdr:row>
      <xdr:rowOff>165646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25690"/>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48013</xdr:rowOff>
    </xdr:from>
    <xdr:to>
      <xdr:col>72</xdr:col>
      <xdr:colOff>38100</xdr:colOff>
      <xdr:row>76</xdr:row>
      <xdr:rowOff>149613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166140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66677</xdr:rowOff>
    </xdr:from>
    <xdr:to>
      <xdr:col>67</xdr:col>
      <xdr:colOff>101600</xdr:colOff>
      <xdr:row>76</xdr:row>
      <xdr:rowOff>168277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9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91627</xdr:rowOff>
    </xdr:from>
    <xdr:to>
      <xdr:col>85</xdr:col>
      <xdr:colOff>177800</xdr:colOff>
      <xdr:row>77</xdr:row>
      <xdr:rowOff>21777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70054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154067</xdr:rowOff>
    </xdr:from>
    <xdr:to>
      <xdr:col>81</xdr:col>
      <xdr:colOff>101600</xdr:colOff>
      <xdr:row>77</xdr:row>
      <xdr:rowOff>84217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75344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46038</xdr:rowOff>
    </xdr:from>
    <xdr:to>
      <xdr:col>76</xdr:col>
      <xdr:colOff>165100</xdr:colOff>
      <xdr:row>77</xdr:row>
      <xdr:rowOff>147638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138765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73240</xdr:rowOff>
    </xdr:from>
    <xdr:to>
      <xdr:col>72</xdr:col>
      <xdr:colOff>38100</xdr:colOff>
      <xdr:row>78</xdr:row>
      <xdr:rowOff>3390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165967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114846</xdr:rowOff>
    </xdr:from>
    <xdr:to>
      <xdr:col>67</xdr:col>
      <xdr:colOff>101600</xdr:colOff>
      <xdr:row>78</xdr:row>
      <xdr:rowOff>44996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36123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43351</xdr:rowOff>
    </xdr:from>
    <xdr:to>
      <xdr:col>85</xdr:col>
      <xdr:colOff>127000</xdr:colOff>
      <xdr:row>97</xdr:row>
      <xdr:rowOff>150476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31101"/>
          <a:ext cx="838200" cy="4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43351</xdr:rowOff>
    </xdr:from>
    <xdr:to>
      <xdr:col>81</xdr:col>
      <xdr:colOff>50800</xdr:colOff>
      <xdr:row>96</xdr:row>
      <xdr:rowOff>166153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331101"/>
          <a:ext cx="889000" cy="29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166153</xdr:rowOff>
    </xdr:from>
    <xdr:to>
      <xdr:col>76</xdr:col>
      <xdr:colOff>114300</xdr:colOff>
      <xdr:row>97</xdr:row>
      <xdr:rowOff>96408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25353"/>
          <a:ext cx="889000" cy="10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159396</xdr:rowOff>
    </xdr:from>
    <xdr:to>
      <xdr:col>76</xdr:col>
      <xdr:colOff>165100</xdr:colOff>
      <xdr:row>98</xdr:row>
      <xdr:rowOff>89546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80673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96408</xdr:rowOff>
    </xdr:from>
    <xdr:to>
      <xdr:col>71</xdr:col>
      <xdr:colOff>177800</xdr:colOff>
      <xdr:row>99</xdr:row>
      <xdr:rowOff>98802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27058"/>
          <a:ext cx="889000" cy="3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52411</xdr:rowOff>
    </xdr:from>
    <xdr:to>
      <xdr:col>72</xdr:col>
      <xdr:colOff>38100</xdr:colOff>
      <xdr:row>98</xdr:row>
      <xdr:rowOff>154011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5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145138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4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76457</xdr:rowOff>
    </xdr:from>
    <xdr:to>
      <xdr:col>67</xdr:col>
      <xdr:colOff>101600</xdr:colOff>
      <xdr:row>99</xdr:row>
      <xdr:rowOff>6607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23134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99676</xdr:rowOff>
    </xdr:from>
    <xdr:to>
      <xdr:col>85</xdr:col>
      <xdr:colOff>177800</xdr:colOff>
      <xdr:row>98</xdr:row>
      <xdr:rowOff>29826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78103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164001</xdr:rowOff>
    </xdr:from>
    <xdr:to>
      <xdr:col>81</xdr:col>
      <xdr:colOff>101600</xdr:colOff>
      <xdr:row>95</xdr:row>
      <xdr:rowOff>94151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110678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5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115353</xdr:rowOff>
    </xdr:from>
    <xdr:to>
      <xdr:col>76</xdr:col>
      <xdr:colOff>165100</xdr:colOff>
      <xdr:row>97</xdr:row>
      <xdr:rowOff>45503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62030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3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45608</xdr:rowOff>
    </xdr:from>
    <xdr:to>
      <xdr:col>72</xdr:col>
      <xdr:colOff>38100</xdr:colOff>
      <xdr:row>97</xdr:row>
      <xdr:rowOff>147208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163735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48002</xdr:rowOff>
    </xdr:from>
    <xdr:to>
      <xdr:col>67</xdr:col>
      <xdr:colOff>101600</xdr:colOff>
      <xdr:row>99</xdr:row>
      <xdr:rowOff>149602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140729</xdr:rowOff>
    </xdr:from>
    <xdr:ext cx="249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89650" y="17114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16885</xdr:rowOff>
    </xdr:from>
    <xdr:to>
      <xdr:col>116</xdr:col>
      <xdr:colOff>63500</xdr:colOff>
      <xdr:row>36</xdr:row>
      <xdr:rowOff>58604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189085"/>
          <a:ext cx="8382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16885</xdr:rowOff>
    </xdr:from>
    <xdr:to>
      <xdr:col>111</xdr:col>
      <xdr:colOff>177800</xdr:colOff>
      <xdr:row>36</xdr:row>
      <xdr:rowOff>39344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189085"/>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39344</xdr:rowOff>
    </xdr:from>
    <xdr:to>
      <xdr:col>107</xdr:col>
      <xdr:colOff>50800</xdr:colOff>
      <xdr:row>36</xdr:row>
      <xdr:rowOff>92666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211544"/>
          <a:ext cx="8890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54896</xdr:rowOff>
    </xdr:from>
    <xdr:to>
      <xdr:col>107</xdr:col>
      <xdr:colOff>101600</xdr:colOff>
      <xdr:row>36</xdr:row>
      <xdr:rowOff>156496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22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147623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1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109010</xdr:rowOff>
    </xdr:from>
    <xdr:to>
      <xdr:col>102</xdr:col>
      <xdr:colOff>114300</xdr:colOff>
      <xdr:row>36</xdr:row>
      <xdr:rowOff>92666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109760"/>
          <a:ext cx="889000" cy="1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67983</xdr:rowOff>
    </xdr:from>
    <xdr:to>
      <xdr:col>102</xdr:col>
      <xdr:colOff>165100</xdr:colOff>
      <xdr:row>36</xdr:row>
      <xdr:rowOff>169583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160710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141364</xdr:rowOff>
    </xdr:from>
    <xdr:to>
      <xdr:col>98</xdr:col>
      <xdr:colOff>38100</xdr:colOff>
      <xdr:row>37</xdr:row>
      <xdr:rowOff>71514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62641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7804</xdr:rowOff>
    </xdr:from>
    <xdr:to>
      <xdr:col>116</xdr:col>
      <xdr:colOff>114300</xdr:colOff>
      <xdr:row>36</xdr:row>
      <xdr:rowOff>109404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1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30681</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03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137535</xdr:rowOff>
    </xdr:from>
    <xdr:to>
      <xdr:col>112</xdr:col>
      <xdr:colOff>38100</xdr:colOff>
      <xdr:row>36</xdr:row>
      <xdr:rowOff>67685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84212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91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159994</xdr:rowOff>
    </xdr:from>
    <xdr:to>
      <xdr:col>107</xdr:col>
      <xdr:colOff>101600</xdr:colOff>
      <xdr:row>36</xdr:row>
      <xdr:rowOff>90144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106671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93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41866</xdr:rowOff>
    </xdr:from>
    <xdr:to>
      <xdr:col>102</xdr:col>
      <xdr:colOff>165100</xdr:colOff>
      <xdr:row>36</xdr:row>
      <xdr:rowOff>143466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2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159993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98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58210</xdr:rowOff>
    </xdr:from>
    <xdr:to>
      <xdr:col>98</xdr:col>
      <xdr:colOff>38100</xdr:colOff>
      <xdr:row>35</xdr:row>
      <xdr:rowOff>159810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0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4887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8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150695</xdr:rowOff>
    </xdr:from>
    <xdr:to>
      <xdr:col>116</xdr:col>
      <xdr:colOff>63500</xdr:colOff>
      <xdr:row>55</xdr:row>
      <xdr:rowOff>164302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580445"/>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139608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164302</xdr:rowOff>
    </xdr:from>
    <xdr:to>
      <xdr:col>111</xdr:col>
      <xdr:colOff>177800</xdr:colOff>
      <xdr:row>56</xdr:row>
      <xdr:rowOff>13535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59405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64605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13535</xdr:rowOff>
    </xdr:from>
    <xdr:to>
      <xdr:col>107</xdr:col>
      <xdr:colOff>50800</xdr:colOff>
      <xdr:row>56</xdr:row>
      <xdr:rowOff>32803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614735"/>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86832</xdr:rowOff>
    </xdr:from>
    <xdr:to>
      <xdr:col>107</xdr:col>
      <xdr:colOff>101600</xdr:colOff>
      <xdr:row>56</xdr:row>
      <xdr:rowOff>16982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51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33509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29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32803</xdr:rowOff>
    </xdr:from>
    <xdr:to>
      <xdr:col>102</xdr:col>
      <xdr:colOff>114300</xdr:colOff>
      <xdr:row>56</xdr:row>
      <xdr:rowOff>54247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634003"/>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23259</xdr:rowOff>
    </xdr:from>
    <xdr:to>
      <xdr:col>102</xdr:col>
      <xdr:colOff>165100</xdr:colOff>
      <xdr:row>56</xdr:row>
      <xdr:rowOff>124859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62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115986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18796</xdr:rowOff>
    </xdr:from>
    <xdr:to>
      <xdr:col>98</xdr:col>
      <xdr:colOff>38100</xdr:colOff>
      <xdr:row>56</xdr:row>
      <xdr:rowOff>120396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61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111523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99895</xdr:rowOff>
    </xdr:from>
    <xdr:to>
      <xdr:col>116</xdr:col>
      <xdr:colOff>114300</xdr:colOff>
      <xdr:row>56</xdr:row>
      <xdr:rowOff>30045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5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122772</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38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113502</xdr:rowOff>
    </xdr:from>
    <xdr:to>
      <xdr:col>112</xdr:col>
      <xdr:colOff>38100</xdr:colOff>
      <xdr:row>56</xdr:row>
      <xdr:rowOff>43652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60179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31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134185</xdr:rowOff>
    </xdr:from>
    <xdr:to>
      <xdr:col>107</xdr:col>
      <xdr:colOff>101600</xdr:colOff>
      <xdr:row>56</xdr:row>
      <xdr:rowOff>64335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55462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153453</xdr:rowOff>
    </xdr:from>
    <xdr:to>
      <xdr:col>102</xdr:col>
      <xdr:colOff>165100</xdr:colOff>
      <xdr:row>56</xdr:row>
      <xdr:rowOff>83603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100130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35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3447</xdr:rowOff>
    </xdr:from>
    <xdr:to>
      <xdr:col>98</xdr:col>
      <xdr:colOff>38100</xdr:colOff>
      <xdr:row>56</xdr:row>
      <xdr:rowOff>105047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121574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37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73269</xdr:rowOff>
    </xdr:from>
    <xdr:to>
      <xdr:col>116</xdr:col>
      <xdr:colOff>63500</xdr:colOff>
      <xdr:row>75</xdr:row>
      <xdr:rowOff>144890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2019"/>
          <a:ext cx="838200" cy="7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144890</xdr:rowOff>
    </xdr:from>
    <xdr:to>
      <xdr:col>111</xdr:col>
      <xdr:colOff>177800</xdr:colOff>
      <xdr:row>75</xdr:row>
      <xdr:rowOff>158240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03640"/>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37722</xdr:rowOff>
    </xdr:from>
    <xdr:to>
      <xdr:col>107</xdr:col>
      <xdr:colOff>50800</xdr:colOff>
      <xdr:row>75</xdr:row>
      <xdr:rowOff>158240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53572"/>
          <a:ext cx="889000" cy="46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66200</xdr:rowOff>
    </xdr:from>
    <xdr:to>
      <xdr:col>107</xdr:col>
      <xdr:colOff>101600</xdr:colOff>
      <xdr:row>75</xdr:row>
      <xdr:rowOff>167801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9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37722</xdr:rowOff>
    </xdr:from>
    <xdr:to>
      <xdr:col>102</xdr:col>
      <xdr:colOff>114300</xdr:colOff>
      <xdr:row>73</xdr:row>
      <xdr:rowOff>68788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53572"/>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120264</xdr:rowOff>
    </xdr:from>
    <xdr:to>
      <xdr:col>102</xdr:col>
      <xdr:colOff>165100</xdr:colOff>
      <xdr:row>75</xdr:row>
      <xdr:rowOff>50414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92352</xdr:rowOff>
    </xdr:from>
    <xdr:to>
      <xdr:col>98</xdr:col>
      <xdr:colOff>38100</xdr:colOff>
      <xdr:row>75</xdr:row>
      <xdr:rowOff>22502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7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13629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7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22469</xdr:rowOff>
    </xdr:from>
    <xdr:to>
      <xdr:col>116</xdr:col>
      <xdr:colOff>114300</xdr:colOff>
      <xdr:row>75</xdr:row>
      <xdr:rowOff>124069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94090</xdr:rowOff>
    </xdr:from>
    <xdr:to>
      <xdr:col>112</xdr:col>
      <xdr:colOff>38100</xdr:colOff>
      <xdr:row>76</xdr:row>
      <xdr:rowOff>24240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107439</xdr:rowOff>
    </xdr:from>
    <xdr:to>
      <xdr:col>107</xdr:col>
      <xdr:colOff>101600</xdr:colOff>
      <xdr:row>76</xdr:row>
      <xdr:rowOff>37588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661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28717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158372</xdr:rowOff>
    </xdr:from>
    <xdr:to>
      <xdr:col>102</xdr:col>
      <xdr:colOff>165100</xdr:colOff>
      <xdr:row>73</xdr:row>
      <xdr:rowOff>88522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105049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17988</xdr:rowOff>
    </xdr:from>
    <xdr:to>
      <xdr:col>98</xdr:col>
      <xdr:colOff>38100</xdr:colOff>
      <xdr:row>73</xdr:row>
      <xdr:rowOff>119588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136115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物件費、補助費等、災害復旧事業費等が類似団体平均と比較して住民一人当たりのコストが高くなっている。</a:t>
          </a:r>
        </a:p>
        <a:p>
          <a:r>
            <a:rPr kumimoji="1" lang="ja-JP" altLang="en-US" sz="1100">
              <a:latin typeface="ＭＳ Ｐゴシック" panose="020B0600070205080204" pitchFamily="50" charset="-128"/>
              <a:ea typeface="ＭＳ Ｐゴシック" panose="020B0600070205080204" pitchFamily="50" charset="-128"/>
            </a:rPr>
            <a:t>　物件費について、令和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日発生福島県沖地震に伴う災害廃棄物処理事業経費が増加したことで数値が上昇し、類似団体平均より高い水準となった。補助費等については、令和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年度に下水道事業が公営企業法適用となったことで、下水道事業への操出を負担金及び補助金から支出することから大幅に上昇する要因となった。令和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中核病院負担金の減や上水道高料金対策補助金の皆減等による歳出減となったが、生活応援商品券支給事業等の新型コロナウイルス感染拡大の影響による地域経済や住民生活の支援に要する経費の支出があり、依然として類似団体平均を上回る水準となっている。災害復旧事業費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月及び令和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発生した福島県沖地震に係る災害復旧事業費の支出が類似団体平均を上回る要因となった。積立金については、基金への積立の減により前年度から大きく減少した。また、公債費については、臨時財政対策債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り入れた賑わいの交流拠点施設整備事業充当債、令和元年度に借り入れた小・中学校空調設備設置事業充当債の元金償還が開始したことなどにより上昇している。今後も、令和元年東日本台風災害復旧事業に係る市債の償還開始により、さらに数値が上昇していくことが見込まれる。</a:t>
          </a:r>
        </a:p>
        <a:p>
          <a:r>
            <a:rPr kumimoji="1" lang="ja-JP" altLang="en-US" sz="1100">
              <a:latin typeface="ＭＳ Ｐゴシック" panose="020B0600070205080204" pitchFamily="50" charset="-128"/>
              <a:ea typeface="ＭＳ Ｐゴシック" panose="020B0600070205080204" pitchFamily="50" charset="-128"/>
            </a:rPr>
            <a:t>　以上のコスト高に対応するため、引き続き市税等の確保に努めるとともに、令和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月策定の「角田市第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次行財政集中改革プラン」（令和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年度）に掲げた定員の適正化及び財政健全化等の取組を通じて、計画的かつ効率的な財政運営に努める。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27,262
27,017
147.53
18,078,620
17,270,557
562,322
8,292,970
16,412,982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54166</xdr:rowOff>
    </xdr:from>
    <xdr:to>
      <xdr:col>24</xdr:col>
      <xdr:colOff>63500</xdr:colOff>
      <xdr:row>35</xdr:row>
      <xdr:rowOff>81978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4916"/>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77026</xdr:rowOff>
    </xdr:from>
    <xdr:to>
      <xdr:col>19</xdr:col>
      <xdr:colOff>177800</xdr:colOff>
      <xdr:row>35</xdr:row>
      <xdr:rowOff>81978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7776"/>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43497</xdr:rowOff>
    </xdr:from>
    <xdr:to>
      <xdr:col>15</xdr:col>
      <xdr:colOff>50800</xdr:colOff>
      <xdr:row>35</xdr:row>
      <xdr:rowOff>77026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4247"/>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32639</xdr:rowOff>
    </xdr:from>
    <xdr:to>
      <xdr:col>10</xdr:col>
      <xdr:colOff>114300</xdr:colOff>
      <xdr:row>35</xdr:row>
      <xdr:rowOff>43497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338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167767</xdr:rowOff>
    </xdr:from>
    <xdr:to>
      <xdr:col>10</xdr:col>
      <xdr:colOff>165100</xdr:colOff>
      <xdr:row>36</xdr:row>
      <xdr:rowOff>97917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89044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xdr:rowOff>
    </xdr:from>
    <xdr:to>
      <xdr:col>6</xdr:col>
      <xdr:colOff>38100</xdr:colOff>
      <xdr:row>36</xdr:row>
      <xdr:rowOff>102679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93806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3366</xdr:rowOff>
    </xdr:from>
    <xdr:to>
      <xdr:col>24</xdr:col>
      <xdr:colOff>114300</xdr:colOff>
      <xdr:row>35</xdr:row>
      <xdr:rowOff>104966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26243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31178</xdr:rowOff>
    </xdr:from>
    <xdr:to>
      <xdr:col>20</xdr:col>
      <xdr:colOff>38100</xdr:colOff>
      <xdr:row>35</xdr:row>
      <xdr:rowOff>132778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149305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26226</xdr:rowOff>
    </xdr:from>
    <xdr:to>
      <xdr:col>15</xdr:col>
      <xdr:colOff>101600</xdr:colOff>
      <xdr:row>35</xdr:row>
      <xdr:rowOff>127826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144353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164147</xdr:rowOff>
    </xdr:from>
    <xdr:to>
      <xdr:col>10</xdr:col>
      <xdr:colOff>165100</xdr:colOff>
      <xdr:row>35</xdr:row>
      <xdr:rowOff>94297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110824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153289</xdr:rowOff>
    </xdr:from>
    <xdr:to>
      <xdr:col>6</xdr:col>
      <xdr:colOff>38100</xdr:colOff>
      <xdr:row>35</xdr:row>
      <xdr:rowOff>83439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99966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31572</xdr:rowOff>
    </xdr:from>
    <xdr:to>
      <xdr:col>24</xdr:col>
      <xdr:colOff>63500</xdr:colOff>
      <xdr:row>55</xdr:row>
      <xdr:rowOff>54325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289872"/>
          <a:ext cx="838200" cy="19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58829</xdr:rowOff>
    </xdr:from>
    <xdr:to>
      <xdr:col>19</xdr:col>
      <xdr:colOff>177800</xdr:colOff>
      <xdr:row>54</xdr:row>
      <xdr:rowOff>31572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31329"/>
          <a:ext cx="889000" cy="65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58829</xdr:rowOff>
    </xdr:from>
    <xdr:to>
      <xdr:col>15</xdr:col>
      <xdr:colOff>50800</xdr:colOff>
      <xdr:row>56</xdr:row>
      <xdr:rowOff>34788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31329"/>
          <a:ext cx="889000" cy="100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152923</xdr:rowOff>
    </xdr:from>
    <xdr:to>
      <xdr:col>15</xdr:col>
      <xdr:colOff>101600</xdr:colOff>
      <xdr:row>53</xdr:row>
      <xdr:rowOff>83073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74200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34788</xdr:rowOff>
    </xdr:from>
    <xdr:to>
      <xdr:col>10</xdr:col>
      <xdr:colOff>114300</xdr:colOff>
      <xdr:row>58</xdr:row>
      <xdr:rowOff>117823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35988"/>
          <a:ext cx="889000" cy="4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138735</xdr:rowOff>
    </xdr:from>
    <xdr:to>
      <xdr:col>10</xdr:col>
      <xdr:colOff>165100</xdr:colOff>
      <xdr:row>58</xdr:row>
      <xdr:rowOff>68885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60012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29632</xdr:rowOff>
    </xdr:from>
    <xdr:to>
      <xdr:col>6</xdr:col>
      <xdr:colOff>38100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3525</xdr:rowOff>
    </xdr:from>
    <xdr:to>
      <xdr:col>24</xdr:col>
      <xdr:colOff>114300</xdr:colOff>
      <xdr:row>55</xdr:row>
      <xdr:rowOff>105125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26402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8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152222</xdr:rowOff>
    </xdr:from>
    <xdr:to>
      <xdr:col>20</xdr:col>
      <xdr:colOff>38100</xdr:colOff>
      <xdr:row>54</xdr:row>
      <xdr:rowOff>82372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98899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1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8029</xdr:rowOff>
    </xdr:from>
    <xdr:to>
      <xdr:col>15</xdr:col>
      <xdr:colOff>101600</xdr:colOff>
      <xdr:row>50</xdr:row>
      <xdr:rowOff>109629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126156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5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155438</xdr:rowOff>
    </xdr:from>
    <xdr:to>
      <xdr:col>10</xdr:col>
      <xdr:colOff>165100</xdr:colOff>
      <xdr:row>56</xdr:row>
      <xdr:rowOff>85588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102115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6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67023</xdr:rowOff>
    </xdr:from>
    <xdr:to>
      <xdr:col>6</xdr:col>
      <xdr:colOff>38100</xdr:colOff>
      <xdr:row>58</xdr:row>
      <xdr:rowOff>168623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159750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71360</xdr:rowOff>
    </xdr:from>
    <xdr:to>
      <xdr:col>24</xdr:col>
      <xdr:colOff>63500</xdr:colOff>
      <xdr:row>76</xdr:row>
      <xdr:rowOff>106781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101560"/>
          <a:ext cx="838200" cy="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71360</xdr:rowOff>
    </xdr:from>
    <xdr:to>
      <xdr:col>19</xdr:col>
      <xdr:colOff>177800</xdr:colOff>
      <xdr:row>78</xdr:row>
      <xdr:rowOff>114782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01560"/>
          <a:ext cx="889000" cy="3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88678</xdr:rowOff>
    </xdr:from>
    <xdr:to>
      <xdr:col>15</xdr:col>
      <xdr:colOff>50800</xdr:colOff>
      <xdr:row>78</xdr:row>
      <xdr:rowOff>114782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461778"/>
          <a:ext cx="8890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88678</xdr:rowOff>
    </xdr:from>
    <xdr:to>
      <xdr:col>10</xdr:col>
      <xdr:colOff>114300</xdr:colOff>
      <xdr:row>79</xdr:row>
      <xdr:rowOff>18869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61778"/>
          <a:ext cx="889000" cy="10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55981</xdr:rowOff>
    </xdr:from>
    <xdr:to>
      <xdr:col>24</xdr:col>
      <xdr:colOff>114300</xdr:colOff>
      <xdr:row>76</xdr:row>
      <xdr:rowOff>157581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34408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6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20560</xdr:rowOff>
    </xdr:from>
    <xdr:to>
      <xdr:col>20</xdr:col>
      <xdr:colOff>38100</xdr:colOff>
      <xdr:row>76</xdr:row>
      <xdr:rowOff>122160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113287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4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63982</xdr:rowOff>
    </xdr:from>
    <xdr:to>
      <xdr:col>15</xdr:col>
      <xdr:colOff>101600</xdr:colOff>
      <xdr:row>78</xdr:row>
      <xdr:rowOff>165582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156709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37878</xdr:rowOff>
    </xdr:from>
    <xdr:to>
      <xdr:col>10</xdr:col>
      <xdr:colOff>165100</xdr:colOff>
      <xdr:row>78</xdr:row>
      <xdr:rowOff>139478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130605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0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139519</xdr:rowOff>
    </xdr:from>
    <xdr:to>
      <xdr:col>6</xdr:col>
      <xdr:colOff>38100</xdr:colOff>
      <xdr:row>79</xdr:row>
      <xdr:rowOff>69669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60796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60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117205</xdr:rowOff>
    </xdr:from>
    <xdr:to>
      <xdr:col>24</xdr:col>
      <xdr:colOff>63500</xdr:colOff>
      <xdr:row>95</xdr:row>
      <xdr:rowOff>4575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62055"/>
          <a:ext cx="838200" cy="2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18999</xdr:rowOff>
    </xdr:from>
    <xdr:to>
      <xdr:col>19</xdr:col>
      <xdr:colOff>177800</xdr:colOff>
      <xdr:row>95</xdr:row>
      <xdr:rowOff>4575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449499"/>
          <a:ext cx="889000" cy="84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18999</xdr:rowOff>
    </xdr:from>
    <xdr:to>
      <xdr:col>15</xdr:col>
      <xdr:colOff>50800</xdr:colOff>
      <xdr:row>93</xdr:row>
      <xdr:rowOff>146901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449499"/>
          <a:ext cx="889000" cy="6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129911</xdr:rowOff>
    </xdr:from>
    <xdr:to>
      <xdr:col>15</xdr:col>
      <xdr:colOff>101600</xdr:colOff>
      <xdr:row>95</xdr:row>
      <xdr:rowOff>60061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51188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146901</xdr:rowOff>
    </xdr:from>
    <xdr:to>
      <xdr:col>10</xdr:col>
      <xdr:colOff>114300</xdr:colOff>
      <xdr:row>97</xdr:row>
      <xdr:rowOff>42751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91751"/>
          <a:ext cx="889000" cy="58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144952</xdr:rowOff>
    </xdr:from>
    <xdr:to>
      <xdr:col>10</xdr:col>
      <xdr:colOff>165100</xdr:colOff>
      <xdr:row>95</xdr:row>
      <xdr:rowOff>75102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6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51958</xdr:rowOff>
    </xdr:from>
    <xdr:to>
      <xdr:col>6</xdr:col>
      <xdr:colOff>38100</xdr:colOff>
      <xdr:row>95</xdr:row>
      <xdr:rowOff>153558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3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170085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1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66405</xdr:rowOff>
    </xdr:from>
    <xdr:to>
      <xdr:col>24</xdr:col>
      <xdr:colOff>114300</xdr:colOff>
      <xdr:row>93</xdr:row>
      <xdr:rowOff>168005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44832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8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125225</xdr:rowOff>
    </xdr:from>
    <xdr:to>
      <xdr:col>20</xdr:col>
      <xdr:colOff>38100</xdr:colOff>
      <xdr:row>95</xdr:row>
      <xdr:rowOff>55375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139649</xdr:rowOff>
    </xdr:from>
    <xdr:to>
      <xdr:col>15</xdr:col>
      <xdr:colOff>101600</xdr:colOff>
      <xdr:row>90</xdr:row>
      <xdr:rowOff>69799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3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86326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1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96101</xdr:rowOff>
    </xdr:from>
    <xdr:to>
      <xdr:col>10</xdr:col>
      <xdr:colOff>165100</xdr:colOff>
      <xdr:row>94</xdr:row>
      <xdr:rowOff>26251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42778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163401</xdr:rowOff>
    </xdr:from>
    <xdr:to>
      <xdr:col>6</xdr:col>
      <xdr:colOff>38100</xdr:colOff>
      <xdr:row>97</xdr:row>
      <xdr:rowOff>93551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84678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7438</xdr:rowOff>
    </xdr:from>
    <xdr:to>
      <xdr:col>55</xdr:col>
      <xdr:colOff>0</xdr:colOff>
      <xdr:row>39</xdr:row>
      <xdr:rowOff>9235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93988"/>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9235</xdr:rowOff>
    </xdr:from>
    <xdr:to>
      <xdr:col>50</xdr:col>
      <xdr:colOff>114300</xdr:colOff>
      <xdr:row>39</xdr:row>
      <xdr:rowOff>14460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9578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10868</xdr:rowOff>
    </xdr:from>
    <xdr:to>
      <xdr:col>45</xdr:col>
      <xdr:colOff>177800</xdr:colOff>
      <xdr:row>39</xdr:row>
      <xdr:rowOff>14460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9741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42527</xdr:rowOff>
    </xdr:from>
    <xdr:to>
      <xdr:col>46</xdr:col>
      <xdr:colOff>38100</xdr:colOff>
      <xdr:row>38</xdr:row>
      <xdr:rowOff>144127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5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160654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xdr:rowOff>
    </xdr:from>
    <xdr:to>
      <xdr:col>41</xdr:col>
      <xdr:colOff>50800</xdr:colOff>
      <xdr:row>39</xdr:row>
      <xdr:rowOff>10868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925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51998</xdr:rowOff>
    </xdr:from>
    <xdr:to>
      <xdr:col>41</xdr:col>
      <xdr:colOff>101600</xdr:colOff>
      <xdr:row>38</xdr:row>
      <xdr:rowOff>153598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170125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34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43343</xdr:rowOff>
    </xdr:from>
    <xdr:to>
      <xdr:col>36</xdr:col>
      <xdr:colOff>165100</xdr:colOff>
      <xdr:row>38</xdr:row>
      <xdr:rowOff>144943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5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161470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33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128088</xdr:rowOff>
    </xdr:from>
    <xdr:to>
      <xdr:col>55</xdr:col>
      <xdr:colOff>50800</xdr:colOff>
      <xdr:row>39</xdr:row>
      <xdr:rowOff>58238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43015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8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129885</xdr:rowOff>
    </xdr:from>
    <xdr:to>
      <xdr:col>50</xdr:col>
      <xdr:colOff>165100</xdr:colOff>
      <xdr:row>39</xdr:row>
      <xdr:rowOff>60035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51162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135110</xdr:rowOff>
    </xdr:from>
    <xdr:to>
      <xdr:col>46</xdr:col>
      <xdr:colOff>38100</xdr:colOff>
      <xdr:row>39</xdr:row>
      <xdr:rowOff>65260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56387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4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131518</xdr:rowOff>
    </xdr:from>
    <xdr:to>
      <xdr:col>41</xdr:col>
      <xdr:colOff>101600</xdr:colOff>
      <xdr:row>39</xdr:row>
      <xdr:rowOff>61668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52795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3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126619</xdr:rowOff>
    </xdr:from>
    <xdr:to>
      <xdr:col>36</xdr:col>
      <xdr:colOff>165100</xdr:colOff>
      <xdr:row>39</xdr:row>
      <xdr:rowOff>56769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47896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145358</xdr:rowOff>
    </xdr:from>
    <xdr:to>
      <xdr:col>55</xdr:col>
      <xdr:colOff>0</xdr:colOff>
      <xdr:row>56</xdr:row>
      <xdr:rowOff>67501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232208"/>
          <a:ext cx="838200" cy="4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145358</xdr:rowOff>
    </xdr:from>
    <xdr:to>
      <xdr:col>50</xdr:col>
      <xdr:colOff>114300</xdr:colOff>
      <xdr:row>55</xdr:row>
      <xdr:rowOff>46545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32208"/>
          <a:ext cx="889000" cy="2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46545</xdr:rowOff>
    </xdr:from>
    <xdr:to>
      <xdr:col>45</xdr:col>
      <xdr:colOff>177800</xdr:colOff>
      <xdr:row>56</xdr:row>
      <xdr:rowOff>131585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476295"/>
          <a:ext cx="889000" cy="2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117945</xdr:rowOff>
    </xdr:from>
    <xdr:to>
      <xdr:col>41</xdr:col>
      <xdr:colOff>50800</xdr:colOff>
      <xdr:row>56</xdr:row>
      <xdr:rowOff>131585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719145"/>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16701</xdr:rowOff>
    </xdr:from>
    <xdr:to>
      <xdr:col>55</xdr:col>
      <xdr:colOff>50800</xdr:colOff>
      <xdr:row>56</xdr:row>
      <xdr:rowOff>118301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166578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94558</xdr:rowOff>
    </xdr:from>
    <xdr:to>
      <xdr:col>50</xdr:col>
      <xdr:colOff>165100</xdr:colOff>
      <xdr:row>54</xdr:row>
      <xdr:rowOff>24708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41235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167195</xdr:rowOff>
    </xdr:from>
    <xdr:to>
      <xdr:col>46</xdr:col>
      <xdr:colOff>38100</xdr:colOff>
      <xdr:row>55</xdr:row>
      <xdr:rowOff>97345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113872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80785</xdr:rowOff>
    </xdr:from>
    <xdr:to>
      <xdr:col>41</xdr:col>
      <xdr:colOff>101600</xdr:colOff>
      <xdr:row>57</xdr:row>
      <xdr:rowOff>10935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27462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67145</xdr:rowOff>
    </xdr:from>
    <xdr:to>
      <xdr:col>36</xdr:col>
      <xdr:colOff>165100</xdr:colOff>
      <xdr:row>56</xdr:row>
      <xdr:rowOff>168745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13822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30307</xdr:rowOff>
    </xdr:from>
    <xdr:to>
      <xdr:col>55</xdr:col>
      <xdr:colOff>0</xdr:colOff>
      <xdr:row>78</xdr:row>
      <xdr:rowOff>90749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03407"/>
          <a:ext cx="8382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30307</xdr:rowOff>
    </xdr:from>
    <xdr:to>
      <xdr:col>50</xdr:col>
      <xdr:colOff>114300</xdr:colOff>
      <xdr:row>78</xdr:row>
      <xdr:rowOff>53617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03407"/>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53617</xdr:rowOff>
    </xdr:from>
    <xdr:to>
      <xdr:col>45</xdr:col>
      <xdr:colOff>177800</xdr:colOff>
      <xdr:row>78</xdr:row>
      <xdr:rowOff>122151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6717"/>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162243</xdr:rowOff>
    </xdr:from>
    <xdr:to>
      <xdr:col>46</xdr:col>
      <xdr:colOff>38100</xdr:colOff>
      <xdr:row>78</xdr:row>
      <xdr:rowOff>92393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6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108920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100426</xdr:rowOff>
    </xdr:from>
    <xdr:to>
      <xdr:col>41</xdr:col>
      <xdr:colOff>50800</xdr:colOff>
      <xdr:row>78</xdr:row>
      <xdr:rowOff>122151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2076"/>
          <a:ext cx="889000" cy="1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51288</xdr:rowOff>
    </xdr:from>
    <xdr:to>
      <xdr:col>41</xdr:col>
      <xdr:colOff>101600</xdr:colOff>
      <xdr:row>78</xdr:row>
      <xdr:rowOff>152888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2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169415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58565</xdr:rowOff>
    </xdr:from>
    <xdr:to>
      <xdr:col>36</xdr:col>
      <xdr:colOff>165100</xdr:colOff>
      <xdr:row>78</xdr:row>
      <xdr:rowOff>160165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3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151292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39949</xdr:rowOff>
    </xdr:from>
    <xdr:to>
      <xdr:col>55</xdr:col>
      <xdr:colOff>50800</xdr:colOff>
      <xdr:row>78</xdr:row>
      <xdr:rowOff>141549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126326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150957</xdr:rowOff>
    </xdr:from>
    <xdr:to>
      <xdr:col>50</xdr:col>
      <xdr:colOff>165100</xdr:colOff>
      <xdr:row>78</xdr:row>
      <xdr:rowOff>81107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97634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2817</xdr:rowOff>
    </xdr:from>
    <xdr:to>
      <xdr:col>46</xdr:col>
      <xdr:colOff>38100</xdr:colOff>
      <xdr:row>78</xdr:row>
      <xdr:rowOff>104417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95544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71351</xdr:rowOff>
    </xdr:from>
    <xdr:to>
      <xdr:col>41</xdr:col>
      <xdr:colOff>101600</xdr:colOff>
      <xdr:row>79</xdr:row>
      <xdr:rowOff>1501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164078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49626</xdr:rowOff>
    </xdr:from>
    <xdr:to>
      <xdr:col>36</xdr:col>
      <xdr:colOff>165100</xdr:colOff>
      <xdr:row>77</xdr:row>
      <xdr:rowOff>151226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167753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119711</xdr:rowOff>
    </xdr:from>
    <xdr:to>
      <xdr:col>55</xdr:col>
      <xdr:colOff>0</xdr:colOff>
      <xdr:row>97</xdr:row>
      <xdr:rowOff>23915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78911"/>
          <a:ext cx="8382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23915</xdr:rowOff>
    </xdr:from>
    <xdr:to>
      <xdr:col>50</xdr:col>
      <xdr:colOff>114300</xdr:colOff>
      <xdr:row>97</xdr:row>
      <xdr:rowOff>79147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54565"/>
          <a:ext cx="889000" cy="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79147</xdr:rowOff>
    </xdr:from>
    <xdr:to>
      <xdr:col>45</xdr:col>
      <xdr:colOff>177800</xdr:colOff>
      <xdr:row>97</xdr:row>
      <xdr:rowOff>91732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09797"/>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20802</xdr:rowOff>
    </xdr:from>
    <xdr:to>
      <xdr:col>41</xdr:col>
      <xdr:colOff>50800</xdr:colOff>
      <xdr:row>97</xdr:row>
      <xdr:rowOff>91732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51452"/>
          <a:ext cx="889000" cy="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68911</xdr:rowOff>
    </xdr:from>
    <xdr:to>
      <xdr:col>55</xdr:col>
      <xdr:colOff>50800</xdr:colOff>
      <xdr:row>96</xdr:row>
      <xdr:rowOff>170511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91788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144565</xdr:rowOff>
    </xdr:from>
    <xdr:to>
      <xdr:col>50</xdr:col>
      <xdr:colOff>165100</xdr:colOff>
      <xdr:row>97</xdr:row>
      <xdr:rowOff>74715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65842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28347</xdr:rowOff>
    </xdr:from>
    <xdr:to>
      <xdr:col>46</xdr:col>
      <xdr:colOff>38100</xdr:colOff>
      <xdr:row>97</xdr:row>
      <xdr:rowOff>129947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121074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40932</xdr:rowOff>
    </xdr:from>
    <xdr:to>
      <xdr:col>41</xdr:col>
      <xdr:colOff>101600</xdr:colOff>
      <xdr:row>97</xdr:row>
      <xdr:rowOff>142532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4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141452</xdr:rowOff>
    </xdr:from>
    <xdr:to>
      <xdr:col>36</xdr:col>
      <xdr:colOff>165100</xdr:colOff>
      <xdr:row>97</xdr:row>
      <xdr:rowOff>71602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88129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26315</xdr:rowOff>
    </xdr:from>
    <xdr:to>
      <xdr:col>85</xdr:col>
      <xdr:colOff>127000</xdr:colOff>
      <xdr:row>38</xdr:row>
      <xdr:rowOff>33096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41415"/>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142862</xdr:rowOff>
    </xdr:from>
    <xdr:to>
      <xdr:col>81</xdr:col>
      <xdr:colOff>50800</xdr:colOff>
      <xdr:row>38</xdr:row>
      <xdr:rowOff>33096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486512"/>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120574</xdr:rowOff>
    </xdr:from>
    <xdr:to>
      <xdr:col>76</xdr:col>
      <xdr:colOff>114300</xdr:colOff>
      <xdr:row>37</xdr:row>
      <xdr:rowOff>142862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46422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120574</xdr:rowOff>
    </xdr:from>
    <xdr:to>
      <xdr:col>71</xdr:col>
      <xdr:colOff>177800</xdr:colOff>
      <xdr:row>38</xdr:row>
      <xdr:rowOff>25667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64224"/>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146964</xdr:rowOff>
    </xdr:from>
    <xdr:to>
      <xdr:col>85</xdr:col>
      <xdr:colOff>177800</xdr:colOff>
      <xdr:row>38</xdr:row>
      <xdr:rowOff>77115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61891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153746</xdr:rowOff>
    </xdr:from>
    <xdr:to>
      <xdr:col>81</xdr:col>
      <xdr:colOff>101600</xdr:colOff>
      <xdr:row>38</xdr:row>
      <xdr:rowOff>83896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75023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92062</xdr:rowOff>
    </xdr:from>
    <xdr:to>
      <xdr:col>76</xdr:col>
      <xdr:colOff>165100</xdr:colOff>
      <xdr:row>38</xdr:row>
      <xdr:rowOff>22213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5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69774</xdr:rowOff>
    </xdr:from>
    <xdr:to>
      <xdr:col>72</xdr:col>
      <xdr:colOff>38100</xdr:colOff>
      <xdr:row>37</xdr:row>
      <xdr:rowOff>171374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4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162501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50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146317</xdr:rowOff>
    </xdr:from>
    <xdr:to>
      <xdr:col>67</xdr:col>
      <xdr:colOff>101600</xdr:colOff>
      <xdr:row>38</xdr:row>
      <xdr:rowOff>76467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67594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5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53472</xdr:rowOff>
    </xdr:from>
    <xdr:to>
      <xdr:col>85</xdr:col>
      <xdr:colOff>127000</xdr:colOff>
      <xdr:row>58</xdr:row>
      <xdr:rowOff>164953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97572"/>
          <a:ext cx="8382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123996</xdr:rowOff>
    </xdr:from>
    <xdr:to>
      <xdr:col>81</xdr:col>
      <xdr:colOff>50800</xdr:colOff>
      <xdr:row>58</xdr:row>
      <xdr:rowOff>164953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10068096"/>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113860</xdr:rowOff>
    </xdr:from>
    <xdr:to>
      <xdr:col>76</xdr:col>
      <xdr:colOff>114300</xdr:colOff>
      <xdr:row>58</xdr:row>
      <xdr:rowOff>123996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10057960"/>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75092</xdr:rowOff>
    </xdr:from>
    <xdr:to>
      <xdr:col>76</xdr:col>
      <xdr:colOff>165100</xdr:colOff>
      <xdr:row>59</xdr:row>
      <xdr:rowOff>5242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1001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167819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1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113860</xdr:rowOff>
    </xdr:from>
    <xdr:to>
      <xdr:col>71</xdr:col>
      <xdr:colOff>177800</xdr:colOff>
      <xdr:row>58</xdr:row>
      <xdr:rowOff>160853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57960"/>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110061</xdr:rowOff>
    </xdr:from>
    <xdr:to>
      <xdr:col>72</xdr:col>
      <xdr:colOff>38100</xdr:colOff>
      <xdr:row>59</xdr:row>
      <xdr:rowOff>40211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5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31338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144747</xdr:rowOff>
    </xdr:from>
    <xdr:to>
      <xdr:col>67</xdr:col>
      <xdr:colOff>101600</xdr:colOff>
      <xdr:row>59</xdr:row>
      <xdr:rowOff>74897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66024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8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2672</xdr:rowOff>
    </xdr:from>
    <xdr:to>
      <xdr:col>85</xdr:col>
      <xdr:colOff>177800</xdr:colOff>
      <xdr:row>58</xdr:row>
      <xdr:rowOff>104272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152549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2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114153</xdr:rowOff>
    </xdr:from>
    <xdr:to>
      <xdr:col>81</xdr:col>
      <xdr:colOff>101600</xdr:colOff>
      <xdr:row>59</xdr:row>
      <xdr:rowOff>44303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0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35430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1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73196</xdr:rowOff>
    </xdr:from>
    <xdr:to>
      <xdr:col>76</xdr:col>
      <xdr:colOff>165100</xdr:colOff>
      <xdr:row>59</xdr:row>
      <xdr:rowOff>3346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0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19873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63060</xdr:rowOff>
    </xdr:from>
    <xdr:to>
      <xdr:col>72</xdr:col>
      <xdr:colOff>38100</xdr:colOff>
      <xdr:row>58</xdr:row>
      <xdr:rowOff>164660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9737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8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110053</xdr:rowOff>
    </xdr:from>
    <xdr:to>
      <xdr:col>67</xdr:col>
      <xdr:colOff>101600</xdr:colOff>
      <xdr:row>59</xdr:row>
      <xdr:rowOff>40203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56730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144204</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660054"/>
          <a:ext cx="1269" cy="85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90881</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4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144204</xdr:rowOff>
    </xdr:from>
    <xdr:to>
      <xdr:col>86</xdr:col>
      <xdr:colOff>25400</xdr:colOff>
      <xdr:row>73</xdr:row>
      <xdr:rowOff>144204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66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95214</xdr:rowOff>
    </xdr:from>
    <xdr:to>
      <xdr:col>85</xdr:col>
      <xdr:colOff>127000</xdr:colOff>
      <xdr:row>75</xdr:row>
      <xdr:rowOff>156434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2953964"/>
          <a:ext cx="838200" cy="6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122739</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144312</xdr:rowOff>
    </xdr:from>
    <xdr:to>
      <xdr:col>85</xdr:col>
      <xdr:colOff>177800</xdr:colOff>
      <xdr:row>78</xdr:row>
      <xdr:rowOff>74462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106004</xdr:rowOff>
    </xdr:from>
    <xdr:to>
      <xdr:col>81</xdr:col>
      <xdr:colOff>50800</xdr:colOff>
      <xdr:row>75</xdr:row>
      <xdr:rowOff>95214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2107504"/>
          <a:ext cx="889000" cy="8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141455</xdr:rowOff>
    </xdr:from>
    <xdr:to>
      <xdr:col>81</xdr:col>
      <xdr:colOff>101600</xdr:colOff>
      <xdr:row>78</xdr:row>
      <xdr:rowOff>71605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4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62732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4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106004</xdr:rowOff>
    </xdr:from>
    <xdr:to>
      <xdr:col>76</xdr:col>
      <xdr:colOff>114300</xdr:colOff>
      <xdr:row>76</xdr:row>
      <xdr:rowOff>144935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2107504"/>
          <a:ext cx="889000" cy="106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112880</xdr:rowOff>
    </xdr:from>
    <xdr:to>
      <xdr:col>76</xdr:col>
      <xdr:colOff>165100</xdr:colOff>
      <xdr:row>78</xdr:row>
      <xdr:rowOff>43030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34157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40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144935</xdr:rowOff>
    </xdr:from>
    <xdr:to>
      <xdr:col>71</xdr:col>
      <xdr:colOff>177800</xdr:colOff>
      <xdr:row>78</xdr:row>
      <xdr:rowOff>85020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175135"/>
          <a:ext cx="889000" cy="28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113612</xdr:rowOff>
    </xdr:from>
    <xdr:to>
      <xdr:col>72</xdr:col>
      <xdr:colOff>38100</xdr:colOff>
      <xdr:row>78</xdr:row>
      <xdr:rowOff>43762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34889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40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130733</xdr:rowOff>
    </xdr:from>
    <xdr:to>
      <xdr:col>67</xdr:col>
      <xdr:colOff>101600</xdr:colOff>
      <xdr:row>78</xdr:row>
      <xdr:rowOff>60883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0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105634</xdr:rowOff>
    </xdr:from>
    <xdr:to>
      <xdr:col>85</xdr:col>
      <xdr:colOff>177800</xdr:colOff>
      <xdr:row>76</xdr:row>
      <xdr:rowOff>35784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29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128511</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8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44414</xdr:rowOff>
    </xdr:from>
    <xdr:to>
      <xdr:col>81</xdr:col>
      <xdr:colOff>101600</xdr:colOff>
      <xdr:row>75</xdr:row>
      <xdr:rowOff>146014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29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162541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26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55204</xdr:rowOff>
    </xdr:from>
    <xdr:to>
      <xdr:col>76</xdr:col>
      <xdr:colOff>165100</xdr:colOff>
      <xdr:row>70</xdr:row>
      <xdr:rowOff>156804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20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1881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18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94135</xdr:rowOff>
    </xdr:from>
    <xdr:to>
      <xdr:col>72</xdr:col>
      <xdr:colOff>38100</xdr:colOff>
      <xdr:row>77</xdr:row>
      <xdr:rowOff>24285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12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40812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289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34220</xdr:rowOff>
    </xdr:from>
    <xdr:to>
      <xdr:col>67</xdr:col>
      <xdr:colOff>101600</xdr:colOff>
      <xdr:row>78</xdr:row>
      <xdr:rowOff>135820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126947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5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142427</xdr:rowOff>
    </xdr:from>
    <xdr:to>
      <xdr:col>85</xdr:col>
      <xdr:colOff>127000</xdr:colOff>
      <xdr:row>97</xdr:row>
      <xdr:rowOff>33417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01627"/>
          <a:ext cx="838200" cy="6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33417</xdr:rowOff>
    </xdr:from>
    <xdr:to>
      <xdr:col>81</xdr:col>
      <xdr:colOff>50800</xdr:colOff>
      <xdr:row>97</xdr:row>
      <xdr:rowOff>96838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64067"/>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96838</xdr:rowOff>
    </xdr:from>
    <xdr:to>
      <xdr:col>76</xdr:col>
      <xdr:colOff>114300</xdr:colOff>
      <xdr:row>97</xdr:row>
      <xdr:rowOff>124040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27488"/>
          <a:ext cx="889000" cy="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164599</xdr:rowOff>
    </xdr:from>
    <xdr:to>
      <xdr:col>76</xdr:col>
      <xdr:colOff>165100</xdr:colOff>
      <xdr:row>96</xdr:row>
      <xdr:rowOff>94749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111276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124040</xdr:rowOff>
    </xdr:from>
    <xdr:to>
      <xdr:col>71</xdr:col>
      <xdr:colOff>177800</xdr:colOff>
      <xdr:row>97</xdr:row>
      <xdr:rowOff>165646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54690"/>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48013</xdr:rowOff>
    </xdr:from>
    <xdr:to>
      <xdr:col>72</xdr:col>
      <xdr:colOff>38100</xdr:colOff>
      <xdr:row>96</xdr:row>
      <xdr:rowOff>149613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0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166140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66628</xdr:rowOff>
    </xdr:from>
    <xdr:to>
      <xdr:col>67</xdr:col>
      <xdr:colOff>101600</xdr:colOff>
      <xdr:row>96</xdr:row>
      <xdr:rowOff>168228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2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91627</xdr:rowOff>
    </xdr:from>
    <xdr:to>
      <xdr:col>85</xdr:col>
      <xdr:colOff>177800</xdr:colOff>
      <xdr:row>97</xdr:row>
      <xdr:rowOff>21777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70054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154067</xdr:rowOff>
    </xdr:from>
    <xdr:to>
      <xdr:col>81</xdr:col>
      <xdr:colOff>101600</xdr:colOff>
      <xdr:row>97</xdr:row>
      <xdr:rowOff>84217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75344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46038</xdr:rowOff>
    </xdr:from>
    <xdr:to>
      <xdr:col>76</xdr:col>
      <xdr:colOff>165100</xdr:colOff>
      <xdr:row>97</xdr:row>
      <xdr:rowOff>147638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138765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73240</xdr:rowOff>
    </xdr:from>
    <xdr:to>
      <xdr:col>72</xdr:col>
      <xdr:colOff>38100</xdr:colOff>
      <xdr:row>98</xdr:row>
      <xdr:rowOff>3390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165967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114846</xdr:rowOff>
    </xdr:from>
    <xdr:to>
      <xdr:col>67</xdr:col>
      <xdr:colOff>101600</xdr:colOff>
      <xdr:row>98</xdr:row>
      <xdr:rowOff>44996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36123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35916</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036666"/>
          <a:ext cx="889000" cy="6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35916</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036666"/>
          <a:ext cx="889000" cy="6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122191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76098</xdr:rowOff>
    </xdr:from>
    <xdr:to>
      <xdr:col>102</xdr:col>
      <xdr:colOff>165100</xdr:colOff>
      <xdr:row>39</xdr:row>
      <xdr:rowOff>6248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22775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6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62840</xdr:rowOff>
    </xdr:from>
    <xdr:to>
      <xdr:col>98</xdr:col>
      <xdr:colOff>38100</xdr:colOff>
      <xdr:row>38</xdr:row>
      <xdr:rowOff>164440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9517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3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156566</xdr:rowOff>
    </xdr:from>
    <xdr:to>
      <xdr:col>107</xdr:col>
      <xdr:colOff>101600</xdr:colOff>
      <xdr:row>35</xdr:row>
      <xdr:rowOff>86716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103243</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99428" y="576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総務費及び災害復旧費等が、類似団体平均と比較して住民一人当たりのコストが高くなっている。</a:t>
          </a:r>
        </a:p>
        <a:p>
          <a:r>
            <a:rPr kumimoji="1" lang="ja-JP" altLang="en-US" sz="1100">
              <a:latin typeface="ＭＳ Ｐゴシック" panose="020B0600070205080204" pitchFamily="50" charset="-128"/>
              <a:ea typeface="ＭＳ Ｐゴシック" panose="020B0600070205080204" pitchFamily="50" charset="-128"/>
            </a:rPr>
            <a:t>　総務費については、公共施設強靭化対策基金や減債基金への積立金の減により数値は減少したが、依然として類似団体平均を上回っている。農林水産業費については、強い農業・担い手づくり総合支援事業費補助金（カントリーエレベーター）の皆減や農業振興基金積立金の減により類似団体平均を下回った。災害復旧費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月及び令和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月に発生した福島県沖地震に係る災害復旧を行ったことにより類似団体平均を上回った。</a:t>
          </a:r>
        </a:p>
        <a:p>
          <a:r>
            <a:rPr kumimoji="1" lang="ja-JP" altLang="en-US" sz="1100">
              <a:latin typeface="ＭＳ Ｐゴシック" panose="020B0600070205080204" pitchFamily="50" charset="-128"/>
              <a:ea typeface="ＭＳ Ｐゴシック" panose="020B0600070205080204" pitchFamily="50" charset="-128"/>
            </a:rPr>
            <a:t>　また、現時点では類似団体平均を下回っている公債費についても、臨時財政対策債や賑わいの交流拠点施設整備事業充当債、小・中学校空調整備設置事業充当債の元金償還が始まったことで前年度と比較して上昇しており、今後も令和元年東日本台風災害復旧事業に係る市債の償還開始により、更なる上昇が見込まれる。</a:t>
          </a:r>
        </a:p>
        <a:p>
          <a:r>
            <a:rPr kumimoji="1" lang="ja-JP" altLang="en-US" sz="1100">
              <a:latin typeface="ＭＳ Ｐゴシック" panose="020B0600070205080204" pitchFamily="50" charset="-128"/>
              <a:ea typeface="ＭＳ Ｐゴシック" panose="020B0600070205080204" pitchFamily="50" charset="-128"/>
            </a:rPr>
            <a:t>　以上のコスト高に対応するため、引き続き市税等の確保に努めるとともに、令和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月策定の「角田市第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次行財政集中改革プラン」（令和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年度）に掲げた定員の適正化及び財政健全化等の取組を通じて、計画的かつ効率的な財政運営に努める。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年度は財政調整基金からの取崩しは行わず、令和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年度決算剰余金</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6,878</a:t>
          </a:r>
          <a:r>
            <a:rPr kumimoji="1" lang="ja-JP" altLang="en-US" sz="1100">
              <a:latin typeface="ＭＳ ゴシック" pitchFamily="49" charset="-128"/>
              <a:ea typeface="ＭＳ ゴシック" pitchFamily="49" charset="-128"/>
            </a:rPr>
            <a:t>万円を積立てたことにより、財政調整基金残高は</a:t>
          </a:r>
          <a:r>
            <a:rPr kumimoji="1" lang="en-US" altLang="ja-JP" sz="1100">
              <a:latin typeface="ＭＳ ゴシック" pitchFamily="49" charset="-128"/>
              <a:ea typeface="ＭＳ ゴシック" pitchFamily="49" charset="-128"/>
            </a:rPr>
            <a:t>3.59</a:t>
          </a:r>
          <a:r>
            <a:rPr kumimoji="1" lang="ja-JP" altLang="en-US" sz="1100">
              <a:latin typeface="ＭＳ ゴシック" pitchFamily="49" charset="-128"/>
              <a:ea typeface="ＭＳ ゴシック" pitchFamily="49" charset="-128"/>
            </a:rPr>
            <a:t>ポイント上昇した。</a:t>
          </a:r>
        </a:p>
        <a:p>
          <a:r>
            <a:rPr kumimoji="1" lang="ja-JP" altLang="en-US" sz="1100">
              <a:latin typeface="ＭＳ ゴシック" pitchFamily="49" charset="-128"/>
              <a:ea typeface="ＭＳ ゴシック" pitchFamily="49" charset="-128"/>
            </a:rPr>
            <a:t>　歳入決算額から歳出決算額を差し引いた形式収支は前年度より</a:t>
          </a:r>
          <a:r>
            <a:rPr kumimoji="1" lang="en-US" altLang="ja-JP" sz="1100">
              <a:latin typeface="ＭＳ ゴシック" pitchFamily="49" charset="-128"/>
              <a:ea typeface="ＭＳ ゴシック" pitchFamily="49" charset="-128"/>
            </a:rPr>
            <a:t>7,914</a:t>
          </a:r>
          <a:r>
            <a:rPr kumimoji="1" lang="ja-JP" altLang="en-US" sz="1100">
              <a:latin typeface="ＭＳ ゴシック" pitchFamily="49" charset="-128"/>
              <a:ea typeface="ＭＳ ゴシック" pitchFamily="49" charset="-128"/>
            </a:rPr>
            <a:t>万円の増となり、翌年度に繰越すべき財源が前年度より</a:t>
          </a:r>
          <a:r>
            <a:rPr kumimoji="1" lang="en-US" altLang="ja-JP" sz="1100">
              <a:latin typeface="ＭＳ ゴシック" pitchFamily="49" charset="-128"/>
              <a:ea typeface="ＭＳ ゴシック" pitchFamily="49" charset="-128"/>
            </a:rPr>
            <a:t>4,559</a:t>
          </a:r>
          <a:r>
            <a:rPr kumimoji="1" lang="ja-JP" altLang="en-US" sz="1100">
              <a:latin typeface="ＭＳ ゴシック" pitchFamily="49" charset="-128"/>
              <a:ea typeface="ＭＳ ゴシック" pitchFamily="49" charset="-128"/>
            </a:rPr>
            <a:t>万円の増に留まったことから、差額である実質収支額は</a:t>
          </a:r>
          <a:r>
            <a:rPr kumimoji="1" lang="en-US" altLang="ja-JP" sz="1100">
              <a:latin typeface="ＭＳ ゴシック" pitchFamily="49" charset="-128"/>
              <a:ea typeface="ＭＳ ゴシック" pitchFamily="49" charset="-128"/>
            </a:rPr>
            <a:t>0.51</a:t>
          </a:r>
          <a:r>
            <a:rPr kumimoji="1" lang="ja-JP" altLang="en-US" sz="1100">
              <a:latin typeface="ＭＳ ゴシック" pitchFamily="49" charset="-128"/>
              <a:ea typeface="ＭＳ ゴシック" pitchFamily="49" charset="-128"/>
            </a:rPr>
            <a:t>ポイント上昇した。</a:t>
          </a:r>
        </a:p>
        <a:p>
          <a:r>
            <a:rPr kumimoji="1" lang="ja-JP" altLang="en-US" sz="1100">
              <a:latin typeface="ＭＳ ゴシック" pitchFamily="49" charset="-128"/>
              <a:ea typeface="ＭＳ ゴシック" pitchFamily="49" charset="-128"/>
            </a:rPr>
            <a:t>　今後も令和元年東日本台風災害復旧事業に係る市債の償還開始により、基金取り崩し額の増加が見込まれることから、引き続き経費の削減と事業の適正化を図ることで、基金の適正水準の確保に努める。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一般会計においては形式収支が前年度比で</a:t>
          </a:r>
          <a:r>
            <a:rPr kumimoji="1" lang="en-US" altLang="ja-JP" sz="1100">
              <a:latin typeface="ＭＳ ゴシック" pitchFamily="49" charset="-128"/>
              <a:ea typeface="ＭＳ ゴシック" pitchFamily="49" charset="-128"/>
            </a:rPr>
            <a:t>7,914</a:t>
          </a:r>
          <a:r>
            <a:rPr kumimoji="1" lang="ja-JP" altLang="en-US" sz="1100">
              <a:latin typeface="ＭＳ ゴシック" pitchFamily="49" charset="-128"/>
              <a:ea typeface="ＭＳ ゴシック" pitchFamily="49" charset="-128"/>
            </a:rPr>
            <a:t>万円の増となり、翌年度に繰越すべき財源が前年度比で</a:t>
          </a:r>
          <a:r>
            <a:rPr kumimoji="1" lang="en-US" altLang="ja-JP" sz="1100">
              <a:latin typeface="ＭＳ ゴシック" pitchFamily="49" charset="-128"/>
              <a:ea typeface="ＭＳ ゴシック" pitchFamily="49" charset="-128"/>
            </a:rPr>
            <a:t>4,559</a:t>
          </a:r>
          <a:r>
            <a:rPr kumimoji="1" lang="ja-JP" altLang="en-US" sz="1100">
              <a:latin typeface="ＭＳ ゴシック" pitchFamily="49" charset="-128"/>
              <a:ea typeface="ＭＳ ゴシック" pitchFamily="49" charset="-128"/>
            </a:rPr>
            <a:t>万円の増となったことから、差額である実質収支額は前年度比で</a:t>
          </a:r>
          <a:r>
            <a:rPr kumimoji="1" lang="en-US" altLang="ja-JP" sz="1100">
              <a:latin typeface="ＭＳ ゴシック" pitchFamily="49" charset="-128"/>
              <a:ea typeface="ＭＳ ゴシック" pitchFamily="49" charset="-128"/>
            </a:rPr>
            <a:t>3,355</a:t>
          </a:r>
          <a:r>
            <a:rPr kumimoji="1" lang="ja-JP" altLang="en-US" sz="1100">
              <a:latin typeface="ＭＳ ゴシック" pitchFamily="49" charset="-128"/>
              <a:ea typeface="ＭＳ ゴシック" pitchFamily="49" charset="-128"/>
            </a:rPr>
            <a:t>万円となった。その結果、標準財政規模比で</a:t>
          </a:r>
          <a:r>
            <a:rPr kumimoji="1" lang="en-US" altLang="ja-JP" sz="1100">
              <a:latin typeface="ＭＳ ゴシック" pitchFamily="49" charset="-128"/>
              <a:ea typeface="ＭＳ ゴシック" pitchFamily="49" charset="-128"/>
            </a:rPr>
            <a:t>0.52</a:t>
          </a:r>
          <a:r>
            <a:rPr kumimoji="1" lang="ja-JP" altLang="en-US" sz="1100">
              <a:latin typeface="ＭＳ ゴシック" pitchFamily="49" charset="-128"/>
              <a:ea typeface="ＭＳ ゴシック" pitchFamily="49" charset="-128"/>
            </a:rPr>
            <a:t>ポイント上昇し</a:t>
          </a:r>
          <a:r>
            <a:rPr kumimoji="1" lang="en-US" altLang="ja-JP" sz="1100">
              <a:latin typeface="ＭＳ ゴシック" pitchFamily="49" charset="-128"/>
              <a:ea typeface="ＭＳ ゴシック" pitchFamily="49" charset="-128"/>
            </a:rPr>
            <a:t>6.78</a:t>
          </a:r>
          <a:r>
            <a:rPr kumimoji="1" lang="ja-JP" altLang="en-US" sz="1100">
              <a:latin typeface="ＭＳ ゴシック" pitchFamily="49" charset="-128"/>
              <a:ea typeface="ＭＳ ゴシック" pitchFamily="49" charset="-128"/>
            </a:rPr>
            <a:t>ポイントとなっている。</a:t>
          </a:r>
        </a:p>
        <a:p>
          <a:r>
            <a:rPr kumimoji="1" lang="ja-JP" altLang="en-US" sz="1100">
              <a:latin typeface="ＭＳ ゴシック" pitchFamily="49" charset="-128"/>
              <a:ea typeface="ＭＳ ゴシック" pitchFamily="49" charset="-128"/>
            </a:rPr>
            <a:t>　その他の連結実質赤字比率についても、全会計で黒字であり、赤字比率の算定には至っていない。</a:t>
          </a:r>
        </a:p>
        <a:p>
          <a:r>
            <a:rPr kumimoji="1" lang="ja-JP" altLang="en-US" sz="1100">
              <a:latin typeface="ＭＳ ゴシック" pitchFamily="49" charset="-128"/>
              <a:ea typeface="ＭＳ ゴシック" pitchFamily="49" charset="-128"/>
            </a:rPr>
            <a:t>　今後も計画的な事業運営を図り、健全な財政運営に努める。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18078620</v>
      </c>
      <c r="BO4" s="449"/>
      <c r="BP4" s="449"/>
      <c r="BQ4" s="449"/>
      <c r="BR4" s="449"/>
      <c r="BS4" s="449"/>
      <c r="BT4" s="449"/>
      <c r="BU4" s="450"/>
      <c r="BV4" s="448">
        <v>19083368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6.3</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17270557</v>
      </c>
      <c r="BO5" s="420"/>
      <c r="BP5" s="420"/>
      <c r="BQ5" s="420"/>
      <c r="BR5" s="420"/>
      <c r="BS5" s="420"/>
      <c r="BT5" s="420"/>
      <c r="BU5" s="421"/>
      <c r="BV5" s="419">
        <v>18354444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99.7</v>
      </c>
      <c r="CU5" s="417"/>
      <c r="CV5" s="417"/>
      <c r="CW5" s="417"/>
      <c r="CX5" s="417"/>
      <c r="CY5" s="417"/>
      <c r="CZ5" s="417"/>
      <c r="DA5" s="418"/>
      <c r="DB5" s="416">
        <v>90.7</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808063</v>
      </c>
      <c r="BO6" s="420"/>
      <c r="BP6" s="420"/>
      <c r="BQ6" s="420"/>
      <c r="BR6" s="420"/>
      <c r="BS6" s="420"/>
      <c r="BT6" s="420"/>
      <c r="BU6" s="421"/>
      <c r="BV6" s="419">
        <v>728924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101.3</v>
      </c>
      <c r="CU6" s="563"/>
      <c r="CV6" s="563"/>
      <c r="CW6" s="563"/>
      <c r="CX6" s="563"/>
      <c r="CY6" s="563"/>
      <c r="CZ6" s="563"/>
      <c r="DA6" s="564"/>
      <c r="DB6" s="562">
        <v>96</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245741</v>
      </c>
      <c r="BO7" s="420"/>
      <c r="BP7" s="420"/>
      <c r="BQ7" s="420"/>
      <c r="BR7" s="420"/>
      <c r="BS7" s="420"/>
      <c r="BT7" s="420"/>
      <c r="BU7" s="421"/>
      <c r="BV7" s="419">
        <v>200149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8292970</v>
      </c>
      <c r="CU7" s="420"/>
      <c r="CV7" s="420"/>
      <c r="CW7" s="420"/>
      <c r="CX7" s="420"/>
      <c r="CY7" s="420"/>
      <c r="CZ7" s="420"/>
      <c r="DA7" s="421"/>
      <c r="DB7" s="419">
        <v>8435076</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562322</v>
      </c>
      <c r="BO8" s="420"/>
      <c r="BP8" s="420"/>
      <c r="BQ8" s="420"/>
      <c r="BR8" s="420"/>
      <c r="BS8" s="420"/>
      <c r="BT8" s="420"/>
      <c r="BU8" s="421"/>
      <c r="BV8" s="419">
        <v>528775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v>
      </c>
      <c r="DC8" s="523"/>
      <c r="DD8" s="523"/>
      <c r="DE8" s="523"/>
      <c r="DF8" s="523"/>
      <c r="DG8" s="523"/>
      <c r="DH8" s="523"/>
      <c r="DI8" s="524"/>
    </row>
    <row r="9" spans="1:119" ht="18.75" customHeight="1" thickBot="1" x14ac:dyDescent="0.2">
      <c r="A9" s="177"/>
      <c r="B9" s="551" t="s">
        <v>114</v>
      </c>
      <c r="C9" s="552"/>
      <c r="D9" s="552"/>
      <c r="E9" s="552"/>
      <c r="F9" s="552"/>
      <c r="G9" s="552"/>
      <c r="H9" s="552"/>
      <c r="I9" s="552"/>
      <c r="J9" s="552"/>
      <c r="K9" s="470"/>
      <c r="L9" s="553" t="s">
        <v>115</v>
      </c>
      <c r="M9" s="554"/>
      <c r="N9" s="554"/>
      <c r="O9" s="554"/>
      <c r="P9" s="554"/>
      <c r="Q9" s="555"/>
      <c r="R9" s="556">
        <v>27976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33547</v>
      </c>
      <c r="BO9" s="420"/>
      <c r="BP9" s="420"/>
      <c r="BQ9" s="420"/>
      <c r="BR9" s="420"/>
      <c r="BS9" s="420"/>
      <c r="BT9" s="420"/>
      <c r="BU9" s="421"/>
      <c r="BV9" s="419">
        <v>80450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10.3</v>
      </c>
      <c r="CU9" s="417"/>
      <c r="CV9" s="417"/>
      <c r="CW9" s="417"/>
      <c r="CX9" s="417"/>
      <c r="CY9" s="417"/>
      <c r="CZ9" s="417"/>
      <c r="DA9" s="418"/>
      <c r="DB9" s="416">
        <v>9.3000000000000007</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120</v>
      </c>
      <c r="M10" s="376"/>
      <c r="N10" s="376"/>
      <c r="O10" s="376"/>
      <c r="P10" s="376"/>
      <c r="Q10" s="377"/>
      <c r="R10" s="372">
        <v>30180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111</v>
      </c>
      <c r="AV10" s="478"/>
      <c r="AW10" s="478"/>
      <c r="AX10" s="478"/>
      <c r="AY10" s="433" t="s">
        <v>122</v>
      </c>
      <c r="AZ10" s="434"/>
      <c r="BA10" s="434"/>
      <c r="BB10" s="434"/>
      <c r="BC10" s="434"/>
      <c r="BD10" s="434"/>
      <c r="BE10" s="434"/>
      <c r="BF10" s="434"/>
      <c r="BG10" s="434"/>
      <c r="BH10" s="434"/>
      <c r="BI10" s="434"/>
      <c r="BJ10" s="434"/>
      <c r="BK10" s="434"/>
      <c r="BL10" s="434"/>
      <c r="BM10" s="435"/>
      <c r="BN10" s="419">
        <v>24</v>
      </c>
      <c r="BO10" s="420"/>
      <c r="BP10" s="420"/>
      <c r="BQ10" s="420"/>
      <c r="BR10" s="420"/>
      <c r="BS10" s="420"/>
      <c r="BT10" s="420"/>
      <c r="BU10" s="421"/>
      <c r="BV10" s="419">
        <v>31</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27397</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77"/>
      <c r="B12" s="525" t="s">
        <v>131</v>
      </c>
      <c r="C12" s="526"/>
      <c r="D12" s="526"/>
      <c r="E12" s="526"/>
      <c r="F12" s="526"/>
      <c r="G12" s="526"/>
      <c r="H12" s="526"/>
      <c r="I12" s="526"/>
      <c r="J12" s="526"/>
      <c r="K12" s="527"/>
      <c r="L12" s="534" t="s">
        <v>132</v>
      </c>
      <c r="M12" s="535"/>
      <c r="N12" s="535"/>
      <c r="O12" s="535"/>
      <c r="P12" s="535"/>
      <c r="Q12" s="536"/>
      <c r="R12" s="537">
        <v>27262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140</v>
      </c>
      <c r="N13" s="504"/>
      <c r="O13" s="504"/>
      <c r="P13" s="504"/>
      <c r="Q13" s="505"/>
      <c r="R13" s="506">
        <v>27017</v>
      </c>
      <c r="S13" s="507"/>
      <c r="T13" s="507"/>
      <c r="U13" s="507"/>
      <c r="V13" s="508"/>
      <c r="W13" s="509" t="s">
        <v>141</v>
      </c>
      <c r="X13" s="405"/>
      <c r="Y13" s="405"/>
      <c r="Z13" s="405"/>
      <c r="AA13" s="405"/>
      <c r="AB13" s="406"/>
      <c r="AC13" s="372">
        <v>985</v>
      </c>
      <c r="AD13" s="373"/>
      <c r="AE13" s="373"/>
      <c r="AF13" s="373"/>
      <c r="AG13" s="374"/>
      <c r="AH13" s="372">
        <v>1099</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33571</v>
      </c>
      <c r="BO13" s="420"/>
      <c r="BP13" s="420"/>
      <c r="BQ13" s="420"/>
      <c r="BR13" s="420"/>
      <c r="BS13" s="420"/>
      <c r="BT13" s="420"/>
      <c r="BU13" s="421"/>
      <c r="BV13" s="419">
        <v>107878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9.9</v>
      </c>
      <c r="CU13" s="417"/>
      <c r="CV13" s="417"/>
      <c r="CW13" s="417"/>
      <c r="CX13" s="417"/>
      <c r="CY13" s="417"/>
      <c r="CZ13" s="417"/>
      <c r="DA13" s="418"/>
      <c r="DB13" s="416">
        <v>9.6999999999999993</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145</v>
      </c>
      <c r="M14" s="546"/>
      <c r="N14" s="546"/>
      <c r="O14" s="546"/>
      <c r="P14" s="546"/>
      <c r="Q14" s="547"/>
      <c r="R14" s="506">
        <v>27770</v>
      </c>
      <c r="S14" s="507"/>
      <c r="T14" s="507"/>
      <c r="U14" s="507"/>
      <c r="V14" s="508"/>
      <c r="W14" s="510"/>
      <c r="X14" s="408"/>
      <c r="Y14" s="408"/>
      <c r="Z14" s="408"/>
      <c r="AA14" s="408"/>
      <c r="AB14" s="409"/>
      <c r="AC14" s="499">
        <v>7.6</v>
      </c>
      <c r="AD14" s="500"/>
      <c r="AE14" s="500"/>
      <c r="AF14" s="500"/>
      <c r="AG14" s="501"/>
      <c r="AH14" s="499">
        <v>7.8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17.2</v>
      </c>
      <c r="CU14" s="517"/>
      <c r="CV14" s="517"/>
      <c r="CW14" s="517"/>
      <c r="CX14" s="517"/>
      <c r="CY14" s="517"/>
      <c r="CZ14" s="517"/>
      <c r="DA14" s="518"/>
      <c r="DB14" s="516">
        <v>37.299999999999997</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147</v>
      </c>
      <c r="N15" s="504"/>
      <c r="O15" s="504"/>
      <c r="P15" s="504"/>
      <c r="Q15" s="505"/>
      <c r="R15" s="506">
        <v>27540</v>
      </c>
      <c r="S15" s="507"/>
      <c r="T15" s="507"/>
      <c r="U15" s="507"/>
      <c r="V15" s="508"/>
      <c r="W15" s="509" t="s">
        <v>148</v>
      </c>
      <c r="X15" s="405"/>
      <c r="Y15" s="405"/>
      <c r="Z15" s="405"/>
      <c r="AA15" s="405"/>
      <c r="AB15" s="406"/>
      <c r="AC15" s="372">
        <v>4878</v>
      </c>
      <c r="AD15" s="373"/>
      <c r="AE15" s="373"/>
      <c r="AF15" s="373"/>
      <c r="AG15" s="374"/>
      <c r="AH15" s="372">
        <v>5528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3702784</v>
      </c>
      <c r="BO15" s="449"/>
      <c r="BP15" s="449"/>
      <c r="BQ15" s="449"/>
      <c r="BR15" s="449"/>
      <c r="BS15" s="449"/>
      <c r="BT15" s="449"/>
      <c r="BU15" s="450"/>
      <c r="BV15" s="448">
        <v>3335226</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37.700000000000003</v>
      </c>
      <c r="AD16" s="500"/>
      <c r="AE16" s="500"/>
      <c r="AF16" s="500"/>
      <c r="AG16" s="501"/>
      <c r="AH16" s="499">
        <v>39.200000000000003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7171860</v>
      </c>
      <c r="BO16" s="420"/>
      <c r="BP16" s="420"/>
      <c r="BQ16" s="420"/>
      <c r="BR16" s="420"/>
      <c r="BS16" s="420"/>
      <c r="BT16" s="420"/>
      <c r="BU16" s="421"/>
      <c r="BV16" s="419">
        <v>7124681</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154</v>
      </c>
      <c r="N17" s="513"/>
      <c r="O17" s="513"/>
      <c r="P17" s="513"/>
      <c r="Q17" s="514"/>
      <c r="R17" s="496" t="s">
        <v>155</v>
      </c>
      <c r="S17" s="497"/>
      <c r="T17" s="497"/>
      <c r="U17" s="497"/>
      <c r="V17" s="498"/>
      <c r="W17" s="509" t="s">
        <v>156</v>
      </c>
      <c r="X17" s="405"/>
      <c r="Y17" s="405"/>
      <c r="Z17" s="405"/>
      <c r="AA17" s="405"/>
      <c r="AB17" s="406"/>
      <c r="AC17" s="372">
        <v>7089</v>
      </c>
      <c r="AD17" s="373"/>
      <c r="AE17" s="373"/>
      <c r="AF17" s="373"/>
      <c r="AG17" s="374"/>
      <c r="AH17" s="372">
        <v>7458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4660213</v>
      </c>
      <c r="BO17" s="420"/>
      <c r="BP17" s="420"/>
      <c r="BQ17" s="420"/>
      <c r="BR17" s="420"/>
      <c r="BS17" s="420"/>
      <c r="BT17" s="420"/>
      <c r="BU17" s="421"/>
      <c r="BV17" s="419">
        <v>4161627</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158</v>
      </c>
      <c r="C18" s="470"/>
      <c r="D18" s="470"/>
      <c r="E18" s="471"/>
      <c r="F18" s="471"/>
      <c r="G18" s="471"/>
      <c r="H18" s="471"/>
      <c r="I18" s="471"/>
      <c r="J18" s="471"/>
      <c r="K18" s="471"/>
      <c r="L18" s="472">
        <v>147.53</v>
      </c>
      <c r="M18" s="472"/>
      <c r="N18" s="472"/>
      <c r="O18" s="472"/>
      <c r="P18" s="472"/>
      <c r="Q18" s="472"/>
      <c r="R18" s="473"/>
      <c r="S18" s="473"/>
      <c r="T18" s="473"/>
      <c r="U18" s="473"/>
      <c r="V18" s="474"/>
      <c r="W18" s="490"/>
      <c r="X18" s="491"/>
      <c r="Y18" s="491"/>
      <c r="Z18" s="491"/>
      <c r="AA18" s="491"/>
      <c r="AB18" s="515"/>
      <c r="AC18" s="389">
        <v>54.7</v>
      </c>
      <c r="AD18" s="390"/>
      <c r="AE18" s="390"/>
      <c r="AF18" s="390"/>
      <c r="AG18" s="475"/>
      <c r="AH18" s="389">
        <v>52.9</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8067508</v>
      </c>
      <c r="BO18" s="420"/>
      <c r="BP18" s="420"/>
      <c r="BQ18" s="420"/>
      <c r="BR18" s="420"/>
      <c r="BS18" s="420"/>
      <c r="BT18" s="420"/>
      <c r="BU18" s="421"/>
      <c r="BV18" s="419">
        <v>7771209</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160</v>
      </c>
      <c r="C19" s="470"/>
      <c r="D19" s="470"/>
      <c r="E19" s="471"/>
      <c r="F19" s="471"/>
      <c r="G19" s="471"/>
      <c r="H19" s="471"/>
      <c r="I19" s="471"/>
      <c r="J19" s="471"/>
      <c r="K19" s="471"/>
      <c r="L19" s="479">
        <v>190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12907407</v>
      </c>
      <c r="BO19" s="420"/>
      <c r="BP19" s="420"/>
      <c r="BQ19" s="420"/>
      <c r="BR19" s="420"/>
      <c r="BS19" s="420"/>
      <c r="BT19" s="420"/>
      <c r="BU19" s="421"/>
      <c r="BV19" s="419">
        <v>13299126</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162</v>
      </c>
      <c r="C20" s="470"/>
      <c r="D20" s="470"/>
      <c r="E20" s="471"/>
      <c r="F20" s="471"/>
      <c r="G20" s="471"/>
      <c r="H20" s="471"/>
      <c r="I20" s="471"/>
      <c r="J20" s="471"/>
      <c r="K20" s="471"/>
      <c r="L20" s="479">
        <v>10276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16412982</v>
      </c>
      <c r="BO22" s="449"/>
      <c r="BP22" s="449"/>
      <c r="BQ22" s="449"/>
      <c r="BR22" s="449"/>
      <c r="BS22" s="449"/>
      <c r="BT22" s="449"/>
      <c r="BU22" s="450"/>
      <c r="BV22" s="448">
        <v>16370210</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11999627</v>
      </c>
      <c r="BO23" s="420"/>
      <c r="BP23" s="420"/>
      <c r="BQ23" s="420"/>
      <c r="BR23" s="420"/>
      <c r="BS23" s="420"/>
      <c r="BT23" s="420"/>
      <c r="BU23" s="421"/>
      <c r="BV23" s="419">
        <v>11808316</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172</v>
      </c>
      <c r="F24" s="376"/>
      <c r="G24" s="376"/>
      <c r="H24" s="376"/>
      <c r="I24" s="376"/>
      <c r="J24" s="376"/>
      <c r="K24" s="377"/>
      <c r="L24" s="372">
        <v>1</v>
      </c>
      <c r="M24" s="373"/>
      <c r="N24" s="373"/>
      <c r="O24" s="373"/>
      <c r="P24" s="374"/>
      <c r="Q24" s="372">
        <v>9310</v>
      </c>
      <c r="R24" s="373"/>
      <c r="S24" s="373"/>
      <c r="T24" s="373"/>
      <c r="U24" s="373"/>
      <c r="V24" s="374"/>
      <c r="W24" s="462"/>
      <c r="X24" s="399"/>
      <c r="Y24" s="400"/>
      <c r="Z24" s="375" t="s">
        <v>173</v>
      </c>
      <c r="AA24" s="376"/>
      <c r="AB24" s="376"/>
      <c r="AC24" s="376"/>
      <c r="AD24" s="376"/>
      <c r="AE24" s="376"/>
      <c r="AF24" s="376"/>
      <c r="AG24" s="377"/>
      <c r="AH24" s="372">
        <v>251</v>
      </c>
      <c r="AI24" s="373"/>
      <c r="AJ24" s="373"/>
      <c r="AK24" s="373"/>
      <c r="AL24" s="374"/>
      <c r="AM24" s="372">
        <v>722629</v>
      </c>
      <c r="AN24" s="373"/>
      <c r="AO24" s="373"/>
      <c r="AP24" s="373"/>
      <c r="AQ24" s="373"/>
      <c r="AR24" s="374"/>
      <c r="AS24" s="372">
        <v>2879</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11207019</v>
      </c>
      <c r="BO24" s="420"/>
      <c r="BP24" s="420"/>
      <c r="BQ24" s="420"/>
      <c r="BR24" s="420"/>
      <c r="BS24" s="420"/>
      <c r="BT24" s="420"/>
      <c r="BU24" s="421"/>
      <c r="BV24" s="419">
        <v>10814755</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175</v>
      </c>
      <c r="F25" s="376"/>
      <c r="G25" s="376"/>
      <c r="H25" s="376"/>
      <c r="I25" s="376"/>
      <c r="J25" s="376"/>
      <c r="K25" s="377"/>
      <c r="L25" s="372">
        <v>1</v>
      </c>
      <c r="M25" s="373"/>
      <c r="N25" s="373"/>
      <c r="O25" s="373"/>
      <c r="P25" s="374"/>
      <c r="Q25" s="372">
        <v>7370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2550868</v>
      </c>
      <c r="BO25" s="449"/>
      <c r="BP25" s="449"/>
      <c r="BQ25" s="449"/>
      <c r="BR25" s="449"/>
      <c r="BS25" s="449"/>
      <c r="BT25" s="449"/>
      <c r="BU25" s="450"/>
      <c r="BV25" s="448">
        <v>2095398</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178</v>
      </c>
      <c r="F26" s="376"/>
      <c r="G26" s="376"/>
      <c r="H26" s="376"/>
      <c r="I26" s="376"/>
      <c r="J26" s="376"/>
      <c r="K26" s="377"/>
      <c r="L26" s="372">
        <v>1</v>
      </c>
      <c r="M26" s="373"/>
      <c r="N26" s="373"/>
      <c r="O26" s="373"/>
      <c r="P26" s="374"/>
      <c r="Q26" s="372">
        <v>6272</v>
      </c>
      <c r="R26" s="373"/>
      <c r="S26" s="373"/>
      <c r="T26" s="373"/>
      <c r="U26" s="373"/>
      <c r="V26" s="374"/>
      <c r="W26" s="462"/>
      <c r="X26" s="399"/>
      <c r="Y26" s="400"/>
      <c r="Z26" s="375" t="s">
        <v>179</v>
      </c>
      <c r="AA26" s="430"/>
      <c r="AB26" s="430"/>
      <c r="AC26" s="430"/>
      <c r="AD26" s="430"/>
      <c r="AE26" s="430"/>
      <c r="AF26" s="430"/>
      <c r="AG26" s="431"/>
      <c r="AH26" s="372">
        <v>7</v>
      </c>
      <c r="AI26" s="373"/>
      <c r="AJ26" s="373"/>
      <c r="AK26" s="373"/>
      <c r="AL26" s="374"/>
      <c r="AM26" s="372">
        <v>20209</v>
      </c>
      <c r="AN26" s="373"/>
      <c r="AO26" s="373"/>
      <c r="AP26" s="373"/>
      <c r="AQ26" s="373"/>
      <c r="AR26" s="374"/>
      <c r="AS26" s="372">
        <v>2887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181</v>
      </c>
      <c r="F27" s="376"/>
      <c r="G27" s="376"/>
      <c r="H27" s="376"/>
      <c r="I27" s="376"/>
      <c r="J27" s="376"/>
      <c r="K27" s="377"/>
      <c r="L27" s="372">
        <v>1</v>
      </c>
      <c r="M27" s="373"/>
      <c r="N27" s="373"/>
      <c r="O27" s="373"/>
      <c r="P27" s="374"/>
      <c r="Q27" s="372">
        <v>4480</v>
      </c>
      <c r="R27" s="373"/>
      <c r="S27" s="373"/>
      <c r="T27" s="373"/>
      <c r="U27" s="373"/>
      <c r="V27" s="374"/>
      <c r="W27" s="462"/>
      <c r="X27" s="399"/>
      <c r="Y27" s="400"/>
      <c r="Z27" s="375" t="s">
        <v>182</v>
      </c>
      <c r="AA27" s="376"/>
      <c r="AB27" s="376"/>
      <c r="AC27" s="376"/>
      <c r="AD27" s="376"/>
      <c r="AE27" s="376"/>
      <c r="AF27" s="376"/>
      <c r="AG27" s="377"/>
      <c r="AH27" s="372">
        <v>2</v>
      </c>
      <c r="AI27" s="373"/>
      <c r="AJ27" s="373"/>
      <c r="AK27" s="373"/>
      <c r="AL27" s="374"/>
      <c r="AM27" s="372" t="s">
        <v>183</v>
      </c>
      <c r="AN27" s="373"/>
      <c r="AO27" s="373"/>
      <c r="AP27" s="373"/>
      <c r="AQ27" s="373"/>
      <c r="AR27" s="374"/>
      <c r="AS27" s="372" t="s">
        <v>183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450000</v>
      </c>
      <c r="BO27" s="454"/>
      <c r="BP27" s="454"/>
      <c r="BQ27" s="454"/>
      <c r="BR27" s="454"/>
      <c r="BS27" s="454"/>
      <c r="BT27" s="454"/>
      <c r="BU27" s="455"/>
      <c r="BV27" s="453">
        <v>450000</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185</v>
      </c>
      <c r="F28" s="376"/>
      <c r="G28" s="376"/>
      <c r="H28" s="376"/>
      <c r="I28" s="376"/>
      <c r="J28" s="376"/>
      <c r="K28" s="377"/>
      <c r="L28" s="372">
        <v>1</v>
      </c>
      <c r="M28" s="373"/>
      <c r="N28" s="373"/>
      <c r="O28" s="373"/>
      <c r="P28" s="374"/>
      <c r="Q28" s="372">
        <v>3770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139</v>
      </c>
      <c r="AN28" s="373"/>
      <c r="AO28" s="373"/>
      <c r="AP28" s="373"/>
      <c r="AQ28" s="373"/>
      <c r="AR28" s="374"/>
      <c r="AS28" s="372" t="s">
        <v>139</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1986384</v>
      </c>
      <c r="BO28" s="449"/>
      <c r="BP28" s="449"/>
      <c r="BQ28" s="449"/>
      <c r="BR28" s="449"/>
      <c r="BS28" s="449"/>
      <c r="BT28" s="449"/>
      <c r="BU28" s="450"/>
      <c r="BV28" s="448">
        <v>1717579</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188</v>
      </c>
      <c r="F29" s="376"/>
      <c r="G29" s="376"/>
      <c r="H29" s="376"/>
      <c r="I29" s="376"/>
      <c r="J29" s="376"/>
      <c r="K29" s="377"/>
      <c r="L29" s="372">
        <v>14</v>
      </c>
      <c r="M29" s="373"/>
      <c r="N29" s="373"/>
      <c r="O29" s="373"/>
      <c r="P29" s="374"/>
      <c r="Q29" s="372">
        <v>3530</v>
      </c>
      <c r="R29" s="373"/>
      <c r="S29" s="373"/>
      <c r="T29" s="373"/>
      <c r="U29" s="373"/>
      <c r="V29" s="374"/>
      <c r="W29" s="463"/>
      <c r="X29" s="464"/>
      <c r="Y29" s="465"/>
      <c r="Z29" s="375" t="s">
        <v>189</v>
      </c>
      <c r="AA29" s="376"/>
      <c r="AB29" s="376"/>
      <c r="AC29" s="376"/>
      <c r="AD29" s="376"/>
      <c r="AE29" s="376"/>
      <c r="AF29" s="376"/>
      <c r="AG29" s="377"/>
      <c r="AH29" s="372">
        <v>253</v>
      </c>
      <c r="AI29" s="373"/>
      <c r="AJ29" s="373"/>
      <c r="AK29" s="373"/>
      <c r="AL29" s="374"/>
      <c r="AM29" s="372">
        <v>728755</v>
      </c>
      <c r="AN29" s="373"/>
      <c r="AO29" s="373"/>
      <c r="AP29" s="373"/>
      <c r="AQ29" s="373"/>
      <c r="AR29" s="374"/>
      <c r="AS29" s="372">
        <v>2880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1763461</v>
      </c>
      <c r="BO29" s="420"/>
      <c r="BP29" s="420"/>
      <c r="BQ29" s="420"/>
      <c r="BR29" s="420"/>
      <c r="BS29" s="420"/>
      <c r="BT29" s="420"/>
      <c r="BU29" s="421"/>
      <c r="BV29" s="419">
        <v>1863424</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3254356</v>
      </c>
      <c r="BO30" s="454"/>
      <c r="BP30" s="454"/>
      <c r="BQ30" s="454"/>
      <c r="BR30" s="454"/>
      <c r="BS30" s="454"/>
      <c r="BT30" s="454"/>
      <c r="BU30" s="455"/>
      <c r="BV30" s="453">
        <v>2644223</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198</v>
      </c>
      <c r="D33" s="371"/>
      <c r="E33" s="370" t="s">
        <v>199</v>
      </c>
      <c r="F33" s="370"/>
      <c r="G33" s="370"/>
      <c r="H33" s="370"/>
      <c r="I33" s="370"/>
      <c r="J33" s="370"/>
      <c r="K33" s="370"/>
      <c r="L33" s="370"/>
      <c r="M33" s="370"/>
      <c r="N33" s="370"/>
      <c r="O33" s="370"/>
      <c r="P33" s="370"/>
      <c r="Q33" s="370"/>
      <c r="R33" s="370"/>
      <c r="S33" s="370"/>
      <c r="T33" s="202"/>
      <c r="U33" s="371" t="s">
        <v>198</v>
      </c>
      <c r="V33" s="371"/>
      <c r="W33" s="370" t="s">
        <v>199</v>
      </c>
      <c r="X33" s="370"/>
      <c r="Y33" s="370"/>
      <c r="Z33" s="370"/>
      <c r="AA33" s="370"/>
      <c r="AB33" s="370"/>
      <c r="AC33" s="370"/>
      <c r="AD33" s="370"/>
      <c r="AE33" s="370"/>
      <c r="AF33" s="370"/>
      <c r="AG33" s="370"/>
      <c r="AH33" s="370"/>
      <c r="AI33" s="370"/>
      <c r="AJ33" s="370"/>
      <c r="AK33" s="370"/>
      <c r="AL33" s="202"/>
      <c r="AM33" s="371" t="s">
        <v>200</v>
      </c>
      <c r="AN33" s="371"/>
      <c r="AO33" s="370" t="s">
        <v>201</v>
      </c>
      <c r="AP33" s="370"/>
      <c r="AQ33" s="370"/>
      <c r="AR33" s="370"/>
      <c r="AS33" s="370"/>
      <c r="AT33" s="370"/>
      <c r="AU33" s="370"/>
      <c r="AV33" s="370"/>
      <c r="AW33" s="370"/>
      <c r="AX33" s="370"/>
      <c r="AY33" s="370"/>
      <c r="AZ33" s="370"/>
      <c r="BA33" s="370"/>
      <c r="BB33" s="370"/>
      <c r="BC33" s="370"/>
      <c r="BD33" s="203"/>
      <c r="BE33" s="370" t="s">
        <v>202</v>
      </c>
      <c r="BF33" s="370"/>
      <c r="BG33" s="370" t="s">
        <v>203</v>
      </c>
      <c r="BH33" s="370"/>
      <c r="BI33" s="370"/>
      <c r="BJ33" s="370"/>
      <c r="BK33" s="370"/>
      <c r="BL33" s="370"/>
      <c r="BM33" s="370"/>
      <c r="BN33" s="370"/>
      <c r="BO33" s="370"/>
      <c r="BP33" s="370"/>
      <c r="BQ33" s="370"/>
      <c r="BR33" s="370"/>
      <c r="BS33" s="370"/>
      <c r="BT33" s="370"/>
      <c r="BU33" s="370"/>
      <c r="BV33" s="203"/>
      <c r="BW33" s="371" t="s">
        <v>202</v>
      </c>
      <c r="BX33" s="371"/>
      <c r="BY33" s="370" t="s">
        <v>204</v>
      </c>
      <c r="BZ33" s="370"/>
      <c r="CA33" s="370"/>
      <c r="CB33" s="370"/>
      <c r="CC33" s="370"/>
      <c r="CD33" s="370"/>
      <c r="CE33" s="370"/>
      <c r="CF33" s="370"/>
      <c r="CG33" s="370"/>
      <c r="CH33" s="370"/>
      <c r="CI33" s="370"/>
      <c r="CJ33" s="370"/>
      <c r="CK33" s="370"/>
      <c r="CL33" s="370"/>
      <c r="CM33" s="370"/>
      <c r="CN33" s="202"/>
      <c r="CO33" s="371" t="s">
        <v>200</v>
      </c>
      <c r="CP33" s="371"/>
      <c r="CQ33" s="370" t="s">
        <v>205</v>
      </c>
      <c r="CR33" s="370"/>
      <c r="CS33" s="370"/>
      <c r="CT33" s="370"/>
      <c r="CU33" s="370"/>
      <c r="CV33" s="370"/>
      <c r="CW33" s="370"/>
      <c r="CX33" s="370"/>
      <c r="CY33" s="370"/>
      <c r="CZ33" s="370"/>
      <c r="DA33" s="370"/>
      <c r="DB33" s="370"/>
      <c r="DC33" s="370"/>
      <c r="DD33" s="370"/>
      <c r="DE33" s="370"/>
      <c r="DF33" s="202"/>
      <c r="DG33" s="369" t="s">
        <v>206</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角田市国民健康保険事業特別会計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角田市水道事業会計</v>
      </c>
      <c r="AP34" s="368"/>
      <c r="AQ34" s="368"/>
      <c r="AR34" s="368"/>
      <c r="AS34" s="368"/>
      <c r="AT34" s="368"/>
      <c r="AU34" s="368"/>
      <c r="AV34" s="368"/>
      <c r="AW34" s="368"/>
      <c r="AX34" s="368"/>
      <c r="AY34" s="368"/>
      <c r="AZ34" s="368"/>
      <c r="BA34" s="368"/>
      <c r="BB34" s="368"/>
      <c r="BC34" s="368"/>
      <c r="BD34" s="177"/>
      <c r="BE34" s="367">
        <f>IF(BG34="","",MAX(C34:D43,U34:V43,AM34:AN43)+1)</f>
        <v>7</v>
      </c>
      <c r="BF34" s="367"/>
      <c r="BG34" s="368" t="str">
        <f>IF('各会計、関係団体の財政状況及び健全化判断比率'!B33="","",'各会計、関係団体の財政状況及び健全化判断比率'!B33)</f>
        <v>角田市産業用地造成事業特別会計</v>
      </c>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仙南地域広域行政事務組合</v>
      </c>
      <c r="BZ34" s="368"/>
      <c r="CA34" s="368"/>
      <c r="CB34" s="368"/>
      <c r="CC34" s="368"/>
      <c r="CD34" s="368"/>
      <c r="CE34" s="368"/>
      <c r="CF34" s="368"/>
      <c r="CG34" s="368"/>
      <c r="CH34" s="368"/>
      <c r="CI34" s="368"/>
      <c r="CJ34" s="368"/>
      <c r="CK34" s="368"/>
      <c r="CL34" s="368"/>
      <c r="CM34" s="368"/>
      <c r="CN34" s="177"/>
      <c r="CO34" s="367">
        <f>IF(CQ34="","",MAX(C34:D43,U34:V43,AM34:AN43,BE34:BF43,BW34:BX43)+1)</f>
        <v>15</v>
      </c>
      <c r="CP34" s="367"/>
      <c r="CQ34" s="368" t="str">
        <f>IF('各会計、関係団体の財政状況及び健全化判断比率'!BS7="","",'各会計、関係団体の財政状況及び健全化判断比率'!BS7)</f>
        <v>角田市地域振興公社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角田市介護保険特別会計</v>
      </c>
      <c r="X35" s="368"/>
      <c r="Y35" s="368"/>
      <c r="Z35" s="368"/>
      <c r="AA35" s="368"/>
      <c r="AB35" s="368"/>
      <c r="AC35" s="368"/>
      <c r="AD35" s="368"/>
      <c r="AE35" s="368"/>
      <c r="AF35" s="368"/>
      <c r="AG35" s="368"/>
      <c r="AH35" s="368"/>
      <c r="AI35" s="368"/>
      <c r="AJ35" s="368"/>
      <c r="AK35" s="368"/>
      <c r="AL35" s="177"/>
      <c r="AM35" s="367">
        <f t="shared" ref="AM35:AM43" si="0">IF(AO35="","",AM34+1)</f>
        <v>6</v>
      </c>
      <c r="AN35" s="367"/>
      <c r="AO35" s="368" t="str">
        <f>IF('各会計、関係団体の財政状況及び健全化判断比率'!B32="","",'各会計、関係団体の財政状況及び健全化判断比率'!B32)</f>
        <v>角田市下水道事業会計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みやぎ県南中核病院企業団</v>
      </c>
      <c r="BZ35" s="368"/>
      <c r="CA35" s="368"/>
      <c r="CB35" s="368"/>
      <c r="CC35" s="368"/>
      <c r="CD35" s="368"/>
      <c r="CE35" s="368"/>
      <c r="CF35" s="368"/>
      <c r="CG35" s="368"/>
      <c r="CH35" s="368"/>
      <c r="CI35" s="368"/>
      <c r="CJ35" s="368"/>
      <c r="CK35" s="368"/>
      <c r="CL35" s="368"/>
      <c r="CM35" s="368"/>
      <c r="CN35" s="177"/>
      <c r="CO35" s="367">
        <f t="shared" ref="CO35:CO43" si="3">IF(CQ35="","",CO34+1)</f>
        <v>16</v>
      </c>
      <c r="CP35" s="367"/>
      <c r="CQ35" s="368" t="str">
        <f>IF('各会計、関係団体の財政状況及び健全化判断比率'!BS8="","",'各会計、関係団体の財政状況及び健全化判断比率'!BS8)</f>
        <v>角田市農業振興公社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角田市後期高齢者医療特別会計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宮城県市町村非常勤消防団員補償報償組合</v>
      </c>
      <c r="BZ36" s="368"/>
      <c r="CA36" s="368"/>
      <c r="CB36" s="368"/>
      <c r="CC36" s="368"/>
      <c r="CD36" s="368"/>
      <c r="CE36" s="368"/>
      <c r="CF36" s="368"/>
      <c r="CG36" s="368"/>
      <c r="CH36" s="368"/>
      <c r="CI36" s="368"/>
      <c r="CJ36" s="368"/>
      <c r="CK36" s="368"/>
      <c r="CL36" s="368"/>
      <c r="CM36" s="368"/>
      <c r="CN36" s="177"/>
      <c r="CO36" s="367">
        <f t="shared" si="3"/>
        <v>17</v>
      </c>
      <c r="CP36" s="367"/>
      <c r="CQ36" s="368" t="str">
        <f>IF('各会計、関係団体の財政状況及び健全化判断比率'!BS9="","",'各会計、関係団体の財政状況及び健全化判断比率'!BS9)</f>
        <v>まちづくり角田</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宮城県市町村職員退職手当組合</v>
      </c>
      <c r="BZ37" s="368"/>
      <c r="CA37" s="368"/>
      <c r="CB37" s="368"/>
      <c r="CC37" s="368"/>
      <c r="CD37" s="368"/>
      <c r="CE37" s="368"/>
      <c r="CF37" s="368"/>
      <c r="CG37" s="368"/>
      <c r="CH37" s="368"/>
      <c r="CI37" s="368"/>
      <c r="CJ37" s="368"/>
      <c r="CK37" s="368"/>
      <c r="CL37" s="368"/>
      <c r="CM37" s="368"/>
      <c r="CN37" s="177"/>
      <c r="CO37" s="367">
        <f t="shared" si="3"/>
        <v>18</v>
      </c>
      <c r="CP37" s="367"/>
      <c r="CQ37" s="368" t="str">
        <f>IF('各会計、関係団体の財政状況及び健全化判断比率'!BS10="","",'各会計、関係団体の財政状況及び健全化判断比率'!BS10)</f>
        <v>阿武隈急行株式会社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宮城県市町村自治振興センター</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13</v>
      </c>
      <c r="BX39" s="367"/>
      <c r="BY39" s="368" t="str">
        <f>IF('各会計、関係団体の財政状況及び健全化判断比率'!B73="","",'各会計、関係団体の財政状況及び健全化判断比率'!B73)</f>
        <v>宮城県後期高齢者医療広域連合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14</v>
      </c>
      <c r="BX40" s="367"/>
      <c r="BY40" s="368" t="str">
        <f>IF('各会計、関係団体の財政状況及び健全化判断比率'!B74="","",'各会計、関係団体の財政状況及び健全化判断比率'!B74)</f>
        <v>宮城県後期高齢者医療事業会計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rSw5kiWvyvjAaRX5zI6QMjph02PG21j+B/bn2i9zznp+umz1xA5x7UmRI2KKuIM3+ETwgCFtzjaRu/U+Ti/4w==" saltValue="d+KbSf3sfIVQR8B1EVU/F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558</v>
      </c>
      <c r="D34" s="1151"/>
      <c r="E34" s="1152"/>
      <c r="F34" s="32">
        <v>10.38</v>
      </c>
      <c r="G34" s="33">
        <v>10.210000000000001</v>
      </c>
      <c r="H34" s="33">
        <v>11.14</v>
      </c>
      <c r="I34" s="33">
        <v>11.21</v>
      </c>
      <c r="J34" s="34">
        <v>11.84</v>
      </c>
      <c r="K34" s="22"/>
      <c r="L34" s="22"/>
      <c r="M34" s="22"/>
      <c r="N34" s="22"/>
      <c r="O34" s="22"/>
      <c r="P34" s="22"/>
    </row>
    <row r="35" spans="1:16" ht="39" customHeight="1" x14ac:dyDescent="0.15">
      <c r="A35" s="22"/>
      <c r="B35" s="35"/>
      <c r="C35" s="1145" t="s">
        <v>559</v>
      </c>
      <c r="D35" s="1146"/>
      <c r="E35" s="1147"/>
      <c r="F35" s="36">
        <v>5.22</v>
      </c>
      <c r="G35" s="37">
        <v>5.31</v>
      </c>
      <c r="H35" s="37">
        <v>5.58</v>
      </c>
      <c r="I35" s="37">
        <v>6.26</v>
      </c>
      <c r="J35" s="38">
        <v>6.78</v>
      </c>
      <c r="K35" s="22"/>
      <c r="L35" s="22"/>
      <c r="M35" s="22"/>
      <c r="N35" s="22"/>
      <c r="O35" s="22"/>
      <c r="P35" s="22"/>
    </row>
    <row r="36" spans="1:16" ht="39" customHeight="1" x14ac:dyDescent="0.15">
      <c r="A36" s="22"/>
      <c r="B36" s="35"/>
      <c r="C36" s="1145" t="s">
        <v>560</v>
      </c>
      <c r="D36" s="1146"/>
      <c r="E36" s="1147"/>
      <c r="F36" s="36">
        <v>1.39</v>
      </c>
      <c r="G36" s="37">
        <v>0.18</v>
      </c>
      <c r="H36" s="37">
        <v>0.87</v>
      </c>
      <c r="I36" s="37">
        <v>0.96</v>
      </c>
      <c r="J36" s="38">
        <v>1.38</v>
      </c>
      <c r="K36" s="22"/>
      <c r="L36" s="22"/>
      <c r="M36" s="22"/>
      <c r="N36" s="22"/>
      <c r="O36" s="22"/>
      <c r="P36" s="22"/>
    </row>
    <row r="37" spans="1:16" ht="39" customHeight="1" x14ac:dyDescent="0.15">
      <c r="A37" s="22"/>
      <c r="B37" s="35"/>
      <c r="C37" s="1145" t="s">
        <v>561</v>
      </c>
      <c r="D37" s="1146"/>
      <c r="E37" s="1147"/>
      <c r="F37" s="36" t="s">
        <v>508</v>
      </c>
      <c r="G37" s="37" t="s">
        <v>508</v>
      </c>
      <c r="H37" s="37">
        <v>0.27</v>
      </c>
      <c r="I37" s="37">
        <v>0.34</v>
      </c>
      <c r="J37" s="38">
        <v>0.53</v>
      </c>
      <c r="K37" s="22"/>
      <c r="L37" s="22"/>
      <c r="M37" s="22"/>
      <c r="N37" s="22"/>
      <c r="O37" s="22"/>
      <c r="P37" s="22"/>
    </row>
    <row r="38" spans="1:16" ht="39" customHeight="1" x14ac:dyDescent="0.15">
      <c r="A38" s="22"/>
      <c r="B38" s="35"/>
      <c r="C38" s="1145" t="s">
        <v>562</v>
      </c>
      <c r="D38" s="1146"/>
      <c r="E38" s="1147"/>
      <c r="F38" s="36">
        <v>0.09</v>
      </c>
      <c r="G38" s="37">
        <v>0.1</v>
      </c>
      <c r="H38" s="37">
        <v>0.26</v>
      </c>
      <c r="I38" s="37">
        <v>0.14000000000000001</v>
      </c>
      <c r="J38" s="38">
        <v>0.11</v>
      </c>
      <c r="K38" s="22"/>
      <c r="L38" s="22"/>
      <c r="M38" s="22"/>
      <c r="N38" s="22"/>
      <c r="O38" s="22"/>
      <c r="P38" s="22"/>
    </row>
    <row r="39" spans="1:16" ht="39" customHeight="1" x14ac:dyDescent="0.15">
      <c r="A39" s="22"/>
      <c r="B39" s="35"/>
      <c r="C39" s="1145" t="s">
        <v>563</v>
      </c>
      <c r="D39" s="1146"/>
      <c r="E39" s="1147"/>
      <c r="F39" s="36">
        <v>0.02</v>
      </c>
      <c r="G39" s="37">
        <v>0.03</v>
      </c>
      <c r="H39" s="37">
        <v>0.04</v>
      </c>
      <c r="I39" s="37">
        <v>0.06</v>
      </c>
      <c r="J39" s="38">
        <v>0.09</v>
      </c>
      <c r="K39" s="22"/>
      <c r="L39" s="22"/>
      <c r="M39" s="22"/>
      <c r="N39" s="22"/>
      <c r="O39" s="22"/>
      <c r="P39" s="22"/>
    </row>
    <row r="40" spans="1:16" ht="39" customHeight="1" x14ac:dyDescent="0.15">
      <c r="A40" s="22"/>
      <c r="B40" s="35"/>
      <c r="C40" s="1145" t="s">
        <v>564</v>
      </c>
      <c r="D40" s="1146"/>
      <c r="E40" s="1147"/>
      <c r="F40" s="36" t="s">
        <v>508</v>
      </c>
      <c r="G40" s="37" t="s">
        <v>508</v>
      </c>
      <c r="H40" s="37" t="s">
        <v>508</v>
      </c>
      <c r="I40" s="37" t="s">
        <v>508</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566</v>
      </c>
      <c r="D43" s="1149"/>
      <c r="E43" s="1150"/>
      <c r="F43" s="41">
        <v>0</v>
      </c>
      <c r="G43" s="42">
        <v>0.01</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LGg+0n/log95+Yc2t9vsk9LSOmrY8s7d2Qrr7EFH749u/xrUvgb2+kkVaxIP/jTFDDgQyvIGYGGrF/2QbmaSA==" saltValue="A3uHDSgc3Fd2JQf9KkCf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1079</v>
      </c>
      <c r="L45" s="60">
        <v>1134</v>
      </c>
      <c r="M45" s="60">
        <v>1160</v>
      </c>
      <c r="N45" s="60">
        <v>1250</v>
      </c>
      <c r="O45" s="61">
        <v>1331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x14ac:dyDescent="0.15">
      <c r="A48" s="48"/>
      <c r="B48" s="1178"/>
      <c r="C48" s="1179"/>
      <c r="D48" s="62"/>
      <c r="E48" s="1155" t="s">
        <v>15</v>
      </c>
      <c r="F48" s="1155"/>
      <c r="G48" s="1155"/>
      <c r="H48" s="1155"/>
      <c r="I48" s="1155"/>
      <c r="J48" s="1156"/>
      <c r="K48" s="63">
        <v>671</v>
      </c>
      <c r="L48" s="64">
        <v>685</v>
      </c>
      <c r="M48" s="64">
        <v>599</v>
      </c>
      <c r="N48" s="64">
        <v>623</v>
      </c>
      <c r="O48" s="65">
        <v>576</v>
      </c>
      <c r="P48" s="48"/>
      <c r="Q48" s="48"/>
      <c r="R48" s="48"/>
      <c r="S48" s="48"/>
      <c r="T48" s="48"/>
      <c r="U48" s="48"/>
    </row>
    <row r="49" spans="1:21" ht="30.75" customHeight="1" x14ac:dyDescent="0.15">
      <c r="A49" s="48"/>
      <c r="B49" s="1178"/>
      <c r="C49" s="1179"/>
      <c r="D49" s="62"/>
      <c r="E49" s="1155" t="s">
        <v>16</v>
      </c>
      <c r="F49" s="1155"/>
      <c r="G49" s="1155"/>
      <c r="H49" s="1155"/>
      <c r="I49" s="1155"/>
      <c r="J49" s="1156"/>
      <c r="K49" s="63">
        <v>125</v>
      </c>
      <c r="L49" s="64">
        <v>132</v>
      </c>
      <c r="M49" s="64">
        <v>161</v>
      </c>
      <c r="N49" s="64">
        <v>166</v>
      </c>
      <c r="O49" s="65">
        <v>165</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1</v>
      </c>
      <c r="M50" s="64">
        <v>1</v>
      </c>
      <c r="N50" s="64">
        <v>2</v>
      </c>
      <c r="O50" s="65">
        <v>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508</v>
      </c>
      <c r="L51" s="64" t="s">
        <v>508</v>
      </c>
      <c r="M51" s="64" t="s">
        <v>508</v>
      </c>
      <c r="N51" s="64" t="s">
        <v>508</v>
      </c>
      <c r="O51" s="65" t="s">
        <v>508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1296</v>
      </c>
      <c r="L52" s="64">
        <v>1297</v>
      </c>
      <c r="M52" s="64">
        <v>1280</v>
      </c>
      <c r="N52" s="64">
        <v>1311</v>
      </c>
      <c r="O52" s="65">
        <v>1334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579</v>
      </c>
      <c r="L53" s="69">
        <v>655</v>
      </c>
      <c r="M53" s="69">
        <v>641</v>
      </c>
      <c r="N53" s="69">
        <v>730</v>
      </c>
      <c r="O53" s="70">
        <v>743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8P2m7PuPV5DOY9nRY8c5vdiE6APAGIz5SEGuMY0HZw0casyd45YOdRUaW2CF75cohszQ1O45fGTAs4cnp7lnA==" saltValue="t86KVwTxOhBmOTgcx2f1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550</v>
      </c>
      <c r="J40" s="103" t="s">
        <v>551</v>
      </c>
      <c r="K40" s="103" t="s">
        <v>552</v>
      </c>
      <c r="L40" s="103" t="s">
        <v>553</v>
      </c>
      <c r="M40" s="104" t="s">
        <v>554</v>
      </c>
    </row>
    <row r="41" spans="2:13" ht="27.75" customHeight="1" x14ac:dyDescent="0.15">
      <c r="B41" s="1196" t="s">
        <v>32</v>
      </c>
      <c r="C41" s="1197"/>
      <c r="D41" s="105"/>
      <c r="E41" s="1198" t="s">
        <v>33</v>
      </c>
      <c r="F41" s="1198"/>
      <c r="G41" s="1198"/>
      <c r="H41" s="1199"/>
      <c r="I41" s="351">
        <v>14779</v>
      </c>
      <c r="J41" s="352">
        <v>14804</v>
      </c>
      <c r="K41" s="352">
        <v>16090</v>
      </c>
      <c r="L41" s="352">
        <v>16359</v>
      </c>
      <c r="M41" s="353">
        <v>16108</v>
      </c>
    </row>
    <row r="42" spans="2:13" ht="27.75" customHeight="1" x14ac:dyDescent="0.15">
      <c r="B42" s="1186"/>
      <c r="C42" s="1187"/>
      <c r="D42" s="106"/>
      <c r="E42" s="1190" t="s">
        <v>34</v>
      </c>
      <c r="F42" s="1190"/>
      <c r="G42" s="1190"/>
      <c r="H42" s="1191"/>
      <c r="I42" s="354" t="s">
        <v>508</v>
      </c>
      <c r="J42" s="355" t="s">
        <v>508</v>
      </c>
      <c r="K42" s="355" t="s">
        <v>508</v>
      </c>
      <c r="L42" s="355" t="s">
        <v>508</v>
      </c>
      <c r="M42" s="356" t="s">
        <v>508</v>
      </c>
    </row>
    <row r="43" spans="2:13" ht="27.75" customHeight="1" x14ac:dyDescent="0.15">
      <c r="B43" s="1186"/>
      <c r="C43" s="1187"/>
      <c r="D43" s="106"/>
      <c r="E43" s="1190" t="s">
        <v>35</v>
      </c>
      <c r="F43" s="1190"/>
      <c r="G43" s="1190"/>
      <c r="H43" s="1191"/>
      <c r="I43" s="354">
        <v>9216</v>
      </c>
      <c r="J43" s="355">
        <v>9130</v>
      </c>
      <c r="K43" s="355">
        <v>8830</v>
      </c>
      <c r="L43" s="355">
        <v>7619</v>
      </c>
      <c r="M43" s="356">
        <v>6973</v>
      </c>
    </row>
    <row r="44" spans="2:13" ht="27.75" customHeight="1" x14ac:dyDescent="0.15">
      <c r="B44" s="1186"/>
      <c r="C44" s="1187"/>
      <c r="D44" s="106"/>
      <c r="E44" s="1190" t="s">
        <v>36</v>
      </c>
      <c r="F44" s="1190"/>
      <c r="G44" s="1190"/>
      <c r="H44" s="1191"/>
      <c r="I44" s="354">
        <v>1770</v>
      </c>
      <c r="J44" s="355">
        <v>1835</v>
      </c>
      <c r="K44" s="355">
        <v>1705</v>
      </c>
      <c r="L44" s="355">
        <v>1602</v>
      </c>
      <c r="M44" s="356">
        <v>1467</v>
      </c>
    </row>
    <row r="45" spans="2:13" ht="27.75" customHeight="1" x14ac:dyDescent="0.15">
      <c r="B45" s="1186"/>
      <c r="C45" s="1187"/>
      <c r="D45" s="106"/>
      <c r="E45" s="1190" t="s">
        <v>37</v>
      </c>
      <c r="F45" s="1190"/>
      <c r="G45" s="1190"/>
      <c r="H45" s="1191"/>
      <c r="I45" s="354">
        <v>1879</v>
      </c>
      <c r="J45" s="355">
        <v>1817</v>
      </c>
      <c r="K45" s="355">
        <v>1761</v>
      </c>
      <c r="L45" s="355">
        <v>1756</v>
      </c>
      <c r="M45" s="356">
        <v>1602</v>
      </c>
    </row>
    <row r="46" spans="2:13" ht="27.75" customHeight="1" x14ac:dyDescent="0.15">
      <c r="B46" s="1186"/>
      <c r="C46" s="1187"/>
      <c r="D46" s="107"/>
      <c r="E46" s="1190" t="s">
        <v>38</v>
      </c>
      <c r="F46" s="1190"/>
      <c r="G46" s="1190"/>
      <c r="H46" s="1191"/>
      <c r="I46" s="354" t="s">
        <v>508</v>
      </c>
      <c r="J46" s="355" t="s">
        <v>508</v>
      </c>
      <c r="K46" s="355" t="s">
        <v>508</v>
      </c>
      <c r="L46" s="355" t="s">
        <v>508</v>
      </c>
      <c r="M46" s="356" t="s">
        <v>508</v>
      </c>
    </row>
    <row r="47" spans="2:13" ht="27.75" customHeight="1" x14ac:dyDescent="0.15">
      <c r="B47" s="1186"/>
      <c r="C47" s="1187"/>
      <c r="D47" s="108"/>
      <c r="E47" s="1200" t="s">
        <v>39</v>
      </c>
      <c r="F47" s="1201"/>
      <c r="G47" s="1201"/>
      <c r="H47" s="1202"/>
      <c r="I47" s="354" t="s">
        <v>508</v>
      </c>
      <c r="J47" s="355" t="s">
        <v>508</v>
      </c>
      <c r="K47" s="355" t="s">
        <v>508</v>
      </c>
      <c r="L47" s="355" t="s">
        <v>508</v>
      </c>
      <c r="M47" s="356" t="s">
        <v>508</v>
      </c>
    </row>
    <row r="48" spans="2:13" ht="27.75" customHeight="1" x14ac:dyDescent="0.15">
      <c r="B48" s="1186"/>
      <c r="C48" s="1187"/>
      <c r="D48" s="106"/>
      <c r="E48" s="1190" t="s">
        <v>40</v>
      </c>
      <c r="F48" s="1190"/>
      <c r="G48" s="1190"/>
      <c r="H48" s="1191"/>
      <c r="I48" s="354" t="s">
        <v>508</v>
      </c>
      <c r="J48" s="355" t="s">
        <v>508</v>
      </c>
      <c r="K48" s="355" t="s">
        <v>508</v>
      </c>
      <c r="L48" s="355" t="s">
        <v>508</v>
      </c>
      <c r="M48" s="356" t="s">
        <v>508</v>
      </c>
    </row>
    <row r="49" spans="2:13" ht="27.75" customHeight="1" x14ac:dyDescent="0.15">
      <c r="B49" s="1188"/>
      <c r="C49" s="1189"/>
      <c r="D49" s="106"/>
      <c r="E49" s="1190" t="s">
        <v>41</v>
      </c>
      <c r="F49" s="1190"/>
      <c r="G49" s="1190"/>
      <c r="H49" s="1191"/>
      <c r="I49" s="354">
        <v>153</v>
      </c>
      <c r="J49" s="355">
        <v>187</v>
      </c>
      <c r="K49" s="355">
        <v>194</v>
      </c>
      <c r="L49" s="355" t="s">
        <v>508</v>
      </c>
      <c r="M49" s="356" t="s">
        <v>508</v>
      </c>
    </row>
    <row r="50" spans="2:13" ht="27.75" customHeight="1" x14ac:dyDescent="0.15">
      <c r="B50" s="1184" t="s">
        <v>42</v>
      </c>
      <c r="C50" s="1185"/>
      <c r="D50" s="109"/>
      <c r="E50" s="1190" t="s">
        <v>43</v>
      </c>
      <c r="F50" s="1190"/>
      <c r="G50" s="1190"/>
      <c r="H50" s="1191"/>
      <c r="I50" s="354">
        <v>3240</v>
      </c>
      <c r="J50" s="355">
        <v>3985</v>
      </c>
      <c r="K50" s="355">
        <v>5220</v>
      </c>
      <c r="L50" s="355">
        <v>7213</v>
      </c>
      <c r="M50" s="356">
        <v>7865</v>
      </c>
    </row>
    <row r="51" spans="2:13" ht="27.75" customHeight="1" x14ac:dyDescent="0.15">
      <c r="B51" s="1186"/>
      <c r="C51" s="1187"/>
      <c r="D51" s="106"/>
      <c r="E51" s="1190" t="s">
        <v>44</v>
      </c>
      <c r="F51" s="1190"/>
      <c r="G51" s="1190"/>
      <c r="H51" s="1191"/>
      <c r="I51" s="354">
        <v>2616</v>
      </c>
      <c r="J51" s="355">
        <v>2481</v>
      </c>
      <c r="K51" s="355">
        <v>2060</v>
      </c>
      <c r="L51" s="355">
        <v>1708</v>
      </c>
      <c r="M51" s="356">
        <v>1752</v>
      </c>
    </row>
    <row r="52" spans="2:13" ht="27.75" customHeight="1" x14ac:dyDescent="0.15">
      <c r="B52" s="1188"/>
      <c r="C52" s="1189"/>
      <c r="D52" s="106"/>
      <c r="E52" s="1190" t="s">
        <v>45</v>
      </c>
      <c r="F52" s="1190"/>
      <c r="G52" s="1190"/>
      <c r="H52" s="1191"/>
      <c r="I52" s="354">
        <v>14924</v>
      </c>
      <c r="J52" s="355">
        <v>14815</v>
      </c>
      <c r="K52" s="355">
        <v>15810</v>
      </c>
      <c r="L52" s="355">
        <v>15696</v>
      </c>
      <c r="M52" s="356">
        <v>15304</v>
      </c>
    </row>
    <row r="53" spans="2:13" ht="27.75" customHeight="1" thickBot="1" x14ac:dyDescent="0.2">
      <c r="B53" s="1192" t="s">
        <v>46</v>
      </c>
      <c r="C53" s="1193"/>
      <c r="D53" s="110"/>
      <c r="E53" s="1194" t="s">
        <v>47</v>
      </c>
      <c r="F53" s="1194"/>
      <c r="G53" s="1194"/>
      <c r="H53" s="1195"/>
      <c r="I53" s="357">
        <v>7017</v>
      </c>
      <c r="J53" s="358">
        <v>6493</v>
      </c>
      <c r="K53" s="358">
        <v>5490</v>
      </c>
      <c r="L53" s="358">
        <v>2719</v>
      </c>
      <c r="M53" s="359">
        <v>1229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0dw5tLuIC0/fbSYg74JZAUdQcVt9cA3nG57TGd68cygAj6XMoi7mbelMMPSfdLAT0dqQ+aQm0HcVDx/qz6B3ZA==" saltValue="fpsndru0Mo0NXGbZPyML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50</v>
      </c>
      <c r="D55" s="1211"/>
      <c r="E55" s="1212"/>
      <c r="F55" s="122">
        <v>1489</v>
      </c>
      <c r="G55" s="122">
        <v>1718</v>
      </c>
      <c r="H55" s="123">
        <v>1986</v>
      </c>
    </row>
    <row r="56" spans="2:8" ht="52.5" customHeight="1" x14ac:dyDescent="0.15">
      <c r="B56" s="124"/>
      <c r="C56" s="1213" t="s">
        <v>51</v>
      </c>
      <c r="D56" s="1213"/>
      <c r="E56" s="1214"/>
      <c r="F56" s="125">
        <v>1413</v>
      </c>
      <c r="G56" s="125">
        <v>1863</v>
      </c>
      <c r="H56" s="126">
        <v>1763</v>
      </c>
    </row>
    <row r="57" spans="2:8" ht="53.25" customHeight="1" x14ac:dyDescent="0.15">
      <c r="B57" s="124"/>
      <c r="C57" s="1215" t="s">
        <v>52</v>
      </c>
      <c r="D57" s="1215"/>
      <c r="E57" s="1216"/>
      <c r="F57" s="127">
        <v>1358</v>
      </c>
      <c r="G57" s="127">
        <v>2644</v>
      </c>
      <c r="H57" s="128">
        <v>3254</v>
      </c>
    </row>
    <row r="58" spans="2:8" ht="45.75" customHeight="1" x14ac:dyDescent="0.15">
      <c r="B58" s="129"/>
      <c r="C58" s="1203" t="s">
        <v>585</v>
      </c>
      <c r="D58" s="1204"/>
      <c r="E58" s="1205"/>
      <c r="F58" s="360">
        <v>800</v>
      </c>
      <c r="G58" s="360">
        <v>1600</v>
      </c>
      <c r="H58" s="361">
        <v>1943</v>
      </c>
    </row>
    <row r="59" spans="2:8" ht="45.75" customHeight="1" x14ac:dyDescent="0.15">
      <c r="B59" s="129"/>
      <c r="C59" s="1203" t="s">
        <v>586</v>
      </c>
      <c r="D59" s="1204"/>
      <c r="E59" s="1205"/>
      <c r="F59" s="360" t="s">
        <v>573</v>
      </c>
      <c r="G59" s="360">
        <v>300</v>
      </c>
      <c r="H59" s="361">
        <v>477</v>
      </c>
    </row>
    <row r="60" spans="2:8" ht="45.75" customHeight="1" x14ac:dyDescent="0.15">
      <c r="B60" s="129"/>
      <c r="C60" s="1203" t="s">
        <v>587</v>
      </c>
      <c r="D60" s="1204"/>
      <c r="E60" s="1205"/>
      <c r="F60" s="360">
        <v>250</v>
      </c>
      <c r="G60" s="360">
        <v>277</v>
      </c>
      <c r="H60" s="361">
        <v>270</v>
      </c>
    </row>
    <row r="61" spans="2:8" ht="45.75" customHeight="1" x14ac:dyDescent="0.15">
      <c r="B61" s="129"/>
      <c r="C61" s="1203" t="s">
        <v>588</v>
      </c>
      <c r="D61" s="1204"/>
      <c r="E61" s="1205"/>
      <c r="F61" s="360">
        <v>72</v>
      </c>
      <c r="G61" s="360">
        <v>176</v>
      </c>
      <c r="H61" s="361">
        <v>168</v>
      </c>
    </row>
    <row r="62" spans="2:8" ht="45.75" customHeight="1" thickBot="1" x14ac:dyDescent="0.2">
      <c r="B62" s="130"/>
      <c r="C62" s="1206" t="s">
        <v>589</v>
      </c>
      <c r="D62" s="1207"/>
      <c r="E62" s="1208"/>
      <c r="F62" s="362" t="s">
        <v>573</v>
      </c>
      <c r="G62" s="362" t="s">
        <v>573</v>
      </c>
      <c r="H62" s="363">
        <v>100</v>
      </c>
    </row>
    <row r="63" spans="2:8" ht="52.5" customHeight="1" thickBot="1" x14ac:dyDescent="0.2">
      <c r="B63" s="131"/>
      <c r="C63" s="1209" t="s">
        <v>53</v>
      </c>
      <c r="D63" s="1209"/>
      <c r="E63" s="1210"/>
      <c r="F63" s="132">
        <v>4261</v>
      </c>
      <c r="G63" s="132">
        <v>6225</v>
      </c>
      <c r="H63" s="133">
        <v>7004</v>
      </c>
    </row>
    <row r="64" spans="2:8" x14ac:dyDescent="0.15"/>
  </sheetData>
  <sheetProtection algorithmName="SHA-512" hashValue="MqfP8/YR8JKWB1Hsu7Mfl/9kWLB7/sZbgO2T4/r1730Lruo6UlMWBfSmzT715o8iy0xjrpDUfq7aOJuAAssW3A==" saltValue="+ltTwyzmMW3teDxLsHhR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547</v>
      </c>
      <c r="G2" s="147"/>
      <c r="H2" s="148"/>
    </row>
    <row r="3" spans="1:8" x14ac:dyDescent="0.15">
      <c r="A3" s="144" t="s">
        <v>540</v>
      </c>
      <c r="B3" s="149"/>
      <c r="C3" s="150"/>
      <c r="D3" s="151">
        <v>86639</v>
      </c>
      <c r="E3" s="152"/>
      <c r="F3" s="153">
        <v>69729</v>
      </c>
      <c r="G3" s="154"/>
      <c r="H3" s="155"/>
    </row>
    <row r="4" spans="1:8" x14ac:dyDescent="0.15">
      <c r="A4" s="156"/>
      <c r="B4" s="157"/>
      <c r="C4" s="158"/>
      <c r="D4" s="159">
        <v>31929</v>
      </c>
      <c r="E4" s="160"/>
      <c r="F4" s="161">
        <v>38908</v>
      </c>
      <c r="G4" s="162"/>
      <c r="H4" s="163"/>
    </row>
    <row r="5" spans="1:8" x14ac:dyDescent="0.15">
      <c r="A5" s="144" t="s">
        <v>542</v>
      </c>
      <c r="B5" s="149"/>
      <c r="C5" s="150"/>
      <c r="D5" s="151">
        <v>48136</v>
      </c>
      <c r="E5" s="152"/>
      <c r="F5" s="153">
        <v>74581</v>
      </c>
      <c r="G5" s="154"/>
      <c r="H5" s="155"/>
    </row>
    <row r="6" spans="1:8" x14ac:dyDescent="0.15">
      <c r="A6" s="156"/>
      <c r="B6" s="157"/>
      <c r="C6" s="158"/>
      <c r="D6" s="159">
        <v>19142</v>
      </c>
      <c r="E6" s="160"/>
      <c r="F6" s="161">
        <v>41563</v>
      </c>
      <c r="G6" s="162"/>
      <c r="H6" s="163"/>
    </row>
    <row r="7" spans="1:8" x14ac:dyDescent="0.15">
      <c r="A7" s="144" t="s">
        <v>543</v>
      </c>
      <c r="B7" s="149"/>
      <c r="C7" s="150"/>
      <c r="D7" s="151">
        <v>48717</v>
      </c>
      <c r="E7" s="152"/>
      <c r="F7" s="153">
        <v>76347</v>
      </c>
      <c r="G7" s="154"/>
      <c r="H7" s="155"/>
    </row>
    <row r="8" spans="1:8" x14ac:dyDescent="0.15">
      <c r="A8" s="156"/>
      <c r="B8" s="157"/>
      <c r="C8" s="158"/>
      <c r="D8" s="159">
        <v>16215</v>
      </c>
      <c r="E8" s="160"/>
      <c r="F8" s="161">
        <v>41762</v>
      </c>
      <c r="G8" s="162"/>
      <c r="H8" s="163"/>
    </row>
    <row r="9" spans="1:8" x14ac:dyDescent="0.15">
      <c r="A9" s="144" t="s">
        <v>544</v>
      </c>
      <c r="B9" s="149"/>
      <c r="C9" s="150"/>
      <c r="D9" s="151">
        <v>58501</v>
      </c>
      <c r="E9" s="152"/>
      <c r="F9" s="153">
        <v>92919</v>
      </c>
      <c r="G9" s="154"/>
      <c r="H9" s="155"/>
    </row>
    <row r="10" spans="1:8" x14ac:dyDescent="0.15">
      <c r="A10" s="156"/>
      <c r="B10" s="157"/>
      <c r="C10" s="158"/>
      <c r="D10" s="159">
        <v>24146</v>
      </c>
      <c r="E10" s="160"/>
      <c r="F10" s="161">
        <v>54128</v>
      </c>
      <c r="G10" s="162"/>
      <c r="H10" s="163"/>
    </row>
    <row r="11" spans="1:8" x14ac:dyDescent="0.15">
      <c r="A11" s="144" t="s">
        <v>545</v>
      </c>
      <c r="B11" s="149"/>
      <c r="C11" s="150"/>
      <c r="D11" s="151">
        <v>57268</v>
      </c>
      <c r="E11" s="152"/>
      <c r="F11" s="153">
        <v>103663</v>
      </c>
      <c r="G11" s="154"/>
      <c r="H11" s="155"/>
    </row>
    <row r="12" spans="1:8" x14ac:dyDescent="0.15">
      <c r="A12" s="156"/>
      <c r="B12" s="157"/>
      <c r="C12" s="164"/>
      <c r="D12" s="159">
        <v>32389</v>
      </c>
      <c r="E12" s="160"/>
      <c r="F12" s="161">
        <v>64346</v>
      </c>
      <c r="G12" s="162"/>
      <c r="H12" s="163"/>
    </row>
    <row r="13" spans="1:8" x14ac:dyDescent="0.15">
      <c r="A13" s="144"/>
      <c r="B13" s="149"/>
      <c r="C13" s="165"/>
      <c r="D13" s="166">
        <v>59852</v>
      </c>
      <c r="E13" s="167"/>
      <c r="F13" s="168">
        <v>83448</v>
      </c>
      <c r="G13" s="169"/>
      <c r="H13" s="155"/>
    </row>
    <row r="14" spans="1:8" x14ac:dyDescent="0.15">
      <c r="A14" s="156"/>
      <c r="B14" s="157"/>
      <c r="C14" s="158"/>
      <c r="D14" s="159">
        <v>24764</v>
      </c>
      <c r="E14" s="160"/>
      <c r="F14" s="161">
        <v>48141</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5.22</v>
      </c>
      <c r="C19" s="170">
        <f>ROUND(VALUE(SUBSTITUTE(実質収支比率等に係る経年分析!G$48,"▲","-")),2)</f>
        <v>5.32</v>
      </c>
      <c r="D19" s="170">
        <f>ROUND(VALUE(SUBSTITUTE(実質収支比率等に係る経年分析!H$48,"▲","-")),2)</f>
        <v>5.58</v>
      </c>
      <c r="E19" s="170">
        <f>ROUND(VALUE(SUBSTITUTE(実質収支比率等に係る経年分析!I$48,"▲","-")),2)</f>
        <v>6.27</v>
      </c>
      <c r="F19" s="170">
        <f>ROUND(VALUE(SUBSTITUTE(実質収支比率等に係る経年分析!J$48,"▲","-")),2)</f>
        <v>6.78</v>
      </c>
    </row>
    <row r="20" spans="1:11" x14ac:dyDescent="0.15">
      <c r="A20" s="170" t="s">
        <v>57</v>
      </c>
      <c r="B20" s="170">
        <f>ROUND(VALUE(SUBSTITUTE(実質収支比率等に係る経年分析!F$47,"▲","-")),2)</f>
        <v>17.29</v>
      </c>
      <c r="C20" s="170">
        <f>ROUND(VALUE(SUBSTITUTE(実質収支比率等に係る経年分析!G$47,"▲","-")),2)</f>
        <v>17.98</v>
      </c>
      <c r="D20" s="170">
        <f>ROUND(VALUE(SUBSTITUTE(実質収支比率等に係る経年分析!H$47,"▲","-")),2)</f>
        <v>18.54</v>
      </c>
      <c r="E20" s="170">
        <f>ROUND(VALUE(SUBSTITUTE(実質収支比率等に係る経年分析!I$47,"▲","-")),2)</f>
        <v>20.36</v>
      </c>
      <c r="F20" s="170">
        <f>ROUND(VALUE(SUBSTITUTE(実質収支比率等に係る経年分析!J$47,"▲","-")),2)</f>
        <v>23.95</v>
      </c>
    </row>
    <row r="21" spans="1:11" x14ac:dyDescent="0.15">
      <c r="A21" s="170" t="s">
        <v>58</v>
      </c>
      <c r="B21" s="170">
        <f>IF(ISNUMBER(VALUE(SUBSTITUTE(実質収支比率等に係る経年分析!F$49,"▲","-"))),ROUND(VALUE(SUBSTITUTE(実質収支比率等に係る経年分析!F$49,"▲","-")),2),NA())</f>
        <v>-3.97</v>
      </c>
      <c r="C21" s="170">
        <f>IF(ISNUMBER(VALUE(SUBSTITUTE(実質収支比率等に係る経年分析!G$49,"▲","-"))),ROUND(VALUE(SUBSTITUTE(実質収支比率等に係る経年分析!G$49,"▲","-")),2),NA())</f>
        <v>-1.93</v>
      </c>
      <c r="D21" s="170">
        <f>IF(ISNUMBER(VALUE(SUBSTITUTE(実質収支比率等に係る経年分析!H$49,"▲","-"))),ROUND(VALUE(SUBSTITUTE(実質収支比率等に係る経年分析!H$49,"▲","-")),2),NA())</f>
        <v>-1.05</v>
      </c>
      <c r="E21" s="170">
        <f>IF(ISNUMBER(VALUE(SUBSTITUTE(実質収支比率等に係る経年分析!I$49,"▲","-"))),ROUND(VALUE(SUBSTITUTE(実質収支比率等に係る経年分析!I$49,"▲","-")),2),NA())</f>
        <v>1.28</v>
      </c>
      <c r="F21" s="170">
        <f>IF(ISNUMBER(VALUE(SUBSTITUTE(実質収支比率等に係る経年分析!J$49,"▲","-"))),ROUND(VALUE(SUBSTITUTE(実質収支比率等に係る経年分析!J$49,"▲","-")),2),NA())</f>
        <v>0.4</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0.01</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角田市産業用地造成事業特別会計</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角田市後期高齢者医療特別会計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0.02</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0.03</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0.04</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0.09</v>
      </c>
    </row>
    <row r="32" spans="1:11" x14ac:dyDescent="0.15">
      <c r="A32" s="171" t="str">
        <f>IF(連結実質赤字比率に係る赤字・黒字の構成分析!C$38="",NA(),連結実質赤字比率に係る赤字・黒字の構成分析!C$38)</f>
        <v>角田市国民健康保険事業特別会計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0.14000000000000001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0.11</v>
      </c>
    </row>
    <row r="33" spans="1:16" x14ac:dyDescent="0.15">
      <c r="A33" s="171" t="str">
        <f>IF(連結実質赤字比率に係る赤字・黒字の構成分析!C$37="",NA(),連結実質赤字比率に係る赤字・黒字の構成分析!C$37)</f>
        <v>角田市下水道事業会計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0.27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0.34</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0.53</v>
      </c>
    </row>
    <row r="34" spans="1:16" x14ac:dyDescent="0.15">
      <c r="A34" s="171" t="str">
        <f>IF(連結実質赤字比率に係る赤字・黒字の構成分析!C$36="",NA(),連結実質赤字比率に係る赤字・黒字の構成分析!C$36)</f>
        <v>角田市介護保険特別会計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1.39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0.18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0.87</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0.96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1.38</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5.22</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5.31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5.58</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6.26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6.78</v>
      </c>
    </row>
    <row r="36" spans="1:16" x14ac:dyDescent="0.15">
      <c r="A36" s="171" t="str">
        <f>IF(連結実質赤字比率に係る赤字・黒字の構成分析!C$34="",NA(),連結実質赤字比率に係る赤字・黒字の構成分析!C$34)</f>
        <v>角田市水道事業会計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10.38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10.210000000000001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11.14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11.21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11.84</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1296</v>
      </c>
      <c r="E42" s="172"/>
      <c r="F42" s="172"/>
      <c r="G42" s="172">
        <f>'実質公債費比率（分子）の構造'!L$52</f>
        <v>1297</v>
      </c>
      <c r="H42" s="172"/>
      <c r="I42" s="172"/>
      <c r="J42" s="172">
        <f>'実質公債費比率（分子）の構造'!M$52</f>
        <v>1280</v>
      </c>
      <c r="K42" s="172"/>
      <c r="L42" s="172"/>
      <c r="M42" s="172">
        <f>'実質公債費比率（分子）の構造'!N$52</f>
        <v>1311</v>
      </c>
      <c r="N42" s="172"/>
      <c r="O42" s="172"/>
      <c r="P42" s="172">
        <f>'実質公債費比率（分子）の構造'!O$52</f>
        <v>1334</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0</v>
      </c>
      <c r="C44" s="172"/>
      <c r="D44" s="172"/>
      <c r="E44" s="172">
        <f>'実質公債費比率（分子）の構造'!L$50</f>
        <v>1</v>
      </c>
      <c r="F44" s="172"/>
      <c r="G44" s="172"/>
      <c r="H44" s="172">
        <f>'実質公債費比率（分子）の構造'!M$50</f>
        <v>1</v>
      </c>
      <c r="I44" s="172"/>
      <c r="J44" s="172"/>
      <c r="K44" s="172">
        <f>'実質公債費比率（分子）の構造'!N$50</f>
        <v>2</v>
      </c>
      <c r="L44" s="172"/>
      <c r="M44" s="172"/>
      <c r="N44" s="172">
        <f>'実質公債費比率（分子）の構造'!O$50</f>
        <v>5</v>
      </c>
      <c r="O44" s="172"/>
      <c r="P44" s="172"/>
    </row>
    <row r="45" spans="1:16" x14ac:dyDescent="0.15">
      <c r="A45" s="172" t="s">
        <v>68</v>
      </c>
      <c r="B45" s="172">
        <f>'実質公債費比率（分子）の構造'!K$49</f>
        <v>125</v>
      </c>
      <c r="C45" s="172"/>
      <c r="D45" s="172"/>
      <c r="E45" s="172">
        <f>'実質公債費比率（分子）の構造'!L$49</f>
        <v>132</v>
      </c>
      <c r="F45" s="172"/>
      <c r="G45" s="172"/>
      <c r="H45" s="172">
        <f>'実質公債費比率（分子）の構造'!M$49</f>
        <v>161</v>
      </c>
      <c r="I45" s="172"/>
      <c r="J45" s="172"/>
      <c r="K45" s="172">
        <f>'実質公債費比率（分子）の構造'!N$49</f>
        <v>166</v>
      </c>
      <c r="L45" s="172"/>
      <c r="M45" s="172"/>
      <c r="N45" s="172">
        <f>'実質公債費比率（分子）の構造'!O$49</f>
        <v>165</v>
      </c>
      <c r="O45" s="172"/>
      <c r="P45" s="172"/>
    </row>
    <row r="46" spans="1:16" x14ac:dyDescent="0.15">
      <c r="A46" s="172" t="s">
        <v>69</v>
      </c>
      <c r="B46" s="172">
        <f>'実質公債費比率（分子）の構造'!K$48</f>
        <v>671</v>
      </c>
      <c r="C46" s="172"/>
      <c r="D46" s="172"/>
      <c r="E46" s="172">
        <f>'実質公債費比率（分子）の構造'!L$48</f>
        <v>685</v>
      </c>
      <c r="F46" s="172"/>
      <c r="G46" s="172"/>
      <c r="H46" s="172">
        <f>'実質公債費比率（分子）の構造'!M$48</f>
        <v>599</v>
      </c>
      <c r="I46" s="172"/>
      <c r="J46" s="172"/>
      <c r="K46" s="172">
        <f>'実質公債費比率（分子）の構造'!N$48</f>
        <v>623</v>
      </c>
      <c r="L46" s="172"/>
      <c r="M46" s="172"/>
      <c r="N46" s="172">
        <f>'実質公債費比率（分子）の構造'!O$48</f>
        <v>576</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1079</v>
      </c>
      <c r="C49" s="172"/>
      <c r="D49" s="172"/>
      <c r="E49" s="172">
        <f>'実質公債費比率（分子）の構造'!L$45</f>
        <v>1134</v>
      </c>
      <c r="F49" s="172"/>
      <c r="G49" s="172"/>
      <c r="H49" s="172">
        <f>'実質公債費比率（分子）の構造'!M$45</f>
        <v>1160</v>
      </c>
      <c r="I49" s="172"/>
      <c r="J49" s="172"/>
      <c r="K49" s="172">
        <f>'実質公債費比率（分子）の構造'!N$45</f>
        <v>1250</v>
      </c>
      <c r="L49" s="172"/>
      <c r="M49" s="172"/>
      <c r="N49" s="172">
        <f>'実質公債費比率（分子）の構造'!O$45</f>
        <v>1331</v>
      </c>
      <c r="O49" s="172"/>
      <c r="P49" s="172"/>
    </row>
    <row r="50" spans="1:16" x14ac:dyDescent="0.15">
      <c r="A50" s="172" t="s">
        <v>73</v>
      </c>
      <c r="B50" s="172" t="e">
        <f>NA()</f>
        <v>#N/A</v>
      </c>
      <c r="C50" s="172">
        <f>IF(ISNUMBER('実質公債費比率（分子）の構造'!K$53),'実質公債費比率（分子）の構造'!K$53,NA())</f>
        <v>579</v>
      </c>
      <c r="D50" s="172" t="e">
        <f>NA()</f>
        <v>#N/A</v>
      </c>
      <c r="E50" s="172" t="e">
        <f>NA()</f>
        <v>#N/A</v>
      </c>
      <c r="F50" s="172">
        <f>IF(ISNUMBER('実質公債費比率（分子）の構造'!L$53),'実質公債費比率（分子）の構造'!L$53,NA())</f>
        <v>655</v>
      </c>
      <c r="G50" s="172" t="e">
        <f>NA()</f>
        <v>#N/A</v>
      </c>
      <c r="H50" s="172" t="e">
        <f>NA()</f>
        <v>#N/A</v>
      </c>
      <c r="I50" s="172">
        <f>IF(ISNUMBER('実質公債費比率（分子）の構造'!M$53),'実質公債費比率（分子）の構造'!M$53,NA())</f>
        <v>641</v>
      </c>
      <c r="J50" s="172" t="e">
        <f>NA()</f>
        <v>#N/A</v>
      </c>
      <c r="K50" s="172" t="e">
        <f>NA()</f>
        <v>#N/A</v>
      </c>
      <c r="L50" s="172">
        <f>IF(ISNUMBER('実質公債費比率（分子）の構造'!N$53),'実質公債費比率（分子）の構造'!N$53,NA())</f>
        <v>730</v>
      </c>
      <c r="M50" s="172" t="e">
        <f>NA()</f>
        <v>#N/A</v>
      </c>
      <c r="N50" s="172" t="e">
        <f>NA()</f>
        <v>#N/A</v>
      </c>
      <c r="O50" s="172">
        <f>IF(ISNUMBER('実質公債費比率（分子）の構造'!O$53),'実質公債費比率（分子）の構造'!O$53,NA())</f>
        <v>743</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14924</v>
      </c>
      <c r="E56" s="171"/>
      <c r="F56" s="171"/>
      <c r="G56" s="171">
        <f>'将来負担比率（分子）の構造'!J$52</f>
        <v>14815</v>
      </c>
      <c r="H56" s="171"/>
      <c r="I56" s="171"/>
      <c r="J56" s="171">
        <f>'将来負担比率（分子）の構造'!K$52</f>
        <v>15810</v>
      </c>
      <c r="K56" s="171"/>
      <c r="L56" s="171"/>
      <c r="M56" s="171">
        <f>'将来負担比率（分子）の構造'!L$52</f>
        <v>15696</v>
      </c>
      <c r="N56" s="171"/>
      <c r="O56" s="171"/>
      <c r="P56" s="171">
        <f>'将来負担比率（分子）の構造'!M$52</f>
        <v>15304</v>
      </c>
    </row>
    <row r="57" spans="1:16" x14ac:dyDescent="0.15">
      <c r="A57" s="171" t="s">
        <v>44</v>
      </c>
      <c r="B57" s="171"/>
      <c r="C57" s="171"/>
      <c r="D57" s="171">
        <f>'将来負担比率（分子）の構造'!I$51</f>
        <v>2616</v>
      </c>
      <c r="E57" s="171"/>
      <c r="F57" s="171"/>
      <c r="G57" s="171">
        <f>'将来負担比率（分子）の構造'!J$51</f>
        <v>2481</v>
      </c>
      <c r="H57" s="171"/>
      <c r="I57" s="171"/>
      <c r="J57" s="171">
        <f>'将来負担比率（分子）の構造'!K$51</f>
        <v>2060</v>
      </c>
      <c r="K57" s="171"/>
      <c r="L57" s="171"/>
      <c r="M57" s="171">
        <f>'将来負担比率（分子）の構造'!L$51</f>
        <v>1708</v>
      </c>
      <c r="N57" s="171"/>
      <c r="O57" s="171"/>
      <c r="P57" s="171">
        <f>'将来負担比率（分子）の構造'!M$51</f>
        <v>1752</v>
      </c>
    </row>
    <row r="58" spans="1:16" x14ac:dyDescent="0.15">
      <c r="A58" s="171" t="s">
        <v>43</v>
      </c>
      <c r="B58" s="171"/>
      <c r="C58" s="171"/>
      <c r="D58" s="171">
        <f>'将来負担比率（分子）の構造'!I$50</f>
        <v>3240</v>
      </c>
      <c r="E58" s="171"/>
      <c r="F58" s="171"/>
      <c r="G58" s="171">
        <f>'将来負担比率（分子）の構造'!J$50</f>
        <v>3985</v>
      </c>
      <c r="H58" s="171"/>
      <c r="I58" s="171"/>
      <c r="J58" s="171">
        <f>'将来負担比率（分子）の構造'!K$50</f>
        <v>5220</v>
      </c>
      <c r="K58" s="171"/>
      <c r="L58" s="171"/>
      <c r="M58" s="171">
        <f>'将来負担比率（分子）の構造'!L$50</f>
        <v>7213</v>
      </c>
      <c r="N58" s="171"/>
      <c r="O58" s="171"/>
      <c r="P58" s="171">
        <f>'将来負担比率（分子）の構造'!M$50</f>
        <v>7865</v>
      </c>
    </row>
    <row r="59" spans="1:16" x14ac:dyDescent="0.15">
      <c r="A59" s="171" t="s">
        <v>41</v>
      </c>
      <c r="B59" s="171">
        <f>'将来負担比率（分子）の構造'!I$49</f>
        <v>153</v>
      </c>
      <c r="C59" s="171"/>
      <c r="D59" s="171"/>
      <c r="E59" s="171">
        <f>'将来負担比率（分子）の構造'!J$49</f>
        <v>187</v>
      </c>
      <c r="F59" s="171"/>
      <c r="G59" s="171"/>
      <c r="H59" s="171">
        <f>'将来負担比率（分子）の構造'!K$49</f>
        <v>194</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1879</v>
      </c>
      <c r="C62" s="171"/>
      <c r="D62" s="171"/>
      <c r="E62" s="171">
        <f>'将来負担比率（分子）の構造'!J$45</f>
        <v>1817</v>
      </c>
      <c r="F62" s="171"/>
      <c r="G62" s="171"/>
      <c r="H62" s="171">
        <f>'将来負担比率（分子）の構造'!K$45</f>
        <v>1761</v>
      </c>
      <c r="I62" s="171"/>
      <c r="J62" s="171"/>
      <c r="K62" s="171">
        <f>'将来負担比率（分子）の構造'!L$45</f>
        <v>1756</v>
      </c>
      <c r="L62" s="171"/>
      <c r="M62" s="171"/>
      <c r="N62" s="171">
        <f>'将来負担比率（分子）の構造'!M$45</f>
        <v>1602</v>
      </c>
      <c r="O62" s="171"/>
      <c r="P62" s="171"/>
    </row>
    <row r="63" spans="1:16" x14ac:dyDescent="0.15">
      <c r="A63" s="171" t="s">
        <v>36</v>
      </c>
      <c r="B63" s="171">
        <f>'将来負担比率（分子）の構造'!I$44</f>
        <v>1770</v>
      </c>
      <c r="C63" s="171"/>
      <c r="D63" s="171"/>
      <c r="E63" s="171">
        <f>'将来負担比率（分子）の構造'!J$44</f>
        <v>1835</v>
      </c>
      <c r="F63" s="171"/>
      <c r="G63" s="171"/>
      <c r="H63" s="171">
        <f>'将来負担比率（分子）の構造'!K$44</f>
        <v>1705</v>
      </c>
      <c r="I63" s="171"/>
      <c r="J63" s="171"/>
      <c r="K63" s="171">
        <f>'将来負担比率（分子）の構造'!L$44</f>
        <v>1602</v>
      </c>
      <c r="L63" s="171"/>
      <c r="M63" s="171"/>
      <c r="N63" s="171">
        <f>'将来負担比率（分子）の構造'!M$44</f>
        <v>1467</v>
      </c>
      <c r="O63" s="171"/>
      <c r="P63" s="171"/>
    </row>
    <row r="64" spans="1:16" x14ac:dyDescent="0.15">
      <c r="A64" s="171" t="s">
        <v>35</v>
      </c>
      <c r="B64" s="171">
        <f>'将来負担比率（分子）の構造'!I$43</f>
        <v>9216</v>
      </c>
      <c r="C64" s="171"/>
      <c r="D64" s="171"/>
      <c r="E64" s="171">
        <f>'将来負担比率（分子）の構造'!J$43</f>
        <v>9130</v>
      </c>
      <c r="F64" s="171"/>
      <c r="G64" s="171"/>
      <c r="H64" s="171">
        <f>'将来負担比率（分子）の構造'!K$43</f>
        <v>8830</v>
      </c>
      <c r="I64" s="171"/>
      <c r="J64" s="171"/>
      <c r="K64" s="171">
        <f>'将来負担比率（分子）の構造'!L$43</f>
        <v>7619</v>
      </c>
      <c r="L64" s="171"/>
      <c r="M64" s="171"/>
      <c r="N64" s="171">
        <f>'将来負担比率（分子）の構造'!M$43</f>
        <v>6973</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14779</v>
      </c>
      <c r="C66" s="171"/>
      <c r="D66" s="171"/>
      <c r="E66" s="171">
        <f>'将来負担比率（分子）の構造'!J$41</f>
        <v>14804</v>
      </c>
      <c r="F66" s="171"/>
      <c r="G66" s="171"/>
      <c r="H66" s="171">
        <f>'将来負担比率（分子）の構造'!K$41</f>
        <v>16090</v>
      </c>
      <c r="I66" s="171"/>
      <c r="J66" s="171"/>
      <c r="K66" s="171">
        <f>'将来負担比率（分子）の構造'!L$41</f>
        <v>16359</v>
      </c>
      <c r="L66" s="171"/>
      <c r="M66" s="171"/>
      <c r="N66" s="171">
        <f>'将来負担比率（分子）の構造'!M$41</f>
        <v>16108</v>
      </c>
      <c r="O66" s="171"/>
      <c r="P66" s="171"/>
    </row>
    <row r="67" spans="1:16" x14ac:dyDescent="0.15">
      <c r="A67" s="171" t="s">
        <v>77</v>
      </c>
      <c r="B67" s="171" t="e">
        <f>NA()</f>
        <v>#N/A</v>
      </c>
      <c r="C67" s="171">
        <f>IF(ISNUMBER('将来負担比率（分子）の構造'!I$53), IF('将来負担比率（分子）の構造'!I$53 &lt; 0, 0, '将来負担比率（分子）の構造'!I$53), NA())</f>
        <v>7017</v>
      </c>
      <c r="D67" s="171" t="e">
        <f>NA()</f>
        <v>#N/A</v>
      </c>
      <c r="E67" s="171" t="e">
        <f>NA()</f>
        <v>#N/A</v>
      </c>
      <c r="F67" s="171">
        <f>IF(ISNUMBER('将来負担比率（分子）の構造'!J$53), IF('将来負担比率（分子）の構造'!J$53 &lt; 0, 0, '将来負担比率（分子）の構造'!J$53), NA())</f>
        <v>6493</v>
      </c>
      <c r="G67" s="171" t="e">
        <f>NA()</f>
        <v>#N/A</v>
      </c>
      <c r="H67" s="171" t="e">
        <f>NA()</f>
        <v>#N/A</v>
      </c>
      <c r="I67" s="171">
        <f>IF(ISNUMBER('将来負担比率（分子）の構造'!K$53), IF('将来負担比率（分子）の構造'!K$53 &lt; 0, 0, '将来負担比率（分子）の構造'!K$53), NA())</f>
        <v>5490</v>
      </c>
      <c r="J67" s="171" t="e">
        <f>NA()</f>
        <v>#N/A</v>
      </c>
      <c r="K67" s="171" t="e">
        <f>NA()</f>
        <v>#N/A</v>
      </c>
      <c r="L67" s="171">
        <f>IF(ISNUMBER('将来負担比率（分子）の構造'!L$53), IF('将来負担比率（分子）の構造'!L$53 &lt; 0, 0, '将来負担比率（分子）の構造'!L$53), NA())</f>
        <v>2719</v>
      </c>
      <c r="M67" s="171" t="e">
        <f>NA()</f>
        <v>#N/A</v>
      </c>
      <c r="N67" s="171" t="e">
        <f>NA()</f>
        <v>#N/A</v>
      </c>
      <c r="O67" s="171">
        <f>IF(ISNUMBER('将来負担比率（分子）の構造'!M$53), IF('将来負担比率（分子）の構造'!M$53 &lt; 0, 0, '将来負担比率（分子）の構造'!M$53), NA())</f>
        <v>1229</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1489</v>
      </c>
      <c r="C72" s="175">
        <f>基金残高に係る経年分析!G55</f>
        <v>1718</v>
      </c>
      <c r="D72" s="175">
        <f>基金残高に係る経年分析!H55</f>
        <v>1986</v>
      </c>
    </row>
    <row r="73" spans="1:16" x14ac:dyDescent="0.15">
      <c r="A73" s="174" t="s">
        <v>80</v>
      </c>
      <c r="B73" s="175">
        <f>基金残高に係る経年分析!F56</f>
        <v>1413</v>
      </c>
      <c r="C73" s="175">
        <f>基金残高に係る経年分析!G56</f>
        <v>1863</v>
      </c>
      <c r="D73" s="175">
        <f>基金残高に係る経年分析!H56</f>
        <v>1763</v>
      </c>
    </row>
    <row r="74" spans="1:16" x14ac:dyDescent="0.15">
      <c r="A74" s="174" t="s">
        <v>81</v>
      </c>
      <c r="B74" s="175">
        <f>基金残高に係る経年分析!F57</f>
        <v>1358</v>
      </c>
      <c r="C74" s="175">
        <f>基金残高に係る経年分析!G57</f>
        <v>2644</v>
      </c>
      <c r="D74" s="175">
        <f>基金残高に係る経年分析!H57</f>
        <v>3254</v>
      </c>
    </row>
  </sheetData>
  <sheetProtection algorithmName="SHA-512" hashValue="IzX8Y32mUKd2UhoOpdhmZgVYWYjdODJbYKQugFM+P+jplF/J8BMZibChgDkgWpSM3jFufY7XxxnqXsqLl0qayg==" saltValue="3FaB1NgIl+8xKk/p3kF+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216</v>
      </c>
      <c r="DI1" s="718"/>
      <c r="DJ1" s="718"/>
      <c r="DK1" s="718"/>
      <c r="DL1" s="718"/>
      <c r="DM1" s="718"/>
      <c r="DN1" s="719"/>
      <c r="DO1" s="210"/>
      <c r="DP1" s="717" t="s">
        <v>217</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3527741</v>
      </c>
      <c r="S5" s="674"/>
      <c r="T5" s="674"/>
      <c r="U5" s="674"/>
      <c r="V5" s="674"/>
      <c r="W5" s="674"/>
      <c r="X5" s="674"/>
      <c r="Y5" s="702"/>
      <c r="Z5" s="715">
        <v>19.5</v>
      </c>
      <c r="AA5" s="715"/>
      <c r="AB5" s="715"/>
      <c r="AC5" s="715"/>
      <c r="AD5" s="716">
        <v>3352561</v>
      </c>
      <c r="AE5" s="716"/>
      <c r="AF5" s="716"/>
      <c r="AG5" s="716"/>
      <c r="AH5" s="716"/>
      <c r="AI5" s="716"/>
      <c r="AJ5" s="716"/>
      <c r="AK5" s="716"/>
      <c r="AL5" s="703">
        <v>42.1</v>
      </c>
      <c r="AM5" s="685"/>
      <c r="AN5" s="685"/>
      <c r="AO5" s="704"/>
      <c r="AP5" s="676" t="s">
        <v>230</v>
      </c>
      <c r="AQ5" s="677"/>
      <c r="AR5" s="677"/>
      <c r="AS5" s="677"/>
      <c r="AT5" s="677"/>
      <c r="AU5" s="677"/>
      <c r="AV5" s="677"/>
      <c r="AW5" s="677"/>
      <c r="AX5" s="677"/>
      <c r="AY5" s="677"/>
      <c r="AZ5" s="677"/>
      <c r="BA5" s="677"/>
      <c r="BB5" s="677"/>
      <c r="BC5" s="677"/>
      <c r="BD5" s="677"/>
      <c r="BE5" s="677"/>
      <c r="BF5" s="678"/>
      <c r="BG5" s="621">
        <v>3352561</v>
      </c>
      <c r="BH5" s="622"/>
      <c r="BI5" s="622"/>
      <c r="BJ5" s="622"/>
      <c r="BK5" s="622"/>
      <c r="BL5" s="622"/>
      <c r="BM5" s="622"/>
      <c r="BN5" s="623"/>
      <c r="BO5" s="659">
        <v>95</v>
      </c>
      <c r="BP5" s="659"/>
      <c r="BQ5" s="659"/>
      <c r="BR5" s="659"/>
      <c r="BS5" s="660" t="s">
        <v>231</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223</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174233</v>
      </c>
      <c r="S6" s="622"/>
      <c r="T6" s="622"/>
      <c r="U6" s="622"/>
      <c r="V6" s="622"/>
      <c r="W6" s="622"/>
      <c r="X6" s="622"/>
      <c r="Y6" s="623"/>
      <c r="Z6" s="659">
        <v>1</v>
      </c>
      <c r="AA6" s="659"/>
      <c r="AB6" s="659"/>
      <c r="AC6" s="659"/>
      <c r="AD6" s="660">
        <v>174233</v>
      </c>
      <c r="AE6" s="660"/>
      <c r="AF6" s="660"/>
      <c r="AG6" s="660"/>
      <c r="AH6" s="660"/>
      <c r="AI6" s="660"/>
      <c r="AJ6" s="660"/>
      <c r="AK6" s="660"/>
      <c r="AL6" s="624">
        <v>2.2000000000000002</v>
      </c>
      <c r="AM6" s="625"/>
      <c r="AN6" s="625"/>
      <c r="AO6" s="661"/>
      <c r="AP6" s="618" t="s">
        <v>236</v>
      </c>
      <c r="AQ6" s="619"/>
      <c r="AR6" s="619"/>
      <c r="AS6" s="619"/>
      <c r="AT6" s="619"/>
      <c r="AU6" s="619"/>
      <c r="AV6" s="619"/>
      <c r="AW6" s="619"/>
      <c r="AX6" s="619"/>
      <c r="AY6" s="619"/>
      <c r="AZ6" s="619"/>
      <c r="BA6" s="619"/>
      <c r="BB6" s="619"/>
      <c r="BC6" s="619"/>
      <c r="BD6" s="619"/>
      <c r="BE6" s="619"/>
      <c r="BF6" s="620"/>
      <c r="BG6" s="621">
        <v>3352561</v>
      </c>
      <c r="BH6" s="622"/>
      <c r="BI6" s="622"/>
      <c r="BJ6" s="622"/>
      <c r="BK6" s="622"/>
      <c r="BL6" s="622"/>
      <c r="BM6" s="622"/>
      <c r="BN6" s="623"/>
      <c r="BO6" s="659">
        <v>95</v>
      </c>
      <c r="BP6" s="659"/>
      <c r="BQ6" s="659"/>
      <c r="BR6" s="659"/>
      <c r="BS6" s="660" t="s">
        <v>231</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151287</v>
      </c>
      <c r="CS6" s="622"/>
      <c r="CT6" s="622"/>
      <c r="CU6" s="622"/>
      <c r="CV6" s="622"/>
      <c r="CW6" s="622"/>
      <c r="CX6" s="622"/>
      <c r="CY6" s="623"/>
      <c r="CZ6" s="703">
        <v>0.9</v>
      </c>
      <c r="DA6" s="685"/>
      <c r="DB6" s="685"/>
      <c r="DC6" s="705"/>
      <c r="DD6" s="627" t="s">
        <v>139</v>
      </c>
      <c r="DE6" s="622"/>
      <c r="DF6" s="622"/>
      <c r="DG6" s="622"/>
      <c r="DH6" s="622"/>
      <c r="DI6" s="622"/>
      <c r="DJ6" s="622"/>
      <c r="DK6" s="622"/>
      <c r="DL6" s="622"/>
      <c r="DM6" s="622"/>
      <c r="DN6" s="622"/>
      <c r="DO6" s="622"/>
      <c r="DP6" s="623"/>
      <c r="DQ6" s="627">
        <v>151287</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779</v>
      </c>
      <c r="S7" s="622"/>
      <c r="T7" s="622"/>
      <c r="U7" s="622"/>
      <c r="V7" s="622"/>
      <c r="W7" s="622"/>
      <c r="X7" s="622"/>
      <c r="Y7" s="623"/>
      <c r="Z7" s="659">
        <v>0</v>
      </c>
      <c r="AA7" s="659"/>
      <c r="AB7" s="659"/>
      <c r="AC7" s="659"/>
      <c r="AD7" s="660">
        <v>779</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1280770</v>
      </c>
      <c r="BH7" s="622"/>
      <c r="BI7" s="622"/>
      <c r="BJ7" s="622"/>
      <c r="BK7" s="622"/>
      <c r="BL7" s="622"/>
      <c r="BM7" s="622"/>
      <c r="BN7" s="623"/>
      <c r="BO7" s="659">
        <v>36.299999999999997</v>
      </c>
      <c r="BP7" s="659"/>
      <c r="BQ7" s="659"/>
      <c r="BR7" s="659"/>
      <c r="BS7" s="660" t="s">
        <v>231</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3781357</v>
      </c>
      <c r="CS7" s="622"/>
      <c r="CT7" s="622"/>
      <c r="CU7" s="622"/>
      <c r="CV7" s="622"/>
      <c r="CW7" s="622"/>
      <c r="CX7" s="622"/>
      <c r="CY7" s="623"/>
      <c r="CZ7" s="659">
        <v>21.9</v>
      </c>
      <c r="DA7" s="659"/>
      <c r="DB7" s="659"/>
      <c r="DC7" s="659"/>
      <c r="DD7" s="627">
        <v>153479</v>
      </c>
      <c r="DE7" s="622"/>
      <c r="DF7" s="622"/>
      <c r="DG7" s="622"/>
      <c r="DH7" s="622"/>
      <c r="DI7" s="622"/>
      <c r="DJ7" s="622"/>
      <c r="DK7" s="622"/>
      <c r="DL7" s="622"/>
      <c r="DM7" s="622"/>
      <c r="DN7" s="622"/>
      <c r="DO7" s="622"/>
      <c r="DP7" s="623"/>
      <c r="DQ7" s="627">
        <v>3342888</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9435</v>
      </c>
      <c r="S8" s="622"/>
      <c r="T8" s="622"/>
      <c r="U8" s="622"/>
      <c r="V8" s="622"/>
      <c r="W8" s="622"/>
      <c r="X8" s="622"/>
      <c r="Y8" s="623"/>
      <c r="Z8" s="659">
        <v>0.1</v>
      </c>
      <c r="AA8" s="659"/>
      <c r="AB8" s="659"/>
      <c r="AC8" s="659"/>
      <c r="AD8" s="660">
        <v>9435</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46187</v>
      </c>
      <c r="BH8" s="622"/>
      <c r="BI8" s="622"/>
      <c r="BJ8" s="622"/>
      <c r="BK8" s="622"/>
      <c r="BL8" s="622"/>
      <c r="BM8" s="622"/>
      <c r="BN8" s="623"/>
      <c r="BO8" s="659">
        <v>1.3</v>
      </c>
      <c r="BP8" s="659"/>
      <c r="BQ8" s="659"/>
      <c r="BR8" s="659"/>
      <c r="BS8" s="660" t="s">
        <v>231</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4539779</v>
      </c>
      <c r="CS8" s="622"/>
      <c r="CT8" s="622"/>
      <c r="CU8" s="622"/>
      <c r="CV8" s="622"/>
      <c r="CW8" s="622"/>
      <c r="CX8" s="622"/>
      <c r="CY8" s="623"/>
      <c r="CZ8" s="659">
        <v>26.3</v>
      </c>
      <c r="DA8" s="659"/>
      <c r="DB8" s="659"/>
      <c r="DC8" s="659"/>
      <c r="DD8" s="627">
        <v>212220</v>
      </c>
      <c r="DE8" s="622"/>
      <c r="DF8" s="622"/>
      <c r="DG8" s="622"/>
      <c r="DH8" s="622"/>
      <c r="DI8" s="622"/>
      <c r="DJ8" s="622"/>
      <c r="DK8" s="622"/>
      <c r="DL8" s="622"/>
      <c r="DM8" s="622"/>
      <c r="DN8" s="622"/>
      <c r="DO8" s="622"/>
      <c r="DP8" s="623"/>
      <c r="DQ8" s="627">
        <v>2419654</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7388</v>
      </c>
      <c r="S9" s="622"/>
      <c r="T9" s="622"/>
      <c r="U9" s="622"/>
      <c r="V9" s="622"/>
      <c r="W9" s="622"/>
      <c r="X9" s="622"/>
      <c r="Y9" s="623"/>
      <c r="Z9" s="659">
        <v>0</v>
      </c>
      <c r="AA9" s="659"/>
      <c r="AB9" s="659"/>
      <c r="AC9" s="659"/>
      <c r="AD9" s="660">
        <v>7388</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1037865</v>
      </c>
      <c r="BH9" s="622"/>
      <c r="BI9" s="622"/>
      <c r="BJ9" s="622"/>
      <c r="BK9" s="622"/>
      <c r="BL9" s="622"/>
      <c r="BM9" s="622"/>
      <c r="BN9" s="623"/>
      <c r="BO9" s="659">
        <v>29.4</v>
      </c>
      <c r="BP9" s="659"/>
      <c r="BQ9" s="659"/>
      <c r="BR9" s="659"/>
      <c r="BS9" s="660" t="s">
        <v>231</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1594396</v>
      </c>
      <c r="CS9" s="622"/>
      <c r="CT9" s="622"/>
      <c r="CU9" s="622"/>
      <c r="CV9" s="622"/>
      <c r="CW9" s="622"/>
      <c r="CX9" s="622"/>
      <c r="CY9" s="623"/>
      <c r="CZ9" s="659">
        <v>9.1999999999999993</v>
      </c>
      <c r="DA9" s="659"/>
      <c r="DB9" s="659"/>
      <c r="DC9" s="659"/>
      <c r="DD9" s="627">
        <v>9500</v>
      </c>
      <c r="DE9" s="622"/>
      <c r="DF9" s="622"/>
      <c r="DG9" s="622"/>
      <c r="DH9" s="622"/>
      <c r="DI9" s="622"/>
      <c r="DJ9" s="622"/>
      <c r="DK9" s="622"/>
      <c r="DL9" s="622"/>
      <c r="DM9" s="622"/>
      <c r="DN9" s="622"/>
      <c r="DO9" s="622"/>
      <c r="DP9" s="623"/>
      <c r="DQ9" s="627">
        <v>1109754</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231</v>
      </c>
      <c r="S10" s="622"/>
      <c r="T10" s="622"/>
      <c r="U10" s="622"/>
      <c r="V10" s="622"/>
      <c r="W10" s="622"/>
      <c r="X10" s="622"/>
      <c r="Y10" s="623"/>
      <c r="Z10" s="659" t="s">
        <v>231</v>
      </c>
      <c r="AA10" s="659"/>
      <c r="AB10" s="659"/>
      <c r="AC10" s="659"/>
      <c r="AD10" s="660" t="s">
        <v>130</v>
      </c>
      <c r="AE10" s="660"/>
      <c r="AF10" s="660"/>
      <c r="AG10" s="660"/>
      <c r="AH10" s="660"/>
      <c r="AI10" s="660"/>
      <c r="AJ10" s="660"/>
      <c r="AK10" s="660"/>
      <c r="AL10" s="624" t="s">
        <v>139</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79095</v>
      </c>
      <c r="BH10" s="622"/>
      <c r="BI10" s="622"/>
      <c r="BJ10" s="622"/>
      <c r="BK10" s="622"/>
      <c r="BL10" s="622"/>
      <c r="BM10" s="622"/>
      <c r="BN10" s="623"/>
      <c r="BO10" s="659">
        <v>2.2000000000000002</v>
      </c>
      <c r="BP10" s="659"/>
      <c r="BQ10" s="659"/>
      <c r="BR10" s="659"/>
      <c r="BS10" s="660" t="s">
        <v>231</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15275</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15275</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722566</v>
      </c>
      <c r="S11" s="622"/>
      <c r="T11" s="622"/>
      <c r="U11" s="622"/>
      <c r="V11" s="622"/>
      <c r="W11" s="622"/>
      <c r="X11" s="622"/>
      <c r="Y11" s="623"/>
      <c r="Z11" s="624">
        <v>4</v>
      </c>
      <c r="AA11" s="625"/>
      <c r="AB11" s="625"/>
      <c r="AC11" s="626"/>
      <c r="AD11" s="627">
        <v>722566</v>
      </c>
      <c r="AE11" s="622"/>
      <c r="AF11" s="622"/>
      <c r="AG11" s="622"/>
      <c r="AH11" s="622"/>
      <c r="AI11" s="622"/>
      <c r="AJ11" s="622"/>
      <c r="AK11" s="623"/>
      <c r="AL11" s="624">
        <v>9.1</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117623</v>
      </c>
      <c r="BH11" s="622"/>
      <c r="BI11" s="622"/>
      <c r="BJ11" s="622"/>
      <c r="BK11" s="622"/>
      <c r="BL11" s="622"/>
      <c r="BM11" s="622"/>
      <c r="BN11" s="623"/>
      <c r="BO11" s="659">
        <v>3.3</v>
      </c>
      <c r="BP11" s="659"/>
      <c r="BQ11" s="659"/>
      <c r="BR11" s="659"/>
      <c r="BS11" s="660" t="s">
        <v>139</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703093</v>
      </c>
      <c r="CS11" s="622"/>
      <c r="CT11" s="622"/>
      <c r="CU11" s="622"/>
      <c r="CV11" s="622"/>
      <c r="CW11" s="622"/>
      <c r="CX11" s="622"/>
      <c r="CY11" s="623"/>
      <c r="CZ11" s="659">
        <v>4.0999999999999996</v>
      </c>
      <c r="DA11" s="659"/>
      <c r="DB11" s="659"/>
      <c r="DC11" s="659"/>
      <c r="DD11" s="627">
        <v>95819</v>
      </c>
      <c r="DE11" s="622"/>
      <c r="DF11" s="622"/>
      <c r="DG11" s="622"/>
      <c r="DH11" s="622"/>
      <c r="DI11" s="622"/>
      <c r="DJ11" s="622"/>
      <c r="DK11" s="622"/>
      <c r="DL11" s="622"/>
      <c r="DM11" s="622"/>
      <c r="DN11" s="622"/>
      <c r="DO11" s="622"/>
      <c r="DP11" s="623"/>
      <c r="DQ11" s="627">
        <v>493171</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3587</v>
      </c>
      <c r="S12" s="622"/>
      <c r="T12" s="622"/>
      <c r="U12" s="622"/>
      <c r="V12" s="622"/>
      <c r="W12" s="622"/>
      <c r="X12" s="622"/>
      <c r="Y12" s="623"/>
      <c r="Z12" s="659">
        <v>0</v>
      </c>
      <c r="AA12" s="659"/>
      <c r="AB12" s="659"/>
      <c r="AC12" s="659"/>
      <c r="AD12" s="660">
        <v>3587</v>
      </c>
      <c r="AE12" s="660"/>
      <c r="AF12" s="660"/>
      <c r="AG12" s="660"/>
      <c r="AH12" s="660"/>
      <c r="AI12" s="660"/>
      <c r="AJ12" s="660"/>
      <c r="AK12" s="660"/>
      <c r="AL12" s="624">
        <v>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1710086</v>
      </c>
      <c r="BH12" s="622"/>
      <c r="BI12" s="622"/>
      <c r="BJ12" s="622"/>
      <c r="BK12" s="622"/>
      <c r="BL12" s="622"/>
      <c r="BM12" s="622"/>
      <c r="BN12" s="623"/>
      <c r="BO12" s="659">
        <v>48.5</v>
      </c>
      <c r="BP12" s="659"/>
      <c r="BQ12" s="659"/>
      <c r="BR12" s="659"/>
      <c r="BS12" s="660" t="s">
        <v>231</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447748</v>
      </c>
      <c r="CS12" s="622"/>
      <c r="CT12" s="622"/>
      <c r="CU12" s="622"/>
      <c r="CV12" s="622"/>
      <c r="CW12" s="622"/>
      <c r="CX12" s="622"/>
      <c r="CY12" s="623"/>
      <c r="CZ12" s="659">
        <v>2.6</v>
      </c>
      <c r="DA12" s="659"/>
      <c r="DB12" s="659"/>
      <c r="DC12" s="659"/>
      <c r="DD12" s="627" t="s">
        <v>256</v>
      </c>
      <c r="DE12" s="622"/>
      <c r="DF12" s="622"/>
      <c r="DG12" s="622"/>
      <c r="DH12" s="622"/>
      <c r="DI12" s="622"/>
      <c r="DJ12" s="622"/>
      <c r="DK12" s="622"/>
      <c r="DL12" s="622"/>
      <c r="DM12" s="622"/>
      <c r="DN12" s="622"/>
      <c r="DO12" s="622"/>
      <c r="DP12" s="623"/>
      <c r="DQ12" s="627">
        <v>265404</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1709170</v>
      </c>
      <c r="BH13" s="622"/>
      <c r="BI13" s="622"/>
      <c r="BJ13" s="622"/>
      <c r="BK13" s="622"/>
      <c r="BL13" s="622"/>
      <c r="BM13" s="622"/>
      <c r="BN13" s="623"/>
      <c r="BO13" s="659">
        <v>48.4</v>
      </c>
      <c r="BP13" s="659"/>
      <c r="BQ13" s="659"/>
      <c r="BR13" s="659"/>
      <c r="BS13" s="660" t="s">
        <v>130</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1760406</v>
      </c>
      <c r="CS13" s="622"/>
      <c r="CT13" s="622"/>
      <c r="CU13" s="622"/>
      <c r="CV13" s="622"/>
      <c r="CW13" s="622"/>
      <c r="CX13" s="622"/>
      <c r="CY13" s="623"/>
      <c r="CZ13" s="659">
        <v>10.199999999999999</v>
      </c>
      <c r="DA13" s="659"/>
      <c r="DB13" s="659"/>
      <c r="DC13" s="659"/>
      <c r="DD13" s="627">
        <v>743205</v>
      </c>
      <c r="DE13" s="622"/>
      <c r="DF13" s="622"/>
      <c r="DG13" s="622"/>
      <c r="DH13" s="622"/>
      <c r="DI13" s="622"/>
      <c r="DJ13" s="622"/>
      <c r="DK13" s="622"/>
      <c r="DL13" s="622"/>
      <c r="DM13" s="622"/>
      <c r="DN13" s="622"/>
      <c r="DO13" s="622"/>
      <c r="DP13" s="623"/>
      <c r="DQ13" s="627">
        <v>1043184</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4</v>
      </c>
      <c r="S14" s="622"/>
      <c r="T14" s="622"/>
      <c r="U14" s="622"/>
      <c r="V14" s="622"/>
      <c r="W14" s="622"/>
      <c r="X14" s="622"/>
      <c r="Y14" s="623"/>
      <c r="Z14" s="659">
        <v>0</v>
      </c>
      <c r="AA14" s="659"/>
      <c r="AB14" s="659"/>
      <c r="AC14" s="659"/>
      <c r="AD14" s="660">
        <v>4</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121188</v>
      </c>
      <c r="BH14" s="622"/>
      <c r="BI14" s="622"/>
      <c r="BJ14" s="622"/>
      <c r="BK14" s="622"/>
      <c r="BL14" s="622"/>
      <c r="BM14" s="622"/>
      <c r="BN14" s="623"/>
      <c r="BO14" s="659">
        <v>3.4</v>
      </c>
      <c r="BP14" s="659"/>
      <c r="BQ14" s="659"/>
      <c r="BR14" s="659"/>
      <c r="BS14" s="660" t="s">
        <v>231</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408263</v>
      </c>
      <c r="CS14" s="622"/>
      <c r="CT14" s="622"/>
      <c r="CU14" s="622"/>
      <c r="CV14" s="622"/>
      <c r="CW14" s="622"/>
      <c r="CX14" s="622"/>
      <c r="CY14" s="623"/>
      <c r="CZ14" s="659">
        <v>2.4</v>
      </c>
      <c r="DA14" s="659"/>
      <c r="DB14" s="659"/>
      <c r="DC14" s="659"/>
      <c r="DD14" s="627">
        <v>3520</v>
      </c>
      <c r="DE14" s="622"/>
      <c r="DF14" s="622"/>
      <c r="DG14" s="622"/>
      <c r="DH14" s="622"/>
      <c r="DI14" s="622"/>
      <c r="DJ14" s="622"/>
      <c r="DK14" s="622"/>
      <c r="DL14" s="622"/>
      <c r="DM14" s="622"/>
      <c r="DN14" s="622"/>
      <c r="DO14" s="622"/>
      <c r="DP14" s="623"/>
      <c r="DQ14" s="627">
        <v>404264</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231</v>
      </c>
      <c r="S15" s="622"/>
      <c r="T15" s="622"/>
      <c r="U15" s="622"/>
      <c r="V15" s="622"/>
      <c r="W15" s="622"/>
      <c r="X15" s="622"/>
      <c r="Y15" s="623"/>
      <c r="Z15" s="659" t="s">
        <v>139</v>
      </c>
      <c r="AA15" s="659"/>
      <c r="AB15" s="659"/>
      <c r="AC15" s="659"/>
      <c r="AD15" s="660" t="s">
        <v>130</v>
      </c>
      <c r="AE15" s="660"/>
      <c r="AF15" s="660"/>
      <c r="AG15" s="660"/>
      <c r="AH15" s="660"/>
      <c r="AI15" s="660"/>
      <c r="AJ15" s="660"/>
      <c r="AK15" s="660"/>
      <c r="AL15" s="624" t="s">
        <v>231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240517</v>
      </c>
      <c r="BH15" s="622"/>
      <c r="BI15" s="622"/>
      <c r="BJ15" s="622"/>
      <c r="BK15" s="622"/>
      <c r="BL15" s="622"/>
      <c r="BM15" s="622"/>
      <c r="BN15" s="623"/>
      <c r="BO15" s="659">
        <v>6.8</v>
      </c>
      <c r="BP15" s="659"/>
      <c r="BQ15" s="659"/>
      <c r="BR15" s="659"/>
      <c r="BS15" s="660" t="s">
        <v>130</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1944216</v>
      </c>
      <c r="CS15" s="622"/>
      <c r="CT15" s="622"/>
      <c r="CU15" s="622"/>
      <c r="CV15" s="622"/>
      <c r="CW15" s="622"/>
      <c r="CX15" s="622"/>
      <c r="CY15" s="623"/>
      <c r="CZ15" s="659">
        <v>11.3</v>
      </c>
      <c r="DA15" s="659"/>
      <c r="DB15" s="659"/>
      <c r="DC15" s="659"/>
      <c r="DD15" s="627">
        <v>343489</v>
      </c>
      <c r="DE15" s="622"/>
      <c r="DF15" s="622"/>
      <c r="DG15" s="622"/>
      <c r="DH15" s="622"/>
      <c r="DI15" s="622"/>
      <c r="DJ15" s="622"/>
      <c r="DK15" s="622"/>
      <c r="DL15" s="622"/>
      <c r="DM15" s="622"/>
      <c r="DN15" s="622"/>
      <c r="DO15" s="622"/>
      <c r="DP15" s="623"/>
      <c r="DQ15" s="627">
        <v>1424506</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16720</v>
      </c>
      <c r="S16" s="622"/>
      <c r="T16" s="622"/>
      <c r="U16" s="622"/>
      <c r="V16" s="622"/>
      <c r="W16" s="622"/>
      <c r="X16" s="622"/>
      <c r="Y16" s="623"/>
      <c r="Z16" s="659">
        <v>0.1</v>
      </c>
      <c r="AA16" s="659"/>
      <c r="AB16" s="659"/>
      <c r="AC16" s="659"/>
      <c r="AD16" s="660">
        <v>16720</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59" t="s">
        <v>130</v>
      </c>
      <c r="BP16" s="659"/>
      <c r="BQ16" s="659"/>
      <c r="BR16" s="659"/>
      <c r="BS16" s="660" t="s">
        <v>231</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593449</v>
      </c>
      <c r="CS16" s="622"/>
      <c r="CT16" s="622"/>
      <c r="CU16" s="622"/>
      <c r="CV16" s="622"/>
      <c r="CW16" s="622"/>
      <c r="CX16" s="622"/>
      <c r="CY16" s="623"/>
      <c r="CZ16" s="659">
        <v>3.4</v>
      </c>
      <c r="DA16" s="659"/>
      <c r="DB16" s="659"/>
      <c r="DC16" s="659"/>
      <c r="DD16" s="627" t="s">
        <v>231</v>
      </c>
      <c r="DE16" s="622"/>
      <c r="DF16" s="622"/>
      <c r="DG16" s="622"/>
      <c r="DH16" s="622"/>
      <c r="DI16" s="622"/>
      <c r="DJ16" s="622"/>
      <c r="DK16" s="622"/>
      <c r="DL16" s="622"/>
      <c r="DM16" s="622"/>
      <c r="DN16" s="622"/>
      <c r="DO16" s="622"/>
      <c r="DP16" s="623"/>
      <c r="DQ16" s="627">
        <v>106004</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72315</v>
      </c>
      <c r="S17" s="622"/>
      <c r="T17" s="622"/>
      <c r="U17" s="622"/>
      <c r="V17" s="622"/>
      <c r="W17" s="622"/>
      <c r="X17" s="622"/>
      <c r="Y17" s="623"/>
      <c r="Z17" s="659">
        <v>0.4</v>
      </c>
      <c r="AA17" s="659"/>
      <c r="AB17" s="659"/>
      <c r="AC17" s="659"/>
      <c r="AD17" s="660">
        <v>72315</v>
      </c>
      <c r="AE17" s="660"/>
      <c r="AF17" s="660"/>
      <c r="AG17" s="660"/>
      <c r="AH17" s="660"/>
      <c r="AI17" s="660"/>
      <c r="AJ17" s="660"/>
      <c r="AK17" s="660"/>
      <c r="AL17" s="624">
        <v>0.9</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59" t="s">
        <v>231</v>
      </c>
      <c r="BP17" s="659"/>
      <c r="BQ17" s="659"/>
      <c r="BR17" s="659"/>
      <c r="BS17" s="660" t="s">
        <v>231</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1331288</v>
      </c>
      <c r="CS17" s="622"/>
      <c r="CT17" s="622"/>
      <c r="CU17" s="622"/>
      <c r="CV17" s="622"/>
      <c r="CW17" s="622"/>
      <c r="CX17" s="622"/>
      <c r="CY17" s="623"/>
      <c r="CZ17" s="659">
        <v>7.7</v>
      </c>
      <c r="DA17" s="659"/>
      <c r="DB17" s="659"/>
      <c r="DC17" s="659"/>
      <c r="DD17" s="627" t="s">
        <v>256</v>
      </c>
      <c r="DE17" s="622"/>
      <c r="DF17" s="622"/>
      <c r="DG17" s="622"/>
      <c r="DH17" s="622"/>
      <c r="DI17" s="622"/>
      <c r="DJ17" s="622"/>
      <c r="DK17" s="622"/>
      <c r="DL17" s="622"/>
      <c r="DM17" s="622"/>
      <c r="DN17" s="622"/>
      <c r="DO17" s="622"/>
      <c r="DP17" s="623"/>
      <c r="DQ17" s="627">
        <v>1323953</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24264</v>
      </c>
      <c r="S18" s="622"/>
      <c r="T18" s="622"/>
      <c r="U18" s="622"/>
      <c r="V18" s="622"/>
      <c r="W18" s="622"/>
      <c r="X18" s="622"/>
      <c r="Y18" s="623"/>
      <c r="Z18" s="659">
        <v>0.1</v>
      </c>
      <c r="AA18" s="659"/>
      <c r="AB18" s="659"/>
      <c r="AC18" s="659"/>
      <c r="AD18" s="660">
        <v>24264</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231</v>
      </c>
      <c r="BH18" s="622"/>
      <c r="BI18" s="622"/>
      <c r="BJ18" s="622"/>
      <c r="BK18" s="622"/>
      <c r="BL18" s="622"/>
      <c r="BM18" s="622"/>
      <c r="BN18" s="623"/>
      <c r="BO18" s="659" t="s">
        <v>231</v>
      </c>
      <c r="BP18" s="659"/>
      <c r="BQ18" s="659"/>
      <c r="BR18" s="659"/>
      <c r="BS18" s="660" t="s">
        <v>231</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231</v>
      </c>
      <c r="CS18" s="622"/>
      <c r="CT18" s="622"/>
      <c r="CU18" s="622"/>
      <c r="CV18" s="622"/>
      <c r="CW18" s="622"/>
      <c r="CX18" s="622"/>
      <c r="CY18" s="623"/>
      <c r="CZ18" s="659" t="s">
        <v>231</v>
      </c>
      <c r="DA18" s="659"/>
      <c r="DB18" s="659"/>
      <c r="DC18" s="659"/>
      <c r="DD18" s="627" t="s">
        <v>231</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23501</v>
      </c>
      <c r="S19" s="622"/>
      <c r="T19" s="622"/>
      <c r="U19" s="622"/>
      <c r="V19" s="622"/>
      <c r="W19" s="622"/>
      <c r="X19" s="622"/>
      <c r="Y19" s="623"/>
      <c r="Z19" s="659">
        <v>0.1</v>
      </c>
      <c r="AA19" s="659"/>
      <c r="AB19" s="659"/>
      <c r="AC19" s="659"/>
      <c r="AD19" s="660">
        <v>23501</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175180</v>
      </c>
      <c r="BH19" s="622"/>
      <c r="BI19" s="622"/>
      <c r="BJ19" s="622"/>
      <c r="BK19" s="622"/>
      <c r="BL19" s="622"/>
      <c r="BM19" s="622"/>
      <c r="BN19" s="623"/>
      <c r="BO19" s="659">
        <v>5</v>
      </c>
      <c r="BP19" s="659"/>
      <c r="BQ19" s="659"/>
      <c r="BR19" s="659"/>
      <c r="BS19" s="660" t="s">
        <v>130</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231</v>
      </c>
      <c r="CS19" s="622"/>
      <c r="CT19" s="622"/>
      <c r="CU19" s="622"/>
      <c r="CV19" s="622"/>
      <c r="CW19" s="622"/>
      <c r="CX19" s="622"/>
      <c r="CY19" s="623"/>
      <c r="CZ19" s="659" t="s">
        <v>231</v>
      </c>
      <c r="DA19" s="659"/>
      <c r="DB19" s="659"/>
      <c r="DC19" s="659"/>
      <c r="DD19" s="627" t="s">
        <v>231</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763</v>
      </c>
      <c r="S20" s="622"/>
      <c r="T20" s="622"/>
      <c r="U20" s="622"/>
      <c r="V20" s="622"/>
      <c r="W20" s="622"/>
      <c r="X20" s="622"/>
      <c r="Y20" s="623"/>
      <c r="Z20" s="659">
        <v>0</v>
      </c>
      <c r="AA20" s="659"/>
      <c r="AB20" s="659"/>
      <c r="AC20" s="659"/>
      <c r="AD20" s="660">
        <v>763</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175180</v>
      </c>
      <c r="BH20" s="622"/>
      <c r="BI20" s="622"/>
      <c r="BJ20" s="622"/>
      <c r="BK20" s="622"/>
      <c r="BL20" s="622"/>
      <c r="BM20" s="622"/>
      <c r="BN20" s="623"/>
      <c r="BO20" s="659">
        <v>5</v>
      </c>
      <c r="BP20" s="659"/>
      <c r="BQ20" s="659"/>
      <c r="BR20" s="659"/>
      <c r="BS20" s="660" t="s">
        <v>130</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17270557</v>
      </c>
      <c r="CS20" s="622"/>
      <c r="CT20" s="622"/>
      <c r="CU20" s="622"/>
      <c r="CV20" s="622"/>
      <c r="CW20" s="622"/>
      <c r="CX20" s="622"/>
      <c r="CY20" s="623"/>
      <c r="CZ20" s="659">
        <v>100</v>
      </c>
      <c r="DA20" s="659"/>
      <c r="DB20" s="659"/>
      <c r="DC20" s="659"/>
      <c r="DD20" s="627">
        <v>1561232</v>
      </c>
      <c r="DE20" s="622"/>
      <c r="DF20" s="622"/>
      <c r="DG20" s="622"/>
      <c r="DH20" s="622"/>
      <c r="DI20" s="622"/>
      <c r="DJ20" s="622"/>
      <c r="DK20" s="622"/>
      <c r="DL20" s="622"/>
      <c r="DM20" s="622"/>
      <c r="DN20" s="622"/>
      <c r="DO20" s="622"/>
      <c r="DP20" s="623"/>
      <c r="DQ20" s="627">
        <v>12099344</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4654090</v>
      </c>
      <c r="S21" s="622"/>
      <c r="T21" s="622"/>
      <c r="U21" s="622"/>
      <c r="V21" s="622"/>
      <c r="W21" s="622"/>
      <c r="X21" s="622"/>
      <c r="Y21" s="623"/>
      <c r="Z21" s="659">
        <v>25.7</v>
      </c>
      <c r="AA21" s="659"/>
      <c r="AB21" s="659"/>
      <c r="AC21" s="659"/>
      <c r="AD21" s="660">
        <v>3505694</v>
      </c>
      <c r="AE21" s="660"/>
      <c r="AF21" s="660"/>
      <c r="AG21" s="660"/>
      <c r="AH21" s="660"/>
      <c r="AI21" s="660"/>
      <c r="AJ21" s="660"/>
      <c r="AK21" s="660"/>
      <c r="AL21" s="624">
        <v>44</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139</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3505694</v>
      </c>
      <c r="S22" s="622"/>
      <c r="T22" s="622"/>
      <c r="U22" s="622"/>
      <c r="V22" s="622"/>
      <c r="W22" s="622"/>
      <c r="X22" s="622"/>
      <c r="Y22" s="623"/>
      <c r="Z22" s="659">
        <v>19.399999999999999</v>
      </c>
      <c r="AA22" s="659"/>
      <c r="AB22" s="659"/>
      <c r="AC22" s="659"/>
      <c r="AD22" s="660">
        <v>3505694</v>
      </c>
      <c r="AE22" s="660"/>
      <c r="AF22" s="660"/>
      <c r="AG22" s="660"/>
      <c r="AH22" s="660"/>
      <c r="AI22" s="660"/>
      <c r="AJ22" s="660"/>
      <c r="AK22" s="660"/>
      <c r="AL22" s="624">
        <v>44</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231</v>
      </c>
      <c r="BP22" s="659"/>
      <c r="BQ22" s="659"/>
      <c r="BR22" s="659"/>
      <c r="BS22" s="660" t="s">
        <v>231</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1004694</v>
      </c>
      <c r="S23" s="622"/>
      <c r="T23" s="622"/>
      <c r="U23" s="622"/>
      <c r="V23" s="622"/>
      <c r="W23" s="622"/>
      <c r="X23" s="622"/>
      <c r="Y23" s="623"/>
      <c r="Z23" s="659">
        <v>5.6</v>
      </c>
      <c r="AA23" s="659"/>
      <c r="AB23" s="659"/>
      <c r="AC23" s="659"/>
      <c r="AD23" s="660" t="s">
        <v>139</v>
      </c>
      <c r="AE23" s="660"/>
      <c r="AF23" s="660"/>
      <c r="AG23" s="660"/>
      <c r="AH23" s="660"/>
      <c r="AI23" s="660"/>
      <c r="AJ23" s="660"/>
      <c r="AK23" s="660"/>
      <c r="AL23" s="624" t="s">
        <v>130</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175180</v>
      </c>
      <c r="BH23" s="622"/>
      <c r="BI23" s="622"/>
      <c r="BJ23" s="622"/>
      <c r="BK23" s="622"/>
      <c r="BL23" s="622"/>
      <c r="BM23" s="622"/>
      <c r="BN23" s="623"/>
      <c r="BO23" s="659">
        <v>5</v>
      </c>
      <c r="BP23" s="659"/>
      <c r="BQ23" s="659"/>
      <c r="BR23" s="659"/>
      <c r="BS23" s="660" t="s">
        <v>231</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143702</v>
      </c>
      <c r="S24" s="622"/>
      <c r="T24" s="622"/>
      <c r="U24" s="622"/>
      <c r="V24" s="622"/>
      <c r="W24" s="622"/>
      <c r="X24" s="622"/>
      <c r="Y24" s="623"/>
      <c r="Z24" s="659">
        <v>0.8</v>
      </c>
      <c r="AA24" s="659"/>
      <c r="AB24" s="659"/>
      <c r="AC24" s="659"/>
      <c r="AD24" s="660" t="s">
        <v>231</v>
      </c>
      <c r="AE24" s="660"/>
      <c r="AF24" s="660"/>
      <c r="AG24" s="660"/>
      <c r="AH24" s="660"/>
      <c r="AI24" s="660"/>
      <c r="AJ24" s="660"/>
      <c r="AK24" s="660"/>
      <c r="AL24" s="624" t="s">
        <v>256</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231</v>
      </c>
      <c r="BH24" s="622"/>
      <c r="BI24" s="622"/>
      <c r="BJ24" s="622"/>
      <c r="BK24" s="622"/>
      <c r="BL24" s="622"/>
      <c r="BM24" s="622"/>
      <c r="BN24" s="623"/>
      <c r="BO24" s="659" t="s">
        <v>231</v>
      </c>
      <c r="BP24" s="659"/>
      <c r="BQ24" s="659"/>
      <c r="BR24" s="659"/>
      <c r="BS24" s="660" t="s">
        <v>130</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6200590</v>
      </c>
      <c r="CS24" s="674"/>
      <c r="CT24" s="674"/>
      <c r="CU24" s="674"/>
      <c r="CV24" s="674"/>
      <c r="CW24" s="674"/>
      <c r="CX24" s="674"/>
      <c r="CY24" s="702"/>
      <c r="CZ24" s="703">
        <v>35.9</v>
      </c>
      <c r="DA24" s="685"/>
      <c r="DB24" s="685"/>
      <c r="DC24" s="705"/>
      <c r="DD24" s="701">
        <v>4350632</v>
      </c>
      <c r="DE24" s="674"/>
      <c r="DF24" s="674"/>
      <c r="DG24" s="674"/>
      <c r="DH24" s="674"/>
      <c r="DI24" s="674"/>
      <c r="DJ24" s="674"/>
      <c r="DK24" s="702"/>
      <c r="DL24" s="701">
        <v>4208773</v>
      </c>
      <c r="DM24" s="674"/>
      <c r="DN24" s="674"/>
      <c r="DO24" s="674"/>
      <c r="DP24" s="674"/>
      <c r="DQ24" s="674"/>
      <c r="DR24" s="674"/>
      <c r="DS24" s="674"/>
      <c r="DT24" s="674"/>
      <c r="DU24" s="674"/>
      <c r="DV24" s="702"/>
      <c r="DW24" s="703">
        <v>52</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9213122</v>
      </c>
      <c r="S25" s="622"/>
      <c r="T25" s="622"/>
      <c r="U25" s="622"/>
      <c r="V25" s="622"/>
      <c r="W25" s="622"/>
      <c r="X25" s="622"/>
      <c r="Y25" s="623"/>
      <c r="Z25" s="659">
        <v>51</v>
      </c>
      <c r="AA25" s="659"/>
      <c r="AB25" s="659"/>
      <c r="AC25" s="659"/>
      <c r="AD25" s="660">
        <v>7889546</v>
      </c>
      <c r="AE25" s="660"/>
      <c r="AF25" s="660"/>
      <c r="AG25" s="660"/>
      <c r="AH25" s="660"/>
      <c r="AI25" s="660"/>
      <c r="AJ25" s="660"/>
      <c r="AK25" s="660"/>
      <c r="AL25" s="624">
        <v>99</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231</v>
      </c>
      <c r="BH25" s="622"/>
      <c r="BI25" s="622"/>
      <c r="BJ25" s="622"/>
      <c r="BK25" s="622"/>
      <c r="BL25" s="622"/>
      <c r="BM25" s="622"/>
      <c r="BN25" s="623"/>
      <c r="BO25" s="659" t="s">
        <v>130</v>
      </c>
      <c r="BP25" s="659"/>
      <c r="BQ25" s="659"/>
      <c r="BR25" s="659"/>
      <c r="BS25" s="660" t="s">
        <v>231</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2601246</v>
      </c>
      <c r="CS25" s="634"/>
      <c r="CT25" s="634"/>
      <c r="CU25" s="634"/>
      <c r="CV25" s="634"/>
      <c r="CW25" s="634"/>
      <c r="CX25" s="634"/>
      <c r="CY25" s="635"/>
      <c r="CZ25" s="624">
        <v>15.1</v>
      </c>
      <c r="DA25" s="636"/>
      <c r="DB25" s="636"/>
      <c r="DC25" s="637"/>
      <c r="DD25" s="627">
        <v>2409863</v>
      </c>
      <c r="DE25" s="634"/>
      <c r="DF25" s="634"/>
      <c r="DG25" s="634"/>
      <c r="DH25" s="634"/>
      <c r="DI25" s="634"/>
      <c r="DJ25" s="634"/>
      <c r="DK25" s="635"/>
      <c r="DL25" s="627">
        <v>2275216</v>
      </c>
      <c r="DM25" s="634"/>
      <c r="DN25" s="634"/>
      <c r="DO25" s="634"/>
      <c r="DP25" s="634"/>
      <c r="DQ25" s="634"/>
      <c r="DR25" s="634"/>
      <c r="DS25" s="634"/>
      <c r="DT25" s="634"/>
      <c r="DU25" s="634"/>
      <c r="DV25" s="635"/>
      <c r="DW25" s="624">
        <v>28.1</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3025</v>
      </c>
      <c r="S26" s="622"/>
      <c r="T26" s="622"/>
      <c r="U26" s="622"/>
      <c r="V26" s="622"/>
      <c r="W26" s="622"/>
      <c r="X26" s="622"/>
      <c r="Y26" s="623"/>
      <c r="Z26" s="659">
        <v>0</v>
      </c>
      <c r="AA26" s="659"/>
      <c r="AB26" s="659"/>
      <c r="AC26" s="659"/>
      <c r="AD26" s="660">
        <v>3025</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256</v>
      </c>
      <c r="BH26" s="622"/>
      <c r="BI26" s="622"/>
      <c r="BJ26" s="622"/>
      <c r="BK26" s="622"/>
      <c r="BL26" s="622"/>
      <c r="BM26" s="622"/>
      <c r="BN26" s="623"/>
      <c r="BO26" s="659" t="s">
        <v>130</v>
      </c>
      <c r="BP26" s="659"/>
      <c r="BQ26" s="659"/>
      <c r="BR26" s="659"/>
      <c r="BS26" s="660" t="s">
        <v>231</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1492887</v>
      </c>
      <c r="CS26" s="622"/>
      <c r="CT26" s="622"/>
      <c r="CU26" s="622"/>
      <c r="CV26" s="622"/>
      <c r="CW26" s="622"/>
      <c r="CX26" s="622"/>
      <c r="CY26" s="623"/>
      <c r="CZ26" s="624">
        <v>8.6</v>
      </c>
      <c r="DA26" s="636"/>
      <c r="DB26" s="636"/>
      <c r="DC26" s="637"/>
      <c r="DD26" s="627">
        <v>1389111</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32793</v>
      </c>
      <c r="S27" s="622"/>
      <c r="T27" s="622"/>
      <c r="U27" s="622"/>
      <c r="V27" s="622"/>
      <c r="W27" s="622"/>
      <c r="X27" s="622"/>
      <c r="Y27" s="623"/>
      <c r="Z27" s="659">
        <v>0.2</v>
      </c>
      <c r="AA27" s="659"/>
      <c r="AB27" s="659"/>
      <c r="AC27" s="659"/>
      <c r="AD27" s="660" t="s">
        <v>130</v>
      </c>
      <c r="AE27" s="660"/>
      <c r="AF27" s="660"/>
      <c r="AG27" s="660"/>
      <c r="AH27" s="660"/>
      <c r="AI27" s="660"/>
      <c r="AJ27" s="660"/>
      <c r="AK27" s="660"/>
      <c r="AL27" s="624" t="s">
        <v>231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3527741</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2268056</v>
      </c>
      <c r="CS27" s="634"/>
      <c r="CT27" s="634"/>
      <c r="CU27" s="634"/>
      <c r="CV27" s="634"/>
      <c r="CW27" s="634"/>
      <c r="CX27" s="634"/>
      <c r="CY27" s="635"/>
      <c r="CZ27" s="624">
        <v>13.1</v>
      </c>
      <c r="DA27" s="636"/>
      <c r="DB27" s="636"/>
      <c r="DC27" s="637"/>
      <c r="DD27" s="627">
        <v>616816</v>
      </c>
      <c r="DE27" s="634"/>
      <c r="DF27" s="634"/>
      <c r="DG27" s="634"/>
      <c r="DH27" s="634"/>
      <c r="DI27" s="634"/>
      <c r="DJ27" s="634"/>
      <c r="DK27" s="635"/>
      <c r="DL27" s="627">
        <v>609604</v>
      </c>
      <c r="DM27" s="634"/>
      <c r="DN27" s="634"/>
      <c r="DO27" s="634"/>
      <c r="DP27" s="634"/>
      <c r="DQ27" s="634"/>
      <c r="DR27" s="634"/>
      <c r="DS27" s="634"/>
      <c r="DT27" s="634"/>
      <c r="DU27" s="634"/>
      <c r="DV27" s="635"/>
      <c r="DW27" s="624">
        <v>7.5</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106656</v>
      </c>
      <c r="S28" s="622"/>
      <c r="T28" s="622"/>
      <c r="U28" s="622"/>
      <c r="V28" s="622"/>
      <c r="W28" s="622"/>
      <c r="X28" s="622"/>
      <c r="Y28" s="623"/>
      <c r="Z28" s="659">
        <v>0.6</v>
      </c>
      <c r="AA28" s="659"/>
      <c r="AB28" s="659"/>
      <c r="AC28" s="659"/>
      <c r="AD28" s="660">
        <v>11340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1331288</v>
      </c>
      <c r="CS28" s="622"/>
      <c r="CT28" s="622"/>
      <c r="CU28" s="622"/>
      <c r="CV28" s="622"/>
      <c r="CW28" s="622"/>
      <c r="CX28" s="622"/>
      <c r="CY28" s="623"/>
      <c r="CZ28" s="624">
        <v>7.7</v>
      </c>
      <c r="DA28" s="636"/>
      <c r="DB28" s="636"/>
      <c r="DC28" s="637"/>
      <c r="DD28" s="627">
        <v>1323953</v>
      </c>
      <c r="DE28" s="622"/>
      <c r="DF28" s="622"/>
      <c r="DG28" s="622"/>
      <c r="DH28" s="622"/>
      <c r="DI28" s="622"/>
      <c r="DJ28" s="622"/>
      <c r="DK28" s="623"/>
      <c r="DL28" s="627">
        <v>1323953</v>
      </c>
      <c r="DM28" s="622"/>
      <c r="DN28" s="622"/>
      <c r="DO28" s="622"/>
      <c r="DP28" s="622"/>
      <c r="DQ28" s="622"/>
      <c r="DR28" s="622"/>
      <c r="DS28" s="622"/>
      <c r="DT28" s="622"/>
      <c r="DU28" s="622"/>
      <c r="DV28" s="623"/>
      <c r="DW28" s="624">
        <v>16.399999999999999</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17053</v>
      </c>
      <c r="S29" s="622"/>
      <c r="T29" s="622"/>
      <c r="U29" s="622"/>
      <c r="V29" s="622"/>
      <c r="W29" s="622"/>
      <c r="X29" s="622"/>
      <c r="Y29" s="623"/>
      <c r="Z29" s="659">
        <v>0.1</v>
      </c>
      <c r="AA29" s="659"/>
      <c r="AB29" s="659"/>
      <c r="AC29" s="659"/>
      <c r="AD29" s="660" t="s">
        <v>139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1331282</v>
      </c>
      <c r="CS29" s="634"/>
      <c r="CT29" s="634"/>
      <c r="CU29" s="634"/>
      <c r="CV29" s="634"/>
      <c r="CW29" s="634"/>
      <c r="CX29" s="634"/>
      <c r="CY29" s="635"/>
      <c r="CZ29" s="624">
        <v>7.7</v>
      </c>
      <c r="DA29" s="636"/>
      <c r="DB29" s="636"/>
      <c r="DC29" s="637"/>
      <c r="DD29" s="627">
        <v>1323947</v>
      </c>
      <c r="DE29" s="634"/>
      <c r="DF29" s="634"/>
      <c r="DG29" s="634"/>
      <c r="DH29" s="634"/>
      <c r="DI29" s="634"/>
      <c r="DJ29" s="634"/>
      <c r="DK29" s="635"/>
      <c r="DL29" s="627">
        <v>1323947</v>
      </c>
      <c r="DM29" s="634"/>
      <c r="DN29" s="634"/>
      <c r="DO29" s="634"/>
      <c r="DP29" s="634"/>
      <c r="DQ29" s="634"/>
      <c r="DR29" s="634"/>
      <c r="DS29" s="634"/>
      <c r="DT29" s="634"/>
      <c r="DU29" s="634"/>
      <c r="DV29" s="635"/>
      <c r="DW29" s="624">
        <v>16.399999999999999</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2789318</v>
      </c>
      <c r="S30" s="622"/>
      <c r="T30" s="622"/>
      <c r="U30" s="622"/>
      <c r="V30" s="622"/>
      <c r="W30" s="622"/>
      <c r="X30" s="622"/>
      <c r="Y30" s="623"/>
      <c r="Z30" s="659">
        <v>15.4</v>
      </c>
      <c r="AA30" s="659"/>
      <c r="AB30" s="659"/>
      <c r="AC30" s="659"/>
      <c r="AD30" s="660" t="s">
        <v>130</v>
      </c>
      <c r="AE30" s="660"/>
      <c r="AF30" s="660"/>
      <c r="AG30" s="660"/>
      <c r="AH30" s="660"/>
      <c r="AI30" s="660"/>
      <c r="AJ30" s="660"/>
      <c r="AK30" s="660"/>
      <c r="AL30" s="624" t="s">
        <v>130</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1284591</v>
      </c>
      <c r="CS30" s="622"/>
      <c r="CT30" s="622"/>
      <c r="CU30" s="622"/>
      <c r="CV30" s="622"/>
      <c r="CW30" s="622"/>
      <c r="CX30" s="622"/>
      <c r="CY30" s="623"/>
      <c r="CZ30" s="624">
        <v>7.4</v>
      </c>
      <c r="DA30" s="636"/>
      <c r="DB30" s="636"/>
      <c r="DC30" s="637"/>
      <c r="DD30" s="627">
        <v>1277321</v>
      </c>
      <c r="DE30" s="622"/>
      <c r="DF30" s="622"/>
      <c r="DG30" s="622"/>
      <c r="DH30" s="622"/>
      <c r="DI30" s="622"/>
      <c r="DJ30" s="622"/>
      <c r="DK30" s="623"/>
      <c r="DL30" s="627">
        <v>1277321</v>
      </c>
      <c r="DM30" s="622"/>
      <c r="DN30" s="622"/>
      <c r="DO30" s="622"/>
      <c r="DP30" s="622"/>
      <c r="DQ30" s="622"/>
      <c r="DR30" s="622"/>
      <c r="DS30" s="622"/>
      <c r="DT30" s="622"/>
      <c r="DU30" s="622"/>
      <c r="DV30" s="623"/>
      <c r="DW30" s="624">
        <v>15.8</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v>14001</v>
      </c>
      <c r="S31" s="622"/>
      <c r="T31" s="622"/>
      <c r="U31" s="622"/>
      <c r="V31" s="622"/>
      <c r="W31" s="622"/>
      <c r="X31" s="622"/>
      <c r="Y31" s="623"/>
      <c r="Z31" s="659">
        <v>0.1</v>
      </c>
      <c r="AA31" s="659"/>
      <c r="AB31" s="659"/>
      <c r="AC31" s="659"/>
      <c r="AD31" s="660">
        <v>14001</v>
      </c>
      <c r="AE31" s="660"/>
      <c r="AF31" s="660"/>
      <c r="AG31" s="660"/>
      <c r="AH31" s="660"/>
      <c r="AI31" s="660"/>
      <c r="AJ31" s="660"/>
      <c r="AK31" s="660"/>
      <c r="AL31" s="624">
        <v>0.2</v>
      </c>
      <c r="AM31" s="625"/>
      <c r="AN31" s="625"/>
      <c r="AO31" s="661"/>
      <c r="AP31" s="687" t="s">
        <v>315</v>
      </c>
      <c r="AQ31" s="688"/>
      <c r="AR31" s="688"/>
      <c r="AS31" s="688"/>
      <c r="AT31" s="689" t="s">
        <v>316</v>
      </c>
      <c r="AU31" s="214"/>
      <c r="AV31" s="214"/>
      <c r="AW31" s="214"/>
      <c r="AX31" s="676" t="s">
        <v>189</v>
      </c>
      <c r="AY31" s="677"/>
      <c r="AZ31" s="677"/>
      <c r="BA31" s="677"/>
      <c r="BB31" s="677"/>
      <c r="BC31" s="677"/>
      <c r="BD31" s="677"/>
      <c r="BE31" s="677"/>
      <c r="BF31" s="678"/>
      <c r="BG31" s="683">
        <v>98.9</v>
      </c>
      <c r="BH31" s="684"/>
      <c r="BI31" s="684"/>
      <c r="BJ31" s="684"/>
      <c r="BK31" s="684"/>
      <c r="BL31" s="684"/>
      <c r="BM31" s="685">
        <v>94.8</v>
      </c>
      <c r="BN31" s="684"/>
      <c r="BO31" s="684"/>
      <c r="BP31" s="684"/>
      <c r="BQ31" s="686"/>
      <c r="BR31" s="683">
        <v>99</v>
      </c>
      <c r="BS31" s="684"/>
      <c r="BT31" s="684"/>
      <c r="BU31" s="684"/>
      <c r="BV31" s="684"/>
      <c r="BW31" s="684"/>
      <c r="BX31" s="685">
        <v>94.6</v>
      </c>
      <c r="BY31" s="684"/>
      <c r="BZ31" s="684"/>
      <c r="CA31" s="684"/>
      <c r="CB31" s="686"/>
      <c r="CD31" s="642"/>
      <c r="CE31" s="643"/>
      <c r="CF31" s="618" t="s">
        <v>317</v>
      </c>
      <c r="CG31" s="619"/>
      <c r="CH31" s="619"/>
      <c r="CI31" s="619"/>
      <c r="CJ31" s="619"/>
      <c r="CK31" s="619"/>
      <c r="CL31" s="619"/>
      <c r="CM31" s="619"/>
      <c r="CN31" s="619"/>
      <c r="CO31" s="619"/>
      <c r="CP31" s="619"/>
      <c r="CQ31" s="620"/>
      <c r="CR31" s="621">
        <v>46691</v>
      </c>
      <c r="CS31" s="634"/>
      <c r="CT31" s="634"/>
      <c r="CU31" s="634"/>
      <c r="CV31" s="634"/>
      <c r="CW31" s="634"/>
      <c r="CX31" s="634"/>
      <c r="CY31" s="635"/>
      <c r="CZ31" s="624">
        <v>0.3</v>
      </c>
      <c r="DA31" s="636"/>
      <c r="DB31" s="636"/>
      <c r="DC31" s="637"/>
      <c r="DD31" s="627">
        <v>46626</v>
      </c>
      <c r="DE31" s="634"/>
      <c r="DF31" s="634"/>
      <c r="DG31" s="634"/>
      <c r="DH31" s="634"/>
      <c r="DI31" s="634"/>
      <c r="DJ31" s="634"/>
      <c r="DK31" s="635"/>
      <c r="DL31" s="627">
        <v>46626</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910142</v>
      </c>
      <c r="S32" s="622"/>
      <c r="T32" s="622"/>
      <c r="U32" s="622"/>
      <c r="V32" s="622"/>
      <c r="W32" s="622"/>
      <c r="X32" s="622"/>
      <c r="Y32" s="623"/>
      <c r="Z32" s="659">
        <v>5</v>
      </c>
      <c r="AA32" s="659"/>
      <c r="AB32" s="659"/>
      <c r="AC32" s="659"/>
      <c r="AD32" s="660" t="s">
        <v>231</v>
      </c>
      <c r="AE32" s="660"/>
      <c r="AF32" s="660"/>
      <c r="AG32" s="660"/>
      <c r="AH32" s="660"/>
      <c r="AI32" s="660"/>
      <c r="AJ32" s="660"/>
      <c r="AK32" s="660"/>
      <c r="AL32" s="624" t="s">
        <v>231</v>
      </c>
      <c r="AM32" s="625"/>
      <c r="AN32" s="625"/>
      <c r="AO32" s="661"/>
      <c r="AP32" s="662"/>
      <c r="AQ32" s="663"/>
      <c r="AR32" s="663"/>
      <c r="AS32" s="663"/>
      <c r="AT32" s="690"/>
      <c r="AU32" s="210" t="s">
        <v>319</v>
      </c>
      <c r="AX32" s="618" t="s">
        <v>320</v>
      </c>
      <c r="AY32" s="619"/>
      <c r="AZ32" s="619"/>
      <c r="BA32" s="619"/>
      <c r="BB32" s="619"/>
      <c r="BC32" s="619"/>
      <c r="BD32" s="619"/>
      <c r="BE32" s="619"/>
      <c r="BF32" s="620"/>
      <c r="BG32" s="692">
        <v>98.9</v>
      </c>
      <c r="BH32" s="634"/>
      <c r="BI32" s="634"/>
      <c r="BJ32" s="634"/>
      <c r="BK32" s="634"/>
      <c r="BL32" s="634"/>
      <c r="BM32" s="625">
        <v>94.7</v>
      </c>
      <c r="BN32" s="634"/>
      <c r="BO32" s="634"/>
      <c r="BP32" s="634"/>
      <c r="BQ32" s="657"/>
      <c r="BR32" s="692">
        <v>99.2</v>
      </c>
      <c r="BS32" s="634"/>
      <c r="BT32" s="634"/>
      <c r="BU32" s="634"/>
      <c r="BV32" s="634"/>
      <c r="BW32" s="634"/>
      <c r="BX32" s="625">
        <v>95</v>
      </c>
      <c r="BY32" s="634"/>
      <c r="BZ32" s="634"/>
      <c r="CA32" s="634"/>
      <c r="CB32" s="657"/>
      <c r="CD32" s="644"/>
      <c r="CE32" s="645"/>
      <c r="CF32" s="618" t="s">
        <v>321</v>
      </c>
      <c r="CG32" s="619"/>
      <c r="CH32" s="619"/>
      <c r="CI32" s="619"/>
      <c r="CJ32" s="619"/>
      <c r="CK32" s="619"/>
      <c r="CL32" s="619"/>
      <c r="CM32" s="619"/>
      <c r="CN32" s="619"/>
      <c r="CO32" s="619"/>
      <c r="CP32" s="619"/>
      <c r="CQ32" s="620"/>
      <c r="CR32" s="621">
        <v>6</v>
      </c>
      <c r="CS32" s="622"/>
      <c r="CT32" s="622"/>
      <c r="CU32" s="622"/>
      <c r="CV32" s="622"/>
      <c r="CW32" s="622"/>
      <c r="CX32" s="622"/>
      <c r="CY32" s="623"/>
      <c r="CZ32" s="624">
        <v>0</v>
      </c>
      <c r="DA32" s="636"/>
      <c r="DB32" s="636"/>
      <c r="DC32" s="637"/>
      <c r="DD32" s="627">
        <v>6</v>
      </c>
      <c r="DE32" s="622"/>
      <c r="DF32" s="622"/>
      <c r="DG32" s="622"/>
      <c r="DH32" s="622"/>
      <c r="DI32" s="622"/>
      <c r="DJ32" s="622"/>
      <c r="DK32" s="623"/>
      <c r="DL32" s="627">
        <v>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30280</v>
      </c>
      <c r="S33" s="622"/>
      <c r="T33" s="622"/>
      <c r="U33" s="622"/>
      <c r="V33" s="622"/>
      <c r="W33" s="622"/>
      <c r="X33" s="622"/>
      <c r="Y33" s="623"/>
      <c r="Z33" s="659">
        <v>0.2</v>
      </c>
      <c r="AA33" s="659"/>
      <c r="AB33" s="659"/>
      <c r="AC33" s="659"/>
      <c r="AD33" s="660">
        <v>14891</v>
      </c>
      <c r="AE33" s="660"/>
      <c r="AF33" s="660"/>
      <c r="AG33" s="660"/>
      <c r="AH33" s="660"/>
      <c r="AI33" s="660"/>
      <c r="AJ33" s="660"/>
      <c r="AK33" s="660"/>
      <c r="AL33" s="624">
        <v>0.2</v>
      </c>
      <c r="AM33" s="625"/>
      <c r="AN33" s="625"/>
      <c r="AO33" s="661"/>
      <c r="AP33" s="664"/>
      <c r="AQ33" s="665"/>
      <c r="AR33" s="665"/>
      <c r="AS33" s="665"/>
      <c r="AT33" s="691"/>
      <c r="AU33" s="215"/>
      <c r="AV33" s="215"/>
      <c r="AW33" s="215"/>
      <c r="AX33" s="602" t="s">
        <v>323</v>
      </c>
      <c r="AY33" s="603"/>
      <c r="AZ33" s="603"/>
      <c r="BA33" s="603"/>
      <c r="BB33" s="603"/>
      <c r="BC33" s="603"/>
      <c r="BD33" s="603"/>
      <c r="BE33" s="603"/>
      <c r="BF33" s="604"/>
      <c r="BG33" s="682">
        <v>98.8</v>
      </c>
      <c r="BH33" s="606"/>
      <c r="BI33" s="606"/>
      <c r="BJ33" s="606"/>
      <c r="BK33" s="606"/>
      <c r="BL33" s="606"/>
      <c r="BM33" s="652">
        <v>94.4</v>
      </c>
      <c r="BN33" s="606"/>
      <c r="BO33" s="606"/>
      <c r="BP33" s="606"/>
      <c r="BQ33" s="669"/>
      <c r="BR33" s="682">
        <v>98.9</v>
      </c>
      <c r="BS33" s="606"/>
      <c r="BT33" s="606"/>
      <c r="BU33" s="606"/>
      <c r="BV33" s="606"/>
      <c r="BW33" s="606"/>
      <c r="BX33" s="652">
        <v>93.8</v>
      </c>
      <c r="BY33" s="606"/>
      <c r="BZ33" s="606"/>
      <c r="CA33" s="606"/>
      <c r="CB33" s="669"/>
      <c r="CD33" s="618" t="s">
        <v>324</v>
      </c>
      <c r="CE33" s="619"/>
      <c r="CF33" s="619"/>
      <c r="CG33" s="619"/>
      <c r="CH33" s="619"/>
      <c r="CI33" s="619"/>
      <c r="CJ33" s="619"/>
      <c r="CK33" s="619"/>
      <c r="CL33" s="619"/>
      <c r="CM33" s="619"/>
      <c r="CN33" s="619"/>
      <c r="CO33" s="619"/>
      <c r="CP33" s="619"/>
      <c r="CQ33" s="620"/>
      <c r="CR33" s="621">
        <v>8915286</v>
      </c>
      <c r="CS33" s="634"/>
      <c r="CT33" s="634"/>
      <c r="CU33" s="634"/>
      <c r="CV33" s="634"/>
      <c r="CW33" s="634"/>
      <c r="CX33" s="634"/>
      <c r="CY33" s="635"/>
      <c r="CZ33" s="624">
        <v>51.6</v>
      </c>
      <c r="DA33" s="636"/>
      <c r="DB33" s="636"/>
      <c r="DC33" s="637"/>
      <c r="DD33" s="627">
        <v>7397813</v>
      </c>
      <c r="DE33" s="634"/>
      <c r="DF33" s="634"/>
      <c r="DG33" s="634"/>
      <c r="DH33" s="634"/>
      <c r="DI33" s="634"/>
      <c r="DJ33" s="634"/>
      <c r="DK33" s="635"/>
      <c r="DL33" s="627">
        <v>3858735</v>
      </c>
      <c r="DM33" s="634"/>
      <c r="DN33" s="634"/>
      <c r="DO33" s="634"/>
      <c r="DP33" s="634"/>
      <c r="DQ33" s="634"/>
      <c r="DR33" s="634"/>
      <c r="DS33" s="634"/>
      <c r="DT33" s="634"/>
      <c r="DU33" s="634"/>
      <c r="DV33" s="635"/>
      <c r="DW33" s="624">
        <v>47.7</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2581985</v>
      </c>
      <c r="S34" s="622"/>
      <c r="T34" s="622"/>
      <c r="U34" s="622"/>
      <c r="V34" s="622"/>
      <c r="W34" s="622"/>
      <c r="X34" s="622"/>
      <c r="Y34" s="623"/>
      <c r="Z34" s="659">
        <v>14.3</v>
      </c>
      <c r="AA34" s="659"/>
      <c r="AB34" s="659"/>
      <c r="AC34" s="659"/>
      <c r="AD34" s="660" t="s">
        <v>231</v>
      </c>
      <c r="AE34" s="660"/>
      <c r="AF34" s="660"/>
      <c r="AG34" s="660"/>
      <c r="AH34" s="660"/>
      <c r="AI34" s="660"/>
      <c r="AJ34" s="660"/>
      <c r="AK34" s="660"/>
      <c r="AL34" s="624" t="s">
        <v>231</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326</v>
      </c>
      <c r="CE34" s="619"/>
      <c r="CF34" s="619"/>
      <c r="CG34" s="619"/>
      <c r="CH34" s="619"/>
      <c r="CI34" s="619"/>
      <c r="CJ34" s="619"/>
      <c r="CK34" s="619"/>
      <c r="CL34" s="619"/>
      <c r="CM34" s="619"/>
      <c r="CN34" s="619"/>
      <c r="CO34" s="619"/>
      <c r="CP34" s="619"/>
      <c r="CQ34" s="620"/>
      <c r="CR34" s="621">
        <v>3057797</v>
      </c>
      <c r="CS34" s="622"/>
      <c r="CT34" s="622"/>
      <c r="CU34" s="622"/>
      <c r="CV34" s="622"/>
      <c r="CW34" s="622"/>
      <c r="CX34" s="622"/>
      <c r="CY34" s="623"/>
      <c r="CZ34" s="624">
        <v>17.7</v>
      </c>
      <c r="DA34" s="636"/>
      <c r="DB34" s="636"/>
      <c r="DC34" s="637"/>
      <c r="DD34" s="627">
        <v>2202028</v>
      </c>
      <c r="DE34" s="622"/>
      <c r="DF34" s="622"/>
      <c r="DG34" s="622"/>
      <c r="DH34" s="622"/>
      <c r="DI34" s="622"/>
      <c r="DJ34" s="622"/>
      <c r="DK34" s="623"/>
      <c r="DL34" s="627">
        <v>1398113</v>
      </c>
      <c r="DM34" s="622"/>
      <c r="DN34" s="622"/>
      <c r="DO34" s="622"/>
      <c r="DP34" s="622"/>
      <c r="DQ34" s="622"/>
      <c r="DR34" s="622"/>
      <c r="DS34" s="622"/>
      <c r="DT34" s="622"/>
      <c r="DU34" s="622"/>
      <c r="DV34" s="623"/>
      <c r="DW34" s="624">
        <v>17.3</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219326</v>
      </c>
      <c r="S35" s="622"/>
      <c r="T35" s="622"/>
      <c r="U35" s="622"/>
      <c r="V35" s="622"/>
      <c r="W35" s="622"/>
      <c r="X35" s="622"/>
      <c r="Y35" s="623"/>
      <c r="Z35" s="659">
        <v>1.2</v>
      </c>
      <c r="AA35" s="659"/>
      <c r="AB35" s="659"/>
      <c r="AC35" s="659"/>
      <c r="AD35" s="660" t="s">
        <v>231</v>
      </c>
      <c r="AE35" s="660"/>
      <c r="AF35" s="660"/>
      <c r="AG35" s="660"/>
      <c r="AH35" s="660"/>
      <c r="AI35" s="660"/>
      <c r="AJ35" s="660"/>
      <c r="AK35" s="660"/>
      <c r="AL35" s="624" t="s">
        <v>231</v>
      </c>
      <c r="AM35" s="625"/>
      <c r="AN35" s="625"/>
      <c r="AO35" s="661"/>
      <c r="AP35" s="218"/>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253394</v>
      </c>
      <c r="CS35" s="634"/>
      <c r="CT35" s="634"/>
      <c r="CU35" s="634"/>
      <c r="CV35" s="634"/>
      <c r="CW35" s="634"/>
      <c r="CX35" s="634"/>
      <c r="CY35" s="635"/>
      <c r="CZ35" s="624">
        <v>1.5</v>
      </c>
      <c r="DA35" s="636"/>
      <c r="DB35" s="636"/>
      <c r="DC35" s="637"/>
      <c r="DD35" s="627">
        <v>204694</v>
      </c>
      <c r="DE35" s="634"/>
      <c r="DF35" s="634"/>
      <c r="DG35" s="634"/>
      <c r="DH35" s="634"/>
      <c r="DI35" s="634"/>
      <c r="DJ35" s="634"/>
      <c r="DK35" s="635"/>
      <c r="DL35" s="627">
        <v>204550</v>
      </c>
      <c r="DM35" s="634"/>
      <c r="DN35" s="634"/>
      <c r="DO35" s="634"/>
      <c r="DP35" s="634"/>
      <c r="DQ35" s="634"/>
      <c r="DR35" s="634"/>
      <c r="DS35" s="634"/>
      <c r="DT35" s="634"/>
      <c r="DU35" s="634"/>
      <c r="DV35" s="635"/>
      <c r="DW35" s="624">
        <v>2.5</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460149</v>
      </c>
      <c r="S36" s="622"/>
      <c r="T36" s="622"/>
      <c r="U36" s="622"/>
      <c r="V36" s="622"/>
      <c r="W36" s="622"/>
      <c r="X36" s="622"/>
      <c r="Y36" s="623"/>
      <c r="Z36" s="659">
        <v>2.5</v>
      </c>
      <c r="AA36" s="659"/>
      <c r="AB36" s="659"/>
      <c r="AC36" s="659"/>
      <c r="AD36" s="660" t="s">
        <v>130</v>
      </c>
      <c r="AE36" s="660"/>
      <c r="AF36" s="660"/>
      <c r="AG36" s="660"/>
      <c r="AH36" s="660"/>
      <c r="AI36" s="660"/>
      <c r="AJ36" s="660"/>
      <c r="AK36" s="660"/>
      <c r="AL36" s="624" t="s">
        <v>256</v>
      </c>
      <c r="AM36" s="625"/>
      <c r="AN36" s="625"/>
      <c r="AO36" s="661"/>
      <c r="AP36" s="218"/>
      <c r="AQ36" s="670" t="s">
        <v>332</v>
      </c>
      <c r="AR36" s="671"/>
      <c r="AS36" s="671"/>
      <c r="AT36" s="671"/>
      <c r="AU36" s="671"/>
      <c r="AV36" s="671"/>
      <c r="AW36" s="671"/>
      <c r="AX36" s="671"/>
      <c r="AY36" s="672"/>
      <c r="AZ36" s="673">
        <v>2278931</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9612</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3330207</v>
      </c>
      <c r="CS36" s="622"/>
      <c r="CT36" s="622"/>
      <c r="CU36" s="622"/>
      <c r="CV36" s="622"/>
      <c r="CW36" s="622"/>
      <c r="CX36" s="622"/>
      <c r="CY36" s="623"/>
      <c r="CZ36" s="624">
        <v>19.3</v>
      </c>
      <c r="DA36" s="636"/>
      <c r="DB36" s="636"/>
      <c r="DC36" s="637"/>
      <c r="DD36" s="627">
        <v>3101833</v>
      </c>
      <c r="DE36" s="622"/>
      <c r="DF36" s="622"/>
      <c r="DG36" s="622"/>
      <c r="DH36" s="622"/>
      <c r="DI36" s="622"/>
      <c r="DJ36" s="622"/>
      <c r="DK36" s="623"/>
      <c r="DL36" s="627">
        <v>1246909</v>
      </c>
      <c r="DM36" s="622"/>
      <c r="DN36" s="622"/>
      <c r="DO36" s="622"/>
      <c r="DP36" s="622"/>
      <c r="DQ36" s="622"/>
      <c r="DR36" s="622"/>
      <c r="DS36" s="622"/>
      <c r="DT36" s="622"/>
      <c r="DU36" s="622"/>
      <c r="DV36" s="623"/>
      <c r="DW36" s="624">
        <v>15.4</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373407</v>
      </c>
      <c r="S37" s="622"/>
      <c r="T37" s="622"/>
      <c r="U37" s="622"/>
      <c r="V37" s="622"/>
      <c r="W37" s="622"/>
      <c r="X37" s="622"/>
      <c r="Y37" s="623"/>
      <c r="Z37" s="659">
        <v>2.1</v>
      </c>
      <c r="AA37" s="659"/>
      <c r="AB37" s="659"/>
      <c r="AC37" s="659"/>
      <c r="AD37" s="660">
        <v>33627</v>
      </c>
      <c r="AE37" s="660"/>
      <c r="AF37" s="660"/>
      <c r="AG37" s="660"/>
      <c r="AH37" s="660"/>
      <c r="AI37" s="660"/>
      <c r="AJ37" s="660"/>
      <c r="AK37" s="660"/>
      <c r="AL37" s="624">
        <v>0.4</v>
      </c>
      <c r="AM37" s="625"/>
      <c r="AN37" s="625"/>
      <c r="AO37" s="661"/>
      <c r="AQ37" s="654" t="s">
        <v>336</v>
      </c>
      <c r="AR37" s="655"/>
      <c r="AS37" s="655"/>
      <c r="AT37" s="655"/>
      <c r="AU37" s="655"/>
      <c r="AV37" s="655"/>
      <c r="AW37" s="655"/>
      <c r="AX37" s="655"/>
      <c r="AY37" s="656"/>
      <c r="AZ37" s="621">
        <v>678416</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-38823</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554639</v>
      </c>
      <c r="CS37" s="634"/>
      <c r="CT37" s="634"/>
      <c r="CU37" s="634"/>
      <c r="CV37" s="634"/>
      <c r="CW37" s="634"/>
      <c r="CX37" s="634"/>
      <c r="CY37" s="635"/>
      <c r="CZ37" s="624">
        <v>3.2</v>
      </c>
      <c r="DA37" s="636"/>
      <c r="DB37" s="636"/>
      <c r="DC37" s="637"/>
      <c r="DD37" s="627">
        <v>554215</v>
      </c>
      <c r="DE37" s="634"/>
      <c r="DF37" s="634"/>
      <c r="DG37" s="634"/>
      <c r="DH37" s="634"/>
      <c r="DI37" s="634"/>
      <c r="DJ37" s="634"/>
      <c r="DK37" s="635"/>
      <c r="DL37" s="627">
        <v>521031</v>
      </c>
      <c r="DM37" s="634"/>
      <c r="DN37" s="634"/>
      <c r="DO37" s="634"/>
      <c r="DP37" s="634"/>
      <c r="DQ37" s="634"/>
      <c r="DR37" s="634"/>
      <c r="DS37" s="634"/>
      <c r="DT37" s="634"/>
      <c r="DU37" s="634"/>
      <c r="DV37" s="635"/>
      <c r="DW37" s="624">
        <v>6.4</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1327363</v>
      </c>
      <c r="S38" s="622"/>
      <c r="T38" s="622"/>
      <c r="U38" s="622"/>
      <c r="V38" s="622"/>
      <c r="W38" s="622"/>
      <c r="X38" s="622"/>
      <c r="Y38" s="623"/>
      <c r="Z38" s="659">
        <v>7.3</v>
      </c>
      <c r="AA38" s="659"/>
      <c r="AB38" s="659"/>
      <c r="AC38" s="659"/>
      <c r="AD38" s="660" t="s">
        <v>231</v>
      </c>
      <c r="AE38" s="660"/>
      <c r="AF38" s="660"/>
      <c r="AG38" s="660"/>
      <c r="AH38" s="660"/>
      <c r="AI38" s="660"/>
      <c r="AJ38" s="660"/>
      <c r="AK38" s="660"/>
      <c r="AL38" s="624" t="s">
        <v>231</v>
      </c>
      <c r="AM38" s="625"/>
      <c r="AN38" s="625"/>
      <c r="AO38" s="661"/>
      <c r="AQ38" s="654" t="s">
        <v>340</v>
      </c>
      <c r="AR38" s="655"/>
      <c r="AS38" s="655"/>
      <c r="AT38" s="655"/>
      <c r="AU38" s="655"/>
      <c r="AV38" s="655"/>
      <c r="AW38" s="655"/>
      <c r="AX38" s="655"/>
      <c r="AY38" s="656"/>
      <c r="AZ38" s="621">
        <v>356370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4211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1237855</v>
      </c>
      <c r="CS38" s="622"/>
      <c r="CT38" s="622"/>
      <c r="CU38" s="622"/>
      <c r="CV38" s="622"/>
      <c r="CW38" s="622"/>
      <c r="CX38" s="622"/>
      <c r="CY38" s="623"/>
      <c r="CZ38" s="624">
        <v>7.2</v>
      </c>
      <c r="DA38" s="636"/>
      <c r="DB38" s="636"/>
      <c r="DC38" s="637"/>
      <c r="DD38" s="627">
        <v>1027786</v>
      </c>
      <c r="DE38" s="622"/>
      <c r="DF38" s="622"/>
      <c r="DG38" s="622"/>
      <c r="DH38" s="622"/>
      <c r="DI38" s="622"/>
      <c r="DJ38" s="622"/>
      <c r="DK38" s="623"/>
      <c r="DL38" s="627">
        <v>918465</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231</v>
      </c>
      <c r="S39" s="622"/>
      <c r="T39" s="622"/>
      <c r="U39" s="622"/>
      <c r="V39" s="622"/>
      <c r="W39" s="622"/>
      <c r="X39" s="622"/>
      <c r="Y39" s="623"/>
      <c r="Z39" s="659" t="s">
        <v>231</v>
      </c>
      <c r="AA39" s="659"/>
      <c r="AB39" s="659"/>
      <c r="AC39" s="659"/>
      <c r="AD39" s="660" t="s">
        <v>231</v>
      </c>
      <c r="AE39" s="660"/>
      <c r="AF39" s="660"/>
      <c r="AG39" s="660"/>
      <c r="AH39" s="660"/>
      <c r="AI39" s="660"/>
      <c r="AJ39" s="660"/>
      <c r="AK39" s="660"/>
      <c r="AL39" s="624" t="s">
        <v>130</v>
      </c>
      <c r="AM39" s="625"/>
      <c r="AN39" s="625"/>
      <c r="AO39" s="661"/>
      <c r="AQ39" s="654" t="s">
        <v>344</v>
      </c>
      <c r="AR39" s="655"/>
      <c r="AS39" s="655"/>
      <c r="AT39" s="655"/>
      <c r="AU39" s="655"/>
      <c r="AV39" s="655"/>
      <c r="AW39" s="655"/>
      <c r="AX39" s="655"/>
      <c r="AY39" s="656"/>
      <c r="AZ39" s="621">
        <v>58665</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6505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729520</v>
      </c>
      <c r="CS39" s="634"/>
      <c r="CT39" s="634"/>
      <c r="CU39" s="634"/>
      <c r="CV39" s="634"/>
      <c r="CW39" s="634"/>
      <c r="CX39" s="634"/>
      <c r="CY39" s="635"/>
      <c r="CZ39" s="624">
        <v>4.2</v>
      </c>
      <c r="DA39" s="636"/>
      <c r="DB39" s="636"/>
      <c r="DC39" s="637"/>
      <c r="DD39" s="627">
        <v>713679</v>
      </c>
      <c r="DE39" s="634"/>
      <c r="DF39" s="634"/>
      <c r="DG39" s="634"/>
      <c r="DH39" s="634"/>
      <c r="DI39" s="634"/>
      <c r="DJ39" s="634"/>
      <c r="DK39" s="635"/>
      <c r="DL39" s="627" t="s">
        <v>231</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127063</v>
      </c>
      <c r="S40" s="622"/>
      <c r="T40" s="622"/>
      <c r="U40" s="622"/>
      <c r="V40" s="622"/>
      <c r="W40" s="622"/>
      <c r="X40" s="622"/>
      <c r="Y40" s="623"/>
      <c r="Z40" s="659">
        <v>0.7</v>
      </c>
      <c r="AA40" s="659"/>
      <c r="AB40" s="659"/>
      <c r="AC40" s="659"/>
      <c r="AD40" s="660" t="s">
        <v>139</v>
      </c>
      <c r="AE40" s="660"/>
      <c r="AF40" s="660"/>
      <c r="AG40" s="660"/>
      <c r="AH40" s="660"/>
      <c r="AI40" s="660"/>
      <c r="AJ40" s="660"/>
      <c r="AK40" s="660"/>
      <c r="AL40" s="624" t="s">
        <v>139</v>
      </c>
      <c r="AM40" s="625"/>
      <c r="AN40" s="625"/>
      <c r="AO40" s="661"/>
      <c r="AQ40" s="654" t="s">
        <v>348</v>
      </c>
      <c r="AR40" s="655"/>
      <c r="AS40" s="655"/>
      <c r="AT40" s="655"/>
      <c r="AU40" s="655"/>
      <c r="AV40" s="655"/>
      <c r="AW40" s="655"/>
      <c r="AX40" s="655"/>
      <c r="AY40" s="656"/>
      <c r="AZ40" s="621">
        <v>6290</v>
      </c>
      <c r="BA40" s="622"/>
      <c r="BB40" s="622"/>
      <c r="BC40" s="622"/>
      <c r="BD40" s="634"/>
      <c r="BE40" s="634"/>
      <c r="BF40" s="657"/>
      <c r="BG40" s="662" t="s">
        <v>349</v>
      </c>
      <c r="BH40" s="663"/>
      <c r="BI40" s="663"/>
      <c r="BJ40" s="663"/>
      <c r="BK40" s="663"/>
      <c r="BL40" s="219"/>
      <c r="BM40" s="619" t="s">
        <v>350</v>
      </c>
      <c r="BN40" s="619"/>
      <c r="BO40" s="619"/>
      <c r="BP40" s="619"/>
      <c r="BQ40" s="619"/>
      <c r="BR40" s="619"/>
      <c r="BS40" s="619"/>
      <c r="BT40" s="619"/>
      <c r="BU40" s="620"/>
      <c r="BV40" s="621">
        <v>74</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306513</v>
      </c>
      <c r="CS40" s="622"/>
      <c r="CT40" s="622"/>
      <c r="CU40" s="622"/>
      <c r="CV40" s="622"/>
      <c r="CW40" s="622"/>
      <c r="CX40" s="622"/>
      <c r="CY40" s="623"/>
      <c r="CZ40" s="624">
        <v>1.8</v>
      </c>
      <c r="DA40" s="636"/>
      <c r="DB40" s="636"/>
      <c r="DC40" s="637"/>
      <c r="DD40" s="627">
        <v>147793</v>
      </c>
      <c r="DE40" s="622"/>
      <c r="DF40" s="622"/>
      <c r="DG40" s="622"/>
      <c r="DH40" s="622"/>
      <c r="DI40" s="622"/>
      <c r="DJ40" s="622"/>
      <c r="DK40" s="623"/>
      <c r="DL40" s="627">
        <v>90698</v>
      </c>
      <c r="DM40" s="622"/>
      <c r="DN40" s="622"/>
      <c r="DO40" s="622"/>
      <c r="DP40" s="622"/>
      <c r="DQ40" s="622"/>
      <c r="DR40" s="622"/>
      <c r="DS40" s="622"/>
      <c r="DT40" s="622"/>
      <c r="DU40" s="622"/>
      <c r="DV40" s="623"/>
      <c r="DW40" s="624">
        <v>1.1000000000000001</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18078620</v>
      </c>
      <c r="S41" s="646"/>
      <c r="T41" s="646"/>
      <c r="U41" s="646"/>
      <c r="V41" s="646"/>
      <c r="W41" s="646"/>
      <c r="X41" s="646"/>
      <c r="Y41" s="649"/>
      <c r="Z41" s="650">
        <v>100</v>
      </c>
      <c r="AA41" s="650"/>
      <c r="AB41" s="650"/>
      <c r="AC41" s="650"/>
      <c r="AD41" s="651">
        <v>7966430</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276699</v>
      </c>
      <c r="BA41" s="622"/>
      <c r="BB41" s="622"/>
      <c r="BC41" s="622"/>
      <c r="BD41" s="634"/>
      <c r="BE41" s="634"/>
      <c r="BF41" s="657"/>
      <c r="BG41" s="662"/>
      <c r="BH41" s="663"/>
      <c r="BI41" s="663"/>
      <c r="BJ41" s="663"/>
      <c r="BK41" s="663"/>
      <c r="BL41" s="219"/>
      <c r="BM41" s="619" t="s">
        <v>354</v>
      </c>
      <c r="BN41" s="619"/>
      <c r="BO41" s="619"/>
      <c r="BP41" s="619"/>
      <c r="BQ41" s="619"/>
      <c r="BR41" s="619"/>
      <c r="BS41" s="619"/>
      <c r="BT41" s="619"/>
      <c r="BU41" s="620"/>
      <c r="BV41" s="621" t="s">
        <v>130</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231</v>
      </c>
      <c r="CS41" s="634"/>
      <c r="CT41" s="634"/>
      <c r="CU41" s="634"/>
      <c r="CV41" s="634"/>
      <c r="CW41" s="634"/>
      <c r="CX41" s="634"/>
      <c r="CY41" s="635"/>
      <c r="CZ41" s="624" t="s">
        <v>130</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902491</v>
      </c>
      <c r="BA42" s="646"/>
      <c r="BB42" s="646"/>
      <c r="BC42" s="646"/>
      <c r="BD42" s="606"/>
      <c r="BE42" s="606"/>
      <c r="BF42" s="669"/>
      <c r="BG42" s="664"/>
      <c r="BH42" s="665"/>
      <c r="BI42" s="665"/>
      <c r="BJ42" s="665"/>
      <c r="BK42" s="665"/>
      <c r="BL42" s="220"/>
      <c r="BM42" s="603" t="s">
        <v>357</v>
      </c>
      <c r="BN42" s="603"/>
      <c r="BO42" s="603"/>
      <c r="BP42" s="603"/>
      <c r="BQ42" s="603"/>
      <c r="BR42" s="603"/>
      <c r="BS42" s="603"/>
      <c r="BT42" s="603"/>
      <c r="BU42" s="604"/>
      <c r="BV42" s="605">
        <v>387</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2154681</v>
      </c>
      <c r="CS42" s="634"/>
      <c r="CT42" s="634"/>
      <c r="CU42" s="634"/>
      <c r="CV42" s="634"/>
      <c r="CW42" s="634"/>
      <c r="CX42" s="634"/>
      <c r="CY42" s="635"/>
      <c r="CZ42" s="624">
        <v>12.5</v>
      </c>
      <c r="DA42" s="636"/>
      <c r="DB42" s="636"/>
      <c r="DC42" s="637"/>
      <c r="DD42" s="627">
        <v>350899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359</v>
      </c>
      <c r="CD43" s="618" t="s">
        <v>360</v>
      </c>
      <c r="CE43" s="619"/>
      <c r="CF43" s="619"/>
      <c r="CG43" s="619"/>
      <c r="CH43" s="619"/>
      <c r="CI43" s="619"/>
      <c r="CJ43" s="619"/>
      <c r="CK43" s="619"/>
      <c r="CL43" s="619"/>
      <c r="CM43" s="619"/>
      <c r="CN43" s="619"/>
      <c r="CO43" s="619"/>
      <c r="CP43" s="619"/>
      <c r="CQ43" s="620"/>
      <c r="CR43" s="621">
        <v>49685</v>
      </c>
      <c r="CS43" s="634"/>
      <c r="CT43" s="634"/>
      <c r="CU43" s="634"/>
      <c r="CV43" s="634"/>
      <c r="CW43" s="634"/>
      <c r="CX43" s="634"/>
      <c r="CY43" s="635"/>
      <c r="CZ43" s="624">
        <v>0.3</v>
      </c>
      <c r="DA43" s="636"/>
      <c r="DB43" s="636"/>
      <c r="DC43" s="637"/>
      <c r="DD43" s="627">
        <v>47570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1561232</v>
      </c>
      <c r="CS44" s="622"/>
      <c r="CT44" s="622"/>
      <c r="CU44" s="622"/>
      <c r="CV44" s="622"/>
      <c r="CW44" s="622"/>
      <c r="CX44" s="622"/>
      <c r="CY44" s="623"/>
      <c r="CZ44" s="624">
        <v>9</v>
      </c>
      <c r="DA44" s="625"/>
      <c r="DB44" s="625"/>
      <c r="DC44" s="626"/>
      <c r="DD44" s="627">
        <v>244895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636773</v>
      </c>
      <c r="CS45" s="634"/>
      <c r="CT45" s="634"/>
      <c r="CU45" s="634"/>
      <c r="CV45" s="634"/>
      <c r="CW45" s="634"/>
      <c r="CX45" s="634"/>
      <c r="CY45" s="635"/>
      <c r="CZ45" s="624">
        <v>3.7</v>
      </c>
      <c r="DA45" s="636"/>
      <c r="DB45" s="636"/>
      <c r="DC45" s="637"/>
      <c r="DD45" s="627">
        <v>16059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365</v>
      </c>
      <c r="CG46" s="619"/>
      <c r="CH46" s="619"/>
      <c r="CI46" s="619"/>
      <c r="CJ46" s="619"/>
      <c r="CK46" s="619"/>
      <c r="CL46" s="619"/>
      <c r="CM46" s="619"/>
      <c r="CN46" s="619"/>
      <c r="CO46" s="619"/>
      <c r="CP46" s="619"/>
      <c r="CQ46" s="620"/>
      <c r="CR46" s="621">
        <v>882995</v>
      </c>
      <c r="CS46" s="622"/>
      <c r="CT46" s="622"/>
      <c r="CU46" s="622"/>
      <c r="CV46" s="622"/>
      <c r="CW46" s="622"/>
      <c r="CX46" s="622"/>
      <c r="CY46" s="623"/>
      <c r="CZ46" s="624">
        <v>5.0999999999999996</v>
      </c>
      <c r="DA46" s="625"/>
      <c r="DB46" s="625"/>
      <c r="DC46" s="626"/>
      <c r="DD46" s="627">
        <v>225302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366</v>
      </c>
      <c r="CG47" s="619"/>
      <c r="CH47" s="619"/>
      <c r="CI47" s="619"/>
      <c r="CJ47" s="619"/>
      <c r="CK47" s="619"/>
      <c r="CL47" s="619"/>
      <c r="CM47" s="619"/>
      <c r="CN47" s="619"/>
      <c r="CO47" s="619"/>
      <c r="CP47" s="619"/>
      <c r="CQ47" s="620"/>
      <c r="CR47" s="621">
        <v>593449</v>
      </c>
      <c r="CS47" s="634"/>
      <c r="CT47" s="634"/>
      <c r="CU47" s="634"/>
      <c r="CV47" s="634"/>
      <c r="CW47" s="634"/>
      <c r="CX47" s="634"/>
      <c r="CY47" s="635"/>
      <c r="CZ47" s="624">
        <v>3.4</v>
      </c>
      <c r="DA47" s="636"/>
      <c r="DB47" s="636"/>
      <c r="DC47" s="637"/>
      <c r="DD47" s="627">
        <v>106004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367</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231</v>
      </c>
      <c r="DA48" s="625"/>
      <c r="DB48" s="625"/>
      <c r="DC48" s="626"/>
      <c r="DD48" s="627" t="s">
        <v>231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368</v>
      </c>
      <c r="CE49" s="603"/>
      <c r="CF49" s="603"/>
      <c r="CG49" s="603"/>
      <c r="CH49" s="603"/>
      <c r="CI49" s="603"/>
      <c r="CJ49" s="603"/>
      <c r="CK49" s="603"/>
      <c r="CL49" s="603"/>
      <c r="CM49" s="603"/>
      <c r="CN49" s="603"/>
      <c r="CO49" s="603"/>
      <c r="CP49" s="603"/>
      <c r="CQ49" s="604"/>
      <c r="CR49" s="605">
        <v>17270557</v>
      </c>
      <c r="CS49" s="606"/>
      <c r="CT49" s="606"/>
      <c r="CU49" s="606"/>
      <c r="CV49" s="606"/>
      <c r="CW49" s="606"/>
      <c r="CX49" s="606"/>
      <c r="CY49" s="607"/>
      <c r="CZ49" s="608">
        <v>100</v>
      </c>
      <c r="DA49" s="609"/>
      <c r="DB49" s="609"/>
      <c r="DC49" s="610"/>
      <c r="DD49" s="611">
        <v>12099344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Wgvs3UrvX74mIdJX8B29cRKkjDO8Ptg11Jq9yOV+HjVdVmwru9BLGg5S7+B3VqtuoN3/SkCOoVUfh+WAEj0ig==" saltValue="z8/7q/sTRO+Z8zFezoeV0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370</v>
      </c>
      <c r="DK2" s="1092"/>
      <c r="DL2" s="1092"/>
      <c r="DM2" s="1092"/>
      <c r="DN2" s="1092"/>
      <c r="DO2" s="1093"/>
      <c r="DP2" s="224"/>
      <c r="DQ2" s="1091" t="s">
        <v>371</v>
      </c>
      <c r="DR2" s="1092"/>
      <c r="DS2" s="1092"/>
      <c r="DT2" s="1092"/>
      <c r="DU2" s="1092"/>
      <c r="DV2" s="1092"/>
      <c r="DW2" s="1092"/>
      <c r="DX2" s="1092"/>
      <c r="DY2" s="1092"/>
      <c r="DZ2" s="109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28"/>
      <c r="BA5" s="228"/>
      <c r="BB5" s="228"/>
      <c r="BC5" s="228"/>
      <c r="BD5" s="228"/>
      <c r="BE5" s="229"/>
      <c r="BF5" s="229"/>
      <c r="BG5" s="229"/>
      <c r="BH5" s="229"/>
      <c r="BI5" s="229"/>
      <c r="BJ5" s="229"/>
      <c r="BK5" s="229"/>
      <c r="BL5" s="229"/>
      <c r="BM5" s="229"/>
      <c r="BN5" s="229"/>
      <c r="BO5" s="229"/>
      <c r="BP5" s="229"/>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15">
      <c r="A7" s="232">
        <v>1</v>
      </c>
      <c r="B7" s="1047" t="s">
        <v>391</v>
      </c>
      <c r="C7" s="1048"/>
      <c r="D7" s="1048"/>
      <c r="E7" s="1048"/>
      <c r="F7" s="1048"/>
      <c r="G7" s="1048"/>
      <c r="H7" s="1048"/>
      <c r="I7" s="1048"/>
      <c r="J7" s="1048"/>
      <c r="K7" s="1048"/>
      <c r="L7" s="1048"/>
      <c r="M7" s="1048"/>
      <c r="N7" s="1048"/>
      <c r="O7" s="1048"/>
      <c r="P7" s="1049"/>
      <c r="Q7" s="1102">
        <v>18095</v>
      </c>
      <c r="R7" s="1103"/>
      <c r="S7" s="1103"/>
      <c r="T7" s="1103"/>
      <c r="U7" s="1103"/>
      <c r="V7" s="1103">
        <v>17287</v>
      </c>
      <c r="W7" s="1103"/>
      <c r="X7" s="1103"/>
      <c r="Y7" s="1103"/>
      <c r="Z7" s="1103"/>
      <c r="AA7" s="1103">
        <v>808</v>
      </c>
      <c r="AB7" s="1103"/>
      <c r="AC7" s="1103"/>
      <c r="AD7" s="1103"/>
      <c r="AE7" s="1104"/>
      <c r="AF7" s="1105">
        <v>562</v>
      </c>
      <c r="AG7" s="1106"/>
      <c r="AH7" s="1106"/>
      <c r="AI7" s="1106"/>
      <c r="AJ7" s="1107"/>
      <c r="AK7" s="1108">
        <v>219</v>
      </c>
      <c r="AL7" s="1097"/>
      <c r="AM7" s="1097"/>
      <c r="AN7" s="1097"/>
      <c r="AO7" s="1109"/>
      <c r="AP7" s="1110">
        <v>16108</v>
      </c>
      <c r="AQ7" s="1097"/>
      <c r="AR7" s="1097"/>
      <c r="AS7" s="1097"/>
      <c r="AT7" s="1109"/>
      <c r="AU7" s="1111"/>
      <c r="AV7" s="1100"/>
      <c r="AW7" s="1100"/>
      <c r="AX7" s="1100"/>
      <c r="AY7" s="1101"/>
      <c r="AZ7" s="228"/>
      <c r="BA7" s="228"/>
      <c r="BB7" s="228"/>
      <c r="BC7" s="228"/>
      <c r="BD7" s="228"/>
      <c r="BE7" s="229"/>
      <c r="BF7" s="229"/>
      <c r="BG7" s="229"/>
      <c r="BH7" s="229"/>
      <c r="BI7" s="229"/>
      <c r="BJ7" s="229"/>
      <c r="BK7" s="229"/>
      <c r="BL7" s="229"/>
      <c r="BM7" s="229"/>
      <c r="BN7" s="229"/>
      <c r="BO7" s="229"/>
      <c r="BP7" s="229"/>
      <c r="BQ7" s="232">
        <v>1</v>
      </c>
      <c r="BR7" s="233"/>
      <c r="BS7" s="1099" t="s">
        <v>581</v>
      </c>
      <c r="BT7" s="1100"/>
      <c r="BU7" s="1100"/>
      <c r="BV7" s="1100"/>
      <c r="BW7" s="1100"/>
      <c r="BX7" s="1100"/>
      <c r="BY7" s="1100"/>
      <c r="BZ7" s="1100"/>
      <c r="CA7" s="1100"/>
      <c r="CB7" s="1100"/>
      <c r="CC7" s="1100"/>
      <c r="CD7" s="1100"/>
      <c r="CE7" s="1100"/>
      <c r="CF7" s="1100"/>
      <c r="CG7" s="1112"/>
      <c r="CH7" s="1096">
        <v>4</v>
      </c>
      <c r="CI7" s="1097"/>
      <c r="CJ7" s="1097"/>
      <c r="CK7" s="1097"/>
      <c r="CL7" s="1098"/>
      <c r="CM7" s="1096">
        <v>95</v>
      </c>
      <c r="CN7" s="1097"/>
      <c r="CO7" s="1097"/>
      <c r="CP7" s="1097"/>
      <c r="CQ7" s="1098"/>
      <c r="CR7" s="1096">
        <v>45</v>
      </c>
      <c r="CS7" s="1097"/>
      <c r="CT7" s="1097"/>
      <c r="CU7" s="1097"/>
      <c r="CV7" s="1098"/>
      <c r="CW7" s="1096">
        <v>71</v>
      </c>
      <c r="CX7" s="1097"/>
      <c r="CY7" s="1097"/>
      <c r="CZ7" s="1097"/>
      <c r="DA7" s="1098"/>
      <c r="DB7" s="1096" t="s">
        <v>573</v>
      </c>
      <c r="DC7" s="1097"/>
      <c r="DD7" s="1097"/>
      <c r="DE7" s="1097"/>
      <c r="DF7" s="1098"/>
      <c r="DG7" s="1096" t="s">
        <v>573</v>
      </c>
      <c r="DH7" s="1097"/>
      <c r="DI7" s="1097"/>
      <c r="DJ7" s="1097"/>
      <c r="DK7" s="1098"/>
      <c r="DL7" s="1096" t="s">
        <v>573</v>
      </c>
      <c r="DM7" s="1097"/>
      <c r="DN7" s="1097"/>
      <c r="DO7" s="1097"/>
      <c r="DP7" s="1098"/>
      <c r="DQ7" s="1096" t="s">
        <v>573</v>
      </c>
      <c r="DR7" s="1097"/>
      <c r="DS7" s="1097"/>
      <c r="DT7" s="1097"/>
      <c r="DU7" s="1098"/>
      <c r="DV7" s="1099"/>
      <c r="DW7" s="1100"/>
      <c r="DX7" s="1100"/>
      <c r="DY7" s="1100"/>
      <c r="DZ7" s="1101"/>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582</v>
      </c>
      <c r="BT8" s="993"/>
      <c r="BU8" s="993"/>
      <c r="BV8" s="993"/>
      <c r="BW8" s="993"/>
      <c r="BX8" s="993"/>
      <c r="BY8" s="993"/>
      <c r="BZ8" s="993"/>
      <c r="CA8" s="993"/>
      <c r="CB8" s="993"/>
      <c r="CC8" s="993"/>
      <c r="CD8" s="993"/>
      <c r="CE8" s="993"/>
      <c r="CF8" s="993"/>
      <c r="CG8" s="1014"/>
      <c r="CH8" s="989">
        <v>0</v>
      </c>
      <c r="CI8" s="990"/>
      <c r="CJ8" s="990"/>
      <c r="CK8" s="990"/>
      <c r="CL8" s="991"/>
      <c r="CM8" s="989">
        <v>24</v>
      </c>
      <c r="CN8" s="990"/>
      <c r="CO8" s="990"/>
      <c r="CP8" s="990"/>
      <c r="CQ8" s="991"/>
      <c r="CR8" s="989">
        <v>10</v>
      </c>
      <c r="CS8" s="990"/>
      <c r="CT8" s="990"/>
      <c r="CU8" s="990"/>
      <c r="CV8" s="991"/>
      <c r="CW8" s="989">
        <v>10</v>
      </c>
      <c r="CX8" s="990"/>
      <c r="CY8" s="990"/>
      <c r="CZ8" s="990"/>
      <c r="DA8" s="991"/>
      <c r="DB8" s="989" t="s">
        <v>508</v>
      </c>
      <c r="DC8" s="990"/>
      <c r="DD8" s="990"/>
      <c r="DE8" s="990"/>
      <c r="DF8" s="991"/>
      <c r="DG8" s="989" t="s">
        <v>508</v>
      </c>
      <c r="DH8" s="990"/>
      <c r="DI8" s="990"/>
      <c r="DJ8" s="990"/>
      <c r="DK8" s="991"/>
      <c r="DL8" s="989" t="s">
        <v>508</v>
      </c>
      <c r="DM8" s="990"/>
      <c r="DN8" s="990"/>
      <c r="DO8" s="990"/>
      <c r="DP8" s="991"/>
      <c r="DQ8" s="989" t="s">
        <v>508</v>
      </c>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t="s">
        <v>583</v>
      </c>
      <c r="BT9" s="993"/>
      <c r="BU9" s="993"/>
      <c r="BV9" s="993"/>
      <c r="BW9" s="993"/>
      <c r="BX9" s="993"/>
      <c r="BY9" s="993"/>
      <c r="BZ9" s="993"/>
      <c r="CA9" s="993"/>
      <c r="CB9" s="993"/>
      <c r="CC9" s="993"/>
      <c r="CD9" s="993"/>
      <c r="CE9" s="993"/>
      <c r="CF9" s="993"/>
      <c r="CG9" s="1014"/>
      <c r="CH9" s="989">
        <v>7</v>
      </c>
      <c r="CI9" s="990"/>
      <c r="CJ9" s="990"/>
      <c r="CK9" s="990"/>
      <c r="CL9" s="991"/>
      <c r="CM9" s="989">
        <v>43</v>
      </c>
      <c r="CN9" s="990"/>
      <c r="CO9" s="990"/>
      <c r="CP9" s="990"/>
      <c r="CQ9" s="991"/>
      <c r="CR9" s="989">
        <v>50</v>
      </c>
      <c r="CS9" s="990"/>
      <c r="CT9" s="990"/>
      <c r="CU9" s="990"/>
      <c r="CV9" s="991"/>
      <c r="CW9" s="989" t="s">
        <v>573</v>
      </c>
      <c r="CX9" s="990"/>
      <c r="CY9" s="990"/>
      <c r="CZ9" s="990"/>
      <c r="DA9" s="991"/>
      <c r="DB9" s="989" t="s">
        <v>508</v>
      </c>
      <c r="DC9" s="990"/>
      <c r="DD9" s="990"/>
      <c r="DE9" s="990"/>
      <c r="DF9" s="991"/>
      <c r="DG9" s="989" t="s">
        <v>508</v>
      </c>
      <c r="DH9" s="990"/>
      <c r="DI9" s="990"/>
      <c r="DJ9" s="990"/>
      <c r="DK9" s="991"/>
      <c r="DL9" s="989" t="s">
        <v>508</v>
      </c>
      <c r="DM9" s="990"/>
      <c r="DN9" s="990"/>
      <c r="DO9" s="990"/>
      <c r="DP9" s="991"/>
      <c r="DQ9" s="989" t="s">
        <v>508</v>
      </c>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t="s">
        <v>584</v>
      </c>
      <c r="BT10" s="993"/>
      <c r="BU10" s="993"/>
      <c r="BV10" s="993"/>
      <c r="BW10" s="993"/>
      <c r="BX10" s="993"/>
      <c r="BY10" s="993"/>
      <c r="BZ10" s="993"/>
      <c r="CA10" s="993"/>
      <c r="CB10" s="993"/>
      <c r="CC10" s="993"/>
      <c r="CD10" s="993"/>
      <c r="CE10" s="993"/>
      <c r="CF10" s="993"/>
      <c r="CG10" s="1014"/>
      <c r="CH10" s="989">
        <v>-564</v>
      </c>
      <c r="CI10" s="990"/>
      <c r="CJ10" s="990"/>
      <c r="CK10" s="990"/>
      <c r="CL10" s="991"/>
      <c r="CM10" s="989">
        <v>1</v>
      </c>
      <c r="CN10" s="990"/>
      <c r="CO10" s="990"/>
      <c r="CP10" s="990"/>
      <c r="CQ10" s="991"/>
      <c r="CR10" s="989">
        <v>75</v>
      </c>
      <c r="CS10" s="990"/>
      <c r="CT10" s="990"/>
      <c r="CU10" s="990"/>
      <c r="CV10" s="991"/>
      <c r="CW10" s="989">
        <v>257</v>
      </c>
      <c r="CX10" s="990"/>
      <c r="CY10" s="990"/>
      <c r="CZ10" s="990"/>
      <c r="DA10" s="991"/>
      <c r="DB10" s="989" t="s">
        <v>508</v>
      </c>
      <c r="DC10" s="990"/>
      <c r="DD10" s="990"/>
      <c r="DE10" s="990"/>
      <c r="DF10" s="991"/>
      <c r="DG10" s="989" t="s">
        <v>508</v>
      </c>
      <c r="DH10" s="990"/>
      <c r="DI10" s="990"/>
      <c r="DJ10" s="990"/>
      <c r="DK10" s="991"/>
      <c r="DL10" s="989" t="s">
        <v>508</v>
      </c>
      <c r="DM10" s="990"/>
      <c r="DN10" s="990"/>
      <c r="DO10" s="990"/>
      <c r="DP10" s="991"/>
      <c r="DQ10" s="989" t="s">
        <v>508</v>
      </c>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393</v>
      </c>
      <c r="B23" s="937" t="s">
        <v>394</v>
      </c>
      <c r="C23" s="938"/>
      <c r="D23" s="938"/>
      <c r="E23" s="938"/>
      <c r="F23" s="938"/>
      <c r="G23" s="938"/>
      <c r="H23" s="938"/>
      <c r="I23" s="938"/>
      <c r="J23" s="938"/>
      <c r="K23" s="938"/>
      <c r="L23" s="938"/>
      <c r="M23" s="938"/>
      <c r="N23" s="938"/>
      <c r="O23" s="938"/>
      <c r="P23" s="948"/>
      <c r="Q23" s="1067">
        <v>18084</v>
      </c>
      <c r="R23" s="1061"/>
      <c r="S23" s="1061"/>
      <c r="T23" s="1061"/>
      <c r="U23" s="1061"/>
      <c r="V23" s="1061">
        <v>17276</v>
      </c>
      <c r="W23" s="1061"/>
      <c r="X23" s="1061"/>
      <c r="Y23" s="1061"/>
      <c r="Z23" s="1061"/>
      <c r="AA23" s="1061">
        <v>808</v>
      </c>
      <c r="AB23" s="1061"/>
      <c r="AC23" s="1061"/>
      <c r="AD23" s="1061"/>
      <c r="AE23" s="1068"/>
      <c r="AF23" s="1069">
        <v>562</v>
      </c>
      <c r="AG23" s="1061"/>
      <c r="AH23" s="1061"/>
      <c r="AI23" s="1061"/>
      <c r="AJ23" s="1070"/>
      <c r="AK23" s="1071"/>
      <c r="AL23" s="1072"/>
      <c r="AM23" s="1072"/>
      <c r="AN23" s="1072"/>
      <c r="AO23" s="1072"/>
      <c r="AP23" s="1061">
        <v>16108</v>
      </c>
      <c r="AQ23" s="1061"/>
      <c r="AR23" s="1061"/>
      <c r="AS23" s="1061"/>
      <c r="AT23" s="1061"/>
      <c r="AU23" s="1062"/>
      <c r="AV23" s="1062"/>
      <c r="AW23" s="1062"/>
      <c r="AX23" s="1062"/>
      <c r="AY23" s="1063"/>
      <c r="AZ23" s="1064" t="s">
        <v>130</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405</v>
      </c>
      <c r="C28" s="1048"/>
      <c r="D28" s="1048"/>
      <c r="E28" s="1048"/>
      <c r="F28" s="1048"/>
      <c r="G28" s="1048"/>
      <c r="H28" s="1048"/>
      <c r="I28" s="1048"/>
      <c r="J28" s="1048"/>
      <c r="K28" s="1048"/>
      <c r="L28" s="1048"/>
      <c r="M28" s="1048"/>
      <c r="N28" s="1048"/>
      <c r="O28" s="1048"/>
      <c r="P28" s="1049"/>
      <c r="Q28" s="1050">
        <v>3393</v>
      </c>
      <c r="R28" s="1051"/>
      <c r="S28" s="1051"/>
      <c r="T28" s="1051"/>
      <c r="U28" s="1051"/>
      <c r="V28" s="1051">
        <v>3383</v>
      </c>
      <c r="W28" s="1051"/>
      <c r="X28" s="1051"/>
      <c r="Y28" s="1051"/>
      <c r="Z28" s="1051"/>
      <c r="AA28" s="1051">
        <v>10</v>
      </c>
      <c r="AB28" s="1051"/>
      <c r="AC28" s="1051"/>
      <c r="AD28" s="1051"/>
      <c r="AE28" s="1052"/>
      <c r="AF28" s="1053">
        <v>10</v>
      </c>
      <c r="AG28" s="1051"/>
      <c r="AH28" s="1051"/>
      <c r="AI28" s="1051"/>
      <c r="AJ28" s="1054"/>
      <c r="AK28" s="1042">
        <v>369</v>
      </c>
      <c r="AL28" s="1043"/>
      <c r="AM28" s="1043"/>
      <c r="AN28" s="1043"/>
      <c r="AO28" s="1043"/>
      <c r="AP28" s="1043" t="s">
        <v>573</v>
      </c>
      <c r="AQ28" s="1043"/>
      <c r="AR28" s="1043"/>
      <c r="AS28" s="1043"/>
      <c r="AT28" s="1043"/>
      <c r="AU28" s="1043" t="s">
        <v>573</v>
      </c>
      <c r="AV28" s="1043"/>
      <c r="AW28" s="1043"/>
      <c r="AX28" s="1043"/>
      <c r="AY28" s="1043"/>
      <c r="AZ28" s="1044" t="s">
        <v>573</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406</v>
      </c>
      <c r="C29" s="1031"/>
      <c r="D29" s="1031"/>
      <c r="E29" s="1031"/>
      <c r="F29" s="1031"/>
      <c r="G29" s="1031"/>
      <c r="H29" s="1031"/>
      <c r="I29" s="1031"/>
      <c r="J29" s="1031"/>
      <c r="K29" s="1031"/>
      <c r="L29" s="1031"/>
      <c r="M29" s="1031"/>
      <c r="N29" s="1031"/>
      <c r="O29" s="1031"/>
      <c r="P29" s="1032"/>
      <c r="Q29" s="1038">
        <v>3168</v>
      </c>
      <c r="R29" s="1039"/>
      <c r="S29" s="1039"/>
      <c r="T29" s="1039"/>
      <c r="U29" s="1039"/>
      <c r="V29" s="1039">
        <v>3054</v>
      </c>
      <c r="W29" s="1039"/>
      <c r="X29" s="1039"/>
      <c r="Y29" s="1039"/>
      <c r="Z29" s="1039"/>
      <c r="AA29" s="1039">
        <v>115</v>
      </c>
      <c r="AB29" s="1039"/>
      <c r="AC29" s="1039"/>
      <c r="AD29" s="1039"/>
      <c r="AE29" s="1040"/>
      <c r="AF29" s="1035">
        <v>115</v>
      </c>
      <c r="AG29" s="1036"/>
      <c r="AH29" s="1036"/>
      <c r="AI29" s="1036"/>
      <c r="AJ29" s="1037"/>
      <c r="AK29" s="980">
        <v>487</v>
      </c>
      <c r="AL29" s="971"/>
      <c r="AM29" s="971"/>
      <c r="AN29" s="971"/>
      <c r="AO29" s="971"/>
      <c r="AP29" s="971" t="s">
        <v>508</v>
      </c>
      <c r="AQ29" s="971"/>
      <c r="AR29" s="971"/>
      <c r="AS29" s="971"/>
      <c r="AT29" s="971"/>
      <c r="AU29" s="971" t="s">
        <v>508</v>
      </c>
      <c r="AV29" s="971"/>
      <c r="AW29" s="971"/>
      <c r="AX29" s="971"/>
      <c r="AY29" s="971"/>
      <c r="AZ29" s="1041" t="s">
        <v>508</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407</v>
      </c>
      <c r="C30" s="1031"/>
      <c r="D30" s="1031"/>
      <c r="E30" s="1031"/>
      <c r="F30" s="1031"/>
      <c r="G30" s="1031"/>
      <c r="H30" s="1031"/>
      <c r="I30" s="1031"/>
      <c r="J30" s="1031"/>
      <c r="K30" s="1031"/>
      <c r="L30" s="1031"/>
      <c r="M30" s="1031"/>
      <c r="N30" s="1031"/>
      <c r="O30" s="1031"/>
      <c r="P30" s="1032"/>
      <c r="Q30" s="1038">
        <v>388</v>
      </c>
      <c r="R30" s="1039"/>
      <c r="S30" s="1039"/>
      <c r="T30" s="1039"/>
      <c r="U30" s="1039"/>
      <c r="V30" s="1039">
        <v>381</v>
      </c>
      <c r="W30" s="1039"/>
      <c r="X30" s="1039"/>
      <c r="Y30" s="1039"/>
      <c r="Z30" s="1039"/>
      <c r="AA30" s="1039">
        <v>8</v>
      </c>
      <c r="AB30" s="1039"/>
      <c r="AC30" s="1039"/>
      <c r="AD30" s="1039"/>
      <c r="AE30" s="1040"/>
      <c r="AF30" s="1035">
        <v>8</v>
      </c>
      <c r="AG30" s="1036"/>
      <c r="AH30" s="1036"/>
      <c r="AI30" s="1036"/>
      <c r="AJ30" s="1037"/>
      <c r="AK30" s="980">
        <v>104</v>
      </c>
      <c r="AL30" s="971"/>
      <c r="AM30" s="971"/>
      <c r="AN30" s="971"/>
      <c r="AO30" s="971"/>
      <c r="AP30" s="971" t="s">
        <v>508</v>
      </c>
      <c r="AQ30" s="971"/>
      <c r="AR30" s="971"/>
      <c r="AS30" s="971"/>
      <c r="AT30" s="971"/>
      <c r="AU30" s="971" t="s">
        <v>508</v>
      </c>
      <c r="AV30" s="971"/>
      <c r="AW30" s="971"/>
      <c r="AX30" s="971"/>
      <c r="AY30" s="971"/>
      <c r="AZ30" s="1041" t="s">
        <v>508</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408</v>
      </c>
      <c r="C31" s="1031"/>
      <c r="D31" s="1031"/>
      <c r="E31" s="1031"/>
      <c r="F31" s="1031"/>
      <c r="G31" s="1031"/>
      <c r="H31" s="1031"/>
      <c r="I31" s="1031"/>
      <c r="J31" s="1031"/>
      <c r="K31" s="1031"/>
      <c r="L31" s="1031"/>
      <c r="M31" s="1031"/>
      <c r="N31" s="1031"/>
      <c r="O31" s="1031"/>
      <c r="P31" s="1032"/>
      <c r="Q31" s="1038">
        <v>906</v>
      </c>
      <c r="R31" s="1039"/>
      <c r="S31" s="1039"/>
      <c r="T31" s="1039"/>
      <c r="U31" s="1039"/>
      <c r="V31" s="1039">
        <v>925</v>
      </c>
      <c r="W31" s="1039"/>
      <c r="X31" s="1039"/>
      <c r="Y31" s="1039"/>
      <c r="Z31" s="1039"/>
      <c r="AA31" s="1039">
        <v>-19</v>
      </c>
      <c r="AB31" s="1039"/>
      <c r="AC31" s="1039"/>
      <c r="AD31" s="1039"/>
      <c r="AE31" s="1040"/>
      <c r="AF31" s="1035">
        <v>982</v>
      </c>
      <c r="AG31" s="1036"/>
      <c r="AH31" s="1036"/>
      <c r="AI31" s="1036"/>
      <c r="AJ31" s="1037"/>
      <c r="AK31" s="980">
        <v>6</v>
      </c>
      <c r="AL31" s="971"/>
      <c r="AM31" s="971"/>
      <c r="AN31" s="971"/>
      <c r="AO31" s="971"/>
      <c r="AP31" s="971">
        <v>639</v>
      </c>
      <c r="AQ31" s="971"/>
      <c r="AR31" s="971"/>
      <c r="AS31" s="971"/>
      <c r="AT31" s="971"/>
      <c r="AU31" s="971">
        <v>427</v>
      </c>
      <c r="AV31" s="971"/>
      <c r="AW31" s="971"/>
      <c r="AX31" s="971"/>
      <c r="AY31" s="971"/>
      <c r="AZ31" s="1041" t="s">
        <v>508</v>
      </c>
      <c r="BA31" s="1041"/>
      <c r="BB31" s="1041"/>
      <c r="BC31" s="1041"/>
      <c r="BD31" s="1041"/>
      <c r="BE31" s="972" t="s">
        <v>409</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410</v>
      </c>
      <c r="C32" s="1031"/>
      <c r="D32" s="1031"/>
      <c r="E32" s="1031"/>
      <c r="F32" s="1031"/>
      <c r="G32" s="1031"/>
      <c r="H32" s="1031"/>
      <c r="I32" s="1031"/>
      <c r="J32" s="1031"/>
      <c r="K32" s="1031"/>
      <c r="L32" s="1031"/>
      <c r="M32" s="1031"/>
      <c r="N32" s="1031"/>
      <c r="O32" s="1031"/>
      <c r="P32" s="1032"/>
      <c r="Q32" s="1038">
        <v>957</v>
      </c>
      <c r="R32" s="1039"/>
      <c r="S32" s="1039"/>
      <c r="T32" s="1039"/>
      <c r="U32" s="1039"/>
      <c r="V32" s="1039">
        <v>925</v>
      </c>
      <c r="W32" s="1039"/>
      <c r="X32" s="1039"/>
      <c r="Y32" s="1039"/>
      <c r="Z32" s="1039"/>
      <c r="AA32" s="1039">
        <v>32</v>
      </c>
      <c r="AB32" s="1039"/>
      <c r="AC32" s="1039"/>
      <c r="AD32" s="1039"/>
      <c r="AE32" s="1040"/>
      <c r="AF32" s="1035">
        <v>44</v>
      </c>
      <c r="AG32" s="1036"/>
      <c r="AH32" s="1036"/>
      <c r="AI32" s="1036"/>
      <c r="AJ32" s="1037"/>
      <c r="AK32" s="980">
        <v>678</v>
      </c>
      <c r="AL32" s="971"/>
      <c r="AM32" s="971"/>
      <c r="AN32" s="971"/>
      <c r="AO32" s="971"/>
      <c r="AP32" s="971">
        <v>8834</v>
      </c>
      <c r="AQ32" s="971"/>
      <c r="AR32" s="971"/>
      <c r="AS32" s="971"/>
      <c r="AT32" s="971"/>
      <c r="AU32" s="971">
        <v>6546</v>
      </c>
      <c r="AV32" s="971"/>
      <c r="AW32" s="971"/>
      <c r="AX32" s="971"/>
      <c r="AY32" s="971"/>
      <c r="AZ32" s="1041" t="s">
        <v>508</v>
      </c>
      <c r="BA32" s="1041"/>
      <c r="BB32" s="1041"/>
      <c r="BC32" s="1041"/>
      <c r="BD32" s="1041"/>
      <c r="BE32" s="972" t="s">
        <v>409</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411</v>
      </c>
      <c r="C33" s="1031"/>
      <c r="D33" s="1031"/>
      <c r="E33" s="1031"/>
      <c r="F33" s="1031"/>
      <c r="G33" s="1031"/>
      <c r="H33" s="1031"/>
      <c r="I33" s="1031"/>
      <c r="J33" s="1031"/>
      <c r="K33" s="1031"/>
      <c r="L33" s="1031"/>
      <c r="M33" s="1031"/>
      <c r="N33" s="1031"/>
      <c r="O33" s="1031"/>
      <c r="P33" s="1032"/>
      <c r="Q33" s="1038">
        <v>59</v>
      </c>
      <c r="R33" s="1039"/>
      <c r="S33" s="1039"/>
      <c r="T33" s="1039"/>
      <c r="U33" s="1039"/>
      <c r="V33" s="1039">
        <v>30</v>
      </c>
      <c r="W33" s="1039"/>
      <c r="X33" s="1039"/>
      <c r="Y33" s="1039"/>
      <c r="Z33" s="1039"/>
      <c r="AA33" s="1039">
        <v>29</v>
      </c>
      <c r="AB33" s="1039"/>
      <c r="AC33" s="1039"/>
      <c r="AD33" s="1039"/>
      <c r="AE33" s="1040"/>
      <c r="AF33" s="1035" t="s">
        <v>130</v>
      </c>
      <c r="AG33" s="1036"/>
      <c r="AH33" s="1036"/>
      <c r="AI33" s="1036"/>
      <c r="AJ33" s="1037"/>
      <c r="AK33" s="980">
        <v>59</v>
      </c>
      <c r="AL33" s="971"/>
      <c r="AM33" s="971"/>
      <c r="AN33" s="971"/>
      <c r="AO33" s="971"/>
      <c r="AP33" s="971" t="s">
        <v>573</v>
      </c>
      <c r="AQ33" s="971"/>
      <c r="AR33" s="971"/>
      <c r="AS33" s="971"/>
      <c r="AT33" s="971"/>
      <c r="AU33" s="971" t="s">
        <v>573</v>
      </c>
      <c r="AV33" s="971"/>
      <c r="AW33" s="971"/>
      <c r="AX33" s="971"/>
      <c r="AY33" s="971"/>
      <c r="AZ33" s="1041" t="s">
        <v>508</v>
      </c>
      <c r="BA33" s="1041"/>
      <c r="BB33" s="1041"/>
      <c r="BC33" s="1041"/>
      <c r="BD33" s="1041"/>
      <c r="BE33" s="972" t="s">
        <v>412</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1158</v>
      </c>
      <c r="AG63" s="959"/>
      <c r="AH63" s="959"/>
      <c r="AI63" s="959"/>
      <c r="AJ63" s="1022"/>
      <c r="AK63" s="1023"/>
      <c r="AL63" s="963"/>
      <c r="AM63" s="963"/>
      <c r="AN63" s="963"/>
      <c r="AO63" s="963"/>
      <c r="AP63" s="959">
        <v>9473</v>
      </c>
      <c r="AQ63" s="959"/>
      <c r="AR63" s="959"/>
      <c r="AS63" s="959"/>
      <c r="AT63" s="959"/>
      <c r="AU63" s="959">
        <v>6973</v>
      </c>
      <c r="AV63" s="959"/>
      <c r="AW63" s="959"/>
      <c r="AX63" s="959"/>
      <c r="AY63" s="959"/>
      <c r="AZ63" s="1017"/>
      <c r="BA63" s="1017"/>
      <c r="BB63" s="1017"/>
      <c r="BC63" s="1017"/>
      <c r="BD63" s="1017"/>
      <c r="BE63" s="960"/>
      <c r="BF63" s="960"/>
      <c r="BG63" s="960"/>
      <c r="BH63" s="960"/>
      <c r="BI63" s="961"/>
      <c r="BJ63" s="1018" t="s">
        <v>130</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399</v>
      </c>
      <c r="AB66" s="1002"/>
      <c r="AC66" s="1002"/>
      <c r="AD66" s="1002"/>
      <c r="AE66" s="1003"/>
      <c r="AF66" s="1007" t="s">
        <v>400</v>
      </c>
      <c r="AG66" s="1008"/>
      <c r="AH66" s="1008"/>
      <c r="AI66" s="1008"/>
      <c r="AJ66" s="1009"/>
      <c r="AK66" s="1001" t="s">
        <v>401</v>
      </c>
      <c r="AL66" s="996"/>
      <c r="AM66" s="996"/>
      <c r="AN66" s="996"/>
      <c r="AO66" s="997"/>
      <c r="AP66" s="1001" t="s">
        <v>402</v>
      </c>
      <c r="AQ66" s="1002"/>
      <c r="AR66" s="1002"/>
      <c r="AS66" s="1002"/>
      <c r="AT66" s="1003"/>
      <c r="AU66" s="1001" t="s">
        <v>417</v>
      </c>
      <c r="AV66" s="1002"/>
      <c r="AW66" s="1002"/>
      <c r="AX66" s="1002"/>
      <c r="AY66" s="1003"/>
      <c r="AZ66" s="1001" t="s">
        <v>381</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574</v>
      </c>
      <c r="C68" s="986"/>
      <c r="D68" s="986"/>
      <c r="E68" s="986"/>
      <c r="F68" s="986"/>
      <c r="G68" s="986"/>
      <c r="H68" s="986"/>
      <c r="I68" s="986"/>
      <c r="J68" s="986"/>
      <c r="K68" s="986"/>
      <c r="L68" s="986"/>
      <c r="M68" s="986"/>
      <c r="N68" s="986"/>
      <c r="O68" s="986"/>
      <c r="P68" s="987"/>
      <c r="Q68" s="988">
        <v>4944</v>
      </c>
      <c r="R68" s="982"/>
      <c r="S68" s="982"/>
      <c r="T68" s="982"/>
      <c r="U68" s="982"/>
      <c r="V68" s="982">
        <v>4796</v>
      </c>
      <c r="W68" s="982"/>
      <c r="X68" s="982"/>
      <c r="Y68" s="982"/>
      <c r="Z68" s="982"/>
      <c r="AA68" s="982">
        <v>148</v>
      </c>
      <c r="AB68" s="982"/>
      <c r="AC68" s="982"/>
      <c r="AD68" s="982"/>
      <c r="AE68" s="982"/>
      <c r="AF68" s="982">
        <v>148</v>
      </c>
      <c r="AG68" s="982"/>
      <c r="AH68" s="982"/>
      <c r="AI68" s="982"/>
      <c r="AJ68" s="982"/>
      <c r="AK68" s="982">
        <v>163</v>
      </c>
      <c r="AL68" s="982"/>
      <c r="AM68" s="982"/>
      <c r="AN68" s="982"/>
      <c r="AO68" s="982"/>
      <c r="AP68" s="982">
        <v>4334</v>
      </c>
      <c r="AQ68" s="982"/>
      <c r="AR68" s="982"/>
      <c r="AS68" s="982"/>
      <c r="AT68" s="982"/>
      <c r="AU68" s="982">
        <v>444</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575</v>
      </c>
      <c r="C69" s="975"/>
      <c r="D69" s="975"/>
      <c r="E69" s="975"/>
      <c r="F69" s="975"/>
      <c r="G69" s="975"/>
      <c r="H69" s="975"/>
      <c r="I69" s="975"/>
      <c r="J69" s="975"/>
      <c r="K69" s="975"/>
      <c r="L69" s="975"/>
      <c r="M69" s="975"/>
      <c r="N69" s="975"/>
      <c r="O69" s="975"/>
      <c r="P69" s="976"/>
      <c r="Q69" s="977">
        <v>11182</v>
      </c>
      <c r="R69" s="971"/>
      <c r="S69" s="971"/>
      <c r="T69" s="971"/>
      <c r="U69" s="971"/>
      <c r="V69" s="971">
        <v>11102</v>
      </c>
      <c r="W69" s="971"/>
      <c r="X69" s="971"/>
      <c r="Y69" s="971"/>
      <c r="Z69" s="971"/>
      <c r="AA69" s="971">
        <v>80</v>
      </c>
      <c r="AB69" s="971"/>
      <c r="AC69" s="971"/>
      <c r="AD69" s="971"/>
      <c r="AE69" s="971"/>
      <c r="AF69" s="971">
        <v>554</v>
      </c>
      <c r="AG69" s="971"/>
      <c r="AH69" s="971"/>
      <c r="AI69" s="971"/>
      <c r="AJ69" s="971"/>
      <c r="AK69" s="971">
        <v>1745</v>
      </c>
      <c r="AL69" s="971"/>
      <c r="AM69" s="971"/>
      <c r="AN69" s="971"/>
      <c r="AO69" s="971"/>
      <c r="AP69" s="971">
        <v>6695</v>
      </c>
      <c r="AQ69" s="971"/>
      <c r="AR69" s="971"/>
      <c r="AS69" s="971"/>
      <c r="AT69" s="971"/>
      <c r="AU69" s="971">
        <v>1023</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576</v>
      </c>
      <c r="C70" s="975"/>
      <c r="D70" s="975"/>
      <c r="E70" s="975"/>
      <c r="F70" s="975"/>
      <c r="G70" s="975"/>
      <c r="H70" s="975"/>
      <c r="I70" s="975"/>
      <c r="J70" s="975"/>
      <c r="K70" s="975"/>
      <c r="L70" s="975"/>
      <c r="M70" s="975"/>
      <c r="N70" s="975"/>
      <c r="O70" s="975"/>
      <c r="P70" s="976"/>
      <c r="Q70" s="977">
        <v>865</v>
      </c>
      <c r="R70" s="971"/>
      <c r="S70" s="971"/>
      <c r="T70" s="971"/>
      <c r="U70" s="971"/>
      <c r="V70" s="971">
        <v>863</v>
      </c>
      <c r="W70" s="971"/>
      <c r="X70" s="971"/>
      <c r="Y70" s="971"/>
      <c r="Z70" s="971"/>
      <c r="AA70" s="971">
        <v>2</v>
      </c>
      <c r="AB70" s="971"/>
      <c r="AC70" s="971"/>
      <c r="AD70" s="971"/>
      <c r="AE70" s="971"/>
      <c r="AF70" s="971">
        <v>2</v>
      </c>
      <c r="AG70" s="971"/>
      <c r="AH70" s="971"/>
      <c r="AI70" s="971"/>
      <c r="AJ70" s="971"/>
      <c r="AK70" s="971">
        <v>2</v>
      </c>
      <c r="AL70" s="971"/>
      <c r="AM70" s="971"/>
      <c r="AN70" s="971"/>
      <c r="AO70" s="971"/>
      <c r="AP70" s="981" t="s">
        <v>508</v>
      </c>
      <c r="AQ70" s="979"/>
      <c r="AR70" s="979"/>
      <c r="AS70" s="979"/>
      <c r="AT70" s="980"/>
      <c r="AU70" s="981" t="s">
        <v>508</v>
      </c>
      <c r="AV70" s="979"/>
      <c r="AW70" s="979"/>
      <c r="AX70" s="979"/>
      <c r="AY70" s="980"/>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577</v>
      </c>
      <c r="C71" s="975"/>
      <c r="D71" s="975"/>
      <c r="E71" s="975"/>
      <c r="F71" s="975"/>
      <c r="G71" s="975"/>
      <c r="H71" s="975"/>
      <c r="I71" s="975"/>
      <c r="J71" s="975"/>
      <c r="K71" s="975"/>
      <c r="L71" s="975"/>
      <c r="M71" s="975"/>
      <c r="N71" s="975"/>
      <c r="O71" s="975"/>
      <c r="P71" s="976"/>
      <c r="Q71" s="977">
        <v>12629</v>
      </c>
      <c r="R71" s="971"/>
      <c r="S71" s="971"/>
      <c r="T71" s="971"/>
      <c r="U71" s="971"/>
      <c r="V71" s="971">
        <v>12063</v>
      </c>
      <c r="W71" s="971"/>
      <c r="X71" s="971"/>
      <c r="Y71" s="971"/>
      <c r="Z71" s="971"/>
      <c r="AA71" s="971">
        <v>566</v>
      </c>
      <c r="AB71" s="971"/>
      <c r="AC71" s="971"/>
      <c r="AD71" s="971"/>
      <c r="AE71" s="971"/>
      <c r="AF71" s="971">
        <v>566</v>
      </c>
      <c r="AG71" s="971"/>
      <c r="AH71" s="971"/>
      <c r="AI71" s="971"/>
      <c r="AJ71" s="971"/>
      <c r="AK71" s="971">
        <v>2179</v>
      </c>
      <c r="AL71" s="971"/>
      <c r="AM71" s="971"/>
      <c r="AN71" s="971"/>
      <c r="AO71" s="971"/>
      <c r="AP71" s="981" t="s">
        <v>573</v>
      </c>
      <c r="AQ71" s="979"/>
      <c r="AR71" s="979"/>
      <c r="AS71" s="979"/>
      <c r="AT71" s="980"/>
      <c r="AU71" s="981" t="s">
        <v>508</v>
      </c>
      <c r="AV71" s="979"/>
      <c r="AW71" s="979"/>
      <c r="AX71" s="979"/>
      <c r="AY71" s="980"/>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578</v>
      </c>
      <c r="C72" s="975"/>
      <c r="D72" s="975"/>
      <c r="E72" s="975"/>
      <c r="F72" s="975"/>
      <c r="G72" s="975"/>
      <c r="H72" s="975"/>
      <c r="I72" s="975"/>
      <c r="J72" s="975"/>
      <c r="K72" s="975"/>
      <c r="L72" s="975"/>
      <c r="M72" s="975"/>
      <c r="N72" s="975"/>
      <c r="O72" s="975"/>
      <c r="P72" s="976"/>
      <c r="Q72" s="977">
        <v>174</v>
      </c>
      <c r="R72" s="971"/>
      <c r="S72" s="971"/>
      <c r="T72" s="971"/>
      <c r="U72" s="971"/>
      <c r="V72" s="971">
        <v>171</v>
      </c>
      <c r="W72" s="971"/>
      <c r="X72" s="971"/>
      <c r="Y72" s="971"/>
      <c r="Z72" s="971"/>
      <c r="AA72" s="971">
        <v>3</v>
      </c>
      <c r="AB72" s="971"/>
      <c r="AC72" s="971"/>
      <c r="AD72" s="971"/>
      <c r="AE72" s="971"/>
      <c r="AF72" s="971">
        <v>3</v>
      </c>
      <c r="AG72" s="971"/>
      <c r="AH72" s="971"/>
      <c r="AI72" s="971"/>
      <c r="AJ72" s="971"/>
      <c r="AK72" s="971">
        <v>5</v>
      </c>
      <c r="AL72" s="971"/>
      <c r="AM72" s="971"/>
      <c r="AN72" s="971"/>
      <c r="AO72" s="971"/>
      <c r="AP72" s="981" t="s">
        <v>508</v>
      </c>
      <c r="AQ72" s="979"/>
      <c r="AR72" s="979"/>
      <c r="AS72" s="979"/>
      <c r="AT72" s="980"/>
      <c r="AU72" s="981" t="s">
        <v>508</v>
      </c>
      <c r="AV72" s="979"/>
      <c r="AW72" s="979"/>
      <c r="AX72" s="979"/>
      <c r="AY72" s="980"/>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579</v>
      </c>
      <c r="C73" s="975"/>
      <c r="D73" s="975"/>
      <c r="E73" s="975"/>
      <c r="F73" s="975"/>
      <c r="G73" s="975"/>
      <c r="H73" s="975"/>
      <c r="I73" s="975"/>
      <c r="J73" s="975"/>
      <c r="K73" s="975"/>
      <c r="L73" s="975"/>
      <c r="M73" s="975"/>
      <c r="N73" s="975"/>
      <c r="O73" s="975"/>
      <c r="P73" s="976"/>
      <c r="Q73" s="977">
        <v>245</v>
      </c>
      <c r="R73" s="971"/>
      <c r="S73" s="971"/>
      <c r="T73" s="971"/>
      <c r="U73" s="971"/>
      <c r="V73" s="971">
        <v>185</v>
      </c>
      <c r="W73" s="971"/>
      <c r="X73" s="971"/>
      <c r="Y73" s="971"/>
      <c r="Z73" s="971"/>
      <c r="AA73" s="971">
        <v>61</v>
      </c>
      <c r="AB73" s="971"/>
      <c r="AC73" s="971"/>
      <c r="AD73" s="971"/>
      <c r="AE73" s="971"/>
      <c r="AF73" s="971">
        <v>61</v>
      </c>
      <c r="AG73" s="971"/>
      <c r="AH73" s="971"/>
      <c r="AI73" s="971"/>
      <c r="AJ73" s="971"/>
      <c r="AK73" s="971">
        <v>35</v>
      </c>
      <c r="AL73" s="971"/>
      <c r="AM73" s="971"/>
      <c r="AN73" s="971"/>
      <c r="AO73" s="971"/>
      <c r="AP73" s="981" t="s">
        <v>508</v>
      </c>
      <c r="AQ73" s="979"/>
      <c r="AR73" s="979"/>
      <c r="AS73" s="979"/>
      <c r="AT73" s="980"/>
      <c r="AU73" s="981" t="s">
        <v>508</v>
      </c>
      <c r="AV73" s="979"/>
      <c r="AW73" s="979"/>
      <c r="AX73" s="979"/>
      <c r="AY73" s="980"/>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580</v>
      </c>
      <c r="C74" s="975"/>
      <c r="D74" s="975"/>
      <c r="E74" s="975"/>
      <c r="F74" s="975"/>
      <c r="G74" s="975"/>
      <c r="H74" s="975"/>
      <c r="I74" s="975"/>
      <c r="J74" s="975"/>
      <c r="K74" s="975"/>
      <c r="L74" s="975"/>
      <c r="M74" s="975"/>
      <c r="N74" s="975"/>
      <c r="O74" s="975"/>
      <c r="P74" s="976"/>
      <c r="Q74" s="977">
        <v>272540</v>
      </c>
      <c r="R74" s="971"/>
      <c r="S74" s="971"/>
      <c r="T74" s="971"/>
      <c r="U74" s="971"/>
      <c r="V74" s="971">
        <v>265731</v>
      </c>
      <c r="W74" s="971"/>
      <c r="X74" s="971"/>
      <c r="Y74" s="971"/>
      <c r="Z74" s="971"/>
      <c r="AA74" s="971">
        <v>6809</v>
      </c>
      <c r="AB74" s="971"/>
      <c r="AC74" s="971"/>
      <c r="AD74" s="971"/>
      <c r="AE74" s="971"/>
      <c r="AF74" s="971">
        <v>6809</v>
      </c>
      <c r="AG74" s="971"/>
      <c r="AH74" s="971"/>
      <c r="AI74" s="971"/>
      <c r="AJ74" s="971"/>
      <c r="AK74" s="971">
        <v>8222</v>
      </c>
      <c r="AL74" s="971"/>
      <c r="AM74" s="971"/>
      <c r="AN74" s="971"/>
      <c r="AO74" s="971"/>
      <c r="AP74" s="981" t="s">
        <v>508</v>
      </c>
      <c r="AQ74" s="979"/>
      <c r="AR74" s="979"/>
      <c r="AS74" s="979"/>
      <c r="AT74" s="980"/>
      <c r="AU74" s="981" t="s">
        <v>508</v>
      </c>
      <c r="AV74" s="979"/>
      <c r="AW74" s="979"/>
      <c r="AX74" s="979"/>
      <c r="AY74" s="980"/>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393</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8143</v>
      </c>
      <c r="AG88" s="959"/>
      <c r="AH88" s="959"/>
      <c r="AI88" s="959"/>
      <c r="AJ88" s="959"/>
      <c r="AK88" s="963"/>
      <c r="AL88" s="963"/>
      <c r="AM88" s="963"/>
      <c r="AN88" s="963"/>
      <c r="AO88" s="963"/>
      <c r="AP88" s="959">
        <v>11129</v>
      </c>
      <c r="AQ88" s="959"/>
      <c r="AR88" s="959"/>
      <c r="AS88" s="959"/>
      <c r="AT88" s="959"/>
      <c r="AU88" s="959">
        <v>1467</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180</v>
      </c>
      <c r="CS102" s="953"/>
      <c r="CT102" s="953"/>
      <c r="CU102" s="953"/>
      <c r="CV102" s="954"/>
      <c r="CW102" s="952">
        <v>338</v>
      </c>
      <c r="CX102" s="953"/>
      <c r="CY102" s="953"/>
      <c r="CZ102" s="953"/>
      <c r="DA102" s="954"/>
      <c r="DB102" s="952" t="s">
        <v>573</v>
      </c>
      <c r="DC102" s="953"/>
      <c r="DD102" s="953"/>
      <c r="DE102" s="953"/>
      <c r="DF102" s="954"/>
      <c r="DG102" s="952" t="s">
        <v>573</v>
      </c>
      <c r="DH102" s="953"/>
      <c r="DI102" s="953"/>
      <c r="DJ102" s="953"/>
      <c r="DK102" s="954"/>
      <c r="DL102" s="952" t="s">
        <v>573</v>
      </c>
      <c r="DM102" s="953"/>
      <c r="DN102" s="953"/>
      <c r="DO102" s="953"/>
      <c r="DP102" s="954"/>
      <c r="DQ102" s="952" t="s">
        <v>573</v>
      </c>
      <c r="DR102" s="953"/>
      <c r="DS102" s="953"/>
      <c r="DT102" s="953"/>
      <c r="DU102" s="954"/>
      <c r="DV102" s="937" t="s">
        <v>573</v>
      </c>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311</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311</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311</v>
      </c>
      <c r="DR109" s="896"/>
      <c r="DS109" s="896"/>
      <c r="DT109" s="896"/>
      <c r="DU109" s="897"/>
      <c r="DV109" s="898" t="s">
        <v>429</v>
      </c>
      <c r="DW109" s="896"/>
      <c r="DX109" s="896"/>
      <c r="DY109" s="896"/>
      <c r="DZ109" s="929"/>
    </row>
    <row r="110" spans="1:131" s="226"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1159946</v>
      </c>
      <c r="AB110" s="889"/>
      <c r="AC110" s="889"/>
      <c r="AD110" s="889"/>
      <c r="AE110" s="890"/>
      <c r="AF110" s="891">
        <v>1249853</v>
      </c>
      <c r="AG110" s="889"/>
      <c r="AH110" s="889"/>
      <c r="AI110" s="889"/>
      <c r="AJ110" s="890"/>
      <c r="AK110" s="891">
        <v>1331151</v>
      </c>
      <c r="AL110" s="889"/>
      <c r="AM110" s="889"/>
      <c r="AN110" s="889"/>
      <c r="AO110" s="890"/>
      <c r="AP110" s="892">
        <v>18.7</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16089880</v>
      </c>
      <c r="BR110" s="842"/>
      <c r="BS110" s="842"/>
      <c r="BT110" s="842"/>
      <c r="BU110" s="842"/>
      <c r="BV110" s="842">
        <v>16359110</v>
      </c>
      <c r="BW110" s="842"/>
      <c r="BX110" s="842"/>
      <c r="BY110" s="842"/>
      <c r="BZ110" s="842"/>
      <c r="CA110" s="842">
        <v>16108282</v>
      </c>
      <c r="CB110" s="842"/>
      <c r="CC110" s="842"/>
      <c r="CD110" s="842"/>
      <c r="CE110" s="842"/>
      <c r="CF110" s="866">
        <v>226.5</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435</v>
      </c>
      <c r="DM110" s="842"/>
      <c r="DN110" s="842"/>
      <c r="DO110" s="842"/>
      <c r="DP110" s="842"/>
      <c r="DQ110" s="842" t="s">
        <v>130</v>
      </c>
      <c r="DR110" s="842"/>
      <c r="DS110" s="842"/>
      <c r="DT110" s="842"/>
      <c r="DU110" s="842"/>
      <c r="DV110" s="843" t="s">
        <v>435</v>
      </c>
      <c r="DW110" s="843"/>
      <c r="DX110" s="843"/>
      <c r="DY110" s="843"/>
      <c r="DZ110" s="844"/>
    </row>
    <row r="111" spans="1:131" s="226"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435</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130</v>
      </c>
      <c r="BW111" s="817"/>
      <c r="BX111" s="817"/>
      <c r="BY111" s="817"/>
      <c r="BZ111" s="817"/>
      <c r="CA111" s="817" t="s">
        <v>435</v>
      </c>
      <c r="CB111" s="817"/>
      <c r="CC111" s="817"/>
      <c r="CD111" s="817"/>
      <c r="CE111" s="817"/>
      <c r="CF111" s="875" t="s">
        <v>435</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435</v>
      </c>
      <c r="DH111" s="817"/>
      <c r="DI111" s="817"/>
      <c r="DJ111" s="817"/>
      <c r="DK111" s="817"/>
      <c r="DL111" s="817" t="s">
        <v>435</v>
      </c>
      <c r="DM111" s="817"/>
      <c r="DN111" s="817"/>
      <c r="DO111" s="817"/>
      <c r="DP111" s="817"/>
      <c r="DQ111" s="817" t="s">
        <v>435</v>
      </c>
      <c r="DR111" s="817"/>
      <c r="DS111" s="817"/>
      <c r="DT111" s="817"/>
      <c r="DU111" s="817"/>
      <c r="DV111" s="794" t="s">
        <v>435</v>
      </c>
      <c r="DW111" s="794"/>
      <c r="DX111" s="794"/>
      <c r="DY111" s="794"/>
      <c r="DZ111" s="795"/>
    </row>
    <row r="112" spans="1:131" s="226" customFormat="1" ht="26.25" customHeight="1" x14ac:dyDescent="0.15">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435</v>
      </c>
      <c r="AB112" s="780"/>
      <c r="AC112" s="780"/>
      <c r="AD112" s="780"/>
      <c r="AE112" s="781"/>
      <c r="AF112" s="782" t="s">
        <v>130</v>
      </c>
      <c r="AG112" s="780"/>
      <c r="AH112" s="780"/>
      <c r="AI112" s="780"/>
      <c r="AJ112" s="781"/>
      <c r="AK112" s="782" t="s">
        <v>435</v>
      </c>
      <c r="AL112" s="780"/>
      <c r="AM112" s="780"/>
      <c r="AN112" s="780"/>
      <c r="AO112" s="781"/>
      <c r="AP112" s="824" t="s">
        <v>130</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8829633</v>
      </c>
      <c r="BR112" s="817"/>
      <c r="BS112" s="817"/>
      <c r="BT112" s="817"/>
      <c r="BU112" s="817"/>
      <c r="BV112" s="817">
        <v>7618967</v>
      </c>
      <c r="BW112" s="817"/>
      <c r="BX112" s="817"/>
      <c r="BY112" s="817"/>
      <c r="BZ112" s="817"/>
      <c r="CA112" s="817">
        <v>6973153</v>
      </c>
      <c r="CB112" s="817"/>
      <c r="CC112" s="817"/>
      <c r="CD112" s="817"/>
      <c r="CE112" s="817"/>
      <c r="CF112" s="875">
        <v>98</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435</v>
      </c>
      <c r="DH112" s="817"/>
      <c r="DI112" s="817"/>
      <c r="DJ112" s="817"/>
      <c r="DK112" s="817"/>
      <c r="DL112" s="817" t="s">
        <v>435</v>
      </c>
      <c r="DM112" s="817"/>
      <c r="DN112" s="817"/>
      <c r="DO112" s="817"/>
      <c r="DP112" s="817"/>
      <c r="DQ112" s="817" t="s">
        <v>435</v>
      </c>
      <c r="DR112" s="817"/>
      <c r="DS112" s="817"/>
      <c r="DT112" s="817"/>
      <c r="DU112" s="817"/>
      <c r="DV112" s="794" t="s">
        <v>435</v>
      </c>
      <c r="DW112" s="794"/>
      <c r="DX112" s="794"/>
      <c r="DY112" s="794"/>
      <c r="DZ112" s="795"/>
    </row>
    <row r="113" spans="1:130" s="226"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599275</v>
      </c>
      <c r="AB113" s="919"/>
      <c r="AC113" s="919"/>
      <c r="AD113" s="919"/>
      <c r="AE113" s="920"/>
      <c r="AF113" s="921">
        <v>622666</v>
      </c>
      <c r="AG113" s="919"/>
      <c r="AH113" s="919"/>
      <c r="AI113" s="919"/>
      <c r="AJ113" s="920"/>
      <c r="AK113" s="921">
        <v>576269</v>
      </c>
      <c r="AL113" s="919"/>
      <c r="AM113" s="919"/>
      <c r="AN113" s="919"/>
      <c r="AO113" s="920"/>
      <c r="AP113" s="922">
        <v>8.1</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1705299</v>
      </c>
      <c r="BR113" s="817"/>
      <c r="BS113" s="817"/>
      <c r="BT113" s="817"/>
      <c r="BU113" s="817"/>
      <c r="BV113" s="817">
        <v>1601681</v>
      </c>
      <c r="BW113" s="817"/>
      <c r="BX113" s="817"/>
      <c r="BY113" s="817"/>
      <c r="BZ113" s="817"/>
      <c r="CA113" s="817">
        <v>1466922</v>
      </c>
      <c r="CB113" s="817"/>
      <c r="CC113" s="817"/>
      <c r="CD113" s="817"/>
      <c r="CE113" s="817"/>
      <c r="CF113" s="875">
        <v>20.6</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435</v>
      </c>
      <c r="DM113" s="780"/>
      <c r="DN113" s="780"/>
      <c r="DO113" s="780"/>
      <c r="DP113" s="781"/>
      <c r="DQ113" s="782" t="s">
        <v>435</v>
      </c>
      <c r="DR113" s="780"/>
      <c r="DS113" s="780"/>
      <c r="DT113" s="780"/>
      <c r="DU113" s="781"/>
      <c r="DV113" s="824" t="s">
        <v>130</v>
      </c>
      <c r="DW113" s="825"/>
      <c r="DX113" s="825"/>
      <c r="DY113" s="825"/>
      <c r="DZ113" s="826"/>
    </row>
    <row r="114" spans="1:130" s="226" customFormat="1" ht="26.25" customHeight="1" x14ac:dyDescent="0.15">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161009</v>
      </c>
      <c r="AB114" s="780"/>
      <c r="AC114" s="780"/>
      <c r="AD114" s="780"/>
      <c r="AE114" s="781"/>
      <c r="AF114" s="782">
        <v>166252</v>
      </c>
      <c r="AG114" s="780"/>
      <c r="AH114" s="780"/>
      <c r="AI114" s="780"/>
      <c r="AJ114" s="781"/>
      <c r="AK114" s="782">
        <v>165385</v>
      </c>
      <c r="AL114" s="780"/>
      <c r="AM114" s="780"/>
      <c r="AN114" s="780"/>
      <c r="AO114" s="781"/>
      <c r="AP114" s="824">
        <v>2.2999999999999998</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1761058</v>
      </c>
      <c r="BR114" s="817"/>
      <c r="BS114" s="817"/>
      <c r="BT114" s="817"/>
      <c r="BU114" s="817"/>
      <c r="BV114" s="817">
        <v>1756373</v>
      </c>
      <c r="BW114" s="817"/>
      <c r="BX114" s="817"/>
      <c r="BY114" s="817"/>
      <c r="BZ114" s="817"/>
      <c r="CA114" s="817">
        <v>1601791</v>
      </c>
      <c r="CB114" s="817"/>
      <c r="CC114" s="817"/>
      <c r="CD114" s="817"/>
      <c r="CE114" s="817"/>
      <c r="CF114" s="875">
        <v>22.5</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435</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26"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641</v>
      </c>
      <c r="AB115" s="919"/>
      <c r="AC115" s="919"/>
      <c r="AD115" s="919"/>
      <c r="AE115" s="920"/>
      <c r="AF115" s="921">
        <v>2232</v>
      </c>
      <c r="AG115" s="919"/>
      <c r="AH115" s="919"/>
      <c r="AI115" s="919"/>
      <c r="AJ115" s="920"/>
      <c r="AK115" s="921">
        <v>5182</v>
      </c>
      <c r="AL115" s="919"/>
      <c r="AM115" s="919"/>
      <c r="AN115" s="919"/>
      <c r="AO115" s="920"/>
      <c r="AP115" s="922">
        <v>0.1</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435</v>
      </c>
      <c r="BW115" s="817"/>
      <c r="BX115" s="817"/>
      <c r="BY115" s="817"/>
      <c r="BZ115" s="817"/>
      <c r="CA115" s="817" t="s">
        <v>130</v>
      </c>
      <c r="CB115" s="817"/>
      <c r="CC115" s="817"/>
      <c r="CD115" s="817"/>
      <c r="CE115" s="817"/>
      <c r="CF115" s="875" t="s">
        <v>435</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435</v>
      </c>
      <c r="DH115" s="780"/>
      <c r="DI115" s="780"/>
      <c r="DJ115" s="780"/>
      <c r="DK115" s="781"/>
      <c r="DL115" s="782" t="s">
        <v>435</v>
      </c>
      <c r="DM115" s="780"/>
      <c r="DN115" s="780"/>
      <c r="DO115" s="780"/>
      <c r="DP115" s="781"/>
      <c r="DQ115" s="782" t="s">
        <v>435</v>
      </c>
      <c r="DR115" s="780"/>
      <c r="DS115" s="780"/>
      <c r="DT115" s="780"/>
      <c r="DU115" s="781"/>
      <c r="DV115" s="824" t="s">
        <v>130</v>
      </c>
      <c r="DW115" s="825"/>
      <c r="DX115" s="825"/>
      <c r="DY115" s="825"/>
      <c r="DZ115" s="826"/>
    </row>
    <row r="116" spans="1:130" s="226"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435</v>
      </c>
      <c r="AG116" s="780"/>
      <c r="AH116" s="780"/>
      <c r="AI116" s="780"/>
      <c r="AJ116" s="781"/>
      <c r="AK116" s="782" t="s">
        <v>435</v>
      </c>
      <c r="AL116" s="780"/>
      <c r="AM116" s="780"/>
      <c r="AN116" s="780"/>
      <c r="AO116" s="781"/>
      <c r="AP116" s="824" t="s">
        <v>130</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435</v>
      </c>
      <c r="BW116" s="817"/>
      <c r="BX116" s="817"/>
      <c r="BY116" s="817"/>
      <c r="BZ116" s="817"/>
      <c r="CA116" s="817" t="s">
        <v>435</v>
      </c>
      <c r="CB116" s="817"/>
      <c r="CC116" s="817"/>
      <c r="CD116" s="817"/>
      <c r="CE116" s="817"/>
      <c r="CF116" s="875" t="s">
        <v>130</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435</v>
      </c>
      <c r="DH116" s="780"/>
      <c r="DI116" s="780"/>
      <c r="DJ116" s="780"/>
      <c r="DK116" s="781"/>
      <c r="DL116" s="782" t="s">
        <v>435</v>
      </c>
      <c r="DM116" s="780"/>
      <c r="DN116" s="780"/>
      <c r="DO116" s="780"/>
      <c r="DP116" s="781"/>
      <c r="DQ116" s="782" t="s">
        <v>435</v>
      </c>
      <c r="DR116" s="780"/>
      <c r="DS116" s="780"/>
      <c r="DT116" s="780"/>
      <c r="DU116" s="781"/>
      <c r="DV116" s="824" t="s">
        <v>130</v>
      </c>
      <c r="DW116" s="825"/>
      <c r="DX116" s="825"/>
      <c r="DY116" s="825"/>
      <c r="DZ116" s="826"/>
    </row>
    <row r="117" spans="1:130" s="226"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1920871</v>
      </c>
      <c r="AB117" s="903"/>
      <c r="AC117" s="903"/>
      <c r="AD117" s="903"/>
      <c r="AE117" s="904"/>
      <c r="AF117" s="905">
        <v>2041003</v>
      </c>
      <c r="AG117" s="903"/>
      <c r="AH117" s="903"/>
      <c r="AI117" s="903"/>
      <c r="AJ117" s="904"/>
      <c r="AK117" s="905">
        <v>2077987</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26"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311</v>
      </c>
      <c r="AL118" s="896"/>
      <c r="AM118" s="896"/>
      <c r="AN118" s="896"/>
      <c r="AO118" s="897"/>
      <c r="AP118" s="899" t="s">
        <v>429</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v>193626</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26"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435</v>
      </c>
      <c r="AL119" s="889"/>
      <c r="AM119" s="889"/>
      <c r="AN119" s="889"/>
      <c r="AO119" s="890"/>
      <c r="AP119" s="892" t="s">
        <v>130</v>
      </c>
      <c r="AQ119" s="893"/>
      <c r="AR119" s="893"/>
      <c r="AS119" s="893"/>
      <c r="AT119" s="894"/>
      <c r="AU119" s="934"/>
      <c r="AV119" s="935"/>
      <c r="AW119" s="935"/>
      <c r="AX119" s="935"/>
      <c r="AY119" s="935"/>
      <c r="AZ119" s="247" t="s">
        <v>189</v>
      </c>
      <c r="BA119" s="247"/>
      <c r="BB119" s="247"/>
      <c r="BC119" s="247"/>
      <c r="BD119" s="247"/>
      <c r="BE119" s="247"/>
      <c r="BF119" s="247"/>
      <c r="BG119" s="247"/>
      <c r="BH119" s="247"/>
      <c r="BI119" s="247"/>
      <c r="BJ119" s="247"/>
      <c r="BK119" s="247"/>
      <c r="BL119" s="247"/>
      <c r="BM119" s="247"/>
      <c r="BN119" s="247"/>
      <c r="BO119" s="877" t="s">
        <v>460</v>
      </c>
      <c r="BP119" s="878"/>
      <c r="BQ119" s="879">
        <v>28579496</v>
      </c>
      <c r="BR119" s="845"/>
      <c r="BS119" s="845"/>
      <c r="BT119" s="845"/>
      <c r="BU119" s="845"/>
      <c r="BV119" s="845">
        <v>27336131</v>
      </c>
      <c r="BW119" s="845"/>
      <c r="BX119" s="845"/>
      <c r="BY119" s="845"/>
      <c r="BZ119" s="845"/>
      <c r="CA119" s="845">
        <v>26150148</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435</v>
      </c>
      <c r="DH119" s="764"/>
      <c r="DI119" s="764"/>
      <c r="DJ119" s="764"/>
      <c r="DK119" s="765"/>
      <c r="DL119" s="766" t="s">
        <v>435</v>
      </c>
      <c r="DM119" s="764"/>
      <c r="DN119" s="764"/>
      <c r="DO119" s="764"/>
      <c r="DP119" s="765"/>
      <c r="DQ119" s="766" t="s">
        <v>435</v>
      </c>
      <c r="DR119" s="764"/>
      <c r="DS119" s="764"/>
      <c r="DT119" s="764"/>
      <c r="DU119" s="765"/>
      <c r="DV119" s="848" t="s">
        <v>435</v>
      </c>
      <c r="DW119" s="849"/>
      <c r="DX119" s="849"/>
      <c r="DY119" s="849"/>
      <c r="DZ119" s="850"/>
    </row>
    <row r="120" spans="1:130" s="226" customFormat="1" ht="26.25" customHeight="1" x14ac:dyDescent="0.15">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435</v>
      </c>
      <c r="AB120" s="780"/>
      <c r="AC120" s="780"/>
      <c r="AD120" s="780"/>
      <c r="AE120" s="781"/>
      <c r="AF120" s="782" t="s">
        <v>435</v>
      </c>
      <c r="AG120" s="780"/>
      <c r="AH120" s="780"/>
      <c r="AI120" s="780"/>
      <c r="AJ120" s="781"/>
      <c r="AK120" s="782" t="s">
        <v>130</v>
      </c>
      <c r="AL120" s="780"/>
      <c r="AM120" s="780"/>
      <c r="AN120" s="780"/>
      <c r="AO120" s="781"/>
      <c r="AP120" s="824" t="s">
        <v>435</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5220363</v>
      </c>
      <c r="BR120" s="842"/>
      <c r="BS120" s="842"/>
      <c r="BT120" s="842"/>
      <c r="BU120" s="842"/>
      <c r="BV120" s="842">
        <v>7213420</v>
      </c>
      <c r="BW120" s="842"/>
      <c r="BX120" s="842"/>
      <c r="BY120" s="842"/>
      <c r="BZ120" s="842"/>
      <c r="CA120" s="842">
        <v>7865364</v>
      </c>
      <c r="CB120" s="842"/>
      <c r="CC120" s="842"/>
      <c r="CD120" s="842"/>
      <c r="CE120" s="842"/>
      <c r="CF120" s="866">
        <v>110.6</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v>8213504</v>
      </c>
      <c r="DH120" s="842"/>
      <c r="DI120" s="842"/>
      <c r="DJ120" s="842"/>
      <c r="DK120" s="842"/>
      <c r="DL120" s="842">
        <v>6986707</v>
      </c>
      <c r="DM120" s="842"/>
      <c r="DN120" s="842"/>
      <c r="DO120" s="842"/>
      <c r="DP120" s="842"/>
      <c r="DQ120" s="842">
        <v>6545816</v>
      </c>
      <c r="DR120" s="842"/>
      <c r="DS120" s="842"/>
      <c r="DT120" s="842"/>
      <c r="DU120" s="842"/>
      <c r="DV120" s="843">
        <v>92</v>
      </c>
      <c r="DW120" s="843"/>
      <c r="DX120" s="843"/>
      <c r="DY120" s="843"/>
      <c r="DZ120" s="844"/>
    </row>
    <row r="121" spans="1:130" s="226" customFormat="1" ht="26.25" customHeight="1" x14ac:dyDescent="0.15">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435</v>
      </c>
      <c r="AG121" s="780"/>
      <c r="AH121" s="780"/>
      <c r="AI121" s="780"/>
      <c r="AJ121" s="781"/>
      <c r="AK121" s="782" t="s">
        <v>435</v>
      </c>
      <c r="AL121" s="780"/>
      <c r="AM121" s="780"/>
      <c r="AN121" s="780"/>
      <c r="AO121" s="781"/>
      <c r="AP121" s="824" t="s">
        <v>435</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2059520</v>
      </c>
      <c r="BR121" s="817"/>
      <c r="BS121" s="817"/>
      <c r="BT121" s="817"/>
      <c r="BU121" s="817"/>
      <c r="BV121" s="817">
        <v>1707514</v>
      </c>
      <c r="BW121" s="817"/>
      <c r="BX121" s="817"/>
      <c r="BY121" s="817"/>
      <c r="BZ121" s="817"/>
      <c r="CA121" s="817">
        <v>1751736</v>
      </c>
      <c r="CB121" s="817"/>
      <c r="CC121" s="817"/>
      <c r="CD121" s="817"/>
      <c r="CE121" s="817"/>
      <c r="CF121" s="875">
        <v>24.6</v>
      </c>
      <c r="CG121" s="876"/>
      <c r="CH121" s="876"/>
      <c r="CI121" s="876"/>
      <c r="CJ121" s="876"/>
      <c r="CK121" s="869"/>
      <c r="CL121" s="855"/>
      <c r="CM121" s="855"/>
      <c r="CN121" s="855"/>
      <c r="CO121" s="856"/>
      <c r="CP121" s="835" t="s">
        <v>468</v>
      </c>
      <c r="CQ121" s="836"/>
      <c r="CR121" s="836"/>
      <c r="CS121" s="836"/>
      <c r="CT121" s="836"/>
      <c r="CU121" s="836"/>
      <c r="CV121" s="836"/>
      <c r="CW121" s="836"/>
      <c r="CX121" s="836"/>
      <c r="CY121" s="836"/>
      <c r="CZ121" s="836"/>
      <c r="DA121" s="836"/>
      <c r="DB121" s="836"/>
      <c r="DC121" s="836"/>
      <c r="DD121" s="836"/>
      <c r="DE121" s="836"/>
      <c r="DF121" s="837"/>
      <c r="DG121" s="816">
        <v>616129</v>
      </c>
      <c r="DH121" s="817"/>
      <c r="DI121" s="817"/>
      <c r="DJ121" s="817"/>
      <c r="DK121" s="817"/>
      <c r="DL121" s="817">
        <v>632260</v>
      </c>
      <c r="DM121" s="817"/>
      <c r="DN121" s="817"/>
      <c r="DO121" s="817"/>
      <c r="DP121" s="817"/>
      <c r="DQ121" s="817">
        <v>427337</v>
      </c>
      <c r="DR121" s="817"/>
      <c r="DS121" s="817"/>
      <c r="DT121" s="817"/>
      <c r="DU121" s="817"/>
      <c r="DV121" s="794">
        <v>6</v>
      </c>
      <c r="DW121" s="794"/>
      <c r="DX121" s="794"/>
      <c r="DY121" s="794"/>
      <c r="DZ121" s="795"/>
    </row>
    <row r="122" spans="1:130" s="226" customFormat="1" ht="26.25" customHeight="1" x14ac:dyDescent="0.15">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435</v>
      </c>
      <c r="AB122" s="780"/>
      <c r="AC122" s="780"/>
      <c r="AD122" s="780"/>
      <c r="AE122" s="781"/>
      <c r="AF122" s="782" t="s">
        <v>130</v>
      </c>
      <c r="AG122" s="780"/>
      <c r="AH122" s="780"/>
      <c r="AI122" s="780"/>
      <c r="AJ122" s="781"/>
      <c r="AK122" s="782" t="s">
        <v>435</v>
      </c>
      <c r="AL122" s="780"/>
      <c r="AM122" s="780"/>
      <c r="AN122" s="780"/>
      <c r="AO122" s="781"/>
      <c r="AP122" s="824" t="s">
        <v>435</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15809831</v>
      </c>
      <c r="BR122" s="845"/>
      <c r="BS122" s="845"/>
      <c r="BT122" s="845"/>
      <c r="BU122" s="845"/>
      <c r="BV122" s="845">
        <v>15696277</v>
      </c>
      <c r="BW122" s="845"/>
      <c r="BX122" s="845"/>
      <c r="BY122" s="845"/>
      <c r="BZ122" s="845"/>
      <c r="CA122" s="845">
        <v>15304280</v>
      </c>
      <c r="CB122" s="845"/>
      <c r="CC122" s="845"/>
      <c r="CD122" s="845"/>
      <c r="CE122" s="845"/>
      <c r="CF122" s="846">
        <v>215.2</v>
      </c>
      <c r="CG122" s="847"/>
      <c r="CH122" s="847"/>
      <c r="CI122" s="847"/>
      <c r="CJ122" s="847"/>
      <c r="CK122" s="869"/>
      <c r="CL122" s="855"/>
      <c r="CM122" s="855"/>
      <c r="CN122" s="855"/>
      <c r="CO122" s="856"/>
      <c r="CP122" s="835" t="s">
        <v>470</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26" customFormat="1" ht="26.25" customHeight="1" x14ac:dyDescent="0.15">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47" t="s">
        <v>189</v>
      </c>
      <c r="BA123" s="247"/>
      <c r="BB123" s="247"/>
      <c r="BC123" s="247"/>
      <c r="BD123" s="247"/>
      <c r="BE123" s="247"/>
      <c r="BF123" s="247"/>
      <c r="BG123" s="247"/>
      <c r="BH123" s="247"/>
      <c r="BI123" s="247"/>
      <c r="BJ123" s="247"/>
      <c r="BK123" s="247"/>
      <c r="BL123" s="247"/>
      <c r="BM123" s="247"/>
      <c r="BN123" s="247"/>
      <c r="BO123" s="877" t="s">
        <v>471</v>
      </c>
      <c r="BP123" s="878"/>
      <c r="BQ123" s="832">
        <v>23089714</v>
      </c>
      <c r="BR123" s="833"/>
      <c r="BS123" s="833"/>
      <c r="BT123" s="833"/>
      <c r="BU123" s="833"/>
      <c r="BV123" s="833">
        <v>24617211</v>
      </c>
      <c r="BW123" s="833"/>
      <c r="BX123" s="833"/>
      <c r="BY123" s="833"/>
      <c r="BZ123" s="833"/>
      <c r="CA123" s="833">
        <v>24921380</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26" customFormat="1" ht="26.25" customHeight="1" thickBot="1" x14ac:dyDescent="0.2">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79.5</v>
      </c>
      <c r="BR124" s="831"/>
      <c r="BS124" s="831"/>
      <c r="BT124" s="831"/>
      <c r="BU124" s="831"/>
      <c r="BV124" s="831">
        <v>37.299999999999997</v>
      </c>
      <c r="BW124" s="831"/>
      <c r="BX124" s="831"/>
      <c r="BY124" s="831"/>
      <c r="BZ124" s="831"/>
      <c r="CA124" s="831">
        <v>17.2</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26" customFormat="1" ht="26.25" customHeight="1" x14ac:dyDescent="0.15">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26" customFormat="1" ht="26.25" customHeight="1" thickBot="1" x14ac:dyDescent="0.2">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26" customFormat="1" ht="26.25" customHeight="1" x14ac:dyDescent="0.15">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641</v>
      </c>
      <c r="AB127" s="780"/>
      <c r="AC127" s="780"/>
      <c r="AD127" s="780"/>
      <c r="AE127" s="781"/>
      <c r="AF127" s="782">
        <v>2232</v>
      </c>
      <c r="AG127" s="780"/>
      <c r="AH127" s="780"/>
      <c r="AI127" s="780"/>
      <c r="AJ127" s="781"/>
      <c r="AK127" s="782">
        <v>5182</v>
      </c>
      <c r="AL127" s="780"/>
      <c r="AM127" s="780"/>
      <c r="AN127" s="780"/>
      <c r="AO127" s="781"/>
      <c r="AP127" s="824">
        <v>0.1</v>
      </c>
      <c r="AQ127" s="825"/>
      <c r="AR127" s="825"/>
      <c r="AS127" s="825"/>
      <c r="AT127" s="826"/>
      <c r="AU127" s="228"/>
      <c r="AV127" s="228"/>
      <c r="AW127" s="228"/>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26" customFormat="1" ht="26.25" customHeight="1" thickBot="1" x14ac:dyDescent="0.2">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151363</v>
      </c>
      <c r="AB128" s="801"/>
      <c r="AC128" s="801"/>
      <c r="AD128" s="801"/>
      <c r="AE128" s="802"/>
      <c r="AF128" s="803">
        <v>154873</v>
      </c>
      <c r="AG128" s="801"/>
      <c r="AH128" s="801"/>
      <c r="AI128" s="801"/>
      <c r="AJ128" s="802"/>
      <c r="AK128" s="803">
        <v>153571</v>
      </c>
      <c r="AL128" s="801"/>
      <c r="AM128" s="801"/>
      <c r="AN128" s="801"/>
      <c r="AO128" s="802"/>
      <c r="AP128" s="804"/>
      <c r="AQ128" s="805"/>
      <c r="AR128" s="805"/>
      <c r="AS128" s="805"/>
      <c r="AT128" s="806"/>
      <c r="AU128" s="228"/>
      <c r="AV128" s="228"/>
      <c r="AW128" s="228"/>
      <c r="AX128" s="807" t="s">
        <v>485</v>
      </c>
      <c r="AY128" s="808"/>
      <c r="AZ128" s="808"/>
      <c r="BA128" s="808"/>
      <c r="BB128" s="808"/>
      <c r="BC128" s="808"/>
      <c r="BD128" s="808"/>
      <c r="BE128" s="809"/>
      <c r="BF128" s="786" t="s">
        <v>130</v>
      </c>
      <c r="BG128" s="787"/>
      <c r="BH128" s="787"/>
      <c r="BI128" s="787"/>
      <c r="BJ128" s="787"/>
      <c r="BK128" s="787"/>
      <c r="BL128" s="810"/>
      <c r="BM128" s="786">
        <v>13.68</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26"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8033150</v>
      </c>
      <c r="AB129" s="780"/>
      <c r="AC129" s="780"/>
      <c r="AD129" s="780"/>
      <c r="AE129" s="781"/>
      <c r="AF129" s="782">
        <v>8435076</v>
      </c>
      <c r="AG129" s="780"/>
      <c r="AH129" s="780"/>
      <c r="AI129" s="780"/>
      <c r="AJ129" s="781"/>
      <c r="AK129" s="782">
        <v>8292970</v>
      </c>
      <c r="AL129" s="780"/>
      <c r="AM129" s="780"/>
      <c r="AN129" s="780"/>
      <c r="AO129" s="781"/>
      <c r="AP129" s="783"/>
      <c r="AQ129" s="784"/>
      <c r="AR129" s="784"/>
      <c r="AS129" s="784"/>
      <c r="AT129" s="785"/>
      <c r="AU129" s="229"/>
      <c r="AV129" s="229"/>
      <c r="AW129" s="229"/>
      <c r="AX129" s="751" t="s">
        <v>488</v>
      </c>
      <c r="AY129" s="752"/>
      <c r="AZ129" s="752"/>
      <c r="BA129" s="752"/>
      <c r="BB129" s="752"/>
      <c r="BC129" s="752"/>
      <c r="BD129" s="752"/>
      <c r="BE129" s="753"/>
      <c r="BF129" s="770" t="s">
        <v>130</v>
      </c>
      <c r="BG129" s="771"/>
      <c r="BH129" s="771"/>
      <c r="BI129" s="771"/>
      <c r="BJ129" s="771"/>
      <c r="BK129" s="771"/>
      <c r="BL129" s="772"/>
      <c r="BM129" s="770">
        <v>18.68</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1128648</v>
      </c>
      <c r="AB130" s="780"/>
      <c r="AC130" s="780"/>
      <c r="AD130" s="780"/>
      <c r="AE130" s="781"/>
      <c r="AF130" s="782">
        <v>1157151</v>
      </c>
      <c r="AG130" s="780"/>
      <c r="AH130" s="780"/>
      <c r="AI130" s="780"/>
      <c r="AJ130" s="781"/>
      <c r="AK130" s="782">
        <v>1180345</v>
      </c>
      <c r="AL130" s="780"/>
      <c r="AM130" s="780"/>
      <c r="AN130" s="780"/>
      <c r="AO130" s="781"/>
      <c r="AP130" s="783"/>
      <c r="AQ130" s="784"/>
      <c r="AR130" s="784"/>
      <c r="AS130" s="784"/>
      <c r="AT130" s="785"/>
      <c r="AU130" s="229"/>
      <c r="AV130" s="229"/>
      <c r="AW130" s="229"/>
      <c r="AX130" s="751" t="s">
        <v>491</v>
      </c>
      <c r="AY130" s="752"/>
      <c r="AZ130" s="752"/>
      <c r="BA130" s="752"/>
      <c r="BB130" s="752"/>
      <c r="BC130" s="752"/>
      <c r="BD130" s="752"/>
      <c r="BE130" s="753"/>
      <c r="BF130" s="754">
        <v>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6904502</v>
      </c>
      <c r="AB131" s="764"/>
      <c r="AC131" s="764"/>
      <c r="AD131" s="764"/>
      <c r="AE131" s="765"/>
      <c r="AF131" s="766">
        <v>7277925</v>
      </c>
      <c r="AG131" s="764"/>
      <c r="AH131" s="764"/>
      <c r="AI131" s="764"/>
      <c r="AJ131" s="765"/>
      <c r="AK131" s="766">
        <v>7112625</v>
      </c>
      <c r="AL131" s="764"/>
      <c r="AM131" s="764"/>
      <c r="AN131" s="764"/>
      <c r="AO131" s="765"/>
      <c r="AP131" s="767"/>
      <c r="AQ131" s="768"/>
      <c r="AR131" s="768"/>
      <c r="AS131" s="768"/>
      <c r="AT131" s="769"/>
      <c r="AU131" s="229"/>
      <c r="AV131" s="229"/>
      <c r="AW131" s="229"/>
      <c r="AX131" s="729" t="s">
        <v>493</v>
      </c>
      <c r="AY131" s="730"/>
      <c r="AZ131" s="730"/>
      <c r="BA131" s="730"/>
      <c r="BB131" s="730"/>
      <c r="BC131" s="730"/>
      <c r="BD131" s="730"/>
      <c r="BE131" s="731"/>
      <c r="BF131" s="732">
        <v>17.2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9.2817700680000002</v>
      </c>
      <c r="AB132" s="745"/>
      <c r="AC132" s="745"/>
      <c r="AD132" s="745"/>
      <c r="AE132" s="746"/>
      <c r="AF132" s="747">
        <v>10.016302720000001</v>
      </c>
      <c r="AG132" s="745"/>
      <c r="AH132" s="745"/>
      <c r="AI132" s="745"/>
      <c r="AJ132" s="746"/>
      <c r="AK132" s="747">
        <v>10.461273439999999</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9.1999999999999993</v>
      </c>
      <c r="AB133" s="724"/>
      <c r="AC133" s="724"/>
      <c r="AD133" s="724"/>
      <c r="AE133" s="725"/>
      <c r="AF133" s="723">
        <v>9.6999999999999993</v>
      </c>
      <c r="AG133" s="724"/>
      <c r="AH133" s="724"/>
      <c r="AI133" s="724"/>
      <c r="AJ133" s="725"/>
      <c r="AK133" s="723">
        <v>9.9</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RrqKt25bcakRz4FuyDTJDxSyPa/zeLPzFWZbCAD97k5X6Pr4Vw5Ib9DpCYoEUHOfWVK4G7MiAP1Xe874ObwxQ==" saltValue="dgVjB411ur0fEJ+zxL0F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Q0gL/TOz9Te+4QQs01OPMgzOkUDZ/VhDybizPl+URopOonZiPxQlSAtWTbjPrVc4D19cIAHFjH8oWFshwWrMuA==" saltValue="QatELv5TZFwPaUy2GDVB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qUVYhaBskr77A2E7bpCEy3MWFd97caMMoPbWWzkc7a4ByCCcFtWvKCRUgvNZ4vXZauDyqcjyiDVTo5N2N62Aw==" saltValue="FfJw2WTTHbgFPqOYJCTm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505</v>
      </c>
      <c r="AL9" s="1131"/>
      <c r="AM9" s="1131"/>
      <c r="AN9" s="1132"/>
      <c r="AO9" s="277">
        <v>2601246</v>
      </c>
      <c r="AP9" s="277">
        <v>95417</v>
      </c>
      <c r="AQ9" s="278">
        <v>96294</v>
      </c>
      <c r="AR9" s="279">
        <v>-0.9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506</v>
      </c>
      <c r="AL10" s="1131"/>
      <c r="AM10" s="1131"/>
      <c r="AN10" s="1132"/>
      <c r="AO10" s="280">
        <v>322390</v>
      </c>
      <c r="AP10" s="280">
        <v>11826</v>
      </c>
      <c r="AQ10" s="281">
        <v>9127</v>
      </c>
      <c r="AR10" s="282">
        <v>29.6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507</v>
      </c>
      <c r="AL11" s="1131"/>
      <c r="AM11" s="1131"/>
      <c r="AN11" s="1132"/>
      <c r="AO11" s="280" t="s">
        <v>508</v>
      </c>
      <c r="AP11" s="280" t="s">
        <v>508</v>
      </c>
      <c r="AQ11" s="281">
        <v>1877</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509</v>
      </c>
      <c r="AL12" s="1131"/>
      <c r="AM12" s="1131"/>
      <c r="AN12" s="1132"/>
      <c r="AO12" s="280" t="s">
        <v>508</v>
      </c>
      <c r="AP12" s="280" t="s">
        <v>508</v>
      </c>
      <c r="AQ12" s="281">
        <v>3</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510</v>
      </c>
      <c r="AL13" s="1131"/>
      <c r="AM13" s="1131"/>
      <c r="AN13" s="1132"/>
      <c r="AO13" s="280">
        <v>111760</v>
      </c>
      <c r="AP13" s="280">
        <v>4099</v>
      </c>
      <c r="AQ13" s="281">
        <v>3892</v>
      </c>
      <c r="AR13" s="282">
        <v>5.3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511</v>
      </c>
      <c r="AL14" s="1131"/>
      <c r="AM14" s="1131"/>
      <c r="AN14" s="1132"/>
      <c r="AO14" s="280">
        <v>49685</v>
      </c>
      <c r="AP14" s="280">
        <v>1823</v>
      </c>
      <c r="AQ14" s="281">
        <v>2462</v>
      </c>
      <c r="AR14" s="282">
        <v>-26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512</v>
      </c>
      <c r="AL15" s="1134"/>
      <c r="AM15" s="1134"/>
      <c r="AN15" s="1135"/>
      <c r="AO15" s="280">
        <v>-201150</v>
      </c>
      <c r="AP15" s="280">
        <v>-7378</v>
      </c>
      <c r="AQ15" s="281">
        <v>-6988</v>
      </c>
      <c r="AR15" s="282">
        <v>5.6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189</v>
      </c>
      <c r="AL16" s="1134"/>
      <c r="AM16" s="1134"/>
      <c r="AN16" s="1135"/>
      <c r="AO16" s="280">
        <v>2883931</v>
      </c>
      <c r="AP16" s="280">
        <v>105786</v>
      </c>
      <c r="AQ16" s="281">
        <v>106666</v>
      </c>
      <c r="AR16" s="282">
        <v>-0.8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517</v>
      </c>
      <c r="AL21" s="1137"/>
      <c r="AM21" s="1137"/>
      <c r="AN21" s="1138"/>
      <c r="AO21" s="293">
        <v>9.2799999999999994</v>
      </c>
      <c r="AP21" s="294">
        <v>10.06</v>
      </c>
      <c r="AQ21" s="295">
        <v>-0.78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518</v>
      </c>
      <c r="AL22" s="1137"/>
      <c r="AM22" s="1137"/>
      <c r="AN22" s="1138"/>
      <c r="AO22" s="298">
        <v>96.5</v>
      </c>
      <c r="AP22" s="299">
        <v>97.2</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522</v>
      </c>
      <c r="AL32" s="1121"/>
      <c r="AM32" s="1121"/>
      <c r="AN32" s="1122"/>
      <c r="AO32" s="308">
        <v>1331151</v>
      </c>
      <c r="AP32" s="308">
        <v>48828</v>
      </c>
      <c r="AQ32" s="309">
        <v>68340</v>
      </c>
      <c r="AR32" s="310">
        <v>-28.6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523</v>
      </c>
      <c r="AL33" s="1121"/>
      <c r="AM33" s="1121"/>
      <c r="AN33" s="1122"/>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524</v>
      </c>
      <c r="AL34" s="1121"/>
      <c r="AM34" s="1121"/>
      <c r="AN34" s="1122"/>
      <c r="AO34" s="308" t="s">
        <v>508</v>
      </c>
      <c r="AP34" s="308" t="s">
        <v>508</v>
      </c>
      <c r="AQ34" s="309">
        <v>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525</v>
      </c>
      <c r="AL35" s="1121"/>
      <c r="AM35" s="1121"/>
      <c r="AN35" s="1122"/>
      <c r="AO35" s="308">
        <v>576269</v>
      </c>
      <c r="AP35" s="308">
        <v>21138</v>
      </c>
      <c r="AQ35" s="309">
        <v>18092</v>
      </c>
      <c r="AR35" s="310">
        <v>16.8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526</v>
      </c>
      <c r="AL36" s="1121"/>
      <c r="AM36" s="1121"/>
      <c r="AN36" s="1122"/>
      <c r="AO36" s="308">
        <v>165385</v>
      </c>
      <c r="AP36" s="308">
        <v>6067</v>
      </c>
      <c r="AQ36" s="309">
        <v>2835</v>
      </c>
      <c r="AR36" s="310">
        <v>114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527</v>
      </c>
      <c r="AL37" s="1121"/>
      <c r="AM37" s="1121"/>
      <c r="AN37" s="1122"/>
      <c r="AO37" s="308">
        <v>5182</v>
      </c>
      <c r="AP37" s="308">
        <v>190</v>
      </c>
      <c r="AQ37" s="309">
        <v>473</v>
      </c>
      <c r="AR37" s="310">
        <v>-59.8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528</v>
      </c>
      <c r="AL38" s="1124"/>
      <c r="AM38" s="1124"/>
      <c r="AN38" s="1125"/>
      <c r="AO38" s="311" t="s">
        <v>508</v>
      </c>
      <c r="AP38" s="311" t="s">
        <v>508</v>
      </c>
      <c r="AQ38" s="312">
        <v>2</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529</v>
      </c>
      <c r="AL39" s="1124"/>
      <c r="AM39" s="1124"/>
      <c r="AN39" s="1125"/>
      <c r="AO39" s="308">
        <v>-153571</v>
      </c>
      <c r="AP39" s="308">
        <v>-5633</v>
      </c>
      <c r="AQ39" s="309">
        <v>-2965</v>
      </c>
      <c r="AR39" s="310">
        <v>90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530</v>
      </c>
      <c r="AL40" s="1121"/>
      <c r="AM40" s="1121"/>
      <c r="AN40" s="1122"/>
      <c r="AO40" s="308">
        <v>-1180345</v>
      </c>
      <c r="AP40" s="308">
        <v>-43296</v>
      </c>
      <c r="AQ40" s="309">
        <v>-61502</v>
      </c>
      <c r="AR40" s="310">
        <v>-29.6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303</v>
      </c>
      <c r="AL41" s="1127"/>
      <c r="AM41" s="1127"/>
      <c r="AN41" s="1128"/>
      <c r="AO41" s="308">
        <v>744071</v>
      </c>
      <c r="AP41" s="308">
        <v>27293</v>
      </c>
      <c r="AQ41" s="309">
        <v>25283</v>
      </c>
      <c r="AR41" s="310">
        <v>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500</v>
      </c>
      <c r="AN49" s="1115" t="s">
        <v>534</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2533573</v>
      </c>
      <c r="AN51" s="330">
        <v>86639</v>
      </c>
      <c r="AO51" s="331">
        <v>23.3</v>
      </c>
      <c r="AP51" s="332">
        <v>69729</v>
      </c>
      <c r="AQ51" s="333">
        <v>1.8</v>
      </c>
      <c r="AR51" s="334">
        <v>21.5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933705</v>
      </c>
      <c r="AN52" s="338">
        <v>31929</v>
      </c>
      <c r="AO52" s="339">
        <v>30.7</v>
      </c>
      <c r="AP52" s="340">
        <v>38908</v>
      </c>
      <c r="AQ52" s="341">
        <v>14</v>
      </c>
      <c r="AR52" s="342">
        <v>16.7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1382840</v>
      </c>
      <c r="AN53" s="330">
        <v>48136</v>
      </c>
      <c r="AO53" s="331">
        <v>-44.4</v>
      </c>
      <c r="AP53" s="332">
        <v>74581</v>
      </c>
      <c r="AQ53" s="333">
        <v>7</v>
      </c>
      <c r="AR53" s="334">
        <v>-51.4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549900</v>
      </c>
      <c r="AN54" s="338">
        <v>19142</v>
      </c>
      <c r="AO54" s="339">
        <v>-40</v>
      </c>
      <c r="AP54" s="340">
        <v>41563</v>
      </c>
      <c r="AQ54" s="341">
        <v>6.8</v>
      </c>
      <c r="AR54" s="342">
        <v>-46.8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1374408</v>
      </c>
      <c r="AN55" s="330">
        <v>48717</v>
      </c>
      <c r="AO55" s="331">
        <v>1.2</v>
      </c>
      <c r="AP55" s="332">
        <v>76347</v>
      </c>
      <c r="AQ55" s="333">
        <v>2.4</v>
      </c>
      <c r="AR55" s="334">
        <v>-1.2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457447</v>
      </c>
      <c r="AN56" s="338">
        <v>16215</v>
      </c>
      <c r="AO56" s="339">
        <v>-15.3</v>
      </c>
      <c r="AP56" s="340">
        <v>41762</v>
      </c>
      <c r="AQ56" s="341">
        <v>0.5</v>
      </c>
      <c r="AR56" s="342">
        <v>-15.8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1624560</v>
      </c>
      <c r="AN57" s="330">
        <v>58501</v>
      </c>
      <c r="AO57" s="331">
        <v>20.100000000000001</v>
      </c>
      <c r="AP57" s="332">
        <v>92919</v>
      </c>
      <c r="AQ57" s="333">
        <v>21.7</v>
      </c>
      <c r="AR57" s="334">
        <v>-1.6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670546</v>
      </c>
      <c r="AN58" s="338">
        <v>24146</v>
      </c>
      <c r="AO58" s="339">
        <v>48.9</v>
      </c>
      <c r="AP58" s="340">
        <v>54128</v>
      </c>
      <c r="AQ58" s="341">
        <v>29.6</v>
      </c>
      <c r="AR58" s="342">
        <v>19.3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1561232</v>
      </c>
      <c r="AN59" s="330">
        <v>57268</v>
      </c>
      <c r="AO59" s="331">
        <v>-2.1</v>
      </c>
      <c r="AP59" s="332">
        <v>103663</v>
      </c>
      <c r="AQ59" s="333">
        <v>11.6</v>
      </c>
      <c r="AR59" s="334">
        <v>-13.7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882995</v>
      </c>
      <c r="AN60" s="338">
        <v>32389</v>
      </c>
      <c r="AO60" s="339">
        <v>34.1</v>
      </c>
      <c r="AP60" s="340">
        <v>64346</v>
      </c>
      <c r="AQ60" s="341">
        <v>18.899999999999999</v>
      </c>
      <c r="AR60" s="342">
        <v>15.2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1695323</v>
      </c>
      <c r="AN61" s="345">
        <v>59852</v>
      </c>
      <c r="AO61" s="346">
        <v>-0.4</v>
      </c>
      <c r="AP61" s="347">
        <v>83448</v>
      </c>
      <c r="AQ61" s="348">
        <v>8.9</v>
      </c>
      <c r="AR61" s="334">
        <v>-9.3000000000000007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698919</v>
      </c>
      <c r="AN62" s="338">
        <v>24764</v>
      </c>
      <c r="AO62" s="339">
        <v>11.7</v>
      </c>
      <c r="AP62" s="340">
        <v>48141</v>
      </c>
      <c r="AQ62" s="341">
        <v>14</v>
      </c>
      <c r="AR62" s="342">
        <v>-2.2999999999999998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zYQH4auxvJG+bG2mG72Us/TOE56uFMrKpVMXq/hgB8awk5rhYf56WVBRDzZMhf1yDFS4XRbzv8LXRG7+eHmZA==" saltValue="qfw2bbcOr3F3QTKhCmws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1" spans="125:125" ht="13.5" hidden="1" customHeight="1" x14ac:dyDescent="0.15">
      <c r="DU121" s="255"/>
    </row>
  </sheetData>
  <sheetProtection algorithmName="SHA-512" hashValue="QZa9QiSpHGQdmpQW7v29Rrd+961WBznkqg2sQQVcMJdYEtxsiBDVX1Mrn9geAms8Ax80tBPIg8B6lwVPYRYy7w==" saltValue="PswTHwysZgGLTVg7DgWe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7G2W+CsPW0NuU77e0/7MOncdVjo344cS8IAmchDxba/aPfM7OcPhR1DgQhHUi0DyhSn2CXGQfoIdBzAvQnyBqg==" saltValue="J24vWm5BoIfaD3IJ2YNR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17.29</v>
      </c>
      <c r="G47" s="12">
        <v>17.98</v>
      </c>
      <c r="H47" s="12">
        <v>18.54</v>
      </c>
      <c r="I47" s="12">
        <v>20.36</v>
      </c>
      <c r="J47" s="13">
        <v>23.95</v>
      </c>
    </row>
    <row r="48" spans="2:10" ht="57.75" customHeight="1" x14ac:dyDescent="0.15">
      <c r="B48" s="14"/>
      <c r="C48" s="1141" t="s">
        <v>4</v>
      </c>
      <c r="D48" s="1141"/>
      <c r="E48" s="1142"/>
      <c r="F48" s="15">
        <v>5.22</v>
      </c>
      <c r="G48" s="16">
        <v>5.32</v>
      </c>
      <c r="H48" s="16">
        <v>5.58</v>
      </c>
      <c r="I48" s="16">
        <v>6.27</v>
      </c>
      <c r="J48" s="17">
        <v>6.78</v>
      </c>
    </row>
    <row r="49" spans="2:10" ht="57.75" customHeight="1" thickBot="1" x14ac:dyDescent="0.2">
      <c r="B49" s="18"/>
      <c r="C49" s="1143" t="s">
        <v>5</v>
      </c>
      <c r="D49" s="1143"/>
      <c r="E49" s="1144"/>
      <c r="F49" s="19" t="s">
        <v>555</v>
      </c>
      <c r="G49" s="20" t="s">
        <v>556</v>
      </c>
      <c r="H49" s="20" t="s">
        <v>557</v>
      </c>
      <c r="I49" s="20">
        <v>1.28</v>
      </c>
      <c r="J49" s="21">
        <v>0.4</v>
      </c>
    </row>
    <row r="50" spans="2:10" x14ac:dyDescent="0.15"/>
  </sheetData>
  <sheetProtection algorithmName="SHA-512" hashValue="tGkdfhO5jraHXb1fFu7TTp9QjQ+5V6d4/4JTxhf5MusJRQRPuexumukTDpg0P+5biaT4Rw2b+wWCtyTKHfwEbg==" saltValue="G8RZX6u016+v7uGDZm6P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2024-03-17T23:51:09Z</cp:lastPrinted>
  <dcterms:created xsi:type="dcterms:W3CDTF">2024-03-14T01:04:11Z</dcterms:created>
  <dcterms:modified xsi:type="dcterms:W3CDTF">2024-03-22T07:41:56Z</dcterms:modified>
  <cp:category/>
</cp:coreProperties>
</file>