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89273ACB-F211-45AC-9CC6-40CC0F253DE6}"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Q102" i="12"/>
  <c r="DL102" i="12"/>
  <c r="DG102" i="12"/>
  <c r="DB102" i="12"/>
  <c r="CW102" i="12"/>
  <c r="CR102" i="12"/>
  <c r="AU88" i="12"/>
  <c r="AU63" i="12"/>
  <c r="AP63" i="12"/>
  <c r="AA32" i="12"/>
  <c r="AA30" i="12"/>
  <c r="AA29" i="12"/>
  <c r="AA28" i="12"/>
  <c r="AP23" i="12"/>
  <c r="AA23" i="12"/>
  <c r="V23" i="12"/>
  <c r="Q23" i="12"/>
  <c r="DG43" i="10"/>
  <c r="CQ43" i="10"/>
  <c r="CO43" i="10"/>
  <c r="BY43" i="10"/>
  <c r="BW43" i="10" s="1"/>
  <c r="BE43" i="10"/>
  <c r="AM43" i="10"/>
  <c r="U43" i="10"/>
  <c r="E43" i="10"/>
  <c r="C43" i="10"/>
  <c r="DG42" i="10"/>
  <c r="CQ42" i="10"/>
  <c r="CO42" i="10" s="1"/>
  <c r="BY42" i="10"/>
  <c r="BW42" i="10" s="1"/>
  <c r="BE42" i="10"/>
  <c r="AM42" i="10"/>
  <c r="U42" i="10"/>
  <c r="E42" i="10"/>
  <c r="C42" i="10"/>
  <c r="DG41" i="10"/>
  <c r="CQ41" i="10"/>
  <c r="CO41" i="10" s="1"/>
  <c r="BY41" i="10"/>
  <c r="BW41" i="10" s="1"/>
  <c r="BE41" i="10"/>
  <c r="AM41" i="10"/>
  <c r="U41" i="10"/>
  <c r="E41" i="10"/>
  <c r="C41" i="10" s="1"/>
  <c r="DG40" i="10"/>
  <c r="CQ40" i="10"/>
  <c r="CO40" i="10" s="1"/>
  <c r="BY40" i="10"/>
  <c r="BE40" i="10"/>
  <c r="AM40" i="10"/>
  <c r="U40" i="10"/>
  <c r="E40" i="10"/>
  <c r="C40" i="10" s="1"/>
  <c r="DG39" i="10"/>
  <c r="CQ39" i="10"/>
  <c r="CO39" i="10"/>
  <c r="BY39" i="10"/>
  <c r="BE39" i="10"/>
  <c r="AM39" i="10"/>
  <c r="U39" i="10"/>
  <c r="E39" i="10"/>
  <c r="C39" i="10" s="1"/>
  <c r="DG38" i="10"/>
  <c r="CQ38" i="10"/>
  <c r="CO38" i="10" s="1"/>
  <c r="BY38" i="10"/>
  <c r="BE38" i="10"/>
  <c r="AM38" i="10"/>
  <c r="U38" i="10"/>
  <c r="E38" i="10"/>
  <c r="C38" i="10"/>
  <c r="DG37" i="10"/>
  <c r="CQ37" i="10"/>
  <c r="CO37" i="10" s="1"/>
  <c r="BY37" i="10"/>
  <c r="BE37" i="10"/>
  <c r="AM37" i="10"/>
  <c r="U37" i="10"/>
  <c r="E37" i="10"/>
  <c r="C37" i="10"/>
  <c r="DG36" i="10"/>
  <c r="CQ36" i="10"/>
  <c r="CO36" i="10" s="1"/>
  <c r="BY36" i="10"/>
  <c r="BE36" i="10"/>
  <c r="AM36" i="10"/>
  <c r="W36" i="10"/>
  <c r="E36" i="10"/>
  <c r="C36" i="10" s="1"/>
  <c r="DG35" i="10"/>
  <c r="CQ35" i="10"/>
  <c r="CO35" i="10"/>
  <c r="BY35" i="10"/>
  <c r="BE35" i="10"/>
  <c r="AO35" i="10"/>
  <c r="W35" i="10"/>
  <c r="E35" i="10"/>
  <c r="C35" i="10" s="1"/>
  <c r="DG34" i="10"/>
  <c r="CQ34" i="10"/>
  <c r="BY34" i="10"/>
  <c r="BE34" i="10"/>
  <c r="AO34" i="10"/>
  <c r="W34" i="10"/>
  <c r="U34" i="10" s="1"/>
  <c r="U35" i="10" s="1"/>
  <c r="E34" i="10"/>
  <c r="C34" i="10" s="1"/>
  <c r="U36" i="10" l="1"/>
  <c r="AM34" i="10" s="1"/>
  <c r="AM35" i="10" l="1"/>
  <c r="BW34" i="10"/>
  <c r="BW35" i="10" s="1"/>
  <c r="BW36" i="10" s="1"/>
  <c r="BW37" i="10" s="1"/>
  <c r="BW38" i="10" s="1"/>
  <c r="BW39" i="10" s="1"/>
  <c r="BW40" i="10" s="1"/>
  <c r="CO34" i="10" l="1"/>
</calcChain>
</file>

<file path=xl/sharedStrings.xml><?xml version="1.0" encoding="utf-8"?>
<sst xmlns="http://schemas.openxmlformats.org/spreadsheetml/2006/main" count="1086" uniqueCount="547">
  <si>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</si>
  <si>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</si>
  <si>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</si>
  <si>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</si>
  <si>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(Ｂ)</t>
  </si>
  <si>
    <t>（参考）</t>
    <rPh sb="1" eb="3">
      <t>サンコウ</t>
    </rPh>
    <phoneticPr fontId="5"/>
  </si>
  <si>
    <t>第2次</t>
    <rPh sb="0" eb="1">
      <t>ダイ</t>
    </rPh>
    <rPh sb="2" eb="3">
      <t>ジ</t>
    </rPh>
    <phoneticPr fontId="5"/>
  </si>
  <si>
    <t>区分</t>
    <rPh sb="0" eb="2">
      <t>クブン</t>
    </rPh>
    <phoneticPr fontId="5"/>
  </si>
  <si>
    <t>徴収率
(％)</t>
    <rPh sb="0" eb="2">
      <t>チョウシュウ</t>
    </rPh>
    <rPh sb="2" eb="3">
      <t>リツ</t>
    </rPh>
    <phoneticPr fontId="5"/>
  </si>
  <si>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</si>
  <si>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</si>
  <si>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</si>
  <si>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</si>
  <si>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</si>
  <si>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</si>
  <si>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</si>
  <si>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</si>
  <si>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</si>
  <si>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</si>
  <si>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</si>
  <si>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</si>
  <si>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</si>
  <si>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</si>
  <si>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</si>
  <si>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</si>
  <si>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</si>
  <si>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</si>
  <si>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</si>
  <si>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</si>
  <si>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</si>
  <si>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</si>
  <si>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</si>
  <si>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</si>
  <si>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</si>
  <si>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</si>
  <si>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</si>
  <si>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みやぎ県南中核病院企業団</t>
    <rPh sb="3" eb="5">
      <t>ケンナン</t>
    </rPh>
    <rPh sb="5" eb="7">
      <t>チュウカク</t>
    </rPh>
    <rPh sb="7" eb="9">
      <t>ビョウイン</t>
    </rPh>
    <rPh sb="9" eb="11">
      <t>キギョウ</t>
    </rPh>
    <rPh sb="11" eb="12">
      <t>ダン</t>
    </rPh>
    <phoneticPr fontId="5"/>
  </si>
  <si>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</si>
  <si>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</si>
  <si>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</si>
  <si>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</si>
  <si>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</si>
  <si>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</si>
  <si>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宮城県</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</si>
  <si>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</si>
  <si>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</si>
  <si>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</si>
  <si>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</si>
  <si>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</si>
  <si>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</si>
  <si>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</si>
  <si>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</si>
  <si>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</si>
  <si>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</si>
  <si>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</si>
  <si>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</si>
  <si>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</si>
  <si>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</si>
  <si>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</si>
  <si>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</si>
  <si>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</si>
  <si>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</si>
  <si>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</si>
  <si>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</si>
  <si>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</si>
  <si>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</si>
  <si>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</si>
  <si>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</si>
  <si>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</si>
  <si>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</si>
  <si>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</si>
  <si>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</si>
  <si>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</si>
  <si>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</si>
  <si>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</si>
  <si>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</si>
  <si>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</si>
  <si>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</si>
  <si>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</si>
  <si>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</si>
  <si>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</si>
  <si>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</si>
  <si>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</si>
  <si>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</si>
  <si>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</si>
  <si>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</si>
  <si>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</si>
  <si>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</si>
  <si>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</si>
  <si>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</si>
  <si>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</si>
  <si>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</si>
  <si>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</si>
  <si>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</si>
  <si>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</si>
  <si>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</si>
  <si>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</si>
  <si>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</si>
  <si>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</si>
  <si>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</si>
  <si>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</si>
  <si>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</si>
  <si>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</si>
  <si>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</si>
  <si>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</si>
  <si>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</si>
  <si>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</si>
  <si>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</si>
  <si>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柴田町水道事業会計</t>
  </si>
  <si>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</si>
  <si>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</si>
  <si>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</si>
  <si>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</si>
  <si>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</si>
  <si>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</si>
  <si>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</si>
  <si>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</si>
  <si>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</si>
  <si>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</si>
  <si>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</si>
  <si>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</si>
  <si>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</si>
  <si>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</si>
  <si>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</si>
  <si>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</si>
  <si>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</si>
  <si>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宮城県市町村職員退職手当組合</t>
    <rPh sb="0" eb="3">
      <t>ミヤギケン</t>
    </rPh>
    <rPh sb="3" eb="6">
      <t>シチョウソン</t>
    </rPh>
    <rPh sb="6" eb="8">
      <t>ショクイン</t>
    </rPh>
    <rPh sb="8" eb="10">
      <t>タイショク</t>
    </rPh>
    <rPh sb="10" eb="12">
      <t>テアテ</t>
    </rPh>
    <rPh sb="12" eb="14">
      <t>クミアイ</t>
    </rPh>
    <phoneticPr fontId="5"/>
  </si>
  <si>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</si>
  <si>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</si>
  <si>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</si>
  <si>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</si>
  <si>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</si>
  <si>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</si>
  <si>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</si>
  <si>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</si>
  <si>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</si>
  <si>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</si>
  <si>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</si>
  <si>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</si>
  <si>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Ⅴ－２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</si>
  <si>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</si>
  <si>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</si>
  <si>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</si>
  <si>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</si>
  <si>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</si>
  <si>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</si>
  <si>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</si>
  <si>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</si>
  <si>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</si>
  <si>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</si>
  <si>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</si>
  <si>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</si>
  <si>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</si>
  <si>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</si>
  <si>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</si>
  <si>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</si>
  <si>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</si>
  <si>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柴田町</t>
  </si>
  <si>
    <t>地方交付税種地</t>
    <rPh sb="0" eb="2">
      <t>チホウ</t>
    </rPh>
    <rPh sb="2" eb="5">
      <t>コウフゼイ</t>
    </rPh>
    <rPh sb="5" eb="6">
      <t>シュ</t>
    </rPh>
    <rPh sb="6" eb="7">
      <t>チ</t>
    </rPh>
    <phoneticPr fontId="5"/>
  </si>
  <si>
    <t>2-4</t>
  </si>
  <si>
    <t>会計名</t>
    <rPh sb="0" eb="2">
      <t>カイケイ</t>
    </rPh>
    <rPh sb="2" eb="3">
      <t>メイ</t>
    </rPh>
    <phoneticPr fontId="5"/>
  </si>
  <si>
    <t>(Ｅ)</t>
  </si>
  <si>
    <t>歳入歳出差引</t>
  </si>
  <si>
    <t>　　(※1)</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</si>
  <si>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</si>
  <si>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</si>
  <si>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</si>
  <si>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</si>
  <si>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</si>
  <si>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</si>
  <si>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</si>
  <si>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</si>
  <si>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</si>
  <si>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</si>
  <si>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</si>
  <si>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</si>
  <si>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</si>
  <si>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</si>
  <si>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</si>
  <si>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</si>
  <si>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</si>
  <si>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</si>
  <si>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</si>
  <si>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</si>
  <si>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</si>
  <si>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その他会計（赤字）</t>
  </si>
  <si>
    <t>-3.2</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</si>
  <si>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</si>
  <si>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</si>
  <si>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</si>
  <si>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</si>
  <si>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</si>
  <si>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</si>
  <si>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</si>
  <si>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</si>
  <si>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</si>
  <si>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</si>
  <si>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</si>
  <si>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</si>
  <si>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</si>
  <si>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参考</t>
    <rPh sb="0" eb="2">
      <t>サンコウ</t>
    </rPh>
    <phoneticPr fontId="5"/>
  </si>
  <si>
    <t>○</t>
  </si>
  <si>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</si>
  <si>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</si>
  <si>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</si>
  <si>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</si>
  <si>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</si>
  <si>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</si>
  <si>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</si>
  <si>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</si>
  <si>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</si>
  <si>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</si>
  <si>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</si>
  <si>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</si>
  <si>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</si>
  <si>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</si>
  <si>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</si>
  <si>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</si>
  <si>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</si>
  <si>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労働費</t>
  </si>
  <si>
    <t>増減率  (％)</t>
    <rPh sb="0" eb="2">
      <t>ゾウゲン</t>
    </rPh>
    <rPh sb="2" eb="3">
      <t>リツ</t>
    </rPh>
    <phoneticPr fontId="5"/>
  </si>
  <si>
    <t>-1.3</t>
  </si>
  <si>
    <t>現年</t>
    <rPh sb="0" eb="1">
      <t>ゲン</t>
    </rPh>
    <rPh sb="1" eb="2">
      <t>ネン</t>
    </rPh>
    <phoneticPr fontId="5"/>
  </si>
  <si>
    <t>-1.4</t>
  </si>
  <si>
    <t>一般職員</t>
    <rPh sb="0" eb="2">
      <t>イッパン</t>
    </rPh>
    <rPh sb="2" eb="4">
      <t>ショクイン</t>
    </rPh>
    <phoneticPr fontId="5"/>
  </si>
  <si>
    <t>柴田町下水道事業会計</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</si>
  <si>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</si>
  <si>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</si>
  <si>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</si>
  <si>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</si>
  <si>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</si>
  <si>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</si>
  <si>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</si>
  <si>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</si>
  <si>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</si>
  <si>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</si>
  <si>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</si>
  <si>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</si>
  <si>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</si>
  <si>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</si>
  <si>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</si>
  <si>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</si>
  <si>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</si>
  <si>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</si>
  <si>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</si>
  <si>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</si>
  <si>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</si>
  <si>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</si>
  <si>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</si>
  <si>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</si>
  <si>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</si>
  <si>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</si>
  <si>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</si>
  <si>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</si>
  <si>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</si>
  <si>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</si>
  <si>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</si>
  <si>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</si>
  <si>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</si>
  <si>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</si>
  <si>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</si>
  <si>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</si>
  <si>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</si>
  <si>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</si>
  <si>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</si>
  <si>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</si>
  <si>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</si>
  <si>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</si>
  <si>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</si>
  <si>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</si>
  <si>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</si>
  <si>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</si>
  <si>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</si>
  <si>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</si>
  <si>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</si>
  <si>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</si>
  <si>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</si>
  <si>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</si>
  <si>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</si>
  <si>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</si>
  <si>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</si>
  <si>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</si>
  <si>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</si>
  <si>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</si>
  <si>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</si>
  <si>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</si>
  <si>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</si>
  <si>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</si>
  <si>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</si>
  <si>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</si>
  <si>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</si>
  <si>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</si>
  <si>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</si>
  <si>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</si>
  <si>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</si>
  <si>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</si>
  <si>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</si>
  <si>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</si>
  <si>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宮城県柴田町</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</si>
  <si>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</si>
  <si>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</si>
  <si>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</si>
  <si>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</si>
  <si>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</si>
  <si>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</si>
  <si>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</si>
  <si>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</si>
  <si>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</si>
  <si>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</si>
  <si>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</si>
  <si>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</si>
  <si>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</si>
  <si>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</si>
  <si>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</si>
  <si>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</si>
  <si>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4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</si>
  <si>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</si>
  <si>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</si>
  <si>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</si>
  <si>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</si>
  <si>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</si>
  <si>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</si>
  <si>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</si>
  <si>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柴田町後期高齢者医療特別会計</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</si>
  <si>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</si>
  <si>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</si>
  <si>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</si>
  <si>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</si>
  <si>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</si>
  <si>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</si>
  <si>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</si>
  <si>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</si>
  <si>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</si>
  <si>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</si>
  <si>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</si>
  <si>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</si>
  <si>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</si>
  <si>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</si>
  <si>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</si>
  <si>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</si>
  <si>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</si>
  <si>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</si>
  <si>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</si>
  <si>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</si>
  <si>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</si>
  <si>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</si>
  <si>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</si>
  <si>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</si>
  <si>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</si>
  <si>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</si>
  <si>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</si>
  <si>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</si>
  <si>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</si>
  <si>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</si>
  <si>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</si>
  <si>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</si>
  <si>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</si>
  <si>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</si>
  <si>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宮城県後期高齢者医療広域連合</t>
    <rPh sb="0" eb="3">
      <t>ミヤギケン</t>
    </rPh>
    <rPh sb="3" eb="5">
      <t>コウキ</t>
    </rPh>
    <rPh sb="5" eb="8">
      <t>コウレイシャ</t>
    </rPh>
    <rPh sb="8" eb="10">
      <t>イリョウ</t>
    </rPh>
    <rPh sb="10" eb="12">
      <t>コウイキ</t>
    </rPh>
    <rPh sb="12" eb="14">
      <t>レンゴウ</t>
    </rPh>
    <phoneticPr fontId="5"/>
  </si>
  <si>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</si>
  <si>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</si>
  <si>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</si>
  <si>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</si>
  <si>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</si>
  <si>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</si>
  <si>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</si>
  <si>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</si>
  <si>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</si>
  <si>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</si>
  <si>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</si>
  <si>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</si>
  <si>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</si>
  <si>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</si>
  <si>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</si>
  <si>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</si>
  <si>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</si>
  <si>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</si>
  <si>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</si>
  <si>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</si>
  <si>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</si>
  <si>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</si>
  <si>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</si>
  <si>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</si>
  <si>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</si>
  <si>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</si>
  <si>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</si>
  <si>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</si>
  <si>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</si>
  <si>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</si>
  <si>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</si>
  <si>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</si>
  <si>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</si>
  <si>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</si>
  <si>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</si>
  <si>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</si>
  <si>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</si>
  <si>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</si>
  <si>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</si>
  <si>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</si>
  <si>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</si>
  <si>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</si>
  <si>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</si>
  <si>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</si>
  <si>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</si>
  <si>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</si>
  <si>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</si>
  <si>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</si>
  <si>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</si>
  <si>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財政再生基準</t>
  </si>
  <si>
    <t>再差引収支</t>
    <rPh sb="0" eb="1">
      <t>サイ</t>
    </rPh>
    <rPh sb="1" eb="3">
      <t>サシヒキ</t>
    </rPh>
    <rPh sb="3" eb="5">
      <t>シュウシ</t>
    </rPh>
    <phoneticPr fontId="5"/>
  </si>
  <si>
    <t>地方債</t>
  </si>
  <si>
    <t>下水道</t>
  </si>
  <si>
    <t>加入世帯数(世帯)</t>
  </si>
  <si>
    <t>　繰出金</t>
  </si>
  <si>
    <t>　うち減収補塡債(特例分)</t>
    <rPh sb="4" eb="5">
      <t>シュウ</t>
    </rPh>
    <rPh sb="9" eb="10">
      <t>トク</t>
    </rPh>
    <rPh sb="10" eb="11">
      <t>レイ</t>
    </rPh>
    <rPh sb="11" eb="12">
      <t>ブン</t>
    </rPh>
    <phoneticPr fontId="36"/>
  </si>
  <si>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</si>
  <si>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</si>
  <si>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</si>
  <si>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</si>
  <si>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</si>
  <si>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</si>
  <si>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</si>
  <si>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</si>
  <si>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</si>
  <si>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</si>
  <si>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</si>
  <si>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</si>
  <si>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</si>
  <si>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</si>
  <si>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</si>
  <si>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</si>
  <si>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</si>
  <si>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</si>
  <si>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</si>
  <si>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</si>
  <si>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</si>
  <si>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</si>
  <si>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</si>
  <si>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</si>
  <si>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</si>
  <si>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</si>
  <si>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</si>
  <si>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</si>
  <si>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</si>
  <si>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</si>
  <si>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</si>
  <si>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</si>
  <si>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</si>
  <si>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</si>
  <si>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</si>
  <si>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</si>
  <si>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</si>
  <si>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</si>
  <si>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</si>
  <si>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柴田町国民健康保険事業特別会計</t>
  </si>
  <si>
    <t>柴田町介護保険特別会計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</si>
  <si>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</si>
  <si>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</si>
  <si>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</si>
  <si>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</si>
  <si>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</si>
  <si>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</si>
  <si>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</si>
  <si>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</si>
  <si>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</si>
  <si>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</si>
  <si>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</si>
  <si>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</si>
  <si>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宮城県後期高齢者医療事業会計</t>
    <rPh sb="0" eb="3">
      <t>ミヤギケン</t>
    </rPh>
    <rPh sb="3" eb="5">
      <t>コウキ</t>
    </rPh>
    <rPh sb="5" eb="8">
      <t>コウレイシャ</t>
    </rPh>
    <rPh sb="8" eb="10">
      <t>イリョウ</t>
    </rPh>
    <rPh sb="10" eb="12">
      <t>ジギョウ</t>
    </rPh>
    <rPh sb="12" eb="14">
      <t>カイケイ</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</si>
  <si>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</si>
  <si>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</si>
  <si>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</si>
  <si>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</si>
  <si>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</si>
  <si>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</si>
  <si>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</si>
  <si>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</si>
  <si>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</si>
  <si>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</si>
  <si>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</si>
  <si>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</si>
  <si>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</si>
  <si>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</si>
  <si>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</si>
  <si>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</si>
  <si>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</si>
  <si>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</si>
  <si>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</si>
  <si>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</si>
  <si>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</si>
  <si>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</si>
  <si>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</si>
  <si>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</si>
  <si>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</si>
  <si>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</si>
  <si>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</si>
  <si>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</si>
  <si>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</si>
  <si>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</si>
  <si>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</si>
  <si>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</si>
  <si>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</si>
  <si>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</si>
  <si>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</si>
  <si>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</si>
  <si>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</si>
  <si>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</si>
  <si>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</si>
  <si>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</si>
  <si>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</si>
  <si>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</si>
  <si>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</si>
  <si>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</si>
  <si>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</si>
  <si>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</si>
  <si>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</si>
  <si>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</si>
  <si>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</si>
  <si>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</si>
  <si>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</si>
  <si>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</si>
  <si>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</si>
  <si>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5.00</t>
  </si>
  <si>
    <t>▲ 4.12</t>
  </si>
  <si>
    <t>▲ 0.58</t>
  </si>
  <si>
    <t>スポーツ振興基金</t>
    <rPh sb="4" eb="6">
      <t>シンコウ</t>
    </rPh>
    <rPh sb="6" eb="8">
      <t>キキン</t>
    </rPh>
    <phoneticPr fontId="5"/>
  </si>
  <si>
    <t>ふるさと柴田応援基金</t>
    <rPh sb="4" eb="6">
      <t>シバタ</t>
    </rPh>
    <rPh sb="6" eb="8">
      <t>オウエン</t>
    </rPh>
    <rPh sb="8" eb="10">
      <t>キキン</t>
    </rPh>
    <phoneticPr fontId="5"/>
  </si>
  <si>
    <t>学校給食センター建設等整備基金</t>
    <rPh sb="0" eb="2">
      <t>ガッコウ</t>
    </rPh>
    <rPh sb="2" eb="4">
      <t>キュウショク</t>
    </rPh>
    <rPh sb="8" eb="10">
      <t>ケンセツ</t>
    </rPh>
    <rPh sb="10" eb="11">
      <t>トウ</t>
    </rPh>
    <rPh sb="11" eb="13">
      <t>セイビ</t>
    </rPh>
    <rPh sb="13" eb="15">
      <t>キキン</t>
    </rPh>
    <phoneticPr fontId="5"/>
  </si>
  <si>
    <t>図書館建設基金</t>
    <rPh sb="0" eb="3">
      <t>トショカン</t>
    </rPh>
    <rPh sb="3" eb="5">
      <t>ケンセツ</t>
    </rPh>
    <rPh sb="5" eb="7">
      <t>キキン</t>
    </rPh>
    <phoneticPr fontId="5"/>
  </si>
  <si>
    <t>森林環境譲与税基金</t>
    <rPh sb="0" eb="2">
      <t>シンリン</t>
    </rPh>
    <rPh sb="2" eb="4">
      <t>カンキョウ</t>
    </rPh>
    <rPh sb="4" eb="6">
      <t>ジョウヨ</t>
    </rPh>
    <rPh sb="6" eb="7">
      <t>ゼイ</t>
    </rPh>
    <rPh sb="7" eb="9">
      <t>キキン</t>
    </rPh>
    <phoneticPr fontId="5"/>
  </si>
  <si>
    <t>宮城県市町村非常勤消防団員補償報償組合</t>
    <rPh sb="0" eb="3">
      <t>ミヤギケン</t>
    </rPh>
    <rPh sb="3" eb="6">
      <t>シチョウソン</t>
    </rPh>
    <rPh sb="6" eb="9">
      <t>ヒジョウキン</t>
    </rPh>
    <rPh sb="9" eb="12">
      <t>ショウボウダン</t>
    </rPh>
    <rPh sb="12" eb="13">
      <t>イン</t>
    </rPh>
    <rPh sb="13" eb="15">
      <t>ホショウ</t>
    </rPh>
    <rPh sb="15" eb="17">
      <t>ホウショウ</t>
    </rPh>
    <rPh sb="17" eb="19">
      <t>クミアイ</t>
    </rPh>
    <phoneticPr fontId="5"/>
  </si>
  <si>
    <t>仙南地域広域行政事務組合</t>
    <rPh sb="0" eb="2">
      <t>センナン</t>
    </rPh>
    <rPh sb="2" eb="4">
      <t>チイキ</t>
    </rPh>
    <rPh sb="4" eb="6">
      <t>コウイキ</t>
    </rPh>
    <rPh sb="6" eb="8">
      <t>ギョウセイ</t>
    </rPh>
    <rPh sb="8" eb="10">
      <t>ジム</t>
    </rPh>
    <rPh sb="10" eb="12">
      <t>クミアイ</t>
    </rPh>
    <phoneticPr fontId="5"/>
  </si>
  <si>
    <t>宮城県市町村自治振興センター</t>
    <rPh sb="0" eb="3">
      <t>ミヤギケン</t>
    </rPh>
    <rPh sb="3" eb="6">
      <t>シチョウソン</t>
    </rPh>
    <rPh sb="6" eb="10">
      <t>ジチシンコウ</t>
    </rPh>
    <phoneticPr fontId="5"/>
  </si>
  <si>
    <t>阿武隈急行株式会社</t>
    <rPh sb="0" eb="3">
      <t>アブクマ</t>
    </rPh>
    <rPh sb="3" eb="5">
      <t>キュウコウ</t>
    </rPh>
    <rPh sb="5" eb="9">
      <t>カブシキガイシャ</t>
    </rPh>
    <phoneticPr fontId="5"/>
  </si>
  <si>
    <t>▲843</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</si>
  <si>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5"/>
  </si>
  <si>
    <t>分析欄</t>
    <rPh sb="0" eb="2">
      <t>ブンセキ</t>
    </rPh>
    <rPh sb="2" eb="3">
      <t>ラン</t>
    </rPh>
    <phoneticPr fontId="45"/>
  </si>
  <si>
    <t>　類似団体内平均値と比較すると、有形固定資産減価償却率は低く、将来負担比率は高い傾向で推移している。
　有形固定資産減価償却率は、類似団体に比べると施設の新築や維持管理が進んでいると推測できるが依然として60％近い数値である。
　将来負担比率は、５ヵ年で一番高い比率だった令和３年度の６１．９％から７．５ポイント改善した。しかし、まだ高い状況にある。引き続き、町債に依存しない予算編成に取り組み、財政健全化判断比率の健全性を保っていく必要がある。</t>
    <rPh sb="1" eb="3">
      <t>ルイジ</t>
    </rPh>
    <rPh sb="3" eb="5">
      <t>ダンタイ</t>
    </rPh>
    <rPh sb="5" eb="6">
      <t>ナイ</t>
    </rPh>
    <rPh sb="6" eb="8">
      <t>ヘイキン</t>
    </rPh>
    <rPh sb="8" eb="9">
      <t>アタイ</t>
    </rPh>
    <rPh sb="10" eb="12">
      <t>ヒカク</t>
    </rPh>
    <rPh sb="16" eb="18">
      <t>ユウケイ</t>
    </rPh>
    <rPh sb="18" eb="20">
      <t>コテイ</t>
    </rPh>
    <rPh sb="20" eb="22">
      <t>シサン</t>
    </rPh>
    <rPh sb="22" eb="24">
      <t>ゲンカ</t>
    </rPh>
    <rPh sb="24" eb="27">
      <t>ショウキャクリツ</t>
    </rPh>
    <rPh sb="28" eb="29">
      <t>ヒク</t>
    </rPh>
    <rPh sb="31" eb="33">
      <t>ショウライ</t>
    </rPh>
    <rPh sb="33" eb="35">
      <t>フタン</t>
    </rPh>
    <rPh sb="35" eb="37">
      <t>ヒリツ</t>
    </rPh>
    <rPh sb="38" eb="39">
      <t>タカ</t>
    </rPh>
    <rPh sb="40" eb="42">
      <t>ケイコウ</t>
    </rPh>
    <rPh sb="43" eb="45">
      <t>スイイ</t>
    </rPh>
    <rPh sb="52" eb="54">
      <t>ユウケイ</t>
    </rPh>
    <rPh sb="54" eb="56">
      <t>コテイ</t>
    </rPh>
    <rPh sb="56" eb="58">
      <t>シサン</t>
    </rPh>
    <rPh sb="58" eb="60">
      <t>ゲンカ</t>
    </rPh>
    <rPh sb="60" eb="63">
      <t>ショウキャクリツ</t>
    </rPh>
    <phoneticPr fontId="45"/>
  </si>
  <si>
    <t>(　参考　）</t>
    <rPh sb="2" eb="4">
      <t>サンコウ</t>
    </rPh>
    <phoneticPr fontId="45"/>
  </si>
  <si>
    <t>当該団体値</t>
    <rPh sb="0" eb="2">
      <t>トウガイ</t>
    </rPh>
    <rPh sb="2" eb="4">
      <t>ダンタイ</t>
    </rPh>
    <rPh sb="4" eb="5">
      <t>アタイ</t>
    </rPh>
    <phoneticPr fontId="45"/>
  </si>
  <si>
    <t>将来負担比率</t>
    <phoneticPr fontId="45"/>
  </si>
  <si>
    <t>有形固定資産減価償却率</t>
    <phoneticPr fontId="45"/>
  </si>
  <si>
    <t>類似団体内平均値</t>
    <phoneticPr fontId="4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</si>
  <si>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5"/>
  </si>
  <si>
    <t>　類似団体内平均値と比べると、将来負担比率は大きく上回っているが、実質公債費比率は低い傾向を保っているもののその差は年々縮まっている。
　実質公債費比率については、学校教育施設等整備事業債（小中学校の大規模改修や体育館照明事業に係るもの）や庁舎の耐震改修事業に伴う緊急防災・減災事業債の元金償還が開始されたことにより上昇した。
　令和７年度以降の算定では、令和６年度から供用を開始した総合体育館の賃料が算入され、さらに本指標の上昇が見込まれることから、引き続き、公共施設等の計画的な整備・維持を実施し、負担の平準化を実施に努める。</t>
    <rPh sb="209" eb="210">
      <t>ホン</t>
    </rPh>
    <rPh sb="210" eb="212">
      <t>シヒョウ</t>
    </rPh>
    <phoneticPr fontId="45"/>
  </si>
  <si>
    <t>実質公債費比率</t>
    <phoneticPr fontId="45"/>
  </si>
  <si>
    <t xml:space="preserve"> </t>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</si>
</sst>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xf numFmtId="0" fontId="44" fillId="0" borderId="0">
      <alignment vertical="center"/>
    </xf>
    <xf numFmtId="0" fontId="44" fillId="0" borderId="0">
      <alignment vertical="center"/>
    </xf>
    <xf numFmtId="0" fontId="44" fillId="0" borderId="0"/>
    <xf numFmtId="0" fontId="44" fillId="0" borderId="0"/>
    <xf numFmtId="0" fontId="48" fillId="0" borderId="0">
      <alignment vertical="center"/>
    </xf>
  </cellStyleXfs>
  <cellXfs count="1144">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20" applyFont="1" applyFill="1" applyAlignment="1">
      <alignment vertical="center"/>
    </xf>
    <xf numFmtId="0" fontId="44" fillId="3" borderId="0" xfId="20" applyFill="1" applyAlignment="1" applyProtection="1">
      <alignment vertical="center"/>
      <protection hidden="1"/>
    </xf>
    <xf numFmtId="0" fontId="46" fillId="0" borderId="0" xfId="21" applyFont="1">
      <alignment vertical="center"/>
    </xf>
    <xf numFmtId="0" fontId="44" fillId="3" borderId="0" xfId="20" applyFill="1" applyAlignment="1">
      <alignment vertical="center"/>
    </xf>
    <xf numFmtId="0" fontId="44" fillId="3" borderId="0" xfId="20" applyFill="1" applyProtection="1">
      <protection hidden="1"/>
    </xf>
    <xf numFmtId="0" fontId="46" fillId="0" borderId="30" xfId="21" applyFont="1" applyBorder="1">
      <alignment vertical="center"/>
    </xf>
    <xf numFmtId="0" fontId="46" fillId="0" borderId="23" xfId="21" applyFont="1" applyBorder="1">
      <alignment vertical="center"/>
    </xf>
    <xf numFmtId="189" fontId="46" fillId="0" borderId="23" xfId="21" applyNumberFormat="1" applyFont="1" applyBorder="1">
      <alignment vertical="center"/>
    </xf>
    <xf numFmtId="0" fontId="46" fillId="0" borderId="16" xfId="21" applyFont="1" applyBorder="1">
      <alignment vertical="center"/>
    </xf>
    <xf numFmtId="0" fontId="46" fillId="0" borderId="42" xfId="21" applyFont="1" applyBorder="1">
      <alignment vertical="center"/>
    </xf>
    <xf numFmtId="0" fontId="46" fillId="0" borderId="14" xfId="21" applyFont="1" applyBorder="1">
      <alignment vertical="center"/>
    </xf>
    <xf numFmtId="0" fontId="46" fillId="0" borderId="31" xfId="21" applyFont="1" applyBorder="1">
      <alignment vertical="center"/>
    </xf>
    <xf numFmtId="0" fontId="46" fillId="0" borderId="34" xfId="21" applyFont="1" applyBorder="1">
      <alignment vertical="center"/>
    </xf>
    <xf numFmtId="0" fontId="46" fillId="0" borderId="15" xfId="21" applyFont="1" applyBorder="1">
      <alignment vertical="center"/>
    </xf>
    <xf numFmtId="0" fontId="46" fillId="0" borderId="35" xfId="21" applyFont="1" applyBorder="1">
      <alignment vertical="center"/>
    </xf>
    <xf numFmtId="0" fontId="47" fillId="0" borderId="30" xfId="21" applyFont="1" applyBorder="1">
      <alignment vertical="center"/>
    </xf>
    <xf numFmtId="178" fontId="48" fillId="0" borderId="0" xfId="21" applyNumberFormat="1" applyFont="1">
      <alignment vertical="center"/>
    </xf>
    <xf numFmtId="178" fontId="46" fillId="0" borderId="0" xfId="21" applyNumberFormat="1" applyFont="1">
      <alignment vertical="center"/>
    </xf>
    <xf numFmtId="187" fontId="46" fillId="3" borderId="0" xfId="22" applyNumberFormat="1" applyFont="1" applyFill="1" applyAlignment="1">
      <alignment vertical="center" wrapText="1"/>
    </xf>
    <xf numFmtId="49" fontId="46" fillId="3" borderId="0" xfId="22" applyNumberFormat="1" applyFont="1" applyFill="1" applyAlignment="1">
      <alignment horizontal="center" vertical="center" wrapText="1"/>
    </xf>
    <xf numFmtId="49" fontId="46" fillId="3" borderId="0" xfId="22" applyNumberFormat="1" applyFont="1" applyFill="1" applyAlignment="1">
      <alignment horizontal="center" vertical="center"/>
    </xf>
    <xf numFmtId="178" fontId="46" fillId="0" borderId="42" xfId="21" applyNumberFormat="1" applyFont="1" applyBorder="1">
      <alignment vertical="center"/>
    </xf>
    <xf numFmtId="178" fontId="46" fillId="0" borderId="14" xfId="21" applyNumberFormat="1" applyFont="1" applyBorder="1">
      <alignment vertical="center"/>
    </xf>
    <xf numFmtId="191" fontId="46" fillId="0" borderId="0" xfId="21" applyNumberFormat="1" applyFont="1">
      <alignment vertical="center"/>
    </xf>
    <xf numFmtId="178" fontId="46" fillId="0" borderId="31" xfId="21" applyNumberFormat="1" applyFont="1" applyBorder="1">
      <alignment vertical="center"/>
    </xf>
    <xf numFmtId="178" fontId="46" fillId="0" borderId="34" xfId="21" applyNumberFormat="1" applyFont="1" applyBorder="1">
      <alignment vertical="center"/>
    </xf>
    <xf numFmtId="189" fontId="46" fillId="0" borderId="34" xfId="21" applyNumberFormat="1" applyFont="1" applyBorder="1">
      <alignment vertical="center"/>
    </xf>
    <xf numFmtId="178" fontId="46" fillId="0" borderId="15" xfId="21" applyNumberFormat="1" applyFont="1" applyBorder="1">
      <alignment vertical="center"/>
    </xf>
    <xf numFmtId="0" fontId="47" fillId="0" borderId="42" xfId="21" applyFont="1" applyBorder="1">
      <alignment vertical="center"/>
    </xf>
    <xf numFmtId="0" fontId="46" fillId="0" borderId="0" xfId="22" applyFont="1">
      <alignment vertical="center"/>
    </xf>
    <xf numFmtId="189" fontId="46" fillId="0" borderId="0" xfId="22" applyNumberFormat="1" applyFont="1">
      <alignment vertical="center"/>
    </xf>
    <xf numFmtId="178" fontId="44" fillId="0" borderId="0" xfId="23" applyNumberFormat="1" applyAlignment="1">
      <alignment vertical="center"/>
    </xf>
    <xf numFmtId="183" fontId="44" fillId="0" borderId="0" xfId="24" applyNumberFormat="1" applyAlignment="1">
      <alignment horizontal="right" vertical="center"/>
    </xf>
    <xf numFmtId="184" fontId="44" fillId="0" borderId="0" xfId="24" applyNumberFormat="1" applyAlignment="1">
      <alignment horizontal="right" vertical="center"/>
    </xf>
    <xf numFmtId="178" fontId="46" fillId="3" borderId="0" xfId="21" applyNumberFormat="1" applyFont="1" applyFill="1" applyAlignment="1">
      <alignment vertical="center" wrapText="1"/>
    </xf>
    <xf numFmtId="178" fontId="44" fillId="0" borderId="0" xfId="23" applyNumberFormat="1" applyAlignment="1">
      <alignment horizontal="center" vertical="center"/>
    </xf>
    <xf numFmtId="0" fontId="49" fillId="0" borderId="0" xfId="25" applyFont="1">
      <alignment vertical="center"/>
    </xf>
    <xf numFmtId="0" fontId="44" fillId="3" borderId="0" xfId="20" applyFill="1"/>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3" fontId="17" fillId="0" borderId="104" xfId="16" quotePrefix="1"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3" fontId="17" fillId="0" borderId="101" xfId="16" quotePrefix="1" applyNumberFormat="1" applyFont="1" applyBorder="1" applyAlignment="1" applyProtection="1">
      <alignment horizontal="righ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178" fontId="14" fillId="0" borderId="23" xfId="19" applyNumberFormat="1" applyFont="1" applyFill="1" applyBorder="1">
      <alignment vertical="center"/>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30" fillId="0" borderId="32" xfId="6" applyFont="1" applyFill="1" applyBorder="1" applyAlignment="1" applyProtection="1">
      <alignment horizontal="left" vertical="center" wrapText="1"/>
      <protection locked="0"/>
    </xf>
    <xf numFmtId="0" fontId="30" fillId="0" borderId="35" xfId="6" applyFont="1" applyFill="1" applyBorder="1" applyAlignment="1" applyProtection="1">
      <alignment horizontal="left" vertical="center" wrapText="1"/>
      <protection locked="0"/>
    </xf>
    <xf numFmtId="0" fontId="30" fillId="0" borderId="51"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184" fontId="46" fillId="3" borderId="74" xfId="22" applyNumberFormat="1" applyFont="1" applyFill="1" applyBorder="1" applyAlignment="1">
      <alignment horizontal="center" vertical="center"/>
    </xf>
    <xf numFmtId="178" fontId="44" fillId="0" borderId="0" xfId="21" applyNumberFormat="1" applyAlignment="1">
      <alignment horizontal="center" vertical="center"/>
    </xf>
    <xf numFmtId="184" fontId="46" fillId="0" borderId="0" xfId="21" applyNumberFormat="1" applyFont="1" applyAlignment="1">
      <alignment horizontal="center" vertical="center"/>
    </xf>
    <xf numFmtId="187" fontId="46" fillId="3" borderId="74" xfId="22" applyNumberFormat="1" applyFont="1" applyFill="1" applyBorder="1" applyAlignment="1">
      <alignment horizontal="center" vertical="center" wrapText="1"/>
    </xf>
    <xf numFmtId="184" fontId="46" fillId="3" borderId="0" xfId="22" applyNumberFormat="1" applyFont="1" applyFill="1" applyAlignment="1">
      <alignment horizontal="center" vertical="center" wrapText="1"/>
    </xf>
    <xf numFmtId="0" fontId="46" fillId="0" borderId="74" xfId="21" applyFont="1" applyBorder="1" applyAlignment="1">
      <alignment horizontal="center" vertical="center"/>
    </xf>
    <xf numFmtId="0" fontId="46" fillId="0" borderId="0" xfId="21" applyFont="1" applyAlignment="1">
      <alignment horizontal="center" vertical="center"/>
    </xf>
    <xf numFmtId="184" fontId="46" fillId="3" borderId="0" xfId="22" applyNumberFormat="1" applyFont="1" applyFill="1" applyAlignment="1">
      <alignment horizontal="center" vertical="center"/>
    </xf>
    <xf numFmtId="187" fontId="46" fillId="3" borderId="0" xfId="22" applyNumberFormat="1" applyFont="1" applyFill="1" applyAlignment="1">
      <alignment horizontal="center" vertical="center" wrapText="1"/>
    </xf>
    <xf numFmtId="0" fontId="46" fillId="0" borderId="32" xfId="21" applyFont="1" applyBorder="1" applyAlignment="1">
      <alignment horizontal="center" vertical="center"/>
    </xf>
    <xf numFmtId="0" fontId="46" fillId="0" borderId="35" xfId="21" applyFont="1" applyBorder="1" applyAlignment="1">
      <alignment horizontal="center" vertical="center"/>
    </xf>
    <xf numFmtId="0" fontId="46" fillId="0" borderId="37" xfId="21" applyFont="1" applyBorder="1" applyAlignment="1">
      <alignment horizontal="center" vertical="center"/>
    </xf>
    <xf numFmtId="0" fontId="46" fillId="0" borderId="30" xfId="21" applyFont="1" applyBorder="1" applyAlignment="1" applyProtection="1">
      <alignment horizontal="left" vertical="top" wrapText="1"/>
      <protection locked="0"/>
    </xf>
    <xf numFmtId="0" fontId="46" fillId="0" borderId="23" xfId="21" applyFont="1" applyBorder="1" applyAlignment="1" applyProtection="1">
      <alignment horizontal="left" vertical="top" wrapText="1"/>
      <protection locked="0"/>
    </xf>
    <xf numFmtId="0" fontId="46" fillId="0" borderId="16" xfId="21" applyFont="1" applyBorder="1" applyAlignment="1" applyProtection="1">
      <alignment horizontal="left" vertical="top" wrapText="1"/>
      <protection locked="0"/>
    </xf>
    <xf numFmtId="0" fontId="46" fillId="0" borderId="42" xfId="21" applyFont="1" applyBorder="1" applyAlignment="1" applyProtection="1">
      <alignment horizontal="left" vertical="top" wrapText="1"/>
      <protection locked="0"/>
    </xf>
    <xf numFmtId="0" fontId="46" fillId="0" borderId="0" xfId="21" applyFont="1" applyAlignment="1" applyProtection="1">
      <alignment horizontal="left" vertical="top" wrapText="1"/>
      <protection locked="0"/>
    </xf>
    <xf numFmtId="0" fontId="46" fillId="0" borderId="14" xfId="21" applyFont="1" applyBorder="1" applyAlignment="1" applyProtection="1">
      <alignment horizontal="left" vertical="top" wrapText="1"/>
      <protection locked="0"/>
    </xf>
    <xf numFmtId="0" fontId="46" fillId="0" borderId="31" xfId="21" applyFont="1" applyBorder="1" applyAlignment="1" applyProtection="1">
      <alignment horizontal="left" vertical="top" wrapText="1"/>
      <protection locked="0"/>
    </xf>
    <xf numFmtId="0" fontId="46" fillId="0" borderId="34" xfId="21" applyFont="1" applyBorder="1" applyAlignment="1" applyProtection="1">
      <alignment horizontal="left" vertical="top" wrapText="1"/>
      <protection locked="0"/>
    </xf>
    <xf numFmtId="0" fontId="46" fillId="0" borderId="15" xfId="21" applyFont="1" applyBorder="1" applyAlignment="1" applyProtection="1">
      <alignment horizontal="left" vertical="top" wrapText="1"/>
      <protection locked="0"/>
    </xf>
    <xf numFmtId="187" fontId="46" fillId="0" borderId="0" xfId="22" applyNumberFormat="1" applyFont="1" applyAlignment="1">
      <alignment horizontal="center" vertical="center" wrapText="1"/>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E0C733FE-9C19-4454-A191-102CA9E340D2}"/>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33A8C8FF-7A5B-40B3-AFFF-51EBCF3D456A}"/>
    <cellStyle name="標準_【レイアウト】（県）資料３（Ｐ２）　歳出比較分析表" xfId="19" xr:uid="{00000000-0005-0000-0000-000013000000}"/>
    <cellStyle name="標準_【レイアウト】（県）資料３（Ｐ２）　歳出比較分析表 2" xfId="21" xr:uid="{A0312662-0989-471B-9D38-5E9A1F573949}"/>
    <cellStyle name="標準_【レイアウト】（市）資料３（Ｐ２）　歳出比較分析表" xfId="18" xr:uid="{00000000-0005-0000-0000-000012000000}"/>
    <cellStyle name="標準_【レイアウト】（市）資料３（Ｐ２）　歳出比較分析表 2" xfId="22" xr:uid="{0FD17B35-8159-4C36-AEFF-6820FEC768CC}"/>
    <cellStyle name="標準_APAHO251300" xfId="13" xr:uid="{00000000-0005-0000-0000-00000D000000}"/>
    <cellStyle name="標準_APAHO251300 2" xfId="23" xr:uid="{A08962BC-9F66-4AC0-8EC7-C1B8415048C2}"/>
    <cellStyle name="標準_APAHO252300" xfId="14" xr:uid="{00000000-0005-0000-0000-00000E000000}"/>
    <cellStyle name="標準_APAHO252300 2" xfId="24" xr:uid="{E049C87B-7876-4D1D-B06C-A6117D3EE2F5}"/>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B6C4-49B8-848F-6B935EE0733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76629</c:v>
                </c:pt>
                <c:pt idx="1">
                  <c:v>57164</c:v>
                </c:pt>
                <c:pt idx="2">
                  <c:v>39770</c:v>
                </c:pt>
                <c:pt idx="3">
                  <c:v>33369</c:v>
                </c:pt>
                <c:pt idx="4">
                  <c:v>29987</c:v>
                </c:pt>
              </c:numCache>
            </c:numRef>
          </c:val>
          <c:smooth val="0"/>
          <c:extLst>
            <c:ext xmlns:c16="http://schemas.microsoft.com/office/drawing/2014/chart" uri="{C3380CC4-5D6E-409C-BE32-E72D297353CC}">
              <c16:uniqueId val="{00000001-B6C4-49B8-848F-6B935EE0733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5.91</c:v>
                </c:pt>
                <c:pt idx="1">
                  <c:v>5.68</c:v>
                </c:pt>
                <c:pt idx="2">
                  <c:v>4.37</c:v>
                </c:pt>
                <c:pt idx="3">
                  <c:v>3.14</c:v>
                </c:pt>
                <c:pt idx="4">
                  <c:v>4.8499999999999996</c:v>
                </c:pt>
              </c:numCache>
            </c:numRef>
          </c:val>
          <c:extLst>
            <c:ext xmlns:c16="http://schemas.microsoft.com/office/drawing/2014/chart" uri="{C3380CC4-5D6E-409C-BE32-E72D297353CC}">
              <c16:uniqueId val="{00000000-525D-4FAC-B0F9-3942D20819C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15.59</c:v>
                </c:pt>
                <c:pt idx="1">
                  <c:v>19.260000000000002</c:v>
                </c:pt>
                <c:pt idx="2">
                  <c:v>19.84</c:v>
                </c:pt>
                <c:pt idx="3">
                  <c:v>18.93</c:v>
                </c:pt>
                <c:pt idx="4">
                  <c:v>17.86</c:v>
                </c:pt>
              </c:numCache>
            </c:numRef>
          </c:val>
          <c:extLst>
            <c:ext xmlns:c16="http://schemas.microsoft.com/office/drawing/2014/chart" uri="{C3380CC4-5D6E-409C-BE32-E72D297353CC}">
              <c16:uniqueId val="{00000001-525D-4FAC-B0F9-3942D20819C8}"/>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5.48</c:v>
                </c:pt>
                <c:pt idx="1">
                  <c:v>4.57</c:v>
                </c:pt>
                <c:pt idx="2">
                  <c:v>-5</c:v>
                </c:pt>
                <c:pt idx="3">
                  <c:v>-4.12</c:v>
                </c:pt>
                <c:pt idx="4">
                  <c:v>-0.57999999999999996</c:v>
                </c:pt>
              </c:numCache>
            </c:numRef>
          </c:val>
          <c:smooth val="0"/>
          <c:extLst>
            <c:ext xmlns:c16="http://schemas.microsoft.com/office/drawing/2014/chart" uri="{C3380CC4-5D6E-409C-BE32-E72D297353CC}">
              <c16:uniqueId val="{00000002-525D-4FAC-B0F9-3942D20819C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947-4E43-87C2-0891C0C55F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47-4E43-87C2-0891C0C55FC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947-4E43-87C2-0891C0C55FC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947-4E43-87C2-0891C0C55FCF}"/>
            </c:ext>
          </c:extLst>
        </c:ser>
        <c:ser>
          <c:idx val="4"/>
          <c:order val="4"/>
          <c:tx>
            <c:strRef>
              <c:f>データシート!$A$31</c:f>
              <c:strCache>
                <c:ptCount val="1"/>
                <c:pt idx="0">
                  <c:v>柴田町後期高齢者医療特別会計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0.08</c:v>
                </c:pt>
                <c:pt idx="6">
                  <c:v>#N/A</c:v>
                </c:pt>
                <c:pt idx="7">
                  <c:v>0.06</c:v>
                </c:pt>
                <c:pt idx="8">
                  <c:v>#N/A</c:v>
                </c:pt>
                <c:pt idx="9">
                  <c:v>0.05</c:v>
                </c:pt>
              </c:numCache>
            </c:numRef>
          </c:val>
          <c:extLst>
            <c:ext xmlns:c16="http://schemas.microsoft.com/office/drawing/2014/chart" uri="{C3380CC4-5D6E-409C-BE32-E72D297353CC}">
              <c16:uniqueId val="{00000004-D947-4E43-87C2-0891C0C55FCF}"/>
            </c:ext>
          </c:extLst>
        </c:ser>
        <c:ser>
          <c:idx val="5"/>
          <c:order val="5"/>
          <c:tx>
            <c:strRef>
              <c:f>データシート!$A$32</c:f>
              <c:strCache>
                <c:ptCount val="1"/>
                <c:pt idx="0">
                  <c:v>柴田町国民健康保険事業特別会計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0.48</c:v>
                </c:pt>
                <c:pt idx="2">
                  <c:v>#N/A</c:v>
                </c:pt>
                <c:pt idx="3">
                  <c:v>0.61</c:v>
                </c:pt>
                <c:pt idx="4">
                  <c:v>#N/A</c:v>
                </c:pt>
                <c:pt idx="5">
                  <c:v>0.13</c:v>
                </c:pt>
                <c:pt idx="6">
                  <c:v>#N/A</c:v>
                </c:pt>
                <c:pt idx="7">
                  <c:v>0.19</c:v>
                </c:pt>
                <c:pt idx="8">
                  <c:v>#N/A</c:v>
                </c:pt>
                <c:pt idx="9">
                  <c:v>7.0000000000000007E-2</c:v>
                </c:pt>
              </c:numCache>
            </c:numRef>
          </c:val>
          <c:extLst>
            <c:ext xmlns:c16="http://schemas.microsoft.com/office/drawing/2014/chart" uri="{C3380CC4-5D6E-409C-BE32-E72D297353CC}">
              <c16:uniqueId val="{00000005-D947-4E43-87C2-0891C0C55FCF}"/>
            </c:ext>
          </c:extLst>
        </c:ser>
        <c:ser>
          <c:idx val="6"/>
          <c:order val="6"/>
          <c:tx>
            <c:strRef>
              <c:f>データシート!$A$33</c:f>
              <c:strCache>
                <c:ptCount val="1"/>
                <c:pt idx="0">
                  <c:v>柴田町介護保険特別会計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2.75</c:v>
                </c:pt>
                <c:pt idx="2">
                  <c:v>#N/A</c:v>
                </c:pt>
                <c:pt idx="3">
                  <c:v>2.58</c:v>
                </c:pt>
                <c:pt idx="4">
                  <c:v>#N/A</c:v>
                </c:pt>
                <c:pt idx="5">
                  <c:v>3.37</c:v>
                </c:pt>
                <c:pt idx="6">
                  <c:v>#N/A</c:v>
                </c:pt>
                <c:pt idx="7">
                  <c:v>3.8</c:v>
                </c:pt>
                <c:pt idx="8">
                  <c:v>#N/A</c:v>
                </c:pt>
                <c:pt idx="9">
                  <c:v>3.28</c:v>
                </c:pt>
              </c:numCache>
            </c:numRef>
          </c:val>
          <c:extLst>
            <c:ext xmlns:c16="http://schemas.microsoft.com/office/drawing/2014/chart" uri="{C3380CC4-5D6E-409C-BE32-E72D297353CC}">
              <c16:uniqueId val="{00000006-D947-4E43-87C2-0891C0C55FC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c:v>
                </c:pt>
                <c:pt idx="2">
                  <c:v>#N/A</c:v>
                </c:pt>
                <c:pt idx="3">
                  <c:v>5.68</c:v>
                </c:pt>
                <c:pt idx="4">
                  <c:v>#N/A</c:v>
                </c:pt>
                <c:pt idx="5">
                  <c:v>4.37</c:v>
                </c:pt>
                <c:pt idx="6">
                  <c:v>#N/A</c:v>
                </c:pt>
                <c:pt idx="7">
                  <c:v>3.14</c:v>
                </c:pt>
                <c:pt idx="8">
                  <c:v>#N/A</c:v>
                </c:pt>
                <c:pt idx="9">
                  <c:v>4.84</c:v>
                </c:pt>
              </c:numCache>
            </c:numRef>
          </c:val>
          <c:extLst>
            <c:ext xmlns:c16="http://schemas.microsoft.com/office/drawing/2014/chart" uri="{C3380CC4-5D6E-409C-BE32-E72D297353CC}">
              <c16:uniqueId val="{00000007-D947-4E43-87C2-0891C0C55FCF}"/>
            </c:ext>
          </c:extLst>
        </c:ser>
        <c:ser>
          <c:idx val="8"/>
          <c:order val="8"/>
          <c:tx>
            <c:strRef>
              <c:f>データシート!$A$35</c:f>
              <c:strCache>
                <c:ptCount val="1"/>
                <c:pt idx="0">
                  <c:v>柴田町下水道事業会計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0.61</c:v>
                </c:pt>
                <c:pt idx="2">
                  <c:v>#N/A</c:v>
                </c:pt>
                <c:pt idx="3">
                  <c:v>3.25</c:v>
                </c:pt>
                <c:pt idx="4">
                  <c:v>#N/A</c:v>
                </c:pt>
                <c:pt idx="5">
                  <c:v>4.4000000000000004</c:v>
                </c:pt>
                <c:pt idx="6">
                  <c:v>#N/A</c:v>
                </c:pt>
                <c:pt idx="7">
                  <c:v>5.81</c:v>
                </c:pt>
                <c:pt idx="8">
                  <c:v>#N/A</c:v>
                </c:pt>
                <c:pt idx="9">
                  <c:v>6.71</c:v>
                </c:pt>
              </c:numCache>
            </c:numRef>
          </c:val>
          <c:extLst>
            <c:ext xmlns:c16="http://schemas.microsoft.com/office/drawing/2014/chart" uri="{C3380CC4-5D6E-409C-BE32-E72D297353CC}">
              <c16:uniqueId val="{00000008-D947-4E43-87C2-0891C0C55FCF}"/>
            </c:ext>
          </c:extLst>
        </c:ser>
        <c:ser>
          <c:idx val="9"/>
          <c:order val="9"/>
          <c:tx>
            <c:strRef>
              <c:f>データシート!$A$36</c:f>
              <c:strCache>
                <c:ptCount val="1"/>
                <c:pt idx="0">
                  <c:v>柴田町水道事業会計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18.11</c:v>
                </c:pt>
                <c:pt idx="2">
                  <c:v>#N/A</c:v>
                </c:pt>
                <c:pt idx="3">
                  <c:v>18.690000000000001</c:v>
                </c:pt>
                <c:pt idx="4">
                  <c:v>#N/A</c:v>
                </c:pt>
                <c:pt idx="5">
                  <c:v>20.239999999999998</c:v>
                </c:pt>
                <c:pt idx="6">
                  <c:v>#N/A</c:v>
                </c:pt>
                <c:pt idx="7">
                  <c:v>20.95</c:v>
                </c:pt>
                <c:pt idx="8">
                  <c:v>#N/A</c:v>
                </c:pt>
                <c:pt idx="9">
                  <c:v>21.39</c:v>
                </c:pt>
              </c:numCache>
            </c:numRef>
          </c:val>
          <c:extLst>
            <c:ext xmlns:c16="http://schemas.microsoft.com/office/drawing/2014/chart" uri="{C3380CC4-5D6E-409C-BE32-E72D297353CC}">
              <c16:uniqueId val="{00000009-D947-4E43-87C2-0891C0C55FCF}"/>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1549</c:v>
                </c:pt>
                <c:pt idx="5">
                  <c:v>1451</c:v>
                </c:pt>
                <c:pt idx="8">
                  <c:v>1476</c:v>
                </c:pt>
                <c:pt idx="11">
                  <c:v>1446</c:v>
                </c:pt>
                <c:pt idx="14">
                  <c:v>1545</c:v>
                </c:pt>
              </c:numCache>
            </c:numRef>
          </c:val>
          <c:extLst>
            <c:ext xmlns:c16="http://schemas.microsoft.com/office/drawing/2014/chart" uri="{C3380CC4-5D6E-409C-BE32-E72D297353CC}">
              <c16:uniqueId val="{00000000-D961-421E-88CA-AC85C406DE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961-421E-88CA-AC85C406DE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c:v>
                </c:pt>
                <c:pt idx="3">
                  <c:v>7</c:v>
                </c:pt>
                <c:pt idx="6">
                  <c:v>5</c:v>
                </c:pt>
                <c:pt idx="9">
                  <c:v>4</c:v>
                </c:pt>
                <c:pt idx="12">
                  <c:v>5</c:v>
                </c:pt>
              </c:numCache>
            </c:numRef>
          </c:val>
          <c:extLst>
            <c:ext xmlns:c16="http://schemas.microsoft.com/office/drawing/2014/chart" uri="{C3380CC4-5D6E-409C-BE32-E72D297353CC}">
              <c16:uniqueId val="{00000002-D961-421E-88CA-AC85C406DE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243</c:v>
                </c:pt>
                <c:pt idx="3">
                  <c:v>255</c:v>
                </c:pt>
                <c:pt idx="6">
                  <c:v>279</c:v>
                </c:pt>
                <c:pt idx="9">
                  <c:v>285</c:v>
                </c:pt>
                <c:pt idx="12">
                  <c:v>296</c:v>
                </c:pt>
              </c:numCache>
            </c:numRef>
          </c:val>
          <c:extLst>
            <c:ext xmlns:c16="http://schemas.microsoft.com/office/drawing/2014/chart" uri="{C3380CC4-5D6E-409C-BE32-E72D297353CC}">
              <c16:uniqueId val="{00000003-D961-421E-88CA-AC85C406DE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263</c:v>
                </c:pt>
                <c:pt idx="3">
                  <c:v>148</c:v>
                </c:pt>
                <c:pt idx="6">
                  <c:v>161</c:v>
                </c:pt>
                <c:pt idx="9">
                  <c:v>180</c:v>
                </c:pt>
                <c:pt idx="12">
                  <c:v>342</c:v>
                </c:pt>
              </c:numCache>
            </c:numRef>
          </c:val>
          <c:extLst>
            <c:ext xmlns:c16="http://schemas.microsoft.com/office/drawing/2014/chart" uri="{C3380CC4-5D6E-409C-BE32-E72D297353CC}">
              <c16:uniqueId val="{00000004-D961-421E-88CA-AC85C406DE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61-421E-88CA-AC85C406DE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961-421E-88CA-AC85C406DE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1294</c:v>
                </c:pt>
                <c:pt idx="3">
                  <c:v>1368</c:v>
                </c:pt>
                <c:pt idx="6">
                  <c:v>1472</c:v>
                </c:pt>
                <c:pt idx="9">
                  <c:v>1438</c:v>
                </c:pt>
                <c:pt idx="12">
                  <c:v>1498</c:v>
                </c:pt>
              </c:numCache>
            </c:numRef>
          </c:val>
          <c:extLst>
            <c:ext xmlns:c16="http://schemas.microsoft.com/office/drawing/2014/chart" uri="{C3380CC4-5D6E-409C-BE32-E72D297353CC}">
              <c16:uniqueId val="{00000007-D961-421E-88CA-AC85C406DE46}"/>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259</c:v>
                </c:pt>
                <c:pt idx="2">
                  <c:v>#N/A</c:v>
                </c:pt>
                <c:pt idx="3">
                  <c:v>#N/A</c:v>
                </c:pt>
                <c:pt idx="4">
                  <c:v>327</c:v>
                </c:pt>
                <c:pt idx="5">
                  <c:v>#N/A</c:v>
                </c:pt>
                <c:pt idx="6">
                  <c:v>#N/A</c:v>
                </c:pt>
                <c:pt idx="7">
                  <c:v>441</c:v>
                </c:pt>
                <c:pt idx="8">
                  <c:v>#N/A</c:v>
                </c:pt>
                <c:pt idx="9">
                  <c:v>#N/A</c:v>
                </c:pt>
                <c:pt idx="10">
                  <c:v>461</c:v>
                </c:pt>
                <c:pt idx="11">
                  <c:v>#N/A</c:v>
                </c:pt>
                <c:pt idx="12">
                  <c:v>#N/A</c:v>
                </c:pt>
                <c:pt idx="13">
                  <c:v>596</c:v>
                </c:pt>
                <c:pt idx="14">
                  <c:v>#N/A</c:v>
                </c:pt>
              </c:numCache>
            </c:numRef>
          </c:val>
          <c:smooth val="0"/>
          <c:extLst>
            <c:ext xmlns:c16="http://schemas.microsoft.com/office/drawing/2014/chart" uri="{C3380CC4-5D6E-409C-BE32-E72D297353CC}">
              <c16:uniqueId val="{00000008-D961-421E-88CA-AC85C406DE4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14061</c:v>
                </c:pt>
                <c:pt idx="5">
                  <c:v>14139</c:v>
                </c:pt>
                <c:pt idx="8">
                  <c:v>13636</c:v>
                </c:pt>
                <c:pt idx="11">
                  <c:v>12867</c:v>
                </c:pt>
                <c:pt idx="14">
                  <c:v>12058</c:v>
                </c:pt>
              </c:numCache>
            </c:numRef>
          </c:val>
          <c:extLst>
            <c:ext xmlns:c16="http://schemas.microsoft.com/office/drawing/2014/chart" uri="{C3380CC4-5D6E-409C-BE32-E72D297353CC}">
              <c16:uniqueId val="{00000000-4544-43C0-BD18-C7B8BC828AE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5017</c:v>
                </c:pt>
                <c:pt idx="5">
                  <c:v>4217</c:v>
                </c:pt>
                <c:pt idx="8">
                  <c:v>3377</c:v>
                </c:pt>
                <c:pt idx="11">
                  <c:v>2995</c:v>
                </c:pt>
                <c:pt idx="14">
                  <c:v>3388</c:v>
                </c:pt>
              </c:numCache>
            </c:numRef>
          </c:val>
          <c:extLst>
            <c:ext xmlns:c16="http://schemas.microsoft.com/office/drawing/2014/chart" uri="{C3380CC4-5D6E-409C-BE32-E72D297353CC}">
              <c16:uniqueId val="{00000001-4544-43C0-BD18-C7B8BC828AE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4113</c:v>
                </c:pt>
                <c:pt idx="5">
                  <c:v>5146</c:v>
                </c:pt>
                <c:pt idx="8">
                  <c:v>5413</c:v>
                </c:pt>
                <c:pt idx="11">
                  <c:v>5309</c:v>
                </c:pt>
                <c:pt idx="14">
                  <c:v>5080</c:v>
                </c:pt>
              </c:numCache>
            </c:numRef>
          </c:val>
          <c:extLst>
            <c:ext xmlns:c16="http://schemas.microsoft.com/office/drawing/2014/chart" uri="{C3380CC4-5D6E-409C-BE32-E72D297353CC}">
              <c16:uniqueId val="{00000002-4544-43C0-BD18-C7B8BC828AE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300</c:v>
                </c:pt>
                <c:pt idx="3">
                  <c:v>0</c:v>
                </c:pt>
                <c:pt idx="6">
                  <c:v>0</c:v>
                </c:pt>
                <c:pt idx="9">
                  <c:v>0</c:v>
                </c:pt>
                <c:pt idx="12">
                  <c:v>183</c:v>
                </c:pt>
              </c:numCache>
            </c:numRef>
          </c:val>
          <c:extLst>
            <c:ext xmlns:c16="http://schemas.microsoft.com/office/drawing/2014/chart" uri="{C3380CC4-5D6E-409C-BE32-E72D297353CC}">
              <c16:uniqueId val="{00000003-4544-43C0-BD18-C7B8BC828AE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544-43C0-BD18-C7B8BC828AE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6</c:v>
                </c:pt>
                <c:pt idx="6">
                  <c:v>4</c:v>
                </c:pt>
                <c:pt idx="9">
                  <c:v>7</c:v>
                </c:pt>
                <c:pt idx="12">
                  <c:v>7</c:v>
                </c:pt>
              </c:numCache>
            </c:numRef>
          </c:val>
          <c:extLst>
            <c:ext xmlns:c16="http://schemas.microsoft.com/office/drawing/2014/chart" uri="{C3380CC4-5D6E-409C-BE32-E72D297353CC}">
              <c16:uniqueId val="{00000005-4544-43C0-BD18-C7B8BC828AE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1725</c:v>
                </c:pt>
                <c:pt idx="3">
                  <c:v>1702</c:v>
                </c:pt>
                <c:pt idx="6">
                  <c:v>1675</c:v>
                </c:pt>
                <c:pt idx="9">
                  <c:v>1634</c:v>
                </c:pt>
                <c:pt idx="12">
                  <c:v>1600</c:v>
                </c:pt>
              </c:numCache>
            </c:numRef>
          </c:val>
          <c:extLst>
            <c:ext xmlns:c16="http://schemas.microsoft.com/office/drawing/2014/chart" uri="{C3380CC4-5D6E-409C-BE32-E72D297353CC}">
              <c16:uniqueId val="{00000006-4544-43C0-BD18-C7B8BC828AE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3165</c:v>
                </c:pt>
                <c:pt idx="3">
                  <c:v>2939</c:v>
                </c:pt>
                <c:pt idx="6">
                  <c:v>2687</c:v>
                </c:pt>
                <c:pt idx="9">
                  <c:v>2533</c:v>
                </c:pt>
                <c:pt idx="12">
                  <c:v>2369</c:v>
                </c:pt>
              </c:numCache>
            </c:numRef>
          </c:val>
          <c:extLst>
            <c:ext xmlns:c16="http://schemas.microsoft.com/office/drawing/2014/chart" uri="{C3380CC4-5D6E-409C-BE32-E72D297353CC}">
              <c16:uniqueId val="{00000007-4544-43C0-BD18-C7B8BC828AE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3578</c:v>
                </c:pt>
                <c:pt idx="3">
                  <c:v>2852</c:v>
                </c:pt>
                <c:pt idx="6">
                  <c:v>1986</c:v>
                </c:pt>
                <c:pt idx="9">
                  <c:v>1750</c:v>
                </c:pt>
                <c:pt idx="12">
                  <c:v>2469</c:v>
                </c:pt>
              </c:numCache>
            </c:numRef>
          </c:val>
          <c:extLst>
            <c:ext xmlns:c16="http://schemas.microsoft.com/office/drawing/2014/chart" uri="{C3380CC4-5D6E-409C-BE32-E72D297353CC}">
              <c16:uniqueId val="{00000008-4544-43C0-BD18-C7B8BC828AE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41</c:v>
                </c:pt>
                <c:pt idx="3">
                  <c:v>3189</c:v>
                </c:pt>
                <c:pt idx="6">
                  <c:v>3228</c:v>
                </c:pt>
                <c:pt idx="9">
                  <c:v>3346</c:v>
                </c:pt>
                <c:pt idx="12">
                  <c:v>3099</c:v>
                </c:pt>
              </c:numCache>
            </c:numRef>
          </c:val>
          <c:extLst>
            <c:ext xmlns:c16="http://schemas.microsoft.com/office/drawing/2014/chart" uri="{C3380CC4-5D6E-409C-BE32-E72D297353CC}">
              <c16:uniqueId val="{00000009-4544-43C0-BD18-C7B8BC828AE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16659</c:v>
                </c:pt>
                <c:pt idx="3">
                  <c:v>17392</c:v>
                </c:pt>
                <c:pt idx="6">
                  <c:v>16636</c:v>
                </c:pt>
                <c:pt idx="9">
                  <c:v>15945</c:v>
                </c:pt>
                <c:pt idx="12">
                  <c:v>14896</c:v>
                </c:pt>
              </c:numCache>
            </c:numRef>
          </c:val>
          <c:extLst>
            <c:ext xmlns:c16="http://schemas.microsoft.com/office/drawing/2014/chart" uri="{C3380CC4-5D6E-409C-BE32-E72D297353CC}">
              <c16:uniqueId val="{0000000A-4544-43C0-BD18-C7B8BC828AE6}"/>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2281</c:v>
                </c:pt>
                <c:pt idx="2">
                  <c:v>#N/A</c:v>
                </c:pt>
                <c:pt idx="3">
                  <c:v>#N/A</c:v>
                </c:pt>
                <c:pt idx="4">
                  <c:v>4577</c:v>
                </c:pt>
                <c:pt idx="5">
                  <c:v>#N/A</c:v>
                </c:pt>
                <c:pt idx="6">
                  <c:v>#N/A</c:v>
                </c:pt>
                <c:pt idx="7">
                  <c:v>3790</c:v>
                </c:pt>
                <c:pt idx="8">
                  <c:v>#N/A</c:v>
                </c:pt>
                <c:pt idx="9">
                  <c:v>#N/A</c:v>
                </c:pt>
                <c:pt idx="10">
                  <c:v>4043</c:v>
                </c:pt>
                <c:pt idx="11">
                  <c:v>#N/A</c:v>
                </c:pt>
                <c:pt idx="12">
                  <c:v>#N/A</c:v>
                </c:pt>
                <c:pt idx="13">
                  <c:v>4094</c:v>
                </c:pt>
                <c:pt idx="14">
                  <c:v>#N/A</c:v>
                </c:pt>
              </c:numCache>
            </c:numRef>
          </c:val>
          <c:smooth val="0"/>
          <c:extLst>
            <c:ext xmlns:c16="http://schemas.microsoft.com/office/drawing/2014/chart" uri="{C3380CC4-5D6E-409C-BE32-E72D297353CC}">
              <c16:uniqueId val="{0000000B-4544-43C0-BD18-C7B8BC828AE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1655</c:v>
                </c:pt>
                <c:pt idx="1">
                  <c:v>1604</c:v>
                </c:pt>
                <c:pt idx="2">
                  <c:v>1550</c:v>
                </c:pt>
              </c:numCache>
            </c:numRef>
          </c:val>
          <c:extLst>
            <c:ext xmlns:c16="http://schemas.microsoft.com/office/drawing/2014/chart" uri="{C3380CC4-5D6E-409C-BE32-E72D297353CC}">
              <c16:uniqueId val="{00000000-4CF8-40D3-B1EF-3F71E0E1A7A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357</c:v>
                </c:pt>
                <c:pt idx="1">
                  <c:v>398</c:v>
                </c:pt>
                <c:pt idx="2">
                  <c:v>452</c:v>
                </c:pt>
              </c:numCache>
            </c:numRef>
          </c:val>
          <c:extLst>
            <c:ext xmlns:c16="http://schemas.microsoft.com/office/drawing/2014/chart" uri="{C3380CC4-5D6E-409C-BE32-E72D297353CC}">
              <c16:uniqueId val="{00000001-4CF8-40D3-B1EF-3F71E0E1A7A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2607</c:v>
                </c:pt>
                <c:pt idx="1">
                  <c:v>2502</c:v>
                </c:pt>
                <c:pt idx="2">
                  <c:v>2284</c:v>
                </c:pt>
              </c:numCache>
            </c:numRef>
          </c:val>
          <c:extLst>
            <c:ext xmlns:c16="http://schemas.microsoft.com/office/drawing/2014/chart" uri="{C3380CC4-5D6E-409C-BE32-E72D297353CC}">
              <c16:uniqueId val="{00000002-4CF8-40D3-B1EF-3F71E0E1A7A5}"/>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{38C99A9B-337A-4FE7-9C38-83A4EA3AF6C2}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A0E-4F4C-BDE9-88E99EB72D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{E6051651-CD6B-469B-808A-16DE65FB9B4E}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0E-4F4C-BDE9-88E99EB72D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{38ED95C4-96AE-492E-8254-18773D227CB8}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0E-4F4C-BDE9-88E99EB72D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{EB172F33-0865-4D98-B0C7-9E5309E22208}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0E-4F4C-BDE9-88E99EB72D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{E5E878D3-4C58-409A-ADEF-A44C17FB242B}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0E-4F4C-BDE9-88E99EB72D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{6285E92E-ADB2-4C7A-A95C-7873C978F36A}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A0E-4F4C-BDE9-88E99EB72D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{0CAD4912-2A6E-4722-A1AD-2707DA897E84}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A0E-4F4C-BDE9-88E99EB72D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{479951A8-8C8A-4FCC-A942-2592E98A59F6}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A0E-4F4C-BDE9-88E99EB72D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{B4A23A00-5F05-43FB-A869-74D250BD8C46}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A0E-4F4C-BDE9-88E99EB72D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54.5</c:v>
                </c:pt>
                <c:pt idx="8">
                  <c:v>54.7</c:v>
                </c:pt>
                <c:pt idx="16">
                  <c:v>57.6</c:v>
                </c:pt>
                <c:pt idx="24">
                  <c:v>59.3</c:v>
                </c:pt>
                <c:pt idx="32">
                  <c:v>58.6</c:v>
                </c:pt>
              </c:numCache>
            </c:numRef>
          </c:xVal>
          <c:yVal>
            <c:numRef>
              <c:f>公会計指標分析・財政指標組合せ分析表!$BP$51:$DC$51</c:f>
              <c:numCache>
                <c:formatCode>#,##0.0;"▲ "#,##0.0</c:formatCode>
                <c:ptCount val="40"/>
                <c:pt idx="0">
                  <c:v>32.799999999999997</c:v>
                </c:pt>
                <c:pt idx="8">
                  <c:v>61.9</c:v>
                </c:pt>
                <c:pt idx="16">
                  <c:v>53</c:v>
                </c:pt>
                <c:pt idx="24">
                  <c:v>55.3</c:v>
                </c:pt>
                <c:pt idx="32">
                  <c:v>54.4</c:v>
                </c:pt>
              </c:numCache>
            </c:numRef>
          </c:yVal>
          <c:smooth val="0"/>
          <c:extLst>
            <c:ext xmlns:c16="http://schemas.microsoft.com/office/drawing/2014/chart" uri="{C3380CC4-5D6E-409C-BE32-E72D297353CC}">
              <c16:uniqueId val="{00000009-FA0E-4F4C-BDE9-88E99EB72D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{A507E399-B5BA-4469-894D-BD018E9832C6}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A0E-4F4C-BDE9-88E99EB72D1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{B7D21D1B-DFC5-4DA8-BFB5-47D6964B0E67}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0E-4F4C-BDE9-88E99EB72D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{1CFB0AFE-8EE1-4D1E-9CB0-4C78EBD26564}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0E-4F4C-BDE9-88E99EB72D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{B47496CF-1009-4FEC-8DAE-28F41190E2DC}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0E-4F4C-BDE9-88E99EB72D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{B700D894-0A9A-4EF0-A95E-2C9B560C0CBD}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0E-4F4C-BDE9-88E99EB72D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{8EA49D77-49E9-4F5A-ACEE-6761EED4DB89}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A0E-4F4C-BDE9-88E99EB72D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{9A0264C9-ED9D-4546-85F5-392D9000C9A4}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A0E-4F4C-BDE9-88E99EB72D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{6B76B909-DE29-4076-AA56-B9C3DAF7DCE3}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A0E-4F4C-BDE9-88E99EB72D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{9F720BE5-453C-4B6E-8723-5E0D87F901A8}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A0E-4F4C-BDE9-88E99EB72D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FA0E-4F4C-BDE9-88E99EB72D15}"/>
            </c:ext>
          </c:extLst>
        </c:ser>
        <c:dLbls>
          <c:showLegendKey val="0"/>
          <c:showVal val="1"/>
          <c:showCatName val="0"/>
          <c:showSerName val="0"/>
          <c:showPercent val="0"/>
          <c:showBubbleSize val="0"/>
        </c:dLbls>
        <c:axId val="46179840"/>
        <c:axId val="46181760"/>
      </c:scatterChart>
      <c:valAx>
        <c:axId val="46179840"/>
        <c:scaling>
          <c:orientation val="maxMin"/>
          <c:max val="65"/>
          <c:min val="5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{C8221024-5CB4-4DDB-9B42-B1A42394A9A7}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DBD-4BBB-ACD1-F3D67CC0D3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{EA507CC6-A00B-4EB6-A825-0502CD44BC0E}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BD-4BBB-ACD1-F3D67CC0D3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{C6727D6F-299C-4F02-99DB-343FE43C682C}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BD-4BBB-ACD1-F3D67CC0D3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{94CEB8EE-A9A2-4F36-90F5-DC6B634A8C18}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BD-4BBB-ACD1-F3D67CC0D3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{7AAD6C17-86D4-4D2B-ADC6-87D8FF5EFEB1}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BD-4BBB-ACD1-F3D67CC0D3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{0AC87B8B-4C23-49FA-95F7-7AC3DBB2EF43}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DBD-4BBB-ACD1-F3D67CC0D3A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{6190CD7A-2BE8-4FDA-A18C-2AE455691A99}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DBD-4BBB-ACD1-F3D67CC0D3A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{862CB2CD-30CD-46B7-BACA-8980ADF33174}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DBD-4BBB-ACD1-F3D67CC0D3A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{29D07C1A-B181-4C5B-9871-0A6EFCB98A14}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DBD-4BBB-ACD1-F3D67CC0D3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4.0999999999999996</c:v>
                </c:pt>
                <c:pt idx="16">
                  <c:v>4.7</c:v>
                </c:pt>
                <c:pt idx="24">
                  <c:v>5.6</c:v>
                </c:pt>
                <c:pt idx="32">
                  <c:v>6.7</c:v>
                </c:pt>
              </c:numCache>
            </c:numRef>
          </c:xVal>
          <c:yVal>
            <c:numRef>
              <c:f>公会計指標分析・財政指標組合せ分析表!$BP$73:$DC$73</c:f>
              <c:numCache>
                <c:formatCode>#,##0.0;"▲ "#,##0.0</c:formatCode>
                <c:ptCount val="40"/>
                <c:pt idx="0">
                  <c:v>32.799999999999997</c:v>
                </c:pt>
                <c:pt idx="8">
                  <c:v>61.9</c:v>
                </c:pt>
                <c:pt idx="16">
                  <c:v>53</c:v>
                </c:pt>
                <c:pt idx="24">
                  <c:v>55.3</c:v>
                </c:pt>
                <c:pt idx="32">
                  <c:v>54.4</c:v>
                </c:pt>
              </c:numCache>
            </c:numRef>
          </c:yVal>
          <c:smooth val="0"/>
          <c:extLst>
            <c:ext xmlns:c16="http://schemas.microsoft.com/office/drawing/2014/chart" uri="{C3380CC4-5D6E-409C-BE32-E72D297353CC}">
              <c16:uniqueId val="{00000009-6DBD-4BBB-ACD1-F3D67CC0D3A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{172770B0-5781-4024-8002-448839901011}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DBD-4BBB-ACD1-F3D67CC0D3A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{C245F103-AB89-4B96-910E-E16F80DE8C66}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BD-4BBB-ACD1-F3D67CC0D3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{95F502CE-1BA2-4C7A-A87A-825830DD47B5}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BD-4BBB-ACD1-F3D67CC0D3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{2FEF65EF-C408-4CFE-97F0-979C69AAEAFB}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BD-4BBB-ACD1-F3D67CC0D3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{28E31A75-7DA5-4282-BE50-8F8FABEE0388}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BD-4BBB-ACD1-F3D67CC0D3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{D0C4784E-03B4-4BF1-B509-8D8656D296CA}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DBD-4BBB-ACD1-F3D67CC0D3A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{6264261D-AEB6-4CBA-A619-D14750BF2997}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DBD-4BBB-ACD1-F3D67CC0D3A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{C3D7F6BB-CEEE-4AFA-B058-0DED2B4B781E}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DBD-4BBB-ACD1-F3D67CC0D3A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{1FE4D820-9847-4F57-BA53-4BD58617771F}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DBD-4BBB-ACD1-F3D67CC0D3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DBD-4BBB-ACD1-F3D67CC0D3A3}"/>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宮城県柴田町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36,331
36,098
54.03
15,517,575
15,054,413
420,675
8,675,903
14,895,911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54.4</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336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336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28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令和2年度は、0.63、令和3年度は0.61、令和4年度は0.60、令和5年度、令和6年度は0.59と下降傾向が続いている。また、類似団体を下回る状況が続いているが、類似団体との差については徐々に縮まってきている。　</a:t>
          </a:r>
        </a:p>
        <a:p>
          <a:r>
            <a:rPr kumimoji="1" lang="ja-JP" altLang="en-US" sz="1300">
              <a:latin typeface="ＭＳ Ｐゴシック"/>
              <a:ea typeface="ＭＳ Ｐゴシック"/>
            </a:rPr>
            <a:t>　下降傾向が続いている要因としては、社会保障関係の行政需要が増していることや、基準財政需要額は増加しているが、対する基準財政収入額は基準財政需要額の増加率ほど伸びていないことがあげられる。以上のことから、財政力指数が昨年度と同率の水準となった。</a:t>
          </a:r>
        </a:p>
        <a:p>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336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336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24765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415"/>
          <a:ext cx="0" cy="14611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86360</xdr:rowOff>
    </xdr:from>
    <xdr:ext cx="762000" cy="25336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0.27</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111125</xdr:rowOff>
    </xdr:from>
    <xdr:ext cx="762000" cy="25336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24765</xdr:rowOff>
    </xdr:from>
    <xdr:to>
      <xdr:col>24</xdr:col>
      <xdr:colOff>12700</xdr:colOff>
      <xdr:row>37</xdr:row>
      <xdr:rowOff>24765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27940</xdr:rowOff>
    </xdr:from>
    <xdr:to>
      <xdr:col>23</xdr:col>
      <xdr:colOff>133350</xdr:colOff>
      <xdr:row>43</xdr:row>
      <xdr:rowOff>27940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02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111760</xdr:rowOff>
    </xdr:from>
    <xdr:ext cx="762000" cy="25336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1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14605</xdr:rowOff>
    </xdr:from>
    <xdr:to>
      <xdr:col>19</xdr:col>
      <xdr:colOff>133350</xdr:colOff>
      <xdr:row>43</xdr:row>
      <xdr:rowOff>27940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695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81915</xdr:rowOff>
    </xdr:from>
    <xdr:to>
      <xdr:col>19</xdr:col>
      <xdr:colOff>184150</xdr:colOff>
      <xdr:row>43</xdr:row>
      <xdr:rowOff>12065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22225</xdr:rowOff>
    </xdr:from>
    <xdr:ext cx="736600" cy="2584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1270</xdr:rowOff>
    </xdr:from>
    <xdr:to>
      <xdr:col>15</xdr:col>
      <xdr:colOff>82550</xdr:colOff>
      <xdr:row>43</xdr:row>
      <xdr:rowOff>14605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7362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55245</xdr:rowOff>
    </xdr:from>
    <xdr:to>
      <xdr:col>15</xdr:col>
      <xdr:colOff>133350</xdr:colOff>
      <xdr:row>42</xdr:row>
      <xdr:rowOff>156845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167005</xdr:rowOff>
    </xdr:from>
    <xdr:ext cx="762000" cy="25336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50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146050</xdr:rowOff>
    </xdr:from>
    <xdr:to>
      <xdr:col>11</xdr:col>
      <xdr:colOff>31750</xdr:colOff>
      <xdr:row>43</xdr:row>
      <xdr:rowOff>1270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27940</xdr:rowOff>
    </xdr:from>
    <xdr:to>
      <xdr:col>11</xdr:col>
      <xdr:colOff>82550</xdr:colOff>
      <xdr:row>42</xdr:row>
      <xdr:rowOff>129540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139700</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14605</xdr:rowOff>
    </xdr:from>
    <xdr:to>
      <xdr:col>7</xdr:col>
      <xdr:colOff>31750</xdr:colOff>
      <xdr:row>42</xdr:row>
      <xdr:rowOff>116205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126365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148590</xdr:rowOff>
    </xdr:from>
    <xdr:to>
      <xdr:col>23</xdr:col>
      <xdr:colOff>184150</xdr:colOff>
      <xdr:row>43</xdr:row>
      <xdr:rowOff>78740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120650</xdr:rowOff>
    </xdr:from>
    <xdr:ext cx="762000" cy="25336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5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148590</xdr:rowOff>
    </xdr:from>
    <xdr:to>
      <xdr:col>19</xdr:col>
      <xdr:colOff>184150</xdr:colOff>
      <xdr:row>43</xdr:row>
      <xdr:rowOff>78740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63500</xdr:rowOff>
    </xdr:from>
    <xdr:ext cx="736600" cy="25336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3585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135255</xdr:rowOff>
    </xdr:from>
    <xdr:to>
      <xdr:col>15</xdr:col>
      <xdr:colOff>133350</xdr:colOff>
      <xdr:row>43</xdr:row>
      <xdr:rowOff>65405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50165</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121920</xdr:rowOff>
    </xdr:from>
    <xdr:to>
      <xdr:col>11</xdr:col>
      <xdr:colOff>82550</xdr:colOff>
      <xdr:row>43</xdr:row>
      <xdr:rowOff>52070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2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36830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10160</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28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令和3年度は地方交付税が増加したことにより一時的な改善が見られたが、硬直的な財政状況が続いている。令和6年度も令和5年度の93.8%から0.7ポイント上昇し94.5%になり、財源の確保が大きな課題となっている。</a:t>
          </a:r>
        </a:p>
        <a:p>
          <a:pPr marL="0" marR="0" lvl="0" indent="0" defTabSz="914400" eaLnBrk="1" fontAlgn="auto" latinLnBrk="0" hangingPunct="1">
            <a:lnSpc>
              <a:spcPct val="100000"/>
            </a:lnSpc>
            <a:spcBef>
              <a:spcPts val="0"/>
            </a:spcBef>
            <a:spcAft>
              <a:spcPts val="0"/>
            </a:spcAft>
            <a:defRPr/>
          </a:pPr>
          <a:r>
            <a:rPr kumimoji="1" lang="ja-JP" altLang="en-US" sz="1200">
              <a:latin typeface="ＭＳ Ｐゴシック"/>
              <a:ea typeface="ＭＳ Ｐゴシック"/>
            </a:rPr>
            <a:t>　町内小中学校の大規模改造事業や庁舎耐震改修事業の元金償還が始まったことにより公債費が増加したこと、障害福祉サービス給付費など扶助費が増加したことにより</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経常経費の増加につながった。</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社会保障経費が増加傾向にあるが、財政の硬直化が進まぬよう経常経費の抑制に努め、現在の水準維持に努める。</a:t>
          </a:r>
          <a:endParaRPr kumimoji="1" lang="ja-JP" altLang="en-US" sz="12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336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336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21590</xdr:rowOff>
    </xdr:from>
    <xdr:to>
      <xdr:col>23</xdr:col>
      <xdr:colOff>133350</xdr:colOff>
      <xdr:row>66</xdr:row>
      <xdr:rowOff>143510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140"/>
          <a:ext cx="0" cy="13220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114935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143510</xdr:rowOff>
    </xdr:from>
    <xdr:to>
      <xdr:col>24</xdr:col>
      <xdr:colOff>12700</xdr:colOff>
      <xdr:row>66</xdr:row>
      <xdr:rowOff>143510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9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109220</xdr:rowOff>
    </xdr:from>
    <xdr:ext cx="762000" cy="25336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1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21590</xdr:rowOff>
    </xdr:from>
    <xdr:to>
      <xdr:col>24</xdr:col>
      <xdr:colOff>12700</xdr:colOff>
      <xdr:row>59</xdr:row>
      <xdr:rowOff>21590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52070</xdr:rowOff>
    </xdr:from>
    <xdr:to>
      <xdr:col>23</xdr:col>
      <xdr:colOff>133350</xdr:colOff>
      <xdr:row>64</xdr:row>
      <xdr:rowOff>93980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2487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38100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8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20955</xdr:rowOff>
    </xdr:from>
    <xdr:to>
      <xdr:col>23</xdr:col>
      <xdr:colOff>184150</xdr:colOff>
      <xdr:row>63</xdr:row>
      <xdr:rowOff>122555</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52070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121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8890</xdr:rowOff>
    </xdr:from>
    <xdr:to>
      <xdr:col>19</xdr:col>
      <xdr:colOff>184150</xdr:colOff>
      <xdr:row>63</xdr:row>
      <xdr:rowOff>110490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121285</xdr:rowOff>
    </xdr:from>
    <xdr:ext cx="736600" cy="25336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7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110490</xdr:rowOff>
    </xdr:from>
    <xdr:to>
      <xdr:col>15</xdr:col>
      <xdr:colOff>82550</xdr:colOff>
      <xdr:row>64</xdr:row>
      <xdr:rowOff>39370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40390"/>
          <a:ext cx="889000" cy="271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71755</xdr:rowOff>
    </xdr:from>
    <xdr:to>
      <xdr:col>15</xdr:col>
      <xdr:colOff>133350</xdr:colOff>
      <xdr:row>63</xdr:row>
      <xdr:rowOff>1905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12700</xdr:rowOff>
    </xdr:from>
    <xdr:ext cx="7620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1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110490</xdr:rowOff>
    </xdr:from>
    <xdr:to>
      <xdr:col>11</xdr:col>
      <xdr:colOff>31750</xdr:colOff>
      <xdr:row>64</xdr:row>
      <xdr:rowOff>33655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40390"/>
          <a:ext cx="889000" cy="266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1905</xdr:rowOff>
    </xdr:from>
    <xdr:to>
      <xdr:col>11</xdr:col>
      <xdr:colOff>82550</xdr:colOff>
      <xdr:row>61</xdr:row>
      <xdr:rowOff>103505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114300</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90805</xdr:rowOff>
    </xdr:from>
    <xdr:ext cx="762000" cy="2584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336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336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336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336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336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43180</xdr:rowOff>
    </xdr:from>
    <xdr:to>
      <xdr:col>23</xdr:col>
      <xdr:colOff>184150</xdr:colOff>
      <xdr:row>64</xdr:row>
      <xdr:rowOff>144780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1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15240</xdr:rowOff>
    </xdr:from>
    <xdr:ext cx="762000" cy="25908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88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86995</xdr:rowOff>
    </xdr:from>
    <xdr:ext cx="736600" cy="25336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5979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74930</xdr:rowOff>
    </xdr:from>
    <xdr:ext cx="762000" cy="25336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477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59690</xdr:rowOff>
    </xdr:from>
    <xdr:to>
      <xdr:col>11</xdr:col>
      <xdr:colOff>82550</xdr:colOff>
      <xdr:row>62</xdr:row>
      <xdr:rowOff>161290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146685</xdr:rowOff>
    </xdr:from>
    <xdr:ext cx="762000" cy="25336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765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154940</xdr:rowOff>
    </xdr:from>
    <xdr:to>
      <xdr:col>7</xdr:col>
      <xdr:colOff>31750</xdr:colOff>
      <xdr:row>64</xdr:row>
      <xdr:rowOff>84455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56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69215</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42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285"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[143,045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194,112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令和4年度、令和5年度に引き続き、類似団体平均を下回った。</a:t>
          </a:r>
        </a:p>
        <a:p>
          <a:r>
            <a:rPr kumimoji="1" lang="ja-JP" altLang="en-US" sz="1300">
              <a:latin typeface="ＭＳ Ｐゴシック"/>
              <a:ea typeface="ＭＳ Ｐゴシック"/>
            </a:rPr>
            <a:t>　しかし、令和5年度に比べ9,590円増加している。これは、人事院勧告に基づく給与費の増加や、令和6年12月にオープンした柴田町総合体育館の賃料及び指定管理委託料の支払が開始されたことが大きく影響している。</a:t>
          </a:r>
        </a:p>
        <a:p>
          <a:r>
            <a:rPr kumimoji="1" lang="ja-JP" altLang="en-US" sz="1300">
              <a:latin typeface="ＭＳ Ｐゴシック"/>
              <a:ea typeface="ＭＳ Ｐゴシック"/>
            </a:rPr>
            <a:t>　柴田町総合体育館の賃料及び指定管理委託料については、今後も続くことからさらなる上昇が予想される。</a:t>
          </a:r>
        </a:p>
        <a:p>
          <a:r>
            <a:rPr kumimoji="1" lang="ja-JP" altLang="en-US" sz="1300">
              <a:latin typeface="ＭＳ Ｐゴシック"/>
              <a:ea typeface="ＭＳ Ｐゴシック"/>
            </a:rPr>
            <a:t>　</a:t>
          </a:r>
        </a:p>
      </xdr:txBody>
    </xdr:sp>
    <xdr:clientData/>
  </xdr:twoCellAnchor>
  <xdr:oneCellAnchor>
    <xdr:from>
      <xdr:col>3</xdr:col>
      <xdr:colOff>95250</xdr:colOff>
      <xdr:row>77</xdr:row>
      <xdr:rowOff>6350</xdr:rowOff>
    </xdr:from>
    <xdr:ext cx="349885" cy="21971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149860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143510</xdr:rowOff>
    </xdr:from>
    <xdr:ext cx="762000" cy="25336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336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146685</xdr:rowOff>
    </xdr:from>
    <xdr:to>
      <xdr:col>23</xdr:col>
      <xdr:colOff>133350</xdr:colOff>
      <xdr:row>88</xdr:row>
      <xdr:rowOff>168910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135"/>
          <a:ext cx="0" cy="1222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141605</xdr:rowOff>
    </xdr:from>
    <xdr:ext cx="762000" cy="259080"/>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9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308,052</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168910</xdr:rowOff>
    </xdr:from>
    <xdr:to>
      <xdr:col>24</xdr:col>
      <xdr:colOff>12700</xdr:colOff>
      <xdr:row>88</xdr:row>
      <xdr:rowOff>168910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61595</xdr:rowOff>
    </xdr:from>
    <xdr:ext cx="762000" cy="259080"/>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105,410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146685</xdr:rowOff>
    </xdr:from>
    <xdr:to>
      <xdr:col>24</xdr:col>
      <xdr:colOff>12700</xdr:colOff>
      <xdr:row>81</xdr:row>
      <xdr:rowOff>146685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144780</xdr:rowOff>
    </xdr:from>
    <xdr:to>
      <xdr:col>23</xdr:col>
      <xdr:colOff>133350</xdr:colOff>
      <xdr:row>83</xdr:row>
      <xdr:rowOff>31115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0368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149225</xdr:rowOff>
    </xdr:from>
    <xdr:ext cx="762000" cy="259080"/>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1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147,276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6350</xdr:rowOff>
    </xdr:from>
    <xdr:to>
      <xdr:col>23</xdr:col>
      <xdr:colOff>184150</xdr:colOff>
      <xdr:row>83</xdr:row>
      <xdr:rowOff>107315</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144780</xdr:rowOff>
    </xdr:from>
    <xdr:to>
      <xdr:col>19</xdr:col>
      <xdr:colOff>133350</xdr:colOff>
      <xdr:row>83</xdr:row>
      <xdr:rowOff>11430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2036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135255</xdr:rowOff>
    </xdr:from>
    <xdr:to>
      <xdr:col>19</xdr:col>
      <xdr:colOff>184150</xdr:colOff>
      <xdr:row>83</xdr:row>
      <xdr:rowOff>65405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50165</xdr:rowOff>
    </xdr:from>
    <xdr:ext cx="736600" cy="259080"/>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5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140,286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11430</xdr:rowOff>
    </xdr:from>
    <xdr:to>
      <xdr:col>15</xdr:col>
      <xdr:colOff>82550</xdr:colOff>
      <xdr:row>83</xdr:row>
      <xdr:rowOff>12700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2417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136525</xdr:rowOff>
    </xdr:from>
    <xdr:to>
      <xdr:col>15</xdr:col>
      <xdr:colOff>133350</xdr:colOff>
      <xdr:row>83</xdr:row>
      <xdr:rowOff>66675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52070</xdr:rowOff>
    </xdr:from>
    <xdr:ext cx="762000" cy="25336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24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140,497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150495</xdr:rowOff>
    </xdr:from>
    <xdr:to>
      <xdr:col>11</xdr:col>
      <xdr:colOff>31750</xdr:colOff>
      <xdr:row>83</xdr:row>
      <xdr:rowOff>12700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20939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103505</xdr:rowOff>
    </xdr:from>
    <xdr:to>
      <xdr:col>11</xdr:col>
      <xdr:colOff>82550</xdr:colOff>
      <xdr:row>83</xdr:row>
      <xdr:rowOff>33655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43815</xdr:rowOff>
    </xdr:from>
    <xdr:ext cx="762000" cy="25336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2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135,017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60325</xdr:rowOff>
    </xdr:from>
    <xdr:to>
      <xdr:col>7</xdr:col>
      <xdr:colOff>31750</xdr:colOff>
      <xdr:row>82</xdr:row>
      <xdr:rowOff>161925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635</xdr:rowOff>
    </xdr:from>
    <xdr:ext cx="762000" cy="259080"/>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127,906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151765</xdr:rowOff>
    </xdr:from>
    <xdr:to>
      <xdr:col>23</xdr:col>
      <xdr:colOff>184150</xdr:colOff>
      <xdr:row>83</xdr:row>
      <xdr:rowOff>81915</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168275</xdr:rowOff>
    </xdr:from>
    <xdr:ext cx="762000" cy="25336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557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143,045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93980</xdr:rowOff>
    </xdr:from>
    <xdr:to>
      <xdr:col>19</xdr:col>
      <xdr:colOff>184150</xdr:colOff>
      <xdr:row>83</xdr:row>
      <xdr:rowOff>24130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34290</xdr:rowOff>
    </xdr:from>
    <xdr:ext cx="7366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21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133,455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132080</xdr:rowOff>
    </xdr:from>
    <xdr:to>
      <xdr:col>15</xdr:col>
      <xdr:colOff>133350</xdr:colOff>
      <xdr:row>83</xdr:row>
      <xdr:rowOff>62230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72390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59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139,768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133350</xdr:rowOff>
    </xdr:from>
    <xdr:to>
      <xdr:col>11</xdr:col>
      <xdr:colOff>82550</xdr:colOff>
      <xdr:row>83</xdr:row>
      <xdr:rowOff>63500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48260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78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139,982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99695</xdr:rowOff>
    </xdr:from>
    <xdr:to>
      <xdr:col>7</xdr:col>
      <xdr:colOff>31750</xdr:colOff>
      <xdr:row>83</xdr:row>
      <xdr:rowOff>29845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14605</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4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134,404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285" cy="35877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国家公務員との給与水準と町を比較したラスパイレス指数は、全国町村平均及び類似団体平均より高い水準で推移している。</a:t>
          </a:r>
        </a:p>
        <a:p>
          <a:r>
            <a:rPr kumimoji="1" lang="ja-JP" altLang="en-US" sz="1300">
              <a:latin typeface="ＭＳ Ｐゴシック"/>
              <a:ea typeface="ＭＳ Ｐゴシック"/>
            </a:rPr>
            <a:t>　令和5年度から1.3ポイント上昇した要因は、採用・退職や経験年数の多い職員の構成変動によるものである。</a:t>
          </a:r>
        </a:p>
        <a:p>
          <a:r>
            <a:rPr kumimoji="1" lang="ja-JP" altLang="en-US" sz="1300">
              <a:latin typeface="ＭＳ Ｐゴシック"/>
              <a:ea typeface="ＭＳ Ｐゴシック"/>
            </a:rPr>
            <a:t>　</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今後も適正な給与水準の保持に努めていく。</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336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336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336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45085</xdr:rowOff>
    </xdr:from>
    <xdr:to>
      <xdr:col>81</xdr:col>
      <xdr:colOff>44450</xdr:colOff>
      <xdr:row>89</xdr:row>
      <xdr:rowOff>139065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535"/>
          <a:ext cx="0" cy="1465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111125</xdr:rowOff>
    </xdr:from>
    <xdr:ext cx="762000" cy="25336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70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101.6</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139065</xdr:rowOff>
    </xdr:from>
    <xdr:to>
      <xdr:col>81</xdr:col>
      <xdr:colOff>133350</xdr:colOff>
      <xdr:row>89</xdr:row>
      <xdr:rowOff>139065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8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132080</xdr:rowOff>
    </xdr:from>
    <xdr:ext cx="762000" cy="25336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6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45085</xdr:rowOff>
    </xdr:from>
    <xdr:to>
      <xdr:col>81</xdr:col>
      <xdr:colOff>133350</xdr:colOff>
      <xdr:row>81</xdr:row>
      <xdr:rowOff>45085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168910</xdr:rowOff>
    </xdr:from>
    <xdr:to>
      <xdr:col>81</xdr:col>
      <xdr:colOff>44450</xdr:colOff>
      <xdr:row>86</xdr:row>
      <xdr:rowOff>50165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570710"/>
          <a:ext cx="8382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168910</xdr:rowOff>
    </xdr:from>
    <xdr:ext cx="762000" cy="25336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6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48260</xdr:rowOff>
    </xdr:from>
    <xdr:to>
      <xdr:col>77</xdr:col>
      <xdr:colOff>44450</xdr:colOff>
      <xdr:row>84</xdr:row>
      <xdr:rowOff>168910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45006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135255</xdr:rowOff>
    </xdr:from>
    <xdr:to>
      <xdr:col>77</xdr:col>
      <xdr:colOff>95250</xdr:colOff>
      <xdr:row>85</xdr:row>
      <xdr:rowOff>65405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50165</xdr:rowOff>
    </xdr:from>
    <xdr:ext cx="736600" cy="259080"/>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84</xdr:row>
      <xdr:rowOff>31115</xdr:rowOff>
    </xdr:from>
    <xdr:to>
      <xdr:col>72</xdr:col>
      <xdr:colOff>203200</xdr:colOff>
      <xdr:row>84</xdr:row>
      <xdr:rowOff>48260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43291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67310</xdr:rowOff>
    </xdr:from>
    <xdr:ext cx="762000" cy="259080"/>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84</xdr:row>
      <xdr:rowOff>31115</xdr:rowOff>
    </xdr:from>
    <xdr:to>
      <xdr:col>68</xdr:col>
      <xdr:colOff>152400</xdr:colOff>
      <xdr:row>84</xdr:row>
      <xdr:rowOff>31115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4329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169545</xdr:rowOff>
    </xdr:from>
    <xdr:to>
      <xdr:col>68</xdr:col>
      <xdr:colOff>203200</xdr:colOff>
      <xdr:row>85</xdr:row>
      <xdr:rowOff>99695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84455</xdr:rowOff>
    </xdr:from>
    <xdr:ext cx="7620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50165</xdr:rowOff>
    </xdr:from>
    <xdr:to>
      <xdr:col>64</xdr:col>
      <xdr:colOff>152400</xdr:colOff>
      <xdr:row>85</xdr:row>
      <xdr:rowOff>151765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136525</xdr:rowOff>
    </xdr:from>
    <xdr:ext cx="762000" cy="2584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170815</xdr:rowOff>
    </xdr:from>
    <xdr:to>
      <xdr:col>81</xdr:col>
      <xdr:colOff>95250</xdr:colOff>
      <xdr:row>86</xdr:row>
      <xdr:rowOff>100965</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4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143510</xdr:rowOff>
    </xdr:from>
    <xdr:ext cx="762000" cy="25336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16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84</xdr:row>
      <xdr:rowOff>118110</xdr:rowOff>
    </xdr:from>
    <xdr:to>
      <xdr:col>77</xdr:col>
      <xdr:colOff>95250</xdr:colOff>
      <xdr:row>85</xdr:row>
      <xdr:rowOff>48260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58420</xdr:rowOff>
    </xdr:from>
    <xdr:ext cx="7366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88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168910</xdr:rowOff>
    </xdr:from>
    <xdr:to>
      <xdr:col>73</xdr:col>
      <xdr:colOff>44450</xdr:colOff>
      <xdr:row>84</xdr:row>
      <xdr:rowOff>99060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9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109220</xdr:rowOff>
    </xdr:from>
    <xdr:ext cx="762000" cy="25336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1681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151765</xdr:rowOff>
    </xdr:from>
    <xdr:to>
      <xdr:col>68</xdr:col>
      <xdr:colOff>203200</xdr:colOff>
      <xdr:row>84</xdr:row>
      <xdr:rowOff>81915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38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92075</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150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151765</xdr:rowOff>
    </xdr:from>
    <xdr:to>
      <xdr:col>64</xdr:col>
      <xdr:colOff>152400</xdr:colOff>
      <xdr:row>84</xdr:row>
      <xdr:rowOff>81915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38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92075</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150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285" cy="353060"/>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[7.16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定員適正化計画に基づき職員数を抑止し、全国及び県平均より低い水準を保って入るが、依然類似団体を上回っている状況が続いている。</a:t>
          </a:r>
        </a:p>
        <a:p>
          <a:r>
            <a:rPr kumimoji="1" lang="ja-JP" altLang="en-US" sz="1300">
              <a:latin typeface="ＭＳ Ｐゴシック"/>
              <a:ea typeface="ＭＳ Ｐゴシック"/>
            </a:rPr>
            <a:t>　保育所や児童館を直営で運営していることから、類似団体と比較し職員数が多いことが要因となっている。</a:t>
          </a:r>
        </a:p>
        <a:p>
          <a:r>
            <a:rPr kumimoji="1" lang="ja-JP" altLang="en-US" sz="1300">
              <a:latin typeface="ＭＳ Ｐゴシック"/>
              <a:ea typeface="ＭＳ Ｐゴシック"/>
            </a:rPr>
            <a:t>　引き続き定員適正化計画に基づき、適切な定員管理に努めていく。</a:t>
          </a:r>
        </a:p>
      </xdr:txBody>
    </xdr:sp>
    <xdr:clientData/>
  </xdr:twoCellAnchor>
  <xdr:oneCellAnchor>
    <xdr:from>
      <xdr:col>61</xdr:col>
      <xdr:colOff>6350</xdr:colOff>
      <xdr:row>54</xdr:row>
      <xdr:rowOff>139700</xdr:rowOff>
    </xdr:from>
    <xdr:ext cx="349885" cy="22542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336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336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336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2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2540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6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146050</xdr:rowOff>
    </xdr:from>
    <xdr:ext cx="762000" cy="25336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7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2540</xdr:rowOff>
    </xdr:from>
    <xdr:to>
      <xdr:col>81</xdr:col>
      <xdr:colOff>133350</xdr:colOff>
      <xdr:row>67</xdr:row>
      <xdr:rowOff>2540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114300</xdr:rowOff>
    </xdr:from>
    <xdr:ext cx="762000" cy="259080"/>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90170</xdr:rowOff>
    </xdr:from>
    <xdr:to>
      <xdr:col>81</xdr:col>
      <xdr:colOff>44450</xdr:colOff>
      <xdr:row>61</xdr:row>
      <xdr:rowOff>109855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54862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170815</xdr:rowOff>
    </xdr:from>
    <xdr:ext cx="762000" cy="2584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154940</xdr:rowOff>
    </xdr:from>
    <xdr:to>
      <xdr:col>81</xdr:col>
      <xdr:colOff>95250</xdr:colOff>
      <xdr:row>61</xdr:row>
      <xdr:rowOff>84455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9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109220</xdr:rowOff>
    </xdr:from>
    <xdr:to>
      <xdr:col>77</xdr:col>
      <xdr:colOff>44450</xdr:colOff>
      <xdr:row>61</xdr:row>
      <xdr:rowOff>109855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5676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153035</xdr:rowOff>
    </xdr:from>
    <xdr:to>
      <xdr:col>77</xdr:col>
      <xdr:colOff>95250</xdr:colOff>
      <xdr:row>61</xdr:row>
      <xdr:rowOff>83185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93345</xdr:rowOff>
    </xdr:from>
    <xdr:ext cx="736600" cy="25908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8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102235</xdr:rowOff>
    </xdr:from>
    <xdr:to>
      <xdr:col>72</xdr:col>
      <xdr:colOff>203200</xdr:colOff>
      <xdr:row>61</xdr:row>
      <xdr:rowOff>109220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5606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142240</xdr:rowOff>
    </xdr:from>
    <xdr:to>
      <xdr:col>73</xdr:col>
      <xdr:colOff>44450</xdr:colOff>
      <xdr:row>61</xdr:row>
      <xdr:rowOff>72390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82550</xdr:rowOff>
    </xdr:from>
    <xdr:ext cx="762000" cy="259080"/>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92710</xdr:rowOff>
    </xdr:from>
    <xdr:to>
      <xdr:col>68</xdr:col>
      <xdr:colOff>152400</xdr:colOff>
      <xdr:row>61</xdr:row>
      <xdr:rowOff>102235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5511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130175</xdr:rowOff>
    </xdr:from>
    <xdr:to>
      <xdr:col>68</xdr:col>
      <xdr:colOff>203200</xdr:colOff>
      <xdr:row>61</xdr:row>
      <xdr:rowOff>60325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70485</xdr:rowOff>
    </xdr:from>
    <xdr:ext cx="7620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6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120650</xdr:rowOff>
    </xdr:from>
    <xdr:to>
      <xdr:col>64</xdr:col>
      <xdr:colOff>152400</xdr:colOff>
      <xdr:row>61</xdr:row>
      <xdr:rowOff>50800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60960</xdr:rowOff>
    </xdr:from>
    <xdr:ext cx="7620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336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336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336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336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336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39370</xdr:rowOff>
    </xdr:from>
    <xdr:to>
      <xdr:col>81</xdr:col>
      <xdr:colOff>95250</xdr:colOff>
      <xdr:row>61</xdr:row>
      <xdr:rowOff>140970</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9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11430</xdr:rowOff>
    </xdr:from>
    <xdr:ext cx="762000" cy="259080"/>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69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59055</xdr:rowOff>
    </xdr:from>
    <xdr:to>
      <xdr:col>77</xdr:col>
      <xdr:colOff>95250</xdr:colOff>
      <xdr:row>61</xdr:row>
      <xdr:rowOff>160655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5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145415</xdr:rowOff>
    </xdr:from>
    <xdr:ext cx="736600" cy="25336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6038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57785</xdr:rowOff>
    </xdr:from>
    <xdr:to>
      <xdr:col>73</xdr:col>
      <xdr:colOff>44450</xdr:colOff>
      <xdr:row>61</xdr:row>
      <xdr:rowOff>159385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144145</xdr:rowOff>
    </xdr:from>
    <xdr:ext cx="762000" cy="25336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6025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52070</xdr:rowOff>
    </xdr:from>
    <xdr:to>
      <xdr:col>68</xdr:col>
      <xdr:colOff>203200</xdr:colOff>
      <xdr:row>61</xdr:row>
      <xdr:rowOff>153035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510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137795</xdr:rowOff>
    </xdr:from>
    <xdr:ext cx="762000" cy="25908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96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41910</xdr:rowOff>
    </xdr:from>
    <xdr:to>
      <xdr:col>64</xdr:col>
      <xdr:colOff>152400</xdr:colOff>
      <xdr:row>61</xdr:row>
      <xdr:rowOff>143510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128270</xdr:rowOff>
    </xdr:from>
    <xdr:ext cx="7620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86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285" cy="35877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令和6年度は、令和5年度から1.1ポイント上昇し、6.7%となった。</a:t>
          </a:r>
        </a:p>
        <a:p>
          <a:r>
            <a:rPr kumimoji="1" lang="ja-JP" altLang="en-US" sz="1300">
              <a:latin typeface="ＭＳ Ｐゴシック"/>
              <a:ea typeface="ＭＳ Ｐゴシック"/>
            </a:rPr>
            <a:t>　上昇の要因としては、分子である元利償還金については、町内小中学校の大規模改造事業や庁舎耐震改修事業の元金償還が始まったこともあり、令和5年度と比べ60百万円増の1,498百万円となった。また、公営企業への繰出金についても、償還の財源に充てられたものの増などがあり、162百万円増の342百万円となったことがあげられる。引き続き、公債費を超える町債の借入をしない取り組みを行い、元利償還金の抑制に努める。</a:t>
          </a:r>
        </a:p>
      </xdr:txBody>
    </xdr:sp>
    <xdr:clientData/>
  </xdr:twoCellAnchor>
  <xdr:oneCellAnchor>
    <xdr:from>
      <xdr:col>61</xdr:col>
      <xdr:colOff>6350</xdr:colOff>
      <xdr:row>32</xdr:row>
      <xdr:rowOff>101600</xdr:rowOff>
    </xdr:from>
    <xdr:ext cx="298450" cy="22479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336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336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336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110490</xdr:rowOff>
    </xdr:from>
    <xdr:ext cx="762000" cy="25336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124460</xdr:rowOff>
    </xdr:from>
    <xdr:ext cx="762000" cy="259080"/>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92075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33260"/>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37465</xdr:rowOff>
    </xdr:from>
    <xdr:ext cx="762000" cy="259080"/>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69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65405</xdr:rowOff>
    </xdr:from>
    <xdr:to>
      <xdr:col>81</xdr:col>
      <xdr:colOff>95250</xdr:colOff>
      <xdr:row>41</xdr:row>
      <xdr:rowOff>167005</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102870</xdr:rowOff>
    </xdr:from>
    <xdr:to>
      <xdr:col>77</xdr:col>
      <xdr:colOff>44450</xdr:colOff>
      <xdr:row>41</xdr:row>
      <xdr:rowOff>3810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9608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135890</xdr:rowOff>
    </xdr:from>
    <xdr:ext cx="736600" cy="259080"/>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54610</xdr:rowOff>
    </xdr:from>
    <xdr:to>
      <xdr:col>72</xdr:col>
      <xdr:colOff>203200</xdr:colOff>
      <xdr:row>40</xdr:row>
      <xdr:rowOff>102870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1261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33655</xdr:rowOff>
    </xdr:from>
    <xdr:to>
      <xdr:col>73</xdr:col>
      <xdr:colOff>44450</xdr:colOff>
      <xdr:row>41</xdr:row>
      <xdr:rowOff>135255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120650</xdr:rowOff>
    </xdr:from>
    <xdr:ext cx="762000" cy="25336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50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22225</xdr:rowOff>
    </xdr:from>
    <xdr:to>
      <xdr:col>68</xdr:col>
      <xdr:colOff>152400</xdr:colOff>
      <xdr:row>40</xdr:row>
      <xdr:rowOff>54610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88022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9525</xdr:rowOff>
    </xdr:from>
    <xdr:to>
      <xdr:col>68</xdr:col>
      <xdr:colOff>203200</xdr:colOff>
      <xdr:row>41</xdr:row>
      <xdr:rowOff>111125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95885</xdr:rowOff>
    </xdr:from>
    <xdr:ext cx="7620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17780</xdr:rowOff>
    </xdr:from>
    <xdr:to>
      <xdr:col>64</xdr:col>
      <xdr:colOff>152400</xdr:colOff>
      <xdr:row>41</xdr:row>
      <xdr:rowOff>118745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103505</xdr:rowOff>
    </xdr:from>
    <xdr:ext cx="762000" cy="25908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2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41275</xdr:rowOff>
    </xdr:from>
    <xdr:to>
      <xdr:col>81</xdr:col>
      <xdr:colOff>95250</xdr:colOff>
      <xdr:row>41</xdr:row>
      <xdr:rowOff>143510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70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57785</xdr:rowOff>
    </xdr:from>
    <xdr:ext cx="762000" cy="259080"/>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915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64770</xdr:rowOff>
    </xdr:from>
    <xdr:ext cx="736600" cy="25336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513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52070</xdr:rowOff>
    </xdr:from>
    <xdr:to>
      <xdr:col>73</xdr:col>
      <xdr:colOff>44450</xdr:colOff>
      <xdr:row>40</xdr:row>
      <xdr:rowOff>153670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163830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78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3810</xdr:rowOff>
    </xdr:from>
    <xdr:to>
      <xdr:col>68</xdr:col>
      <xdr:colOff>203200</xdr:colOff>
      <xdr:row>40</xdr:row>
      <xdr:rowOff>105410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115570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30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143510</xdr:rowOff>
    </xdr:from>
    <xdr:to>
      <xdr:col>64</xdr:col>
      <xdr:colOff>152400</xdr:colOff>
      <xdr:row>40</xdr:row>
      <xdr:rowOff>73025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30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83185</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598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285" cy="35877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[54.4%]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令和6年度は、令和5年度の55.3%から0.9ポイント改善し54.4%となった。</a:t>
          </a:r>
        </a:p>
        <a:p>
          <a:r>
            <a:rPr kumimoji="1" lang="ja-JP" altLang="en-US" sz="1300">
              <a:latin typeface="ＭＳ Ｐゴシック"/>
              <a:ea typeface="ＭＳ Ｐゴシック"/>
            </a:rPr>
            <a:t>　令和5年度と比較して、公債費を超える町債の借入をしない取り組みを行ったことにより地方債の現在高が約10億48百万円減少したことや債務負担の支出予定額が2億47百万円減少したことが主な要因である。</a:t>
          </a:r>
        </a:p>
        <a:p>
          <a:r>
            <a:rPr kumimoji="1" lang="ja-JP" altLang="en-US" sz="1300">
              <a:latin typeface="ＭＳ Ｐゴシック"/>
              <a:ea typeface="ＭＳ Ｐゴシック"/>
            </a:rPr>
            <a:t>　減少はしたものの、類似団体や全国平均、宮城県平均との差が大きく開いてるため、今後も事業実施の適正化を図り、財政の健全化に努める。</a:t>
          </a:r>
        </a:p>
        <a:p>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971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336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336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23</xdr:row>
      <xdr:rowOff>34925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305"/>
          <a:ext cx="0" cy="16649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6985</xdr:rowOff>
    </xdr:from>
    <xdr:ext cx="762000" cy="25336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3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34925</xdr:rowOff>
    </xdr:from>
    <xdr:to>
      <xdr:col>81</xdr:col>
      <xdr:colOff>133350</xdr:colOff>
      <xdr:row>23</xdr:row>
      <xdr:rowOff>34925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164465</xdr:rowOff>
    </xdr:from>
    <xdr:to>
      <xdr:col>81</xdr:col>
      <xdr:colOff>44450</xdr:colOff>
      <xdr:row>19</xdr:row>
      <xdr:rowOff>8890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25056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113665</xdr:rowOff>
    </xdr:from>
    <xdr:ext cx="762000" cy="2584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140335</xdr:rowOff>
    </xdr:from>
    <xdr:to>
      <xdr:col>77</xdr:col>
      <xdr:colOff>44450</xdr:colOff>
      <xdr:row>19</xdr:row>
      <xdr:rowOff>8890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322643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336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3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18</xdr:row>
      <xdr:rowOff>140335</xdr:rowOff>
    </xdr:from>
    <xdr:to>
      <xdr:col>72</xdr:col>
      <xdr:colOff>203200</xdr:colOff>
      <xdr:row>19</xdr:row>
      <xdr:rowOff>122555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226435"/>
          <a:ext cx="8890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43815</xdr:rowOff>
    </xdr:from>
    <xdr:to>
      <xdr:col>73</xdr:col>
      <xdr:colOff>44450</xdr:colOff>
      <xdr:row>13</xdr:row>
      <xdr:rowOff>145415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155575</xdr:rowOff>
    </xdr:from>
    <xdr:ext cx="762000" cy="25336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5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16</xdr:row>
      <xdr:rowOff>135255</xdr:rowOff>
    </xdr:from>
    <xdr:to>
      <xdr:col>68</xdr:col>
      <xdr:colOff>152400</xdr:colOff>
      <xdr:row>19</xdr:row>
      <xdr:rowOff>122555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3512800" y="2878455"/>
          <a:ext cx="889000" cy="501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113030</xdr:rowOff>
    </xdr:from>
    <xdr:to>
      <xdr:col>68</xdr:col>
      <xdr:colOff>203200</xdr:colOff>
      <xdr:row>14</xdr:row>
      <xdr:rowOff>43180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53340</xdr:rowOff>
    </xdr:from>
    <xdr:ext cx="762000" cy="25336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129540</xdr:rowOff>
    </xdr:from>
    <xdr:to>
      <xdr:col>64</xdr:col>
      <xdr:colOff>152400</xdr:colOff>
      <xdr:row>15</xdr:row>
      <xdr:rowOff>59690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69850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18</xdr:row>
      <xdr:rowOff>113665</xdr:rowOff>
    </xdr:from>
    <xdr:to>
      <xdr:col>81</xdr:col>
      <xdr:colOff>95250</xdr:colOff>
      <xdr:row>19</xdr:row>
      <xdr:rowOff>43815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19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86360</xdr:rowOff>
    </xdr:from>
    <xdr:ext cx="762000" cy="25336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172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18</xdr:row>
      <xdr:rowOff>129540</xdr:rowOff>
    </xdr:from>
    <xdr:to>
      <xdr:col>77</xdr:col>
      <xdr:colOff>95250</xdr:colOff>
      <xdr:row>19</xdr:row>
      <xdr:rowOff>59690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21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44450</xdr:rowOff>
    </xdr:from>
    <xdr:ext cx="7366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302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18</xdr:row>
      <xdr:rowOff>89535</xdr:rowOff>
    </xdr:from>
    <xdr:to>
      <xdr:col>73</xdr:col>
      <xdr:colOff>44450</xdr:colOff>
      <xdr:row>19</xdr:row>
      <xdr:rowOff>19685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17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4445</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261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19</xdr:row>
      <xdr:rowOff>71755</xdr:rowOff>
    </xdr:from>
    <xdr:to>
      <xdr:col>68</xdr:col>
      <xdr:colOff>203200</xdr:colOff>
      <xdr:row>20</xdr:row>
      <xdr:rowOff>1905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32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158115</xdr:rowOff>
    </xdr:from>
    <xdr:ext cx="762000" cy="25336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4156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84455</xdr:rowOff>
    </xdr:from>
    <xdr:to>
      <xdr:col>64</xdr:col>
      <xdr:colOff>152400</xdr:colOff>
      <xdr:row>17</xdr:row>
      <xdr:rowOff>14605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82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170815</xdr:rowOff>
    </xdr:from>
    <xdr:ext cx="762000" cy="2584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9140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宮城県柴田町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36,331
36,098
54.03
15,517,575
15,054,413
420,675
8,675,903
14,895,911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54.4</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336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755" cy="25336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79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類似団体との差が縮んだものの、依然として下回っている。</a:t>
          </a:r>
        </a:p>
        <a:p>
          <a:r>
            <a:rPr kumimoji="1" lang="ja-JP" altLang="en-US" sz="1300">
              <a:latin typeface="ＭＳ Ｐゴシック"/>
              <a:ea typeface="ＭＳ Ｐゴシック"/>
            </a:rPr>
            <a:t>　要因としては、令和5年度から取り組んでいる都市構造再編集中支援事業で普通建設事業が増加し、事業費支弁に係る職員の人件費が、類似団体と比較し52.5%決算額が高い状況となっていることや、保育所や児童館の運営を直営で行っていることから、人口1,000人当たりの職員数も類似団体より多くなっていることがあげられる。</a:t>
          </a:r>
        </a:p>
        <a:p>
          <a:r>
            <a:rPr kumimoji="1" lang="ja-JP" altLang="en-US" sz="1300">
              <a:latin typeface="ＭＳ Ｐゴシック"/>
              <a:ea typeface="ＭＳ Ｐゴシック"/>
            </a:rPr>
            <a:t>　令和6年3月策定の「柴田町公立保育所の民営化ガイドライン」に基づき、民営化を進め、コスト削減に努めていく。</a:t>
          </a:r>
        </a:p>
      </xdr:txBody>
    </xdr:sp>
    <xdr:clientData/>
  </xdr:twoCellAnchor>
  <xdr:oneCellAnchor>
    <xdr:from>
      <xdr:col>3</xdr:col>
      <xdr:colOff>123825</xdr:colOff>
      <xdr:row>29</xdr:row>
      <xdr:rowOff>107950</xdr:rowOff>
    </xdr:from>
    <xdr:ext cx="29273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336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2285" cy="25336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2285" cy="25336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2285" cy="25336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2285" cy="25336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336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163830</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313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99060</xdr:rowOff>
    </xdr:from>
    <xdr:ext cx="762000" cy="25336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37.5</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78740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163830</xdr:rowOff>
    </xdr:from>
    <xdr:to>
      <xdr:col>24</xdr:col>
      <xdr:colOff>114300</xdr:colOff>
      <xdr:row>34</xdr:row>
      <xdr:rowOff>163830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83820</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2747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166370</xdr:rowOff>
    </xdr:from>
    <xdr:ext cx="762000" cy="25336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712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149225</xdr:rowOff>
    </xdr:from>
    <xdr:to>
      <xdr:col>24</xdr:col>
      <xdr:colOff>76200</xdr:colOff>
      <xdr:row>37</xdr:row>
      <xdr:rowOff>79375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38</xdr:row>
      <xdr:rowOff>8255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3636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62230</xdr:rowOff>
    </xdr:from>
    <xdr:ext cx="73088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8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88265</xdr:rowOff>
    </xdr:from>
    <xdr:to>
      <xdr:col>15</xdr:col>
      <xdr:colOff>98425</xdr:colOff>
      <xdr:row>38</xdr:row>
      <xdr:rowOff>8255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3191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117475</xdr:rowOff>
    </xdr:from>
    <xdr:to>
      <xdr:col>15</xdr:col>
      <xdr:colOff>149225</xdr:colOff>
      <xdr:row>37</xdr:row>
      <xdr:rowOff>47625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57785</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88265</xdr:rowOff>
    </xdr:from>
    <xdr:to>
      <xdr:col>11</xdr:col>
      <xdr:colOff>9525</xdr:colOff>
      <xdr:row>37</xdr:row>
      <xdr:rowOff>88265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319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90170</xdr:rowOff>
    </xdr:from>
    <xdr:to>
      <xdr:col>11</xdr:col>
      <xdr:colOff>60325</xdr:colOff>
      <xdr:row>37</xdr:row>
      <xdr:rowOff>20320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30480</xdr:rowOff>
    </xdr:from>
    <xdr:ext cx="756285" cy="25336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123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158750</xdr:rowOff>
    </xdr:from>
    <xdr:to>
      <xdr:col>6</xdr:col>
      <xdr:colOff>171450</xdr:colOff>
      <xdr:row>37</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99060</xdr:rowOff>
    </xdr:from>
    <xdr:ext cx="756285" cy="25336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81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28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5080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8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128270</xdr:rowOff>
    </xdr:from>
    <xdr:ext cx="73088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192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128905</xdr:rowOff>
    </xdr:from>
    <xdr:to>
      <xdr:col>15</xdr:col>
      <xdr:colOff>149225</xdr:colOff>
      <xdr:row>38</xdr:row>
      <xdr:rowOff>59055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43815</xdr:rowOff>
    </xdr:from>
    <xdr:ext cx="762000" cy="25336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89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37465</xdr:rowOff>
    </xdr:from>
    <xdr:to>
      <xdr:col>11</xdr:col>
      <xdr:colOff>60325</xdr:colOff>
      <xdr:row>37</xdr:row>
      <xdr:rowOff>139065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123825</xdr:rowOff>
    </xdr:from>
    <xdr:ext cx="756285" cy="25336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674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37465</xdr:rowOff>
    </xdr:from>
    <xdr:to>
      <xdr:col>6</xdr:col>
      <xdr:colOff>171450</xdr:colOff>
      <xdr:row>37</xdr:row>
      <xdr:rowOff>139065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123825</xdr:rowOff>
    </xdr:from>
    <xdr:ext cx="756285" cy="25336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674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令和5年度まで類似団体に比べ低い水準を保っていたが、令和6年度は4.7ポイント悪化の18.9%となった。</a:t>
          </a:r>
        </a:p>
        <a:p>
          <a:r>
            <a:rPr kumimoji="1" lang="ja-JP" altLang="en-US" sz="1300">
              <a:latin typeface="ＭＳ Ｐゴシック"/>
              <a:ea typeface="ＭＳ Ｐゴシック"/>
            </a:rPr>
            <a:t>　要因としては、令和6年12月にオープンした柴田町総合体育館の賃料が248百万円皆増となり、比率を大きく押し上げた。今後も賃料の支払は継続されるため、ほかの委託事業の精査や、需用費支出の抑制など物件費全体でのコスト削減に努めていく。</a:t>
          </a:r>
        </a:p>
        <a:p>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273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336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2285" cy="25336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285" cy="25336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2285" cy="25336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336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156210</xdr:rowOff>
    </xdr:from>
    <xdr:ext cx="762000" cy="25336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31.0</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104775</xdr:rowOff>
    </xdr:from>
    <xdr:ext cx="762000" cy="25908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81280</xdr:rowOff>
    </xdr:from>
    <xdr:to>
      <xdr:col>82</xdr:col>
      <xdr:colOff>107950</xdr:colOff>
      <xdr:row>17</xdr:row>
      <xdr:rowOff>6985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53030"/>
          <a:ext cx="838200"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58420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81280</xdr:rowOff>
    </xdr:from>
    <xdr:to>
      <xdr:col>78</xdr:col>
      <xdr:colOff>69850</xdr:colOff>
      <xdr:row>15</xdr:row>
      <xdr:rowOff>98425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65303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122555</xdr:rowOff>
    </xdr:from>
    <xdr:ext cx="736600" cy="25336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5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64135</xdr:rowOff>
    </xdr:from>
    <xdr:to>
      <xdr:col>73</xdr:col>
      <xdr:colOff>180975</xdr:colOff>
      <xdr:row>15</xdr:row>
      <xdr:rowOff>98425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3588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93980</xdr:rowOff>
    </xdr:from>
    <xdr:ext cx="762000" cy="25908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58420</xdr:rowOff>
    </xdr:from>
    <xdr:to>
      <xdr:col>69</xdr:col>
      <xdr:colOff>92075</xdr:colOff>
      <xdr:row>15</xdr:row>
      <xdr:rowOff>64135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6301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25400</xdr:rowOff>
    </xdr:from>
    <xdr:ext cx="756285"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65405</xdr:rowOff>
    </xdr:from>
    <xdr:ext cx="762000" cy="25336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285"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28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127635</xdr:rowOff>
    </xdr:from>
    <xdr:to>
      <xdr:col>82</xdr:col>
      <xdr:colOff>158750</xdr:colOff>
      <xdr:row>17</xdr:row>
      <xdr:rowOff>57785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99695</xdr:rowOff>
    </xdr:from>
    <xdr:ext cx="762000" cy="25336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42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30480</xdr:rowOff>
    </xdr:from>
    <xdr:to>
      <xdr:col>78</xdr:col>
      <xdr:colOff>120650</xdr:colOff>
      <xdr:row>15</xdr:row>
      <xdr:rowOff>132080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142240</xdr:rowOff>
    </xdr:from>
    <xdr:ext cx="7366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710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47625</xdr:rowOff>
    </xdr:from>
    <xdr:to>
      <xdr:col>74</xdr:col>
      <xdr:colOff>31750</xdr:colOff>
      <xdr:row>15</xdr:row>
      <xdr:rowOff>149225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159385</xdr:rowOff>
    </xdr:from>
    <xdr:ext cx="762000" cy="2584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88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13335</xdr:rowOff>
    </xdr:from>
    <xdr:to>
      <xdr:col>69</xdr:col>
      <xdr:colOff>142875</xdr:colOff>
      <xdr:row>15</xdr:row>
      <xdr:rowOff>114935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8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125095</xdr:rowOff>
    </xdr:from>
    <xdr:ext cx="756285" cy="2584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5394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7620</xdr:rowOff>
    </xdr:from>
    <xdr:to>
      <xdr:col>65</xdr:col>
      <xdr:colOff>53975</xdr:colOff>
      <xdr:row>15</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119380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348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類似団体、全国及び県平均と比較し低い水準にあるは、大学や自衛隊が立地することにより比較的若者人口が多いことに起因している。</a:t>
          </a:r>
        </a:p>
        <a:p>
          <a:r>
            <a:rPr kumimoji="1" lang="ja-JP" altLang="en-US" sz="1300">
              <a:latin typeface="ＭＳ Ｐゴシック"/>
              <a:ea typeface="ＭＳ Ｐゴシック"/>
            </a:rPr>
            <a:t>　しかしながら、令和5年度に比べ1.0ポイント悪化している。</a:t>
          </a:r>
        </a:p>
        <a:p>
          <a:r>
            <a:rPr kumimoji="1" lang="ja-JP" altLang="en-US" sz="1300">
              <a:latin typeface="ＭＳ Ｐゴシック"/>
              <a:ea typeface="ＭＳ Ｐゴシック"/>
            </a:rPr>
            <a:t>　社会保障経費の伸び幅が大きくなっている傾向にあるため、引き続き適正なサービス提供に努める。</a:t>
          </a:r>
        </a:p>
      </xdr:txBody>
    </xdr:sp>
    <xdr:clientData/>
  </xdr:twoCellAnchor>
  <xdr:oneCellAnchor>
    <xdr:from>
      <xdr:col>3</xdr:col>
      <xdr:colOff>123825</xdr:colOff>
      <xdr:row>49</xdr:row>
      <xdr:rowOff>107950</xdr:rowOff>
    </xdr:from>
    <xdr:ext cx="292735"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336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2285" cy="25336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2285" cy="25336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2285" cy="25336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2285" cy="25336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336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60960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33020</xdr:rowOff>
    </xdr:from>
    <xdr:ext cx="762000" cy="259080"/>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60960</xdr:rowOff>
    </xdr:from>
    <xdr:to>
      <xdr:col>24</xdr:col>
      <xdr:colOff>114300</xdr:colOff>
      <xdr:row>61</xdr:row>
      <xdr:rowOff>60960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19050</xdr:rowOff>
    </xdr:from>
    <xdr:ext cx="762000" cy="25336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161290</xdr:rowOff>
    </xdr:from>
    <xdr:to>
      <xdr:col>24</xdr:col>
      <xdr:colOff>25400</xdr:colOff>
      <xdr:row>54</xdr:row>
      <xdr:rowOff>81280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24814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132715</xdr:rowOff>
    </xdr:from>
    <xdr:ext cx="762000" cy="25336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4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160655</xdr:rowOff>
    </xdr:from>
    <xdr:to>
      <xdr:col>24</xdr:col>
      <xdr:colOff>76200</xdr:colOff>
      <xdr:row>56</xdr:row>
      <xdr:rowOff>90805</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161290</xdr:rowOff>
    </xdr:from>
    <xdr:to>
      <xdr:col>19</xdr:col>
      <xdr:colOff>187325</xdr:colOff>
      <xdr:row>54</xdr:row>
      <xdr:rowOff>17780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2481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124460</xdr:rowOff>
    </xdr:from>
    <xdr:to>
      <xdr:col>20</xdr:col>
      <xdr:colOff>38100</xdr:colOff>
      <xdr:row>56</xdr:row>
      <xdr:rowOff>54610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39370</xdr:rowOff>
    </xdr:from>
    <xdr:ext cx="730885"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57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143510</xdr:rowOff>
    </xdr:from>
    <xdr:to>
      <xdr:col>15</xdr:col>
      <xdr:colOff>98425</xdr:colOff>
      <xdr:row>54</xdr:row>
      <xdr:rowOff>17780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2303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69215</xdr:rowOff>
    </xdr:from>
    <xdr:to>
      <xdr:col>15</xdr:col>
      <xdr:colOff>149225</xdr:colOff>
      <xdr:row>55</xdr:row>
      <xdr:rowOff>170815</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155575</xdr:rowOff>
    </xdr:from>
    <xdr:ext cx="762000" cy="25336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143510</xdr:rowOff>
    </xdr:from>
    <xdr:to>
      <xdr:col>11</xdr:col>
      <xdr:colOff>9525</xdr:colOff>
      <xdr:row>54</xdr:row>
      <xdr:rowOff>81280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23036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23495</xdr:rowOff>
    </xdr:from>
    <xdr:to>
      <xdr:col>11</xdr:col>
      <xdr:colOff>60325</xdr:colOff>
      <xdr:row>55</xdr:row>
      <xdr:rowOff>125095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109855</xdr:rowOff>
    </xdr:from>
    <xdr:ext cx="756285" cy="25336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6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69215</xdr:rowOff>
    </xdr:from>
    <xdr:to>
      <xdr:col>6</xdr:col>
      <xdr:colOff>171450</xdr:colOff>
      <xdr:row>55</xdr:row>
      <xdr:rowOff>170815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155575</xdr:rowOff>
    </xdr:from>
    <xdr:ext cx="756285" cy="25336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3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285"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30480</xdr:rowOff>
    </xdr:from>
    <xdr:to>
      <xdr:col>24</xdr:col>
      <xdr:colOff>76200</xdr:colOff>
      <xdr:row>54</xdr:row>
      <xdr:rowOff>132080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46990</xdr:rowOff>
    </xdr:from>
    <xdr:ext cx="762000" cy="259080"/>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133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110490</xdr:rowOff>
    </xdr:from>
    <xdr:to>
      <xdr:col>20</xdr:col>
      <xdr:colOff>38100</xdr:colOff>
      <xdr:row>54</xdr:row>
      <xdr:rowOff>40640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50800</xdr:rowOff>
    </xdr:from>
    <xdr:ext cx="73088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896620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137795</xdr:rowOff>
    </xdr:from>
    <xdr:to>
      <xdr:col>15</xdr:col>
      <xdr:colOff>149225</xdr:colOff>
      <xdr:row>54</xdr:row>
      <xdr:rowOff>67945</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22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78105</xdr:rowOff>
    </xdr:from>
    <xdr:ext cx="762000" cy="25336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89935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92075</xdr:rowOff>
    </xdr:from>
    <xdr:to>
      <xdr:col>11</xdr:col>
      <xdr:colOff>60325</xdr:colOff>
      <xdr:row>54</xdr:row>
      <xdr:rowOff>22225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17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32385</xdr:rowOff>
    </xdr:from>
    <xdr:ext cx="756285" cy="25336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894778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30480</xdr:rowOff>
    </xdr:from>
    <xdr:to>
      <xdr:col>6</xdr:col>
      <xdr:colOff>171450</xdr:colOff>
      <xdr:row>54</xdr:row>
      <xdr:rowOff>132080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142240</xdr:rowOff>
    </xdr:from>
    <xdr:ext cx="75628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0576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その他の経費は、他会計への繰出金や出資金であるが、令和6年度は3.5ポイント改善され、類似団体、県、全国平均を下回る結果となった。</a:t>
          </a:r>
        </a:p>
        <a:p>
          <a:r>
            <a:rPr kumimoji="1" lang="ja-JP" altLang="en-US" sz="1200">
              <a:latin typeface="ＭＳ Ｐゴシック"/>
              <a:ea typeface="ＭＳ Ｐゴシック"/>
            </a:rPr>
            <a:t>　要因としては、介護保険及び後期高齢者医療への繰出金は前年度を上回る額となったが、国民健康保険への繰出金が減額となり繰出金総額を下げたことがあげられる。</a:t>
          </a:r>
        </a:p>
        <a:p>
          <a:r>
            <a:rPr kumimoji="1" lang="ja-JP" altLang="en-US" sz="1200">
              <a:latin typeface="ＭＳ Ｐゴシック"/>
              <a:ea typeface="ＭＳ Ｐゴシック"/>
            </a:rPr>
            <a:t>　高齢化により介護保険特別会計・後期高齢者医療特別会計への繰出金が増加傾向にあることから、</a:t>
          </a:r>
          <a:r>
            <a:rPr kumimoji="1" lang="ja-JP" altLang="ja-JP" sz="1200">
              <a:solidFill>
                <a:sysClr val="windowText" lastClr="000000"/>
              </a:solidFill>
              <a:effectLst/>
              <a:latin typeface="ＭＳ Ｐゴシック"/>
              <a:ea typeface="ＭＳ Ｐゴシック"/>
              <a:cs typeface="+mn-cs"/>
            </a:rPr>
            <a:t>事業見直しや経費削減等に努める。</a:t>
          </a:r>
          <a:endParaRPr kumimoji="1" lang="ja-JP" altLang="en-US" sz="1200">
            <a:latin typeface="ＭＳ Ｐゴシック"/>
            <a:ea typeface="ＭＳ Ｐゴシック"/>
          </a:endParaRPr>
        </a:p>
        <a:p>
          <a:r>
            <a:rPr kumimoji="1" lang="ja-JP" altLang="en-US" sz="1300">
              <a:latin typeface="ＭＳ Ｐゴシック"/>
              <a:ea typeface="ＭＳ Ｐゴシック"/>
            </a:rPr>
            <a:t>　</a:t>
          </a:r>
        </a:p>
      </xdr:txBody>
    </xdr:sp>
    <xdr:clientData/>
  </xdr:twoCellAnchor>
  <xdr:oneCellAnchor>
    <xdr:from>
      <xdr:col>62</xdr:col>
      <xdr:colOff>6350</xdr:colOff>
      <xdr:row>49</xdr:row>
      <xdr:rowOff>107950</xdr:rowOff>
    </xdr:from>
    <xdr:ext cx="292735" cy="22542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336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285" cy="25908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285" cy="25908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285" cy="25336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28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28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285" cy="25336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162560</xdr:rowOff>
    </xdr:from>
    <xdr:ext cx="762000" cy="259080"/>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168910</xdr:rowOff>
    </xdr:from>
    <xdr:ext cx="762000" cy="25336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60</xdr:row>
      <xdr:rowOff>25400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67900"/>
          <a:ext cx="838200" cy="444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54610</xdr:rowOff>
    </xdr:from>
    <xdr:ext cx="762000" cy="25336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6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158750</xdr:rowOff>
    </xdr:from>
    <xdr:to>
      <xdr:col>78</xdr:col>
      <xdr:colOff>69850</xdr:colOff>
      <xdr:row>60</xdr:row>
      <xdr:rowOff>25400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2743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99060</xdr:rowOff>
    </xdr:from>
    <xdr:ext cx="736600" cy="25336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82550</xdr:rowOff>
    </xdr:from>
    <xdr:to>
      <xdr:col>73</xdr:col>
      <xdr:colOff>180975</xdr:colOff>
      <xdr:row>59</xdr:row>
      <xdr:rowOff>158750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981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73660</xdr:rowOff>
    </xdr:from>
    <xdr:ext cx="762000" cy="259080"/>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82550</xdr:rowOff>
    </xdr:from>
    <xdr:to>
      <xdr:col>69</xdr:col>
      <xdr:colOff>92075</xdr:colOff>
      <xdr:row>60</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981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168910</xdr:rowOff>
    </xdr:from>
    <xdr:ext cx="756285" cy="25336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137160</xdr:rowOff>
    </xdr:from>
    <xdr:ext cx="7620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285"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285"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60960</xdr:rowOff>
    </xdr:from>
    <xdr:ext cx="762000" cy="259080"/>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62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146050</xdr:rowOff>
    </xdr:from>
    <xdr:to>
      <xdr:col>78</xdr:col>
      <xdr:colOff>120650</xdr:colOff>
      <xdr:row>60</xdr:row>
      <xdr:rowOff>76200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60960</xdr:rowOff>
    </xdr:from>
    <xdr:ext cx="7366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347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107950</xdr:rowOff>
    </xdr:from>
    <xdr:to>
      <xdr:col>74</xdr:col>
      <xdr:colOff>31750</xdr:colOff>
      <xdr:row>60</xdr:row>
      <xdr:rowOff>38100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22860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31750</xdr:rowOff>
    </xdr:from>
    <xdr:to>
      <xdr:col>69</xdr:col>
      <xdr:colOff>142875</xdr:colOff>
      <xdr:row>59</xdr:row>
      <xdr:rowOff>133350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118110</xdr:rowOff>
    </xdr:from>
    <xdr:ext cx="75628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2336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124460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50">
              <a:latin typeface="ＭＳ Ｐゴシック"/>
              <a:ea typeface="ＭＳ Ｐゴシック"/>
            </a:rPr>
            <a:t>　</a:t>
          </a:r>
          <a:r>
            <a:rPr kumimoji="1" lang="ja-JP" altLang="en-US" sz="1200">
              <a:latin typeface="ＭＳ Ｐゴシック"/>
              <a:ea typeface="ＭＳ Ｐゴシック"/>
            </a:rPr>
            <a:t>令和6年度は、令和5年度と比較し1.2ポイント改善したが依然類似団体より高い水準で推移している。　改善した要因としては、補助金等の見直しを図り、町単独の補助金についても4百万円の減の148百万円になったことがあげられる。</a:t>
          </a:r>
        </a:p>
        <a:p>
          <a:r>
            <a:rPr kumimoji="1" lang="ja-JP" altLang="en-US" sz="1200">
              <a:latin typeface="ＭＳ Ｐゴシック"/>
              <a:ea typeface="ＭＳ Ｐゴシック"/>
            </a:rPr>
            <a:t>　しかし、仙南地域広域事務組合等に係る一部事務組合への負担金は、圏域内の消防署の建替えが予定されているなど今後も増加する見込みであるため、引き続き、補助金全般での、補助基準の見直しや適正性の確認を実施し、健全な財政運営に努める。</a:t>
          </a:r>
        </a:p>
      </xdr:txBody>
    </xdr:sp>
    <xdr:clientData/>
  </xdr:twoCellAnchor>
  <xdr:oneCellAnchor>
    <xdr:from>
      <xdr:col>62</xdr:col>
      <xdr:colOff>6350</xdr:colOff>
      <xdr:row>29</xdr:row>
      <xdr:rowOff>107950</xdr:rowOff>
    </xdr:from>
    <xdr:ext cx="292735" cy="22542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336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2285" cy="25908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2285" cy="25908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2285" cy="25336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2285" cy="25908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2285"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285" cy="25336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72390</xdr:rowOff>
    </xdr:from>
    <xdr:ext cx="762000" cy="259080"/>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64770</xdr:rowOff>
    </xdr:from>
    <xdr:ext cx="762000" cy="25336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107950</xdr:rowOff>
    </xdr:from>
    <xdr:to>
      <xdr:col>82</xdr:col>
      <xdr:colOff>107950</xdr:colOff>
      <xdr:row>38</xdr:row>
      <xdr:rowOff>27940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45160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153670</xdr:rowOff>
    </xdr:from>
    <xdr:ext cx="762000" cy="259080"/>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8890</xdr:rowOff>
    </xdr:from>
    <xdr:to>
      <xdr:col>78</xdr:col>
      <xdr:colOff>69850</xdr:colOff>
      <xdr:row>38</xdr:row>
      <xdr:rowOff>27940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5254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69850</xdr:rowOff>
    </xdr:from>
    <xdr:ext cx="736600" cy="259080"/>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8890</xdr:rowOff>
    </xdr:from>
    <xdr:to>
      <xdr:col>73</xdr:col>
      <xdr:colOff>180975</xdr:colOff>
      <xdr:row>37</xdr:row>
      <xdr:rowOff>69850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3525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31750</xdr:rowOff>
    </xdr:from>
    <xdr:ext cx="762000" cy="25336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69850</xdr:rowOff>
    </xdr:from>
    <xdr:to>
      <xdr:col>69</xdr:col>
      <xdr:colOff>92075</xdr:colOff>
      <xdr:row>38</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4135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165100</xdr:rowOff>
    </xdr:from>
    <xdr:ext cx="756285"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54610</xdr:rowOff>
    </xdr:from>
    <xdr:ext cx="762000" cy="25336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285"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28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57150</xdr:rowOff>
    </xdr:from>
    <xdr:to>
      <xdr:col>82</xdr:col>
      <xdr:colOff>158750</xdr:colOff>
      <xdr:row>37</xdr:row>
      <xdr:rowOff>158750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29210</xdr:rowOff>
    </xdr:from>
    <xdr:ext cx="762000" cy="25336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72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148590</xdr:rowOff>
    </xdr:from>
    <xdr:to>
      <xdr:col>78</xdr:col>
      <xdr:colOff>120650</xdr:colOff>
      <xdr:row>38</xdr:row>
      <xdr:rowOff>78740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63500</xdr:rowOff>
    </xdr:from>
    <xdr:ext cx="736600" cy="25336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57860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129540</xdr:rowOff>
    </xdr:from>
    <xdr:to>
      <xdr:col>74</xdr:col>
      <xdr:colOff>31750</xdr:colOff>
      <xdr:row>37</xdr:row>
      <xdr:rowOff>59690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44450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8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105410</xdr:rowOff>
    </xdr:from>
    <xdr:ext cx="756285"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49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48260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6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前年度比で0.1ポイント改善したものの、類似団体と比較し低い水準で推移している。　要因としては、公債費は、増加している（令和5年度比：+60百万円）ものの、経常一般財源の額も増加した（令和5年度比：+43百万円）ことがあげられる。</a:t>
          </a:r>
        </a:p>
        <a:p>
          <a:r>
            <a:rPr kumimoji="1" lang="ja-JP" altLang="en-US" sz="1200">
              <a:latin typeface="ＭＳ Ｐゴシック"/>
              <a:ea typeface="ＭＳ Ｐゴシック"/>
            </a:rPr>
            <a:t>　令和7年度以降も令和2年度から令和3年度に行った庁舎耐震改修等の元金償還も始まるほか、都市構造再編集中支援事業等に係る町債借入も予定していることから、さらなる上昇が見込まれる。</a:t>
          </a:r>
        </a:p>
      </xdr:txBody>
    </xdr:sp>
    <xdr:clientData/>
  </xdr:twoCellAnchor>
  <xdr:oneCellAnchor>
    <xdr:from>
      <xdr:col>3</xdr:col>
      <xdr:colOff>123825</xdr:colOff>
      <xdr:row>69</xdr:row>
      <xdr:rowOff>107950</xdr:rowOff>
    </xdr:from>
    <xdr:ext cx="292735" cy="22542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336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2285" cy="25336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2285" cy="25336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2285" cy="25336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2285" cy="25336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147320</xdr:rowOff>
    </xdr:from>
    <xdr:to>
      <xdr:col>24</xdr:col>
      <xdr:colOff>25400</xdr:colOff>
      <xdr:row>80</xdr:row>
      <xdr:rowOff>40640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170"/>
          <a:ext cx="0" cy="1093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12065</xdr:rowOff>
    </xdr:from>
    <xdr:ext cx="762000" cy="259080"/>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25.6</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40640</xdr:rowOff>
    </xdr:from>
    <xdr:to>
      <xdr:col>24</xdr:col>
      <xdr:colOff>114300</xdr:colOff>
      <xdr:row>80</xdr:row>
      <xdr:rowOff>40640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62230</xdr:rowOff>
    </xdr:from>
    <xdr:ext cx="762000" cy="259080"/>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147320</xdr:rowOff>
    </xdr:from>
    <xdr:to>
      <xdr:col>24</xdr:col>
      <xdr:colOff>114300</xdr:colOff>
      <xdr:row>73</xdr:row>
      <xdr:rowOff>147320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97790</xdr:rowOff>
    </xdr:from>
    <xdr:to>
      <xdr:col>24</xdr:col>
      <xdr:colOff>25400</xdr:colOff>
      <xdr:row>77</xdr:row>
      <xdr:rowOff>101600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2994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101600</xdr:rowOff>
    </xdr:from>
    <xdr:ext cx="762000" cy="259080"/>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85090</xdr:rowOff>
    </xdr:from>
    <xdr:to>
      <xdr:col>24</xdr:col>
      <xdr:colOff>76200</xdr:colOff>
      <xdr:row>77</xdr:row>
      <xdr:rowOff>15240</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101600</xdr:rowOff>
    </xdr:from>
    <xdr:to>
      <xdr:col>19</xdr:col>
      <xdr:colOff>187325</xdr:colOff>
      <xdr:row>77</xdr:row>
      <xdr:rowOff>106680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3032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103505</xdr:rowOff>
    </xdr:from>
    <xdr:to>
      <xdr:col>20</xdr:col>
      <xdr:colOff>38100</xdr:colOff>
      <xdr:row>77</xdr:row>
      <xdr:rowOff>33655</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43815</xdr:rowOff>
    </xdr:from>
    <xdr:ext cx="730885" cy="25336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56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33020</xdr:rowOff>
    </xdr:from>
    <xdr:to>
      <xdr:col>15</xdr:col>
      <xdr:colOff>98425</xdr:colOff>
      <xdr:row>77</xdr:row>
      <xdr:rowOff>106680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3467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107950</xdr:rowOff>
    </xdr:from>
    <xdr:to>
      <xdr:col>15</xdr:col>
      <xdr:colOff>149225</xdr:colOff>
      <xdr:row>77</xdr:row>
      <xdr:rowOff>38100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48260</xdr:rowOff>
    </xdr:from>
    <xdr:ext cx="762000" cy="259080"/>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33020</xdr:rowOff>
    </xdr:from>
    <xdr:to>
      <xdr:col>11</xdr:col>
      <xdr:colOff>9525</xdr:colOff>
      <xdr:row>77</xdr:row>
      <xdr:rowOff>52070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2346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80645</xdr:rowOff>
    </xdr:from>
    <xdr:to>
      <xdr:col>11</xdr:col>
      <xdr:colOff>60325</xdr:colOff>
      <xdr:row>77</xdr:row>
      <xdr:rowOff>10795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20955</xdr:rowOff>
    </xdr:from>
    <xdr:ext cx="756285" cy="25336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7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113030</xdr:rowOff>
    </xdr:from>
    <xdr:to>
      <xdr:col>6</xdr:col>
      <xdr:colOff>171450</xdr:colOff>
      <xdr:row>77</xdr:row>
      <xdr:rowOff>43180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53340</xdr:rowOff>
    </xdr:from>
    <xdr:ext cx="756285" cy="25336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20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285"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46355</xdr:rowOff>
    </xdr:from>
    <xdr:to>
      <xdr:col>24</xdr:col>
      <xdr:colOff>76200</xdr:colOff>
      <xdr:row>77</xdr:row>
      <xdr:rowOff>147955</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18415</xdr:rowOff>
    </xdr:from>
    <xdr:ext cx="762000" cy="25336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20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50800</xdr:rowOff>
    </xdr:from>
    <xdr:to>
      <xdr:col>20</xdr:col>
      <xdr:colOff>38100</xdr:colOff>
      <xdr:row>77</xdr:row>
      <xdr:rowOff>152400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137160</xdr:rowOff>
    </xdr:from>
    <xdr:ext cx="73088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33881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55880</xdr:rowOff>
    </xdr:from>
    <xdr:to>
      <xdr:col>15</xdr:col>
      <xdr:colOff>149225</xdr:colOff>
      <xdr:row>77</xdr:row>
      <xdr:rowOff>157480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142240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4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153670</xdr:rowOff>
    </xdr:from>
    <xdr:to>
      <xdr:col>11</xdr:col>
      <xdr:colOff>60325</xdr:colOff>
      <xdr:row>77</xdr:row>
      <xdr:rowOff>83820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68580</xdr:rowOff>
    </xdr:from>
    <xdr:ext cx="756285"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702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635</xdr:rowOff>
    </xdr:from>
    <xdr:to>
      <xdr:col>6</xdr:col>
      <xdr:colOff>171450</xdr:colOff>
      <xdr:row>77</xdr:row>
      <xdr:rowOff>102235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86995</xdr:rowOff>
    </xdr:from>
    <xdr:ext cx="756285" cy="25336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28864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年々上昇傾向にあり、令和6年度も前年度に比べ0.8ポイント上昇した。</a:t>
          </a:r>
        </a:p>
        <a:p>
          <a:r>
            <a:rPr kumimoji="1" lang="ja-JP" altLang="en-US" sz="1200">
              <a:latin typeface="ＭＳ Ｐゴシック"/>
              <a:ea typeface="ＭＳ Ｐゴシック"/>
            </a:rPr>
            <a:t>　仙南地域広域行政事務組合やみやぎ県南中核病院等に対する負担金の支出は増加が見込まれることに加え、扶助費や物件費についても増加傾向にあるため、引き続き増加が予想される。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行政の効率化に努めるとともに、自主財源である税収などの歳入確保に努め、財政の健全化に努める。</a:t>
          </a:r>
        </a:p>
      </xdr:txBody>
    </xdr:sp>
    <xdr:clientData/>
  </xdr:twoCellAnchor>
  <xdr:oneCellAnchor>
    <xdr:from>
      <xdr:col>62</xdr:col>
      <xdr:colOff>6350</xdr:colOff>
      <xdr:row>69</xdr:row>
      <xdr:rowOff>107950</xdr:rowOff>
    </xdr:from>
    <xdr:ext cx="292735" cy="22542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336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285" cy="259080"/>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285" cy="259080"/>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285" cy="25336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285" cy="25908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285"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336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49530</xdr:rowOff>
    </xdr:from>
    <xdr:ext cx="762000" cy="259080"/>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118110</xdr:rowOff>
    </xdr:from>
    <xdr:ext cx="762000" cy="259080"/>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61.0</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168910</xdr:rowOff>
    </xdr:from>
    <xdr:to>
      <xdr:col>82</xdr:col>
      <xdr:colOff>107950</xdr:colOff>
      <xdr:row>77</xdr:row>
      <xdr:rowOff>27940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9911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153670</xdr:rowOff>
    </xdr:from>
    <xdr:ext cx="762000" cy="259080"/>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137160</xdr:rowOff>
    </xdr:from>
    <xdr:to>
      <xdr:col>82</xdr:col>
      <xdr:colOff>158750</xdr:colOff>
      <xdr:row>77</xdr:row>
      <xdr:rowOff>67310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157480</xdr:rowOff>
    </xdr:from>
    <xdr:to>
      <xdr:col>78</xdr:col>
      <xdr:colOff>69850</xdr:colOff>
      <xdr:row>76</xdr:row>
      <xdr:rowOff>168910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876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54610</xdr:rowOff>
    </xdr:from>
    <xdr:ext cx="736600" cy="25336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46990</xdr:rowOff>
    </xdr:from>
    <xdr:to>
      <xdr:col>73</xdr:col>
      <xdr:colOff>180975</xdr:colOff>
      <xdr:row>76</xdr:row>
      <xdr:rowOff>157480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7719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41910</xdr:rowOff>
    </xdr:from>
    <xdr:to>
      <xdr:col>74</xdr:col>
      <xdr:colOff>31750</xdr:colOff>
      <xdr:row>76</xdr:row>
      <xdr:rowOff>143510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153670</xdr:rowOff>
    </xdr:from>
    <xdr:ext cx="76200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46990</xdr:rowOff>
    </xdr:from>
    <xdr:to>
      <xdr:col>69</xdr:col>
      <xdr:colOff>92075</xdr:colOff>
      <xdr:row>77</xdr:row>
      <xdr:rowOff>27940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7719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24130</xdr:rowOff>
    </xdr:from>
    <xdr:ext cx="756285"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27940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285"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28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148590</xdr:rowOff>
    </xdr:from>
    <xdr:to>
      <xdr:col>82</xdr:col>
      <xdr:colOff>158750</xdr:colOff>
      <xdr:row>77</xdr:row>
      <xdr:rowOff>78740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7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120650</xdr:rowOff>
    </xdr:from>
    <xdr:ext cx="762000" cy="25336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508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118110</xdr:rowOff>
    </xdr:from>
    <xdr:to>
      <xdr:col>78</xdr:col>
      <xdr:colOff>120650</xdr:colOff>
      <xdr:row>77</xdr:row>
      <xdr:rowOff>48260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4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33020</xdr:rowOff>
    </xdr:from>
    <xdr:ext cx="7366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34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106680</xdr:rowOff>
    </xdr:from>
    <xdr:to>
      <xdr:col>74</xdr:col>
      <xdr:colOff>31750</xdr:colOff>
      <xdr:row>77</xdr:row>
      <xdr:rowOff>36830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21590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23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167640</xdr:rowOff>
    </xdr:from>
    <xdr:to>
      <xdr:col>69</xdr:col>
      <xdr:colOff>142875</xdr:colOff>
      <xdr:row>76</xdr:row>
      <xdr:rowOff>97790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2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82550</xdr:rowOff>
    </xdr:from>
    <xdr:ext cx="75628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127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148590</xdr:rowOff>
    </xdr:from>
    <xdr:to>
      <xdr:col>65</xdr:col>
      <xdr:colOff>53975</xdr:colOff>
      <xdr:row>77</xdr:row>
      <xdr:rowOff>78740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7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63500</xdr:rowOff>
    </xdr:from>
    <xdr:ext cx="762000" cy="25336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651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宮城県柴田町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76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336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336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336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336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336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13970</xdr:rowOff>
    </xdr:from>
    <xdr:to>
      <xdr:col>29</xdr:col>
      <xdr:colOff>127000</xdr:colOff>
      <xdr:row>20</xdr:row>
      <xdr:rowOff>147320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290445"/>
          <a:ext cx="0" cy="13335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119380</xdr:rowOff>
    </xdr:from>
    <xdr:ext cx="75628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00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54,631</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147320</xdr:rowOff>
    </xdr:from>
    <xdr:to>
      <xdr:col>30</xdr:col>
      <xdr:colOff>25400</xdr:colOff>
      <xdr:row>20</xdr:row>
      <xdr:rowOff>147320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6239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100330</xdr:rowOff>
    </xdr:from>
    <xdr:ext cx="756285" cy="25336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9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159,667</a:t>
          </a:r>
          <a:endParaRPr kumimoji="1" lang="ja-JP" altLang="en-US" sz="1000" b="1">
            <a:latin typeface="ＭＳ Ｐゴシック"/>
            <a:ea typeface="ＭＳ Ｐゴシック"/>
          </a:endParaRPr>
        </a:p>
      </xdr:txBody>
    </xdr:sp>
    <xdr:clientData/>
  </xdr:oneCellAnchor>
  <xdr:twoCellAnchor>
    <xdr:from>
      <xdr:col>29</xdr:col>
      <xdr:colOff>38100</xdr:colOff>
      <xdr:row>13</xdr:row>
      <xdr:rowOff>13970</xdr:rowOff>
    </xdr:from>
    <xdr:to>
      <xdr:col>30</xdr:col>
      <xdr:colOff>25400</xdr:colOff>
      <xdr:row>13</xdr:row>
      <xdr:rowOff>13970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2904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163830</xdr:rowOff>
    </xdr:from>
    <xdr:to>
      <xdr:col>29</xdr:col>
      <xdr:colOff>127000</xdr:colOff>
      <xdr:row>19</xdr:row>
      <xdr:rowOff>12065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297555"/>
          <a:ext cx="64770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114935</xdr:rowOff>
    </xdr:from>
    <xdr:ext cx="75628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21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81,511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98425</xdr:rowOff>
    </xdr:from>
    <xdr:to>
      <xdr:col>29</xdr:col>
      <xdr:colOff>177800</xdr:colOff>
      <xdr:row>19</xdr:row>
      <xdr:rowOff>29210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32321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12065</xdr:rowOff>
    </xdr:from>
    <xdr:to>
      <xdr:col>26</xdr:col>
      <xdr:colOff>50800</xdr:colOff>
      <xdr:row>19</xdr:row>
      <xdr:rowOff>25400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317240"/>
          <a:ext cx="698500"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160655</xdr:rowOff>
    </xdr:from>
    <xdr:to>
      <xdr:col>26</xdr:col>
      <xdr:colOff>101600</xdr:colOff>
      <xdr:row>19</xdr:row>
      <xdr:rowOff>90805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2943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75565</xdr:rowOff>
    </xdr:from>
    <xdr:ext cx="736600" cy="25336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7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76,616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25400</xdr:rowOff>
    </xdr:from>
    <xdr:to>
      <xdr:col>22</xdr:col>
      <xdr:colOff>114300</xdr:colOff>
      <xdr:row>19</xdr:row>
      <xdr:rowOff>53975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330575"/>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22860</xdr:rowOff>
    </xdr:from>
    <xdr:to>
      <xdr:col>22</xdr:col>
      <xdr:colOff>165100</xdr:colOff>
      <xdr:row>19</xdr:row>
      <xdr:rowOff>124460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328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109220</xdr:rowOff>
    </xdr:from>
    <xdr:ext cx="762000" cy="25336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73,949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53975</xdr:rowOff>
    </xdr:from>
    <xdr:to>
      <xdr:col>18</xdr:col>
      <xdr:colOff>177800</xdr:colOff>
      <xdr:row>19</xdr:row>
      <xdr:rowOff>63500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359150"/>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35560</xdr:rowOff>
    </xdr:from>
    <xdr:to>
      <xdr:col>19</xdr:col>
      <xdr:colOff>38100</xdr:colOff>
      <xdr:row>19</xdr:row>
      <xdr:rowOff>137160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340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121920</xdr:rowOff>
    </xdr:from>
    <xdr:ext cx="762000" cy="25336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70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19</xdr:row>
      <xdr:rowOff>56515</xdr:rowOff>
    </xdr:from>
    <xdr:to>
      <xdr:col>15</xdr:col>
      <xdr:colOff>101600</xdr:colOff>
      <xdr:row>19</xdr:row>
      <xdr:rowOff>158115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361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143510</xdr:rowOff>
    </xdr:from>
    <xdr:ext cx="762000" cy="25336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8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71,307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28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113030</xdr:rowOff>
    </xdr:from>
    <xdr:to>
      <xdr:col>29</xdr:col>
      <xdr:colOff>177800</xdr:colOff>
      <xdr:row>19</xdr:row>
      <xdr:rowOff>43180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246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85090</xdr:rowOff>
    </xdr:from>
    <xdr:ext cx="75628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1881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80,337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132715</xdr:rowOff>
    </xdr:from>
    <xdr:to>
      <xdr:col>26</xdr:col>
      <xdr:colOff>101600</xdr:colOff>
      <xdr:row>19</xdr:row>
      <xdr:rowOff>63500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2664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73025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35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78,817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146050</xdr:rowOff>
    </xdr:from>
    <xdr:to>
      <xdr:col>22</xdr:col>
      <xdr:colOff>165100</xdr:colOff>
      <xdr:row>19</xdr:row>
      <xdr:rowOff>76200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279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86360</xdr:rowOff>
    </xdr:from>
    <xdr:ext cx="762000" cy="25336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486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77,736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3175</xdr:rowOff>
    </xdr:from>
    <xdr:to>
      <xdr:col>19</xdr:col>
      <xdr:colOff>38100</xdr:colOff>
      <xdr:row>19</xdr:row>
      <xdr:rowOff>104775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308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114935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77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12065</xdr:rowOff>
    </xdr:from>
    <xdr:to>
      <xdr:col>15</xdr:col>
      <xdr:colOff>101600</xdr:colOff>
      <xdr:row>19</xdr:row>
      <xdr:rowOff>113665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317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123825</xdr:rowOff>
    </xdr:from>
    <xdr:ext cx="762000" cy="25336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86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74,811</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76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336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53975</xdr:rowOff>
    </xdr:from>
    <xdr:to>
      <xdr:col>29</xdr:col>
      <xdr:colOff>127000</xdr:colOff>
      <xdr:row>37</xdr:row>
      <xdr:rowOff>36195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5978525"/>
          <a:ext cx="0" cy="1182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9525</xdr:rowOff>
    </xdr:from>
    <xdr:ext cx="756285" cy="25400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4225"/>
          <a:ext cx="7562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-6,051</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36195</xdr:rowOff>
    </xdr:from>
    <xdr:to>
      <xdr:col>30</xdr:col>
      <xdr:colOff>25400</xdr:colOff>
      <xdr:row>37</xdr:row>
      <xdr:rowOff>36195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160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310515</xdr:rowOff>
    </xdr:from>
    <xdr:ext cx="756285"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071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45,715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53975</xdr:rowOff>
    </xdr:from>
    <xdr:to>
      <xdr:col>30</xdr:col>
      <xdr:colOff>25400</xdr:colOff>
      <xdr:row>33</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59785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38735</xdr:rowOff>
    </xdr:from>
    <xdr:to>
      <xdr:col>29</xdr:col>
      <xdr:colOff>127000</xdr:colOff>
      <xdr:row>35</xdr:row>
      <xdr:rowOff>126365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03800" y="6649085"/>
          <a:ext cx="647700" cy="876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22860</xdr:rowOff>
    </xdr:from>
    <xdr:ext cx="756285" cy="25971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33210"/>
          <a:ext cx="75628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15,565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6985</xdr:rowOff>
    </xdr:from>
    <xdr:to>
      <xdr:col>29</xdr:col>
      <xdr:colOff>177800</xdr:colOff>
      <xdr:row>35</xdr:row>
      <xdr:rowOff>107315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661733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126365</xdr:rowOff>
    </xdr:from>
    <xdr:to>
      <xdr:col>26</xdr:col>
      <xdr:colOff>50800</xdr:colOff>
      <xdr:row>35</xdr:row>
      <xdr:rowOff>139700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4305300" y="6736715"/>
          <a:ext cx="698500"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19050</xdr:rowOff>
    </xdr:from>
    <xdr:to>
      <xdr:col>26</xdr:col>
      <xdr:colOff>101600</xdr:colOff>
      <xdr:row>35</xdr:row>
      <xdr:rowOff>119380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62940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130175</xdr:rowOff>
    </xdr:from>
    <xdr:ext cx="736600" cy="2584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15,030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139700</xdr:rowOff>
    </xdr:from>
    <xdr:to>
      <xdr:col>22</xdr:col>
      <xdr:colOff>114300</xdr:colOff>
      <xdr:row>35</xdr:row>
      <xdr:rowOff>212725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3606800" y="6750050"/>
          <a:ext cx="698500" cy="730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27940</xdr:rowOff>
    </xdr:from>
    <xdr:to>
      <xdr:col>22</xdr:col>
      <xdr:colOff>165100</xdr:colOff>
      <xdr:row>35</xdr:row>
      <xdr:rowOff>130175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6382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139700</xdr:rowOff>
    </xdr:from>
    <xdr:ext cx="762000" cy="25971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1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14,595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212725</xdr:rowOff>
    </xdr:from>
    <xdr:to>
      <xdr:col>18</xdr:col>
      <xdr:colOff>177800</xdr:colOff>
      <xdr:row>35</xdr:row>
      <xdr:rowOff>255270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6823075"/>
          <a:ext cx="698500" cy="42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56515</xdr:rowOff>
    </xdr:from>
    <xdr:to>
      <xdr:col>19</xdr:col>
      <xdr:colOff>38100</xdr:colOff>
      <xdr:row>35</xdr:row>
      <xdr:rowOff>157480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66668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168275</xdr:rowOff>
    </xdr:from>
    <xdr:ext cx="762000" cy="25527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7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13,381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71120</xdr:rowOff>
    </xdr:from>
    <xdr:to>
      <xdr:col>15</xdr:col>
      <xdr:colOff>101600</xdr:colOff>
      <xdr:row>35</xdr:row>
      <xdr:rowOff>172085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668147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182880</xdr:rowOff>
    </xdr:from>
    <xdr:ext cx="762000" cy="25971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3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285"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330835</xdr:rowOff>
    </xdr:from>
    <xdr:to>
      <xdr:col>29</xdr:col>
      <xdr:colOff>177800</xdr:colOff>
      <xdr:row>35</xdr:row>
      <xdr:rowOff>90170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65982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175895</xdr:rowOff>
    </xdr:from>
    <xdr:ext cx="756285" cy="2584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4334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16,360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76835</xdr:rowOff>
    </xdr:from>
    <xdr:to>
      <xdr:col>26</xdr:col>
      <xdr:colOff>101600</xdr:colOff>
      <xdr:row>35</xdr:row>
      <xdr:rowOff>177800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66871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162560</xdr:rowOff>
    </xdr:from>
    <xdr:ext cx="7366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72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12,510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88900</xdr:rowOff>
    </xdr:from>
    <xdr:to>
      <xdr:col>22</xdr:col>
      <xdr:colOff>165100</xdr:colOff>
      <xdr:row>35</xdr:row>
      <xdr:rowOff>191135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66992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174625</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84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11,947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161290</xdr:rowOff>
    </xdr:from>
    <xdr:to>
      <xdr:col>19</xdr:col>
      <xdr:colOff>38100</xdr:colOff>
      <xdr:row>35</xdr:row>
      <xdr:rowOff>263525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67716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248920</xdr:rowOff>
    </xdr:from>
    <xdr:ext cx="762000" cy="25336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592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204470</xdr:rowOff>
    </xdr:from>
    <xdr:to>
      <xdr:col>15</xdr:col>
      <xdr:colOff>101600</xdr:colOff>
      <xdr:row>35</xdr:row>
      <xdr:rowOff>306705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68148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290195</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00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6,890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宮城県柴田町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36,331
36,098
54.03
15,517,575
15,054,413
420,675
8,675,903
14,895,911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54.4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103,912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336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336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89915" cy="25336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8991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991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915" cy="25336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73025</xdr:rowOff>
    </xdr:from>
    <xdr:to>
      <xdr:col>24</xdr:col>
      <xdr:colOff>62865</xdr:colOff>
      <xdr:row>38</xdr:row>
      <xdr:rowOff>141605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25"/>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145415</xdr:rowOff>
    </xdr:from>
    <xdr:ext cx="534670" cy="25336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5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47,898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141605</xdr:rowOff>
    </xdr:from>
    <xdr:to>
      <xdr:col>24</xdr:col>
      <xdr:colOff>152400</xdr:colOff>
      <xdr:row>38</xdr:row>
      <xdr:rowOff>141605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19685</xdr:rowOff>
    </xdr:from>
    <xdr:ext cx="598805" cy="25336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7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136,079</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73025</xdr:rowOff>
    </xdr:from>
    <xdr:to>
      <xdr:col>24</xdr:col>
      <xdr:colOff>152400</xdr:colOff>
      <xdr:row>30</xdr:row>
      <xdr:rowOff>73025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109220</xdr:rowOff>
    </xdr:from>
    <xdr:to>
      <xdr:col>24</xdr:col>
      <xdr:colOff>63500</xdr:colOff>
      <xdr:row>36</xdr:row>
      <xdr:rowOff>121920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8142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61595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3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38735</xdr:rowOff>
    </xdr:from>
    <xdr:to>
      <xdr:col>24</xdr:col>
      <xdr:colOff>114300</xdr:colOff>
      <xdr:row>36</xdr:row>
      <xdr:rowOff>140335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121920</xdr:rowOff>
    </xdr:from>
    <xdr:to>
      <xdr:col>19</xdr:col>
      <xdr:colOff>177800</xdr:colOff>
      <xdr:row>36</xdr:row>
      <xdr:rowOff>140335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9412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117475</xdr:rowOff>
    </xdr:from>
    <xdr:to>
      <xdr:col>20</xdr:col>
      <xdr:colOff>38100</xdr:colOff>
      <xdr:row>37</xdr:row>
      <xdr:rowOff>47625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38735</xdr:rowOff>
    </xdr:from>
    <xdr:ext cx="52895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3823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140335</xdr:rowOff>
    </xdr:from>
    <xdr:to>
      <xdr:col>15</xdr:col>
      <xdr:colOff>50800</xdr:colOff>
      <xdr:row>36</xdr:row>
      <xdr:rowOff>167005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1253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145415</xdr:rowOff>
    </xdr:from>
    <xdr:to>
      <xdr:col>15</xdr:col>
      <xdr:colOff>101600</xdr:colOff>
      <xdr:row>37</xdr:row>
      <xdr:rowOff>75565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66675</xdr:rowOff>
    </xdr:from>
    <xdr:ext cx="528955" cy="25336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4103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167005</xdr:rowOff>
    </xdr:from>
    <xdr:to>
      <xdr:col>10</xdr:col>
      <xdr:colOff>114300</xdr:colOff>
      <xdr:row>37</xdr:row>
      <xdr:rowOff>27305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920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153035</xdr:rowOff>
    </xdr:from>
    <xdr:to>
      <xdr:col>10</xdr:col>
      <xdr:colOff>165100</xdr:colOff>
      <xdr:row>37</xdr:row>
      <xdr:rowOff>83185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74930</xdr:rowOff>
    </xdr:from>
    <xdr:ext cx="528955" cy="25336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4185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4445</xdr:rowOff>
    </xdr:from>
    <xdr:to>
      <xdr:col>6</xdr:col>
      <xdr:colOff>38100</xdr:colOff>
      <xdr:row>37</xdr:row>
      <xdr:rowOff>106045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97790</xdr:rowOff>
    </xdr:from>
    <xdr:ext cx="528955"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4414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57785</xdr:rowOff>
    </xdr:from>
    <xdr:to>
      <xdr:col>24</xdr:col>
      <xdr:colOff>114300</xdr:colOff>
      <xdr:row>36</xdr:row>
      <xdr:rowOff>159385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36195</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08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71120</xdr:rowOff>
    </xdr:from>
    <xdr:to>
      <xdr:col>20</xdr:col>
      <xdr:colOff>38100</xdr:colOff>
      <xdr:row>37</xdr:row>
      <xdr:rowOff>1270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17780</xdr:rowOff>
    </xdr:from>
    <xdr:ext cx="528955" cy="25336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60185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89535</xdr:rowOff>
    </xdr:from>
    <xdr:to>
      <xdr:col>15</xdr:col>
      <xdr:colOff>101600</xdr:colOff>
      <xdr:row>37</xdr:row>
      <xdr:rowOff>19685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6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36195</xdr:rowOff>
    </xdr:from>
    <xdr:ext cx="52895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60369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116205</xdr:rowOff>
    </xdr:from>
    <xdr:to>
      <xdr:col>10</xdr:col>
      <xdr:colOff>165100</xdr:colOff>
      <xdr:row>37</xdr:row>
      <xdr:rowOff>46355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63500</xdr:rowOff>
    </xdr:from>
    <xdr:ext cx="528955" cy="25336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6064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67,324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147955</xdr:rowOff>
    </xdr:from>
    <xdr:to>
      <xdr:col>6</xdr:col>
      <xdr:colOff>38100</xdr:colOff>
      <xdr:row>37</xdr:row>
      <xdr:rowOff>78105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2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94615</xdr:rowOff>
    </xdr:from>
    <xdr:ext cx="52895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60953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3205" cy="25336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168910</xdr:rowOff>
    </xdr:from>
    <xdr:ext cx="531495" cy="25336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941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9915" cy="25336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9915" cy="25336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9915" cy="25336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125730</xdr:rowOff>
    </xdr:from>
    <xdr:to>
      <xdr:col>24</xdr:col>
      <xdr:colOff>62865</xdr:colOff>
      <xdr:row>59</xdr:row>
      <xdr:rowOff>19685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230"/>
          <a:ext cx="127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23495</xdr:rowOff>
    </xdr:from>
    <xdr:ext cx="534670" cy="25908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9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44,383</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19685</xdr:rowOff>
    </xdr:from>
    <xdr:to>
      <xdr:col>24</xdr:col>
      <xdr:colOff>152400</xdr:colOff>
      <xdr:row>59</xdr:row>
      <xdr:rowOff>19685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72390</xdr:rowOff>
    </xdr:from>
    <xdr:ext cx="598805"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4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201,498</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125730</xdr:rowOff>
    </xdr:from>
    <xdr:to>
      <xdr:col>24</xdr:col>
      <xdr:colOff>152400</xdr:colOff>
      <xdr:row>50</xdr:row>
      <xdr:rowOff>125730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135255</xdr:rowOff>
    </xdr:from>
    <xdr:to>
      <xdr:col>24</xdr:col>
      <xdr:colOff>63500</xdr:colOff>
      <xdr:row>58</xdr:row>
      <xdr:rowOff>20955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790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67310</xdr:rowOff>
    </xdr:from>
    <xdr:ext cx="534670" cy="25908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5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73,642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44450</xdr:rowOff>
    </xdr:from>
    <xdr:to>
      <xdr:col>24</xdr:col>
      <xdr:colOff>114300</xdr:colOff>
      <xdr:row>57</xdr:row>
      <xdr:rowOff>146050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146685</xdr:rowOff>
    </xdr:from>
    <xdr:to>
      <xdr:col>19</xdr:col>
      <xdr:colOff>177800</xdr:colOff>
      <xdr:row>58</xdr:row>
      <xdr:rowOff>20955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933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63500</xdr:rowOff>
    </xdr:from>
    <xdr:to>
      <xdr:col>20</xdr:col>
      <xdr:colOff>38100</xdr:colOff>
      <xdr:row>57</xdr:row>
      <xdr:rowOff>165100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10160</xdr:rowOff>
    </xdr:from>
    <xdr:ext cx="528955"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6113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120650</xdr:rowOff>
    </xdr:from>
    <xdr:to>
      <xdr:col>15</xdr:col>
      <xdr:colOff>50800</xdr:colOff>
      <xdr:row>57</xdr:row>
      <xdr:rowOff>146685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9330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42545</xdr:rowOff>
    </xdr:from>
    <xdr:to>
      <xdr:col>15</xdr:col>
      <xdr:colOff>101600</xdr:colOff>
      <xdr:row>57</xdr:row>
      <xdr:rowOff>144145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160655</xdr:rowOff>
    </xdr:from>
    <xdr:ext cx="528955"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5904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120650</xdr:rowOff>
    </xdr:from>
    <xdr:to>
      <xdr:col>10</xdr:col>
      <xdr:colOff>114300</xdr:colOff>
      <xdr:row>57</xdr:row>
      <xdr:rowOff>158115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330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86360</xdr:rowOff>
    </xdr:from>
    <xdr:to>
      <xdr:col>10</xdr:col>
      <xdr:colOff>165100</xdr:colOff>
      <xdr:row>58</xdr:row>
      <xdr:rowOff>15875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6985</xdr:rowOff>
    </xdr:from>
    <xdr:ext cx="528955" cy="25336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9510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137160</xdr:rowOff>
    </xdr:from>
    <xdr:to>
      <xdr:col>6</xdr:col>
      <xdr:colOff>38100</xdr:colOff>
      <xdr:row>58</xdr:row>
      <xdr:rowOff>67310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58420</xdr:rowOff>
    </xdr:from>
    <xdr:ext cx="528955"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10002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63,462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84455</xdr:rowOff>
    </xdr:from>
    <xdr:to>
      <xdr:col>24</xdr:col>
      <xdr:colOff>114300</xdr:colOff>
      <xdr:row>58</xdr:row>
      <xdr:rowOff>14605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63500</xdr:rowOff>
    </xdr:from>
    <xdr:ext cx="534670" cy="25336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361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141605</xdr:rowOff>
    </xdr:from>
    <xdr:to>
      <xdr:col>20</xdr:col>
      <xdr:colOff>38100</xdr:colOff>
      <xdr:row>58</xdr:row>
      <xdr:rowOff>71755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63500</xdr:rowOff>
    </xdr:from>
    <xdr:ext cx="528955" cy="25336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29965" y="100076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95885</xdr:rowOff>
    </xdr:from>
    <xdr:to>
      <xdr:col>15</xdr:col>
      <xdr:colOff>101600</xdr:colOff>
      <xdr:row>58</xdr:row>
      <xdr:rowOff>26035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17780</xdr:rowOff>
    </xdr:from>
    <xdr:ext cx="528955" cy="25336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99618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69215</xdr:rowOff>
    </xdr:from>
    <xdr:to>
      <xdr:col>10</xdr:col>
      <xdr:colOff>165100</xdr:colOff>
      <xdr:row>57</xdr:row>
      <xdr:rowOff>170815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15875</xdr:rowOff>
    </xdr:from>
    <xdr:ext cx="52895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96170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107315</xdr:rowOff>
    </xdr:from>
    <xdr:to>
      <xdr:col>6</xdr:col>
      <xdr:colOff>38100</xdr:colOff>
      <xdr:row>58</xdr:row>
      <xdr:rowOff>37465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53975</xdr:rowOff>
    </xdr:from>
    <xdr:ext cx="528955" cy="25336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96551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3205" cy="25336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336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336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336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336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2540</xdr:rowOff>
    </xdr:from>
    <xdr:to>
      <xdr:col>24</xdr:col>
      <xdr:colOff>62865</xdr:colOff>
      <xdr:row>78</xdr:row>
      <xdr:rowOff>117475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940"/>
          <a:ext cx="1270" cy="1143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121285</xdr:rowOff>
    </xdr:from>
    <xdr:ext cx="378460" cy="25336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3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117475</xdr:rowOff>
    </xdr:from>
    <xdr:to>
      <xdr:col>24</xdr:col>
      <xdr:colOff>152400</xdr:colOff>
      <xdr:row>78</xdr:row>
      <xdr:rowOff>117475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120650</xdr:rowOff>
    </xdr:from>
    <xdr:ext cx="534670" cy="25336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21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25,505</a:t>
          </a:r>
          <a:endParaRPr kumimoji="1" lang="ja-JP" altLang="en-US" sz="1000" b="1">
            <a:latin typeface="ＭＳ Ｐゴシック"/>
            <a:ea typeface="ＭＳ Ｐゴシック"/>
          </a:endParaRPr>
        </a:p>
      </xdr:txBody>
    </xdr:sp>
    <xdr:clientData/>
  </xdr:oneCellAnchor>
  <xdr:twoCellAnchor>
    <xdr:from>
      <xdr:col>23</xdr:col>
      <xdr:colOff>165100</xdr:colOff>
      <xdr:row>72</xdr:row>
      <xdr:rowOff>2540</xdr:rowOff>
    </xdr:from>
    <xdr:to>
      <xdr:col>24</xdr:col>
      <xdr:colOff>152400</xdr:colOff>
      <xdr:row>72</xdr:row>
      <xdr:rowOff>2540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57150</xdr:rowOff>
    </xdr:from>
    <xdr:to>
      <xdr:col>24</xdr:col>
      <xdr:colOff>63500</xdr:colOff>
      <xdr:row>77</xdr:row>
      <xdr:rowOff>100965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5880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40640</xdr:rowOff>
    </xdr:from>
    <xdr:ext cx="469900" cy="25336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9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62230</xdr:rowOff>
    </xdr:from>
    <xdr:to>
      <xdr:col>24</xdr:col>
      <xdr:colOff>114300</xdr:colOff>
      <xdr:row>77</xdr:row>
      <xdr:rowOff>163830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19685</xdr:rowOff>
    </xdr:from>
    <xdr:to>
      <xdr:col>19</xdr:col>
      <xdr:colOff>177800</xdr:colOff>
      <xdr:row>77</xdr:row>
      <xdr:rowOff>100965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2133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65405</xdr:rowOff>
    </xdr:from>
    <xdr:to>
      <xdr:col>20</xdr:col>
      <xdr:colOff>38100</xdr:colOff>
      <xdr:row>77</xdr:row>
      <xdr:rowOff>167005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158115</xdr:rowOff>
    </xdr:from>
    <xdr:ext cx="464185" cy="25336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350" y="1335976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19685</xdr:rowOff>
    </xdr:from>
    <xdr:to>
      <xdr:col>15</xdr:col>
      <xdr:colOff>50800</xdr:colOff>
      <xdr:row>77</xdr:row>
      <xdr:rowOff>45085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2133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68580</xdr:rowOff>
    </xdr:from>
    <xdr:to>
      <xdr:col>15</xdr:col>
      <xdr:colOff>101600</xdr:colOff>
      <xdr:row>77</xdr:row>
      <xdr:rowOff>170180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161290</xdr:rowOff>
    </xdr:from>
    <xdr:ext cx="464185" cy="259080"/>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350" y="133629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45085</xdr:rowOff>
    </xdr:from>
    <xdr:to>
      <xdr:col>10</xdr:col>
      <xdr:colOff>114300</xdr:colOff>
      <xdr:row>77</xdr:row>
      <xdr:rowOff>52070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4673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73660</xdr:rowOff>
    </xdr:from>
    <xdr:to>
      <xdr:col>10</xdr:col>
      <xdr:colOff>165100</xdr:colOff>
      <xdr:row>78</xdr:row>
      <xdr:rowOff>3810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166370</xdr:rowOff>
    </xdr:from>
    <xdr:ext cx="464185" cy="25336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350" y="133680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74930</xdr:rowOff>
    </xdr:from>
    <xdr:to>
      <xdr:col>6</xdr:col>
      <xdr:colOff>38100</xdr:colOff>
      <xdr:row>78</xdr:row>
      <xdr:rowOff>5080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77</xdr:row>
      <xdr:rowOff>167640</xdr:rowOff>
    </xdr:from>
    <xdr:ext cx="464185" cy="25336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350" y="133692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6350</xdr:rowOff>
    </xdr:from>
    <xdr:to>
      <xdr:col>24</xdr:col>
      <xdr:colOff>114300</xdr:colOff>
      <xdr:row>77</xdr:row>
      <xdr:rowOff>107950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29210</xdr:rowOff>
    </xdr:from>
    <xdr:ext cx="469900" cy="25336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594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50165</xdr:rowOff>
    </xdr:from>
    <xdr:to>
      <xdr:col>20</xdr:col>
      <xdr:colOff>38100</xdr:colOff>
      <xdr:row>77</xdr:row>
      <xdr:rowOff>151765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5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168275</xdr:rowOff>
    </xdr:from>
    <xdr:ext cx="464185" cy="25336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350" y="130270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140335</xdr:rowOff>
    </xdr:from>
    <xdr:to>
      <xdr:col>15</xdr:col>
      <xdr:colOff>101600</xdr:colOff>
      <xdr:row>77</xdr:row>
      <xdr:rowOff>70485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17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86995</xdr:rowOff>
    </xdr:from>
    <xdr:ext cx="464185" cy="25336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350" y="129457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166370</xdr:rowOff>
    </xdr:from>
    <xdr:to>
      <xdr:col>10</xdr:col>
      <xdr:colOff>165100</xdr:colOff>
      <xdr:row>77</xdr:row>
      <xdr:rowOff>95885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196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112395</xdr:rowOff>
    </xdr:from>
    <xdr:ext cx="464185" cy="25336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350" y="129711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635</xdr:rowOff>
    </xdr:from>
    <xdr:to>
      <xdr:col>6</xdr:col>
      <xdr:colOff>38100</xdr:colOff>
      <xdr:row>77</xdr:row>
      <xdr:rowOff>102235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118745</xdr:rowOff>
    </xdr:from>
    <xdr:ext cx="46418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350" y="129774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11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168910</xdr:rowOff>
    </xdr:from>
    <xdr:ext cx="531495" cy="25336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9710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54610</xdr:rowOff>
    </xdr:from>
    <xdr:ext cx="531495" cy="25336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685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54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111760</xdr:rowOff>
    </xdr:from>
    <xdr:ext cx="531495" cy="25336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3995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9915" cy="25336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970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54610</xdr:rowOff>
    </xdr:from>
    <xdr:ext cx="589915" cy="25336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8280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90</xdr:row>
      <xdr:rowOff>111760</xdr:rowOff>
    </xdr:from>
    <xdr:ext cx="589915" cy="25336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5422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398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88</xdr:row>
      <xdr:rowOff>168910</xdr:rowOff>
    </xdr:from>
    <xdr:ext cx="589915" cy="25336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2565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168275</xdr:rowOff>
    </xdr:from>
    <xdr:to>
      <xdr:col>24</xdr:col>
      <xdr:colOff>62865</xdr:colOff>
      <xdr:row>98</xdr:row>
      <xdr:rowOff>65405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8775"/>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69215</xdr:rowOff>
    </xdr:from>
    <xdr:ext cx="534670"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71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65405</xdr:rowOff>
    </xdr:from>
    <xdr:to>
      <xdr:col>24</xdr:col>
      <xdr:colOff>152400</xdr:colOff>
      <xdr:row>98</xdr:row>
      <xdr:rowOff>65405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7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114935</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3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189,022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168275</xdr:rowOff>
    </xdr:from>
    <xdr:to>
      <xdr:col>24</xdr:col>
      <xdr:colOff>152400</xdr:colOff>
      <xdr:row>90</xdr:row>
      <xdr:rowOff>168275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8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166370</xdr:rowOff>
    </xdr:from>
    <xdr:to>
      <xdr:col>24</xdr:col>
      <xdr:colOff>63500</xdr:colOff>
      <xdr:row>97</xdr:row>
      <xdr:rowOff>107950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25570"/>
          <a:ext cx="8382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50800</xdr:rowOff>
    </xdr:from>
    <xdr:ext cx="598805" cy="25908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671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108,435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27305</xdr:rowOff>
    </xdr:from>
    <xdr:to>
      <xdr:col>24</xdr:col>
      <xdr:colOff>114300</xdr:colOff>
      <xdr:row>95</xdr:row>
      <xdr:rowOff>128905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1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107950</xdr:rowOff>
    </xdr:from>
    <xdr:to>
      <xdr:col>19</xdr:col>
      <xdr:colOff>177800</xdr:colOff>
      <xdr:row>98</xdr:row>
      <xdr:rowOff>12700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386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132715</xdr:rowOff>
    </xdr:from>
    <xdr:to>
      <xdr:col>20</xdr:col>
      <xdr:colOff>38100</xdr:colOff>
      <xdr:row>96</xdr:row>
      <xdr:rowOff>63500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20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79375</xdr:rowOff>
    </xdr:from>
    <xdr:ext cx="528955" cy="2584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29965" y="161956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97,420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34925</xdr:rowOff>
    </xdr:from>
    <xdr:to>
      <xdr:col>15</xdr:col>
      <xdr:colOff>50800</xdr:colOff>
      <xdr:row>98</xdr:row>
      <xdr:rowOff>12700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65575"/>
          <a:ext cx="8890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43815</xdr:rowOff>
    </xdr:from>
    <xdr:to>
      <xdr:col>15</xdr:col>
      <xdr:colOff>101600</xdr:colOff>
      <xdr:row>96</xdr:row>
      <xdr:rowOff>145415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161925</xdr:rowOff>
    </xdr:from>
    <xdr:ext cx="52895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0965" y="162782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88,715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34925</xdr:rowOff>
    </xdr:from>
    <xdr:to>
      <xdr:col>10</xdr:col>
      <xdr:colOff>114300</xdr:colOff>
      <xdr:row>98</xdr:row>
      <xdr:rowOff>105410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65575"/>
          <a:ext cx="8890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99695</xdr:rowOff>
    </xdr:from>
    <xdr:to>
      <xdr:col>10</xdr:col>
      <xdr:colOff>165100</xdr:colOff>
      <xdr:row>96</xdr:row>
      <xdr:rowOff>29845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46355</xdr:rowOff>
    </xdr:from>
    <xdr:ext cx="59309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580" y="161626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166370</xdr:rowOff>
    </xdr:from>
    <xdr:to>
      <xdr:col>6</xdr:col>
      <xdr:colOff>38100</xdr:colOff>
      <xdr:row>97</xdr:row>
      <xdr:rowOff>96520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113030</xdr:rowOff>
    </xdr:from>
    <xdr:ext cx="52895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2965" y="164007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75,891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115570</xdr:rowOff>
    </xdr:from>
    <xdr:to>
      <xdr:col>24</xdr:col>
      <xdr:colOff>114300</xdr:colOff>
      <xdr:row>97</xdr:row>
      <xdr:rowOff>45720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7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93980</xdr:rowOff>
    </xdr:from>
    <xdr:ext cx="534670" cy="25908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53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57150</xdr:rowOff>
    </xdr:from>
    <xdr:to>
      <xdr:col>20</xdr:col>
      <xdr:colOff>38100</xdr:colOff>
      <xdr:row>97</xdr:row>
      <xdr:rowOff>158750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8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149860</xdr:rowOff>
    </xdr:from>
    <xdr:ext cx="52895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29965" y="167805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133350</xdr:rowOff>
    </xdr:from>
    <xdr:to>
      <xdr:col>15</xdr:col>
      <xdr:colOff>101600</xdr:colOff>
      <xdr:row>98</xdr:row>
      <xdr:rowOff>63500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6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54610</xdr:rowOff>
    </xdr:from>
    <xdr:ext cx="528955" cy="25336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0965" y="168567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155575</xdr:rowOff>
    </xdr:from>
    <xdr:to>
      <xdr:col>10</xdr:col>
      <xdr:colOff>165100</xdr:colOff>
      <xdr:row>97</xdr:row>
      <xdr:rowOff>86360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14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76835</xdr:rowOff>
    </xdr:from>
    <xdr:ext cx="528955" cy="25336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1965" y="167074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54610</xdr:rowOff>
    </xdr:from>
    <xdr:to>
      <xdr:col>6</xdr:col>
      <xdr:colOff>38100</xdr:colOff>
      <xdr:row>98</xdr:row>
      <xdr:rowOff>156210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5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147320</xdr:rowOff>
    </xdr:from>
    <xdr:ext cx="528955"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2965" y="16949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3205"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9915" cy="25336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826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9915"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9915"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915" cy="25336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6350</xdr:rowOff>
    </xdr:from>
    <xdr:to>
      <xdr:col>54</xdr:col>
      <xdr:colOff>189865</xdr:colOff>
      <xdr:row>38</xdr:row>
      <xdr:rowOff>36830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492750"/>
          <a:ext cx="1270" cy="1059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40640</xdr:rowOff>
    </xdr:from>
    <xdr:ext cx="534670" cy="25336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557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23,494</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36830</xdr:rowOff>
    </xdr:from>
    <xdr:to>
      <xdr:col>55</xdr:col>
      <xdr:colOff>88900</xdr:colOff>
      <xdr:row>38</xdr:row>
      <xdr:rowOff>36830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5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123825</xdr:rowOff>
    </xdr:from>
    <xdr:ext cx="598805" cy="25336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2673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162,571</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6350</xdr:rowOff>
    </xdr:from>
    <xdr:to>
      <xdr:col>55</xdr:col>
      <xdr:colOff>88900</xdr:colOff>
      <xdr:row>32</xdr:row>
      <xdr:rowOff>6350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492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100965</xdr:rowOff>
    </xdr:from>
    <xdr:to>
      <xdr:col>55</xdr:col>
      <xdr:colOff>0</xdr:colOff>
      <xdr:row>36</xdr:row>
      <xdr:rowOff>109220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27316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71755</xdr:rowOff>
    </xdr:from>
    <xdr:ext cx="534670" cy="259080"/>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072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48895</xdr:rowOff>
    </xdr:from>
    <xdr:to>
      <xdr:col>55</xdr:col>
      <xdr:colOff>50800</xdr:colOff>
      <xdr:row>36</xdr:row>
      <xdr:rowOff>150495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45720</xdr:rowOff>
    </xdr:from>
    <xdr:to>
      <xdr:col>50</xdr:col>
      <xdr:colOff>114300</xdr:colOff>
      <xdr:row>36</xdr:row>
      <xdr:rowOff>109220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1792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63500</xdr:rowOff>
    </xdr:from>
    <xdr:to>
      <xdr:col>50</xdr:col>
      <xdr:colOff>165100</xdr:colOff>
      <xdr:row>36</xdr:row>
      <xdr:rowOff>164465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155575</xdr:rowOff>
    </xdr:from>
    <xdr:ext cx="528955" cy="25336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1965" y="63277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58,427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142240</xdr:rowOff>
    </xdr:from>
    <xdr:to>
      <xdr:col>45</xdr:col>
      <xdr:colOff>177800</xdr:colOff>
      <xdr:row>36</xdr:row>
      <xdr:rowOff>45720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14299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63500</xdr:rowOff>
    </xdr:from>
    <xdr:to>
      <xdr:col>46</xdr:col>
      <xdr:colOff>38100</xdr:colOff>
      <xdr:row>36</xdr:row>
      <xdr:rowOff>165100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156210</xdr:rowOff>
    </xdr:from>
    <xdr:ext cx="528955" cy="25336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2965" y="63284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65405</xdr:rowOff>
    </xdr:from>
    <xdr:to>
      <xdr:col>41</xdr:col>
      <xdr:colOff>50800</xdr:colOff>
      <xdr:row>35</xdr:row>
      <xdr:rowOff>142240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80355"/>
          <a:ext cx="889000" cy="762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92710</xdr:rowOff>
    </xdr:from>
    <xdr:to>
      <xdr:col>41</xdr:col>
      <xdr:colOff>101600</xdr:colOff>
      <xdr:row>37</xdr:row>
      <xdr:rowOff>22860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26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13970</xdr:rowOff>
    </xdr:from>
    <xdr:ext cx="528955"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3965" y="63576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32</xdr:row>
      <xdr:rowOff>17780</xdr:rowOff>
    </xdr:from>
    <xdr:to>
      <xdr:col>36</xdr:col>
      <xdr:colOff>165100</xdr:colOff>
      <xdr:row>32</xdr:row>
      <xdr:rowOff>119380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50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110490</xdr:rowOff>
    </xdr:from>
    <xdr:ext cx="593090" cy="25336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580" y="559689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154,313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50165</xdr:rowOff>
    </xdr:from>
    <xdr:to>
      <xdr:col>55</xdr:col>
      <xdr:colOff>50800</xdr:colOff>
      <xdr:row>36</xdr:row>
      <xdr:rowOff>151765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29210</xdr:rowOff>
    </xdr:from>
    <xdr:ext cx="534670" cy="25336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014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60,071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57785</xdr:rowOff>
    </xdr:from>
    <xdr:to>
      <xdr:col>50</xdr:col>
      <xdr:colOff>165100</xdr:colOff>
      <xdr:row>36</xdr:row>
      <xdr:rowOff>159385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4445</xdr:rowOff>
    </xdr:from>
    <xdr:ext cx="528955"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1965" y="60051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59,068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166370</xdr:rowOff>
    </xdr:from>
    <xdr:to>
      <xdr:col>46</xdr:col>
      <xdr:colOff>38100</xdr:colOff>
      <xdr:row>36</xdr:row>
      <xdr:rowOff>96520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113030</xdr:rowOff>
    </xdr:from>
    <xdr:ext cx="528955"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2965" y="59423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91440</xdr:rowOff>
    </xdr:from>
    <xdr:to>
      <xdr:col>41</xdr:col>
      <xdr:colOff>101600</xdr:colOff>
      <xdr:row>36</xdr:row>
      <xdr:rowOff>21590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38100</xdr:rowOff>
    </xdr:from>
    <xdr:ext cx="528955"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3965" y="58674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14605</xdr:rowOff>
    </xdr:from>
    <xdr:to>
      <xdr:col>36</xdr:col>
      <xdr:colOff>165100</xdr:colOff>
      <xdr:row>31</xdr:row>
      <xdr:rowOff>116205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132715</xdr:rowOff>
    </xdr:from>
    <xdr:ext cx="593090" cy="25336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580" y="510476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177,273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71,257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54610</xdr:rowOff>
    </xdr:from>
    <xdr:ext cx="243205" cy="25336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080" y="9827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9915" cy="25336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50</xdr:row>
      <xdr:rowOff>111760</xdr:rowOff>
    </xdr:from>
    <xdr:ext cx="589915" cy="25336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6842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169545</xdr:rowOff>
    </xdr:from>
    <xdr:to>
      <xdr:col>54</xdr:col>
      <xdr:colOff>189865</xdr:colOff>
      <xdr:row>57</xdr:row>
      <xdr:rowOff>129540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42045"/>
          <a:ext cx="1270" cy="1160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133350</xdr:rowOff>
    </xdr:from>
    <xdr:ext cx="534670" cy="25336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060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11,809</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129540</xdr:rowOff>
    </xdr:from>
    <xdr:to>
      <xdr:col>55</xdr:col>
      <xdr:colOff>88900</xdr:colOff>
      <xdr:row>57</xdr:row>
      <xdr:rowOff>129540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0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116205</xdr:rowOff>
    </xdr:from>
    <xdr:ext cx="598805" cy="25908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17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214,767</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169545</xdr:rowOff>
    </xdr:from>
    <xdr:to>
      <xdr:col>55</xdr:col>
      <xdr:colOff>88900</xdr:colOff>
      <xdr:row>50</xdr:row>
      <xdr:rowOff>169545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42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6350</xdr:rowOff>
    </xdr:from>
    <xdr:to>
      <xdr:col>55</xdr:col>
      <xdr:colOff>0</xdr:colOff>
      <xdr:row>57</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77900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27940</xdr:rowOff>
    </xdr:from>
    <xdr:ext cx="534670" cy="25908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57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54,621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5080</xdr:rowOff>
    </xdr:from>
    <xdr:to>
      <xdr:col>55</xdr:col>
      <xdr:colOff>50800</xdr:colOff>
      <xdr:row>56</xdr:row>
      <xdr:rowOff>106680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140970</xdr:rowOff>
    </xdr:from>
    <xdr:to>
      <xdr:col>50</xdr:col>
      <xdr:colOff>114300</xdr:colOff>
      <xdr:row>57</xdr:row>
      <xdr:rowOff>6350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7421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59055</xdr:rowOff>
    </xdr:from>
    <xdr:to>
      <xdr:col>50</xdr:col>
      <xdr:colOff>165100</xdr:colOff>
      <xdr:row>56</xdr:row>
      <xdr:rowOff>160655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6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6350</xdr:rowOff>
    </xdr:from>
    <xdr:ext cx="528955" cy="25336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1965" y="94361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41910</xdr:rowOff>
    </xdr:from>
    <xdr:to>
      <xdr:col>45</xdr:col>
      <xdr:colOff>177800</xdr:colOff>
      <xdr:row>56</xdr:row>
      <xdr:rowOff>140970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4311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69215</xdr:rowOff>
    </xdr:from>
    <xdr:to>
      <xdr:col>46</xdr:col>
      <xdr:colOff>38100</xdr:colOff>
      <xdr:row>56</xdr:row>
      <xdr:rowOff>170815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6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15875</xdr:rowOff>
    </xdr:from>
    <xdr:ext cx="528955" cy="25908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2965" y="94456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101600</xdr:rowOff>
    </xdr:from>
    <xdr:to>
      <xdr:col>41</xdr:col>
      <xdr:colOff>50800</xdr:colOff>
      <xdr:row>56</xdr:row>
      <xdr:rowOff>41910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531350"/>
          <a:ext cx="889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48260</xdr:rowOff>
    </xdr:from>
    <xdr:to>
      <xdr:col>41</xdr:col>
      <xdr:colOff>101600</xdr:colOff>
      <xdr:row>56</xdr:row>
      <xdr:rowOff>149860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4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140970</xdr:rowOff>
    </xdr:from>
    <xdr:ext cx="528955" cy="25908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3965" y="97421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19685</xdr:rowOff>
    </xdr:from>
    <xdr:to>
      <xdr:col>36</xdr:col>
      <xdr:colOff>165100</xdr:colOff>
      <xdr:row>56</xdr:row>
      <xdr:rowOff>121285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2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112395</xdr:rowOff>
    </xdr:from>
    <xdr:ext cx="528955" cy="25336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4965" y="97135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146050</xdr:rowOff>
    </xdr:from>
    <xdr:to>
      <xdr:col>55</xdr:col>
      <xdr:colOff>50800</xdr:colOff>
      <xdr:row>57</xdr:row>
      <xdr:rowOff>76200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4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60960</xdr:rowOff>
    </xdr:from>
    <xdr:ext cx="534670"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62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127000</xdr:rowOff>
    </xdr:from>
    <xdr:to>
      <xdr:col>50</xdr:col>
      <xdr:colOff>165100</xdr:colOff>
      <xdr:row>57</xdr:row>
      <xdr:rowOff>57150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48260</xdr:rowOff>
    </xdr:from>
    <xdr:ext cx="528955"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1965" y="98209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33,369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90170</xdr:rowOff>
    </xdr:from>
    <xdr:to>
      <xdr:col>46</xdr:col>
      <xdr:colOff>38100</xdr:colOff>
      <xdr:row>57</xdr:row>
      <xdr:rowOff>20320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11430</xdr:rowOff>
    </xdr:from>
    <xdr:ext cx="528955"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2965" y="97840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39,770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162560</xdr:rowOff>
    </xdr:from>
    <xdr:to>
      <xdr:col>41</xdr:col>
      <xdr:colOff>101600</xdr:colOff>
      <xdr:row>56</xdr:row>
      <xdr:rowOff>92710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109220</xdr:rowOff>
    </xdr:from>
    <xdr:ext cx="528955" cy="25336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3965" y="93675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57,164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50800</xdr:rowOff>
    </xdr:from>
    <xdr:to>
      <xdr:col>36</xdr:col>
      <xdr:colOff>165100</xdr:colOff>
      <xdr:row>55</xdr:row>
      <xdr:rowOff>152400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48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168910</xdr:rowOff>
    </xdr:from>
    <xdr:ext cx="528955" cy="25336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4965" y="92557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205" cy="25908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336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37465</xdr:rowOff>
    </xdr:from>
    <xdr:to>
      <xdr:col>54</xdr:col>
      <xdr:colOff>189865</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21041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155575</xdr:rowOff>
    </xdr:from>
    <xdr:ext cx="534670" cy="25336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856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72,375</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37465</xdr:rowOff>
    </xdr:from>
    <xdr:to>
      <xdr:col>55</xdr:col>
      <xdr:colOff>88900</xdr:colOff>
      <xdr:row>71</xdr:row>
      <xdr:rowOff>37465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21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20320</xdr:rowOff>
    </xdr:from>
    <xdr:to>
      <xdr:col>55</xdr:col>
      <xdr:colOff>0</xdr:colOff>
      <xdr:row>78</xdr:row>
      <xdr:rowOff>106680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39342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167005</xdr:rowOff>
    </xdr:from>
    <xdr:ext cx="534670" cy="25336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9720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144145</xdr:rowOff>
    </xdr:from>
    <xdr:to>
      <xdr:col>55</xdr:col>
      <xdr:colOff>50800</xdr:colOff>
      <xdr:row>78</xdr:row>
      <xdr:rowOff>74930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1270</xdr:rowOff>
    </xdr:from>
    <xdr:to>
      <xdr:col>50</xdr:col>
      <xdr:colOff>114300</xdr:colOff>
      <xdr:row>78</xdr:row>
      <xdr:rowOff>20320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743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1905</xdr:rowOff>
    </xdr:from>
    <xdr:to>
      <xdr:col>50</xdr:col>
      <xdr:colOff>165100</xdr:colOff>
      <xdr:row>78</xdr:row>
      <xdr:rowOff>103505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7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94615</xdr:rowOff>
    </xdr:from>
    <xdr:ext cx="464185" cy="259080"/>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404350" y="134677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1270</xdr:rowOff>
    </xdr:from>
    <xdr:to>
      <xdr:col>45</xdr:col>
      <xdr:colOff>177800</xdr:colOff>
      <xdr:row>78</xdr:row>
      <xdr:rowOff>38100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743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143510</xdr:rowOff>
    </xdr:from>
    <xdr:to>
      <xdr:col>46</xdr:col>
      <xdr:colOff>38100</xdr:colOff>
      <xdr:row>78</xdr:row>
      <xdr:rowOff>73025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64135</xdr:rowOff>
    </xdr:from>
    <xdr:ext cx="528955" cy="25336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2965" y="134372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123190</xdr:rowOff>
    </xdr:from>
    <xdr:to>
      <xdr:col>41</xdr:col>
      <xdr:colOff>50800</xdr:colOff>
      <xdr:row>78</xdr:row>
      <xdr:rowOff>38100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32484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116205</xdr:rowOff>
    </xdr:from>
    <xdr:to>
      <xdr:col>41</xdr:col>
      <xdr:colOff>101600</xdr:colOff>
      <xdr:row>78</xdr:row>
      <xdr:rowOff>46355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63500</xdr:rowOff>
    </xdr:from>
    <xdr:ext cx="528955" cy="25336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3965" y="13093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79375</xdr:rowOff>
    </xdr:from>
    <xdr:to>
      <xdr:col>36</xdr:col>
      <xdr:colOff>165100</xdr:colOff>
      <xdr:row>78</xdr:row>
      <xdr:rowOff>9525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8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635</xdr:rowOff>
    </xdr:from>
    <xdr:ext cx="528955"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4965" y="133737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55880</xdr:rowOff>
    </xdr:from>
    <xdr:to>
      <xdr:col>55</xdr:col>
      <xdr:colOff>50800</xdr:colOff>
      <xdr:row>78</xdr:row>
      <xdr:rowOff>157480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142240</xdr:rowOff>
    </xdr:from>
    <xdr:ext cx="469900" cy="259080"/>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43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140970</xdr:rowOff>
    </xdr:from>
    <xdr:to>
      <xdr:col>50</xdr:col>
      <xdr:colOff>165100</xdr:colOff>
      <xdr:row>78</xdr:row>
      <xdr:rowOff>71120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87630</xdr:rowOff>
    </xdr:from>
    <xdr:ext cx="528955" cy="25336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1965" y="131178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121920</xdr:rowOff>
    </xdr:from>
    <xdr:to>
      <xdr:col>46</xdr:col>
      <xdr:colOff>38100</xdr:colOff>
      <xdr:row>78</xdr:row>
      <xdr:rowOff>52070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68580</xdr:rowOff>
    </xdr:from>
    <xdr:ext cx="528955"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2965" y="130987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11,263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158750</xdr:rowOff>
    </xdr:from>
    <xdr:to>
      <xdr:col>41</xdr:col>
      <xdr:colOff>101600</xdr:colOff>
      <xdr:row>78</xdr:row>
      <xdr:rowOff>88900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80010</xdr:rowOff>
    </xdr:from>
    <xdr:ext cx="464185"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350" y="134531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72390</xdr:rowOff>
    </xdr:from>
    <xdr:to>
      <xdr:col>36</xdr:col>
      <xdr:colOff>165100</xdr:colOff>
      <xdr:row>78</xdr:row>
      <xdr:rowOff>2540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19050</xdr:rowOff>
    </xdr:from>
    <xdr:ext cx="528955" cy="25336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4965" y="13049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13,853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9915" cy="25336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9915"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91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11430</xdr:rowOff>
    </xdr:from>
    <xdr:to>
      <xdr:col>54</xdr:col>
      <xdr:colOff>189865</xdr:colOff>
      <xdr:row>98</xdr:row>
      <xdr:rowOff>153035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41930"/>
          <a:ext cx="127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156845</xdr:rowOff>
    </xdr:from>
    <xdr:ext cx="469900" cy="25336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589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8,254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153035</xdr:rowOff>
    </xdr:from>
    <xdr:to>
      <xdr:col>55</xdr:col>
      <xdr:colOff>88900</xdr:colOff>
      <xdr:row>98</xdr:row>
      <xdr:rowOff>153035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55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129540</xdr:rowOff>
    </xdr:from>
    <xdr:ext cx="598805" cy="259080"/>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217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206,867</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11430</xdr:rowOff>
    </xdr:from>
    <xdr:to>
      <xdr:col>55</xdr:col>
      <xdr:colOff>88900</xdr:colOff>
      <xdr:row>90</xdr:row>
      <xdr:rowOff>11430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4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104775</xdr:rowOff>
    </xdr:from>
    <xdr:to>
      <xdr:col>55</xdr:col>
      <xdr:colOff>0</xdr:colOff>
      <xdr:row>98</xdr:row>
      <xdr:rowOff>113030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90687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93980</xdr:rowOff>
    </xdr:from>
    <xdr:ext cx="534670" cy="259080"/>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531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71120</xdr:rowOff>
    </xdr:from>
    <xdr:to>
      <xdr:col>55</xdr:col>
      <xdr:colOff>50800</xdr:colOff>
      <xdr:row>98</xdr:row>
      <xdr:rowOff>1270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0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57785</xdr:rowOff>
    </xdr:from>
    <xdr:to>
      <xdr:col>50</xdr:col>
      <xdr:colOff>114300</xdr:colOff>
      <xdr:row>98</xdr:row>
      <xdr:rowOff>104775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85988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116205</xdr:rowOff>
    </xdr:from>
    <xdr:to>
      <xdr:col>50</xdr:col>
      <xdr:colOff>165100</xdr:colOff>
      <xdr:row>98</xdr:row>
      <xdr:rowOff>46355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4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63500</xdr:rowOff>
    </xdr:from>
    <xdr:ext cx="528955" cy="25336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1965" y="16522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28,905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55245</xdr:rowOff>
    </xdr:from>
    <xdr:to>
      <xdr:col>45</xdr:col>
      <xdr:colOff>177800</xdr:colOff>
      <xdr:row>98</xdr:row>
      <xdr:rowOff>57785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685895"/>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139700</xdr:rowOff>
    </xdr:from>
    <xdr:to>
      <xdr:col>46</xdr:col>
      <xdr:colOff>38100</xdr:colOff>
      <xdr:row>98</xdr:row>
      <xdr:rowOff>69850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86360</xdr:rowOff>
    </xdr:from>
    <xdr:ext cx="528955" cy="25336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2965" y="165455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105410</xdr:rowOff>
    </xdr:from>
    <xdr:to>
      <xdr:col>41</xdr:col>
      <xdr:colOff>50800</xdr:colOff>
      <xdr:row>97</xdr:row>
      <xdr:rowOff>55245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564610"/>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136525</xdr:rowOff>
    </xdr:from>
    <xdr:to>
      <xdr:col>41</xdr:col>
      <xdr:colOff>101600</xdr:colOff>
      <xdr:row>98</xdr:row>
      <xdr:rowOff>66675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57785</xdr:rowOff>
    </xdr:from>
    <xdr:ext cx="528955"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3965" y="168598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114300</xdr:rowOff>
    </xdr:from>
    <xdr:to>
      <xdr:col>36</xdr:col>
      <xdr:colOff>165100</xdr:colOff>
      <xdr:row>98</xdr:row>
      <xdr:rowOff>44450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4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35560</xdr:rowOff>
    </xdr:from>
    <xdr:ext cx="528955"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4965" y="168376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29,152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62230</xdr:rowOff>
    </xdr:from>
    <xdr:to>
      <xdr:col>55</xdr:col>
      <xdr:colOff>50800</xdr:colOff>
      <xdr:row>98</xdr:row>
      <xdr:rowOff>163830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6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148590</xdr:rowOff>
    </xdr:from>
    <xdr:ext cx="534670" cy="259080"/>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79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13,475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53975</xdr:rowOff>
    </xdr:from>
    <xdr:to>
      <xdr:col>50</xdr:col>
      <xdr:colOff>165100</xdr:colOff>
      <xdr:row>98</xdr:row>
      <xdr:rowOff>155575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5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146685</xdr:rowOff>
    </xdr:from>
    <xdr:ext cx="528955" cy="25336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1965" y="169487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14,581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6985</xdr:rowOff>
    </xdr:from>
    <xdr:to>
      <xdr:col>46</xdr:col>
      <xdr:colOff>38100</xdr:colOff>
      <xdr:row>98</xdr:row>
      <xdr:rowOff>109220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09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99695</xdr:rowOff>
    </xdr:from>
    <xdr:ext cx="528955" cy="25336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2965" y="169017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4445</xdr:rowOff>
    </xdr:from>
    <xdr:to>
      <xdr:col>41</xdr:col>
      <xdr:colOff>101600</xdr:colOff>
      <xdr:row>97</xdr:row>
      <xdr:rowOff>106045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122555</xdr:rowOff>
    </xdr:from>
    <xdr:ext cx="528955" cy="25336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3965" y="164103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54610</xdr:rowOff>
    </xdr:from>
    <xdr:to>
      <xdr:col>36</xdr:col>
      <xdr:colOff>165100</xdr:colOff>
      <xdr:row>96</xdr:row>
      <xdr:rowOff>156210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51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1270</xdr:rowOff>
    </xdr:from>
    <xdr:ext cx="528955"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4965" y="162890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3205" cy="25336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336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336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336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13335</xdr:rowOff>
    </xdr:from>
    <xdr:to>
      <xdr:col>85</xdr:col>
      <xdr:colOff>126365</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499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159385</xdr:rowOff>
    </xdr:from>
    <xdr:ext cx="249555" cy="2584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674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132080</xdr:rowOff>
    </xdr:from>
    <xdr:ext cx="534670" cy="25336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2755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50,518</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13335</xdr:rowOff>
    </xdr:from>
    <xdr:to>
      <xdr:col>86</xdr:col>
      <xdr:colOff>25400</xdr:colOff>
      <xdr:row>32</xdr:row>
      <xdr:rowOff>13335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49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137795</xdr:rowOff>
    </xdr:from>
    <xdr:to>
      <xdr:col>85</xdr:col>
      <xdr:colOff>127000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65289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76835</xdr:rowOff>
    </xdr:from>
    <xdr:ext cx="469900" cy="25336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204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53975</xdr:rowOff>
    </xdr:from>
    <xdr:to>
      <xdr:col>85</xdr:col>
      <xdr:colOff>177800</xdr:colOff>
      <xdr:row>38</xdr:row>
      <xdr:rowOff>155575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68580</xdr:rowOff>
    </xdr:from>
    <xdr:to>
      <xdr:col>81</xdr:col>
      <xdr:colOff>50800</xdr:colOff>
      <xdr:row>38</xdr:row>
      <xdr:rowOff>137795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58368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64770</xdr:rowOff>
    </xdr:from>
    <xdr:to>
      <xdr:col>81</xdr:col>
      <xdr:colOff>101600</xdr:colOff>
      <xdr:row>38</xdr:row>
      <xdr:rowOff>166370</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7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11430</xdr:rowOff>
    </xdr:from>
    <xdr:ext cx="464185"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350" y="63550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68580</xdr:rowOff>
    </xdr:from>
    <xdr:to>
      <xdr:col>76</xdr:col>
      <xdr:colOff>114300</xdr:colOff>
      <xdr:row>38</xdr:row>
      <xdr:rowOff>82550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5836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48895</xdr:rowOff>
    </xdr:from>
    <xdr:to>
      <xdr:col>76</xdr:col>
      <xdr:colOff>165100</xdr:colOff>
      <xdr:row>38</xdr:row>
      <xdr:rowOff>150495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141605</xdr:rowOff>
    </xdr:from>
    <xdr:ext cx="464185"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350" y="66567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18415</xdr:rowOff>
    </xdr:from>
    <xdr:to>
      <xdr:col>71</xdr:col>
      <xdr:colOff>177800</xdr:colOff>
      <xdr:row>38</xdr:row>
      <xdr:rowOff>82550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362065"/>
          <a:ext cx="889000" cy="235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38100</xdr:rowOff>
    </xdr:from>
    <xdr:to>
      <xdr:col>72</xdr:col>
      <xdr:colOff>38100</xdr:colOff>
      <xdr:row>38</xdr:row>
      <xdr:rowOff>139700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130810</xdr:rowOff>
    </xdr:from>
    <xdr:ext cx="464185"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350" y="6645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50800</xdr:rowOff>
    </xdr:from>
    <xdr:to>
      <xdr:col>67</xdr:col>
      <xdr:colOff>101600</xdr:colOff>
      <xdr:row>38</xdr:row>
      <xdr:rowOff>152400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143510</xdr:rowOff>
    </xdr:from>
    <xdr:ext cx="464185" cy="25336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350" y="66586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32385</xdr:rowOff>
    </xdr:from>
    <xdr:ext cx="249555" cy="25336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47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86995</xdr:rowOff>
    </xdr:from>
    <xdr:to>
      <xdr:col>81</xdr:col>
      <xdr:colOff>101600</xdr:colOff>
      <xdr:row>39</xdr:row>
      <xdr:rowOff>17780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39</xdr:row>
      <xdr:rowOff>8255</xdr:rowOff>
    </xdr:from>
    <xdr:ext cx="313690" cy="25336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24455" y="669480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17780</xdr:rowOff>
    </xdr:from>
    <xdr:to>
      <xdr:col>76</xdr:col>
      <xdr:colOff>165100</xdr:colOff>
      <xdr:row>38</xdr:row>
      <xdr:rowOff>119380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135890</xdr:rowOff>
    </xdr:from>
    <xdr:ext cx="464185"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350" y="63080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31750</xdr:rowOff>
    </xdr:from>
    <xdr:to>
      <xdr:col>72</xdr:col>
      <xdr:colOff>38100</xdr:colOff>
      <xdr:row>38</xdr:row>
      <xdr:rowOff>133350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54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149860</xdr:rowOff>
    </xdr:from>
    <xdr:ext cx="464185"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350" y="6322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139065</xdr:rowOff>
    </xdr:from>
    <xdr:to>
      <xdr:col>67</xdr:col>
      <xdr:colOff>101600</xdr:colOff>
      <xdr:row>37</xdr:row>
      <xdr:rowOff>69215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86360</xdr:rowOff>
    </xdr:from>
    <xdr:ext cx="528955" cy="25336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46965" y="60871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205" cy="25336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205" cy="25336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840"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84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84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84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84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84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84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84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3205" cy="25908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336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89915" cy="25908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65405</xdr:rowOff>
    </xdr:from>
    <xdr:to>
      <xdr:col>85</xdr:col>
      <xdr:colOff>126365</xdr:colOff>
      <xdr:row>78</xdr:row>
      <xdr:rowOff>147320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238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151130</xdr:rowOff>
    </xdr:from>
    <xdr:ext cx="469900" cy="259080"/>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24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147320</xdr:rowOff>
    </xdr:from>
    <xdr:to>
      <xdr:col>86</xdr:col>
      <xdr:colOff>25400</xdr:colOff>
      <xdr:row>78</xdr:row>
      <xdr:rowOff>147320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12065</xdr:rowOff>
    </xdr:from>
    <xdr:ext cx="598805" cy="259080"/>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2013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106,353</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65405</xdr:rowOff>
    </xdr:from>
    <xdr:to>
      <xdr:col>86</xdr:col>
      <xdr:colOff>25400</xdr:colOff>
      <xdr:row>71</xdr:row>
      <xdr:rowOff>65405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23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34925</xdr:rowOff>
    </xdr:from>
    <xdr:to>
      <xdr:col>85</xdr:col>
      <xdr:colOff>127000</xdr:colOff>
      <xdr:row>76</xdr:row>
      <xdr:rowOff>62230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306512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53975</xdr:rowOff>
    </xdr:from>
    <xdr:ext cx="534670" cy="25336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308417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75565</xdr:rowOff>
    </xdr:from>
    <xdr:to>
      <xdr:col>85</xdr:col>
      <xdr:colOff>177800</xdr:colOff>
      <xdr:row>77</xdr:row>
      <xdr:rowOff>6350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3105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52705</xdr:rowOff>
    </xdr:from>
    <xdr:to>
      <xdr:col>81</xdr:col>
      <xdr:colOff>50800</xdr:colOff>
      <xdr:row>76</xdr:row>
      <xdr:rowOff>62230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30829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74930</xdr:rowOff>
    </xdr:from>
    <xdr:to>
      <xdr:col>81</xdr:col>
      <xdr:colOff>101600</xdr:colOff>
      <xdr:row>77</xdr:row>
      <xdr:rowOff>5080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167640</xdr:rowOff>
    </xdr:from>
    <xdr:ext cx="528955" cy="25336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3965" y="131978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52705</xdr:rowOff>
    </xdr:from>
    <xdr:to>
      <xdr:col>76</xdr:col>
      <xdr:colOff>114300</xdr:colOff>
      <xdr:row>76</xdr:row>
      <xdr:rowOff>92710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308290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82550</xdr:rowOff>
    </xdr:from>
    <xdr:to>
      <xdr:col>76</xdr:col>
      <xdr:colOff>165100</xdr:colOff>
      <xdr:row>77</xdr:row>
      <xdr:rowOff>12700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311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3810</xdr:rowOff>
    </xdr:from>
    <xdr:ext cx="528955"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4965" y="132054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92710</xdr:rowOff>
    </xdr:from>
    <xdr:to>
      <xdr:col>71</xdr:col>
      <xdr:colOff>177800</xdr:colOff>
      <xdr:row>76</xdr:row>
      <xdr:rowOff>121285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12291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95250</xdr:rowOff>
    </xdr:from>
    <xdr:to>
      <xdr:col>72</xdr:col>
      <xdr:colOff>38100</xdr:colOff>
      <xdr:row>77</xdr:row>
      <xdr:rowOff>25400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16510</xdr:rowOff>
    </xdr:from>
    <xdr:ext cx="528955" cy="25908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5965" y="13218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111760</xdr:rowOff>
    </xdr:from>
    <xdr:to>
      <xdr:col>67</xdr:col>
      <xdr:colOff>101600</xdr:colOff>
      <xdr:row>77</xdr:row>
      <xdr:rowOff>41910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14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33020</xdr:rowOff>
    </xdr:from>
    <xdr:ext cx="528955"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6965" y="132346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155575</xdr:rowOff>
    </xdr:from>
    <xdr:to>
      <xdr:col>85</xdr:col>
      <xdr:colOff>177800</xdr:colOff>
      <xdr:row>76</xdr:row>
      <xdr:rowOff>86360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3014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6985</xdr:rowOff>
    </xdr:from>
    <xdr:ext cx="534670" cy="25336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8657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41,240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11430</xdr:rowOff>
    </xdr:from>
    <xdr:to>
      <xdr:col>81</xdr:col>
      <xdr:colOff>101600</xdr:colOff>
      <xdr:row>76</xdr:row>
      <xdr:rowOff>113030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129540</xdr:rowOff>
    </xdr:from>
    <xdr:ext cx="528955"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3965" y="128168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1905</xdr:rowOff>
    </xdr:from>
    <xdr:to>
      <xdr:col>76</xdr:col>
      <xdr:colOff>165100</xdr:colOff>
      <xdr:row>76</xdr:row>
      <xdr:rowOff>103505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303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120650</xdr:rowOff>
    </xdr:from>
    <xdr:ext cx="528955" cy="25336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4965" y="128079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39,827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41910</xdr:rowOff>
    </xdr:from>
    <xdr:to>
      <xdr:col>72</xdr:col>
      <xdr:colOff>38100</xdr:colOff>
      <xdr:row>76</xdr:row>
      <xdr:rowOff>143510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307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160020</xdr:rowOff>
    </xdr:from>
    <xdr:ext cx="528955"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5965" y="12847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36,699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70485</xdr:rowOff>
    </xdr:from>
    <xdr:to>
      <xdr:col>67</xdr:col>
      <xdr:colOff>101600</xdr:colOff>
      <xdr:row>77</xdr:row>
      <xdr:rowOff>635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10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17780</xdr:rowOff>
    </xdr:from>
    <xdr:ext cx="528955" cy="25336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6965" y="128765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24,052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3205" cy="25336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080" y="16799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9915" cy="25336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370" y="16342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9915" cy="25336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370" y="15885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9915" cy="25336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83820</xdr:rowOff>
    </xdr:from>
    <xdr:to>
      <xdr:col>85</xdr:col>
      <xdr:colOff>126365</xdr:colOff>
      <xdr:row>98</xdr:row>
      <xdr:rowOff>139065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857220"/>
          <a:ext cx="127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143510</xdr:rowOff>
    </xdr:from>
    <xdr:ext cx="378460" cy="25336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69456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139065</xdr:rowOff>
    </xdr:from>
    <xdr:to>
      <xdr:col>86</xdr:col>
      <xdr:colOff>25400</xdr:colOff>
      <xdr:row>98</xdr:row>
      <xdr:rowOff>139065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30480</xdr:rowOff>
    </xdr:from>
    <xdr:ext cx="598805" cy="25336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63243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237,219</a:t>
          </a:r>
          <a:endParaRPr kumimoji="1" lang="ja-JP" altLang="en-US" sz="1000" b="1">
            <a:latin typeface="ＭＳ Ｐゴシック"/>
            <a:ea typeface="ＭＳ Ｐゴシック"/>
          </a:endParaRPr>
        </a:p>
      </xdr:txBody>
    </xdr:sp>
    <xdr:clientData/>
  </xdr:oneCellAnchor>
  <xdr:twoCellAnchor>
    <xdr:from>
      <xdr:col>85</xdr:col>
      <xdr:colOff>38100</xdr:colOff>
      <xdr:row>92</xdr:row>
      <xdr:rowOff>83820</xdr:rowOff>
    </xdr:from>
    <xdr:to>
      <xdr:col>86</xdr:col>
      <xdr:colOff>25400</xdr:colOff>
      <xdr:row>92</xdr:row>
      <xdr:rowOff>83820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85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82550</xdr:rowOff>
    </xdr:from>
    <xdr:to>
      <xdr:col>85</xdr:col>
      <xdr:colOff>127000</xdr:colOff>
      <xdr:row>98</xdr:row>
      <xdr:rowOff>89535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5481300" y="1688465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11430</xdr:rowOff>
    </xdr:from>
    <xdr:ext cx="534670" cy="259080"/>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6420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160020</xdr:rowOff>
    </xdr:from>
    <xdr:to>
      <xdr:col>85</xdr:col>
      <xdr:colOff>177800</xdr:colOff>
      <xdr:row>98</xdr:row>
      <xdr:rowOff>90170</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79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31750</xdr:rowOff>
    </xdr:from>
    <xdr:to>
      <xdr:col>81</xdr:col>
      <xdr:colOff>50800</xdr:colOff>
      <xdr:row>98</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4592300" y="1683385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159385</xdr:rowOff>
    </xdr:from>
    <xdr:to>
      <xdr:col>81</xdr:col>
      <xdr:colOff>101600</xdr:colOff>
      <xdr:row>98</xdr:row>
      <xdr:rowOff>89535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79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106045</xdr:rowOff>
    </xdr:from>
    <xdr:ext cx="528955"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3965" y="165652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123190</xdr:rowOff>
    </xdr:from>
    <xdr:to>
      <xdr:col>76</xdr:col>
      <xdr:colOff>114300</xdr:colOff>
      <xdr:row>98</xdr:row>
      <xdr:rowOff>31750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675384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150495</xdr:rowOff>
    </xdr:from>
    <xdr:to>
      <xdr:col>76</xdr:col>
      <xdr:colOff>165100</xdr:colOff>
      <xdr:row>98</xdr:row>
      <xdr:rowOff>80645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78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97790</xdr:rowOff>
    </xdr:from>
    <xdr:ext cx="528955" cy="25336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4965" y="165569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123190</xdr:rowOff>
    </xdr:from>
    <xdr:to>
      <xdr:col>71</xdr:col>
      <xdr:colOff>177800</xdr:colOff>
      <xdr:row>98</xdr:row>
      <xdr:rowOff>24765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75384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136525</xdr:rowOff>
    </xdr:from>
    <xdr:to>
      <xdr:col>72</xdr:col>
      <xdr:colOff>38100</xdr:colOff>
      <xdr:row>98</xdr:row>
      <xdr:rowOff>66675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57785</xdr:rowOff>
    </xdr:from>
    <xdr:ext cx="52895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5965" y="168598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12065</xdr:rowOff>
    </xdr:from>
    <xdr:to>
      <xdr:col>67</xdr:col>
      <xdr:colOff>101600</xdr:colOff>
      <xdr:row>98</xdr:row>
      <xdr:rowOff>113665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104775</xdr:rowOff>
    </xdr:from>
    <xdr:ext cx="528955"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6965" y="169068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38735</xdr:rowOff>
    </xdr:from>
    <xdr:to>
      <xdr:col>85</xdr:col>
      <xdr:colOff>177800</xdr:colOff>
      <xdr:row>98</xdr:row>
      <xdr:rowOff>140335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84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138430</xdr:rowOff>
    </xdr:from>
    <xdr:ext cx="534670" cy="259080"/>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769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31750</xdr:rowOff>
    </xdr:from>
    <xdr:to>
      <xdr:col>81</xdr:col>
      <xdr:colOff>101600</xdr:colOff>
      <xdr:row>98</xdr:row>
      <xdr:rowOff>133350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83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124460</xdr:rowOff>
    </xdr:from>
    <xdr:ext cx="528955"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3965" y="169265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12,469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152400</xdr:rowOff>
    </xdr:from>
    <xdr:to>
      <xdr:col>76</xdr:col>
      <xdr:colOff>165100</xdr:colOff>
      <xdr:row>98</xdr:row>
      <xdr:rowOff>82550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78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73660</xdr:rowOff>
    </xdr:from>
    <xdr:ext cx="52895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4965" y="168757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23,663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72390</xdr:rowOff>
    </xdr:from>
    <xdr:to>
      <xdr:col>72</xdr:col>
      <xdr:colOff>38100</xdr:colOff>
      <xdr:row>98</xdr:row>
      <xdr:rowOff>2540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7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19050</xdr:rowOff>
    </xdr:from>
    <xdr:ext cx="528955" cy="25336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5965" y="16478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41,138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145415</xdr:rowOff>
    </xdr:from>
    <xdr:to>
      <xdr:col>67</xdr:col>
      <xdr:colOff>101600</xdr:colOff>
      <xdr:row>98</xdr:row>
      <xdr:rowOff>75565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7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92075</xdr:rowOff>
    </xdr:from>
    <xdr:ext cx="528955"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6965" y="165512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336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336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336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336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62865</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412740"/>
          <a:ext cx="127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336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44450</xdr:rowOff>
    </xdr:from>
    <xdr:ext cx="534670" cy="259080"/>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187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27,169</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412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57785</xdr:rowOff>
    </xdr:from>
    <xdr:to>
      <xdr:col>116</xdr:col>
      <xdr:colOff>63500</xdr:colOff>
      <xdr:row>36</xdr:row>
      <xdr:rowOff>146685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058535"/>
          <a:ext cx="838200" cy="260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130810</xdr:rowOff>
    </xdr:from>
    <xdr:ext cx="469900" cy="259080"/>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4744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152400</xdr:rowOff>
    </xdr:from>
    <xdr:to>
      <xdr:col>116</xdr:col>
      <xdr:colOff>114300</xdr:colOff>
      <xdr:row>38</xdr:row>
      <xdr:rowOff>82550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48260</xdr:rowOff>
    </xdr:from>
    <xdr:to>
      <xdr:col>111</xdr:col>
      <xdr:colOff>177800</xdr:colOff>
      <xdr:row>35</xdr:row>
      <xdr:rowOff>57785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0490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160655</xdr:rowOff>
    </xdr:from>
    <xdr:to>
      <xdr:col>112</xdr:col>
      <xdr:colOff>38100</xdr:colOff>
      <xdr:row>38</xdr:row>
      <xdr:rowOff>90805</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81915</xdr:rowOff>
    </xdr:from>
    <xdr:ext cx="464185" cy="25908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350" y="65970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35</xdr:row>
      <xdr:rowOff>33020</xdr:rowOff>
    </xdr:from>
    <xdr:to>
      <xdr:col>107</xdr:col>
      <xdr:colOff>50800</xdr:colOff>
      <xdr:row>35</xdr:row>
      <xdr:rowOff>48260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03377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166370</xdr:rowOff>
    </xdr:from>
    <xdr:to>
      <xdr:col>107</xdr:col>
      <xdr:colOff>101600</xdr:colOff>
      <xdr:row>38</xdr:row>
      <xdr:rowOff>96520</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87630</xdr:rowOff>
    </xdr:from>
    <xdr:ext cx="464185" cy="25336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350" y="66027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35</xdr:row>
      <xdr:rowOff>33020</xdr:rowOff>
    </xdr:from>
    <xdr:to>
      <xdr:col>102</xdr:col>
      <xdr:colOff>114300</xdr:colOff>
      <xdr:row>36</xdr:row>
      <xdr:rowOff>77470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8656300" y="603377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6350</xdr:rowOff>
    </xdr:from>
    <xdr:to>
      <xdr:col>102</xdr:col>
      <xdr:colOff>165100</xdr:colOff>
      <xdr:row>38</xdr:row>
      <xdr:rowOff>107315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98425</xdr:rowOff>
    </xdr:from>
    <xdr:ext cx="464185" cy="25336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350" y="66135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6350</xdr:rowOff>
    </xdr:from>
    <xdr:to>
      <xdr:col>98</xdr:col>
      <xdr:colOff>38100</xdr:colOff>
      <xdr:row>38</xdr:row>
      <xdr:rowOff>107315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98425</xdr:rowOff>
    </xdr:from>
    <xdr:ext cx="464185" cy="25336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350" y="66135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95885</xdr:rowOff>
    </xdr:from>
    <xdr:to>
      <xdr:col>116</xdr:col>
      <xdr:colOff>114300</xdr:colOff>
      <xdr:row>37</xdr:row>
      <xdr:rowOff>26035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118745</xdr:rowOff>
    </xdr:from>
    <xdr:ext cx="469900" cy="259080"/>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119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7,347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6985</xdr:rowOff>
    </xdr:from>
    <xdr:to>
      <xdr:col>112</xdr:col>
      <xdr:colOff>38100</xdr:colOff>
      <xdr:row>35</xdr:row>
      <xdr:rowOff>109220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0077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33</xdr:row>
      <xdr:rowOff>125730</xdr:rowOff>
    </xdr:from>
    <xdr:ext cx="528955"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55965" y="57835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13,035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34</xdr:row>
      <xdr:rowOff>168910</xdr:rowOff>
    </xdr:from>
    <xdr:to>
      <xdr:col>107</xdr:col>
      <xdr:colOff>101600</xdr:colOff>
      <xdr:row>35</xdr:row>
      <xdr:rowOff>99060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33</xdr:row>
      <xdr:rowOff>115570</xdr:rowOff>
    </xdr:from>
    <xdr:ext cx="52895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66965" y="5773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13,255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34</xdr:row>
      <xdr:rowOff>153670</xdr:rowOff>
    </xdr:from>
    <xdr:to>
      <xdr:col>102</xdr:col>
      <xdr:colOff>165100</xdr:colOff>
      <xdr:row>35</xdr:row>
      <xdr:rowOff>83820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598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33</xdr:row>
      <xdr:rowOff>100330</xdr:rowOff>
    </xdr:from>
    <xdr:ext cx="528955" cy="25336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277965" y="57581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13,577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36</xdr:row>
      <xdr:rowOff>26670</xdr:rowOff>
    </xdr:from>
    <xdr:to>
      <xdr:col>98</xdr:col>
      <xdr:colOff>38100</xdr:colOff>
      <xdr:row>36</xdr:row>
      <xdr:rowOff>128270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19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34</xdr:row>
      <xdr:rowOff>144780</xdr:rowOff>
    </xdr:from>
    <xdr:ext cx="464185" cy="25336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350" y="59740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3205" cy="25336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54610</xdr:rowOff>
    </xdr:from>
    <xdr:ext cx="461645" cy="25336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820640" y="9484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336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336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336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54610</xdr:rowOff>
    </xdr:from>
    <xdr:to>
      <xdr:col>116</xdr:col>
      <xdr:colOff>62865</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627110"/>
          <a:ext cx="127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336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1270</xdr:rowOff>
    </xdr:from>
    <xdr:ext cx="534670" cy="259080"/>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402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15,932</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54610</xdr:rowOff>
    </xdr:from>
    <xdr:to>
      <xdr:col>116</xdr:col>
      <xdr:colOff>152400</xdr:colOff>
      <xdr:row>50</xdr:row>
      <xdr:rowOff>54610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627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160020</xdr:rowOff>
    </xdr:from>
    <xdr:to>
      <xdr:col>116</xdr:col>
      <xdr:colOff>63500</xdr:colOff>
      <xdr:row>57</xdr:row>
      <xdr:rowOff>161925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93267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156210</xdr:rowOff>
    </xdr:from>
    <xdr:ext cx="378460" cy="25336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928860"/>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6350</xdr:rowOff>
    </xdr:from>
    <xdr:to>
      <xdr:col>116</xdr:col>
      <xdr:colOff>114300</xdr:colOff>
      <xdr:row>58</xdr:row>
      <xdr:rowOff>107950</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161925</xdr:rowOff>
    </xdr:from>
    <xdr:to>
      <xdr:col>111</xdr:col>
      <xdr:colOff>177800</xdr:colOff>
      <xdr:row>57</xdr:row>
      <xdr:rowOff>162560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9345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3810</xdr:rowOff>
    </xdr:from>
    <xdr:to>
      <xdr:col>112</xdr:col>
      <xdr:colOff>38100</xdr:colOff>
      <xdr:row>58</xdr:row>
      <xdr:rowOff>105410</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58</xdr:row>
      <xdr:rowOff>96520</xdr:rowOff>
    </xdr:from>
    <xdr:ext cx="378460" cy="25908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134070" y="100406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162560</xdr:rowOff>
    </xdr:from>
    <xdr:to>
      <xdr:col>107</xdr:col>
      <xdr:colOff>50800</xdr:colOff>
      <xdr:row>57</xdr:row>
      <xdr:rowOff>163830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99352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xdr:rowOff>
    </xdr:from>
    <xdr:to>
      <xdr:col>107</xdr:col>
      <xdr:colOff>101600</xdr:colOff>
      <xdr:row>58</xdr:row>
      <xdr:rowOff>102235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58</xdr:row>
      <xdr:rowOff>93345</xdr:rowOff>
    </xdr:from>
    <xdr:ext cx="378460" cy="25908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245070" y="100374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163830</xdr:rowOff>
    </xdr:from>
    <xdr:to>
      <xdr:col>102</xdr:col>
      <xdr:colOff>114300</xdr:colOff>
      <xdr:row>57</xdr:row>
      <xdr:rowOff>165100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9364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160655</xdr:rowOff>
    </xdr:from>
    <xdr:to>
      <xdr:col>102</xdr:col>
      <xdr:colOff>165100</xdr:colOff>
      <xdr:row>58</xdr:row>
      <xdr:rowOff>90805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81915</xdr:rowOff>
    </xdr:from>
    <xdr:ext cx="464185"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350" y="100260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128270</xdr:rowOff>
    </xdr:from>
    <xdr:to>
      <xdr:col>98</xdr:col>
      <xdr:colOff>38100</xdr:colOff>
      <xdr:row>58</xdr:row>
      <xdr:rowOff>58420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49530</xdr:rowOff>
    </xdr:from>
    <xdr:ext cx="464185"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350" y="99936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109220</xdr:rowOff>
    </xdr:from>
    <xdr:to>
      <xdr:col>116</xdr:col>
      <xdr:colOff>114300</xdr:colOff>
      <xdr:row>58</xdr:row>
      <xdr:rowOff>39370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132080</xdr:rowOff>
    </xdr:from>
    <xdr:ext cx="469900" cy="25336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7332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111125</xdr:rowOff>
    </xdr:from>
    <xdr:to>
      <xdr:col>112</xdr:col>
      <xdr:colOff>38100</xdr:colOff>
      <xdr:row>58</xdr:row>
      <xdr:rowOff>41275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8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57785</xdr:rowOff>
    </xdr:from>
    <xdr:ext cx="464185"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350" y="96589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111760</xdr:rowOff>
    </xdr:from>
    <xdr:to>
      <xdr:col>107</xdr:col>
      <xdr:colOff>101600</xdr:colOff>
      <xdr:row>58</xdr:row>
      <xdr:rowOff>41910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88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58420</xdr:rowOff>
    </xdr:from>
    <xdr:ext cx="46418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350" y="96596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113030</xdr:rowOff>
    </xdr:from>
    <xdr:to>
      <xdr:col>102</xdr:col>
      <xdr:colOff>165100</xdr:colOff>
      <xdr:row>58</xdr:row>
      <xdr:rowOff>43180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59690</xdr:rowOff>
    </xdr:from>
    <xdr:ext cx="464185"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350" y="96608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114300</xdr:rowOff>
    </xdr:from>
    <xdr:to>
      <xdr:col>98</xdr:col>
      <xdr:colOff>38100</xdr:colOff>
      <xdr:row>58</xdr:row>
      <xdr:rowOff>44450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60960</xdr:rowOff>
    </xdr:from>
    <xdr:ext cx="464185"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350" y="9662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38,750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170" cy="21971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336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1495"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1495" cy="25336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1495" cy="259080"/>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1495" cy="25336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22225</xdr:rowOff>
    </xdr:from>
    <xdr:ext cx="531495" cy="2584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38100</xdr:rowOff>
    </xdr:from>
    <xdr:ext cx="531495" cy="25908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336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48895</xdr:rowOff>
    </xdr:from>
    <xdr:to>
      <xdr:col>116</xdr:col>
      <xdr:colOff>62865</xdr:colOff>
      <xdr:row>78</xdr:row>
      <xdr:rowOff>100965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1845"/>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104775</xdr:rowOff>
    </xdr:from>
    <xdr:ext cx="534670" cy="259080"/>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77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25,182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100965</xdr:rowOff>
    </xdr:from>
    <xdr:to>
      <xdr:col>116</xdr:col>
      <xdr:colOff>152400</xdr:colOff>
      <xdr:row>78</xdr:row>
      <xdr:rowOff>100965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167005</xdr:rowOff>
    </xdr:from>
    <xdr:ext cx="534670" cy="25336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970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63,523</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48895</xdr:rowOff>
    </xdr:from>
    <xdr:to>
      <xdr:col>116</xdr:col>
      <xdr:colOff>152400</xdr:colOff>
      <xdr:row>71</xdr:row>
      <xdr:rowOff>48895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84455</xdr:rowOff>
    </xdr:from>
    <xdr:to>
      <xdr:col>116</xdr:col>
      <xdr:colOff>63500</xdr:colOff>
      <xdr:row>76</xdr:row>
      <xdr:rowOff>112395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11465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161925</xdr:rowOff>
    </xdr:from>
    <xdr:ext cx="534670" cy="259080"/>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849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139065</xdr:rowOff>
    </xdr:from>
    <xdr:to>
      <xdr:col>116</xdr:col>
      <xdr:colOff>114300</xdr:colOff>
      <xdr:row>76</xdr:row>
      <xdr:rowOff>69215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9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112395</xdr:rowOff>
    </xdr:from>
    <xdr:to>
      <xdr:col>111</xdr:col>
      <xdr:colOff>177800</xdr:colOff>
      <xdr:row>76</xdr:row>
      <xdr:rowOff>128270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14259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103505</xdr:rowOff>
    </xdr:from>
    <xdr:to>
      <xdr:col>112</xdr:col>
      <xdr:colOff>38100</xdr:colOff>
      <xdr:row>76</xdr:row>
      <xdr:rowOff>33655</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50165</xdr:rowOff>
    </xdr:from>
    <xdr:ext cx="528955" cy="259080"/>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5965" y="127374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128270</xdr:rowOff>
    </xdr:from>
    <xdr:to>
      <xdr:col>107</xdr:col>
      <xdr:colOff>50800</xdr:colOff>
      <xdr:row>76</xdr:row>
      <xdr:rowOff>160020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15847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154940</xdr:rowOff>
    </xdr:from>
    <xdr:to>
      <xdr:col>107</xdr:col>
      <xdr:colOff>101600</xdr:colOff>
      <xdr:row>76</xdr:row>
      <xdr:rowOff>85090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101600</xdr:rowOff>
    </xdr:from>
    <xdr:ext cx="528955"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6965" y="127889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160020</xdr:rowOff>
    </xdr:from>
    <xdr:to>
      <xdr:col>102</xdr:col>
      <xdr:colOff>114300</xdr:colOff>
      <xdr:row>76</xdr:row>
      <xdr:rowOff>170180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19022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13335</xdr:rowOff>
    </xdr:from>
    <xdr:to>
      <xdr:col>102</xdr:col>
      <xdr:colOff>165100</xdr:colOff>
      <xdr:row>76</xdr:row>
      <xdr:rowOff>114935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4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132080</xdr:rowOff>
    </xdr:from>
    <xdr:ext cx="528955" cy="25336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7965" y="128193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168275</xdr:rowOff>
    </xdr:from>
    <xdr:to>
      <xdr:col>98</xdr:col>
      <xdr:colOff>38100</xdr:colOff>
      <xdr:row>76</xdr:row>
      <xdr:rowOff>98425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115570</xdr:rowOff>
    </xdr:from>
    <xdr:ext cx="528955"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8965" y="128028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37,310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33655</xdr:rowOff>
    </xdr:from>
    <xdr:to>
      <xdr:col>116</xdr:col>
      <xdr:colOff>114300</xdr:colOff>
      <xdr:row>76</xdr:row>
      <xdr:rowOff>135255</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06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12065</xdr:rowOff>
    </xdr:from>
    <xdr:ext cx="534670" cy="259080"/>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0422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36,189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61595</xdr:rowOff>
    </xdr:from>
    <xdr:to>
      <xdr:col>112</xdr:col>
      <xdr:colOff>38100</xdr:colOff>
      <xdr:row>76</xdr:row>
      <xdr:rowOff>163195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09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154940</xdr:rowOff>
    </xdr:from>
    <xdr:ext cx="528955" cy="25336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5965" y="131851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35,338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77470</xdr:rowOff>
    </xdr:from>
    <xdr:to>
      <xdr:col>107</xdr:col>
      <xdr:colOff>101600</xdr:colOff>
      <xdr:row>77</xdr:row>
      <xdr:rowOff>7620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10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170180</xdr:rowOff>
    </xdr:from>
    <xdr:ext cx="528955"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6965" y="132003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34,852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109220</xdr:rowOff>
    </xdr:from>
    <xdr:to>
      <xdr:col>102</xdr:col>
      <xdr:colOff>165100</xdr:colOff>
      <xdr:row>77</xdr:row>
      <xdr:rowOff>39370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13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30480</xdr:rowOff>
    </xdr:from>
    <xdr:ext cx="528955" cy="25336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7965" y="132321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33,879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119380</xdr:rowOff>
    </xdr:from>
    <xdr:to>
      <xdr:col>98</xdr:col>
      <xdr:colOff>38100</xdr:colOff>
      <xdr:row>77</xdr:row>
      <xdr:rowOff>49530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14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40640</xdr:rowOff>
    </xdr:from>
    <xdr:ext cx="528955" cy="25336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8965" y="132422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170" cy="21971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205" cy="25336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205" cy="25336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840" cy="2590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84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84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84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84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84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令和6年度の住民一人当たりの歳出決算額は414千円となり、前年度から13千円増加した。</a:t>
          </a:r>
        </a:p>
        <a:p>
          <a:r>
            <a:rPr kumimoji="1" lang="ja-JP" altLang="en-US" sz="1300">
              <a:latin typeface="ＭＳ Ｐゴシック"/>
              <a:ea typeface="ＭＳ Ｐゴシック"/>
            </a:rPr>
            <a:t>　前年度から増加した主な費用としては、物件費、扶助費、公債費があげられる。</a:t>
          </a:r>
        </a:p>
        <a:p>
          <a:r>
            <a:rPr kumimoji="1" lang="ja-JP" altLang="en-US" sz="1300">
              <a:latin typeface="ＭＳ Ｐゴシック"/>
              <a:ea typeface="ＭＳ Ｐゴシック"/>
            </a:rPr>
            <a:t>　要因として、物件費については、令和5年12月にオープンした柴田町総合体育館の賃料の支払いが始まったことなどにより、6,228円増で69,223円となった。</a:t>
          </a:r>
        </a:p>
        <a:p>
          <a:r>
            <a:rPr kumimoji="1" lang="ja-JP" altLang="en-US" sz="1300">
              <a:latin typeface="ＭＳ Ｐゴシック"/>
              <a:ea typeface="ＭＳ Ｐゴシック"/>
            </a:rPr>
            <a:t>　扶助費は前年度比11,863円の増で81,190千円となった。障害福祉サービス給付費や障害児給付費等の社会保障経費の増加が著しいことがあげられる。。</a:t>
          </a:r>
        </a:p>
        <a:p>
          <a:r>
            <a:rPr kumimoji="1" lang="ja-JP" altLang="en-US" sz="1300">
              <a:latin typeface="ＭＳ Ｐゴシック"/>
              <a:ea typeface="ＭＳ Ｐゴシック"/>
            </a:rPr>
            <a:t>　また、公債費についても前年度比2,155円の増で41,240円となった。町内小中学校の大規模改造事業や庁舎耐震改修事業で借り入れを行った町債の元金償還が開始されたためである。</a:t>
          </a:r>
        </a:p>
        <a:p>
          <a:r>
            <a:rPr kumimoji="1" lang="ja-JP" altLang="en-US" sz="1300">
              <a:latin typeface="ＭＳ Ｐゴシック"/>
              <a:ea typeface="ＭＳ Ｐゴシック"/>
            </a:rPr>
            <a:t>　令和6年度は減少傾向になっているが、今後大型プロジェクト（都市構造再編集中支援事業や新しい地方経済・生活環境交付金事業等）による普通建設事業費の増加が見込まれることから、事業の選択と集中による業務改善化を図り、適正なサービス提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宮城県柴田町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36,331
36,098
54.03
15,517,575
15,054,413
420,675
8,675,903
14,895,911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54.4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645" cy="25336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64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64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1645" cy="25336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164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164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1645" cy="25336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117475</xdr:rowOff>
    </xdr:from>
    <xdr:to>
      <xdr:col>24</xdr:col>
      <xdr:colOff>62865</xdr:colOff>
      <xdr:row>38</xdr:row>
      <xdr:rowOff>32385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0975"/>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36195</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32385</xdr:rowOff>
    </xdr:from>
    <xdr:to>
      <xdr:col>24</xdr:col>
      <xdr:colOff>152400</xdr:colOff>
      <xdr:row>38</xdr:row>
      <xdr:rowOff>32385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64135</xdr:rowOff>
    </xdr:from>
    <xdr:ext cx="469900" cy="25336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1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5,858</a:t>
          </a:r>
          <a:endParaRPr kumimoji="1" lang="ja-JP" altLang="en-US" sz="1000" b="1">
            <a:latin typeface="ＭＳ Ｐゴシック"/>
          </a:endParaRPr>
        </a:p>
      </xdr:txBody>
    </xdr:sp>
    <xdr:clientData/>
  </xdr:oneCellAnchor>
  <xdr:twoCellAnchor>
    <xdr:from>
      <xdr:col>23</xdr:col>
      <xdr:colOff>165100</xdr:colOff>
      <xdr:row>30</xdr:row>
      <xdr:rowOff>117475</xdr:rowOff>
    </xdr:from>
    <xdr:to>
      <xdr:col>24</xdr:col>
      <xdr:colOff>152400</xdr:colOff>
      <xdr:row>30</xdr:row>
      <xdr:rowOff>117475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101600</xdr:rowOff>
    </xdr:from>
    <xdr:to>
      <xdr:col>24</xdr:col>
      <xdr:colOff>63500</xdr:colOff>
      <xdr:row>33</xdr:row>
      <xdr:rowOff>159385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5945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139065</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160655</xdr:rowOff>
    </xdr:from>
    <xdr:to>
      <xdr:col>24</xdr:col>
      <xdr:colOff>114300</xdr:colOff>
      <xdr:row>35</xdr:row>
      <xdr:rowOff>90805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8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159385</xdr:rowOff>
    </xdr:from>
    <xdr:to>
      <xdr:col>19</xdr:col>
      <xdr:colOff>177800</xdr:colOff>
      <xdr:row>34</xdr:row>
      <xdr:rowOff>50800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1723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167640</xdr:rowOff>
    </xdr:from>
    <xdr:to>
      <xdr:col>20</xdr:col>
      <xdr:colOff>38100</xdr:colOff>
      <xdr:row>35</xdr:row>
      <xdr:rowOff>97790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88900</xdr:rowOff>
    </xdr:from>
    <xdr:ext cx="464185" cy="25336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0896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50800</xdr:rowOff>
    </xdr:from>
    <xdr:to>
      <xdr:col>15</xdr:col>
      <xdr:colOff>50800</xdr:colOff>
      <xdr:row>34</xdr:row>
      <xdr:rowOff>106045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8010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132080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122555</xdr:rowOff>
    </xdr:from>
    <xdr:ext cx="464185" cy="25336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1233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70485</xdr:rowOff>
    </xdr:from>
    <xdr:to>
      <xdr:col>10</xdr:col>
      <xdr:colOff>114300</xdr:colOff>
      <xdr:row>34</xdr:row>
      <xdr:rowOff>106045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9978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30480</xdr:rowOff>
    </xdr:from>
    <xdr:to>
      <xdr:col>10</xdr:col>
      <xdr:colOff>165100</xdr:colOff>
      <xdr:row>35</xdr:row>
      <xdr:rowOff>132080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123190</xdr:rowOff>
    </xdr:from>
    <xdr:ext cx="464185" cy="25336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1239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31115</xdr:rowOff>
    </xdr:from>
    <xdr:to>
      <xdr:col>6</xdr:col>
      <xdr:colOff>38100</xdr:colOff>
      <xdr:row>35</xdr:row>
      <xdr:rowOff>132715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123825</xdr:rowOff>
    </xdr:from>
    <xdr:ext cx="464185" cy="25336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1245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50800</xdr:rowOff>
    </xdr:from>
    <xdr:to>
      <xdr:col>24</xdr:col>
      <xdr:colOff>114300</xdr:colOff>
      <xdr:row>33</xdr:row>
      <xdr:rowOff>152400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73660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60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109220</xdr:rowOff>
    </xdr:from>
    <xdr:to>
      <xdr:col>20</xdr:col>
      <xdr:colOff>38100</xdr:colOff>
      <xdr:row>34</xdr:row>
      <xdr:rowOff>38735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670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55245</xdr:rowOff>
    </xdr:from>
    <xdr:ext cx="464185" cy="25336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5416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0</xdr:rowOff>
    </xdr:from>
    <xdr:to>
      <xdr:col>15</xdr:col>
      <xdr:colOff>101600</xdr:colOff>
      <xdr:row>34</xdr:row>
      <xdr:rowOff>101600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118110</xdr:rowOff>
    </xdr:from>
    <xdr:ext cx="46418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604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55245</xdr:rowOff>
    </xdr:from>
    <xdr:to>
      <xdr:col>10</xdr:col>
      <xdr:colOff>165100</xdr:colOff>
      <xdr:row>34</xdr:row>
      <xdr:rowOff>156845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1905</xdr:rowOff>
    </xdr:from>
    <xdr:ext cx="46418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6597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19685</xdr:rowOff>
    </xdr:from>
    <xdr:to>
      <xdr:col>6</xdr:col>
      <xdr:colOff>38100</xdr:colOff>
      <xdr:row>34</xdr:row>
      <xdr:rowOff>121285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137795</xdr:rowOff>
    </xdr:from>
    <xdr:ext cx="464185"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6241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320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91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915" cy="25336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91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915"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134620</xdr:rowOff>
    </xdr:from>
    <xdr:to>
      <xdr:col>24</xdr:col>
      <xdr:colOff>62865</xdr:colOff>
      <xdr:row>58</xdr:row>
      <xdr:rowOff>81280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0"/>
          <a:ext cx="127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85090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9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81280</xdr:rowOff>
    </xdr:from>
    <xdr:to>
      <xdr:col>24</xdr:col>
      <xdr:colOff>152400</xdr:colOff>
      <xdr:row>58</xdr:row>
      <xdr:rowOff>81280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81280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381,333</a:t>
          </a:r>
          <a:endParaRPr kumimoji="1" lang="ja-JP" altLang="en-US" sz="1000" b="1">
            <a:latin typeface="ＭＳ Ｐゴシック"/>
          </a:endParaRPr>
        </a:p>
      </xdr:txBody>
    </xdr:sp>
    <xdr:clientData/>
  </xdr:oneCellAnchor>
  <xdr:twoCellAnchor>
    <xdr:from>
      <xdr:col>23</xdr:col>
      <xdr:colOff>165100</xdr:colOff>
      <xdr:row>50</xdr:row>
      <xdr:rowOff>134620</xdr:rowOff>
    </xdr:from>
    <xdr:to>
      <xdr:col>24</xdr:col>
      <xdr:colOff>152400</xdr:colOff>
      <xdr:row>50</xdr:row>
      <xdr:rowOff>134620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154940</xdr:rowOff>
    </xdr:from>
    <xdr:to>
      <xdr:col>24</xdr:col>
      <xdr:colOff>63500</xdr:colOff>
      <xdr:row>57</xdr:row>
      <xdr:rowOff>166370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275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73025</xdr:rowOff>
    </xdr:from>
    <xdr:ext cx="534670"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4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49530</xdr:rowOff>
    </xdr:from>
    <xdr:to>
      <xdr:col>24</xdr:col>
      <xdr:colOff>114300</xdr:colOff>
      <xdr:row>57</xdr:row>
      <xdr:rowOff>151130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96520</xdr:rowOff>
    </xdr:from>
    <xdr:to>
      <xdr:col>19</xdr:col>
      <xdr:colOff>177800</xdr:colOff>
      <xdr:row>57</xdr:row>
      <xdr:rowOff>154940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6917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74930</xdr:rowOff>
    </xdr:from>
    <xdr:to>
      <xdr:col>20</xdr:col>
      <xdr:colOff>38100</xdr:colOff>
      <xdr:row>58</xdr:row>
      <xdr:rowOff>5080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21590</xdr:rowOff>
    </xdr:from>
    <xdr:ext cx="528955"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29965" y="96227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95885</xdr:rowOff>
    </xdr:from>
    <xdr:to>
      <xdr:col>15</xdr:col>
      <xdr:colOff>50800</xdr:colOff>
      <xdr:row>57</xdr:row>
      <xdr:rowOff>96520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97085"/>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68580</xdr:rowOff>
    </xdr:from>
    <xdr:to>
      <xdr:col>15</xdr:col>
      <xdr:colOff>101600</xdr:colOff>
      <xdr:row>57</xdr:row>
      <xdr:rowOff>170180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161290</xdr:rowOff>
    </xdr:from>
    <xdr:ext cx="528955"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9339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160655</xdr:rowOff>
    </xdr:from>
    <xdr:to>
      <xdr:col>10</xdr:col>
      <xdr:colOff>114300</xdr:colOff>
      <xdr:row>56</xdr:row>
      <xdr:rowOff>95885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18955"/>
          <a:ext cx="88900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60960</xdr:rowOff>
    </xdr:from>
    <xdr:to>
      <xdr:col>10</xdr:col>
      <xdr:colOff>165100</xdr:colOff>
      <xdr:row>57</xdr:row>
      <xdr:rowOff>162560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153670</xdr:rowOff>
    </xdr:from>
    <xdr:ext cx="52895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1965" y="9926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67945</xdr:rowOff>
    </xdr:from>
    <xdr:to>
      <xdr:col>6</xdr:col>
      <xdr:colOff>38100</xdr:colOff>
      <xdr:row>55</xdr:row>
      <xdr:rowOff>169545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160655</xdr:rowOff>
    </xdr:from>
    <xdr:ext cx="59309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59040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115570</xdr:rowOff>
    </xdr:from>
    <xdr:to>
      <xdr:col>24</xdr:col>
      <xdr:colOff>114300</xdr:colOff>
      <xdr:row>58</xdr:row>
      <xdr:rowOff>45720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30480</xdr:rowOff>
    </xdr:from>
    <xdr:ext cx="534670" cy="25336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31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103505</xdr:rowOff>
    </xdr:from>
    <xdr:to>
      <xdr:col>20</xdr:col>
      <xdr:colOff>38100</xdr:colOff>
      <xdr:row>58</xdr:row>
      <xdr:rowOff>33655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24765</xdr:rowOff>
    </xdr:from>
    <xdr:ext cx="528955"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99688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45720</xdr:rowOff>
    </xdr:from>
    <xdr:to>
      <xdr:col>15</xdr:col>
      <xdr:colOff>101600</xdr:colOff>
      <xdr:row>57</xdr:row>
      <xdr:rowOff>147320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1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164465</xdr:rowOff>
    </xdr:from>
    <xdr:ext cx="52895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95942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45085</xdr:rowOff>
    </xdr:from>
    <xdr:to>
      <xdr:col>10</xdr:col>
      <xdr:colOff>165100</xdr:colOff>
      <xdr:row>56</xdr:row>
      <xdr:rowOff>146685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4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163195</xdr:rowOff>
    </xdr:from>
    <xdr:ext cx="59309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580" y="94214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121,480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109855</xdr:rowOff>
    </xdr:from>
    <xdr:to>
      <xdr:col>6</xdr:col>
      <xdr:colOff>38100</xdr:colOff>
      <xdr:row>55</xdr:row>
      <xdr:rowOff>40640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68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56515</xdr:rowOff>
    </xdr:from>
    <xdr:ext cx="593090" cy="2584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14336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194,483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197,612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336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991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44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991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06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9915" cy="25336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684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991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30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91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336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141605</xdr:rowOff>
    </xdr:from>
    <xdr:to>
      <xdr:col>24</xdr:col>
      <xdr:colOff>62865</xdr:colOff>
      <xdr:row>77</xdr:row>
      <xdr:rowOff>133350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105"/>
          <a:ext cx="127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137160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133,340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88265</xdr:rowOff>
    </xdr:from>
    <xdr:ext cx="598805" cy="25336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3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289,732</a:t>
          </a:r>
          <a:endParaRPr kumimoji="1" lang="ja-JP" altLang="en-US" sz="1000" b="1">
            <a:latin typeface="ＭＳ Ｐゴシック"/>
          </a:endParaRPr>
        </a:p>
      </xdr:txBody>
    </xdr:sp>
    <xdr:clientData/>
  </xdr:oneCellAnchor>
  <xdr:twoCellAnchor>
    <xdr:from>
      <xdr:col>23</xdr:col>
      <xdr:colOff>165100</xdr:colOff>
      <xdr:row>70</xdr:row>
      <xdr:rowOff>141605</xdr:rowOff>
    </xdr:from>
    <xdr:to>
      <xdr:col>24</xdr:col>
      <xdr:colOff>152400</xdr:colOff>
      <xdr:row>70</xdr:row>
      <xdr:rowOff>141605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137795</xdr:rowOff>
    </xdr:from>
    <xdr:to>
      <xdr:col>24</xdr:col>
      <xdr:colOff>63500</xdr:colOff>
      <xdr:row>77</xdr:row>
      <xdr:rowOff>137160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7995"/>
          <a:ext cx="8382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116840</xdr:rowOff>
    </xdr:from>
    <xdr:ext cx="598805" cy="25908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176,840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93980</xdr:rowOff>
    </xdr:from>
    <xdr:to>
      <xdr:col>24</xdr:col>
      <xdr:colOff>114300</xdr:colOff>
      <xdr:row>76</xdr:row>
      <xdr:rowOff>24130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132715</xdr:rowOff>
    </xdr:from>
    <xdr:to>
      <xdr:col>19</xdr:col>
      <xdr:colOff>177800</xdr:colOff>
      <xdr:row>77</xdr:row>
      <xdr:rowOff>137160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3343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32385</xdr:rowOff>
    </xdr:from>
    <xdr:to>
      <xdr:col>20</xdr:col>
      <xdr:colOff>38100</xdr:colOff>
      <xdr:row>76</xdr:row>
      <xdr:rowOff>133985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150495</xdr:rowOff>
    </xdr:from>
    <xdr:ext cx="59309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28377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162,458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126365</xdr:rowOff>
    </xdr:from>
    <xdr:to>
      <xdr:col>15</xdr:col>
      <xdr:colOff>50800</xdr:colOff>
      <xdr:row>77</xdr:row>
      <xdr:rowOff>132715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280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104775</xdr:rowOff>
    </xdr:from>
    <xdr:to>
      <xdr:col>15</xdr:col>
      <xdr:colOff>101600</xdr:colOff>
      <xdr:row>77</xdr:row>
      <xdr:rowOff>34925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52070</xdr:rowOff>
    </xdr:from>
    <xdr:ext cx="593090" cy="25336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29108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126365</xdr:rowOff>
    </xdr:from>
    <xdr:to>
      <xdr:col>10</xdr:col>
      <xdr:colOff>114300</xdr:colOff>
      <xdr:row>78</xdr:row>
      <xdr:rowOff>139700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28015"/>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26670</xdr:rowOff>
    </xdr:from>
    <xdr:to>
      <xdr:col>10</xdr:col>
      <xdr:colOff>165100</xdr:colOff>
      <xdr:row>76</xdr:row>
      <xdr:rowOff>128270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144780</xdr:rowOff>
    </xdr:from>
    <xdr:ext cx="593090" cy="25336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28320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163,137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66040</xdr:rowOff>
    </xdr:from>
    <xdr:to>
      <xdr:col>6</xdr:col>
      <xdr:colOff>38100</xdr:colOff>
      <xdr:row>77</xdr:row>
      <xdr:rowOff>167640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12700</xdr:rowOff>
    </xdr:from>
    <xdr:ext cx="59309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0429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135,480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86995</xdr:rowOff>
    </xdr:from>
    <xdr:to>
      <xdr:col>24</xdr:col>
      <xdr:colOff>114300</xdr:colOff>
      <xdr:row>77</xdr:row>
      <xdr:rowOff>17780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7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65405</xdr:rowOff>
    </xdr:from>
    <xdr:ext cx="598805" cy="25336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9560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155,278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86360</xdr:rowOff>
    </xdr:from>
    <xdr:to>
      <xdr:col>20</xdr:col>
      <xdr:colOff>38100</xdr:colOff>
      <xdr:row>78</xdr:row>
      <xdr:rowOff>16510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7620</xdr:rowOff>
    </xdr:from>
    <xdr:ext cx="593090" cy="25336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33807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132,815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81915</xdr:rowOff>
    </xdr:from>
    <xdr:to>
      <xdr:col>15</xdr:col>
      <xdr:colOff>101600</xdr:colOff>
      <xdr:row>78</xdr:row>
      <xdr:rowOff>12065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8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3175</xdr:rowOff>
    </xdr:from>
    <xdr:ext cx="59309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337627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133,450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75565</xdr:rowOff>
    </xdr:from>
    <xdr:to>
      <xdr:col>10</xdr:col>
      <xdr:colOff>165100</xdr:colOff>
      <xdr:row>78</xdr:row>
      <xdr:rowOff>6350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77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168910</xdr:rowOff>
    </xdr:from>
    <xdr:ext cx="593090" cy="25336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337056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134,210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88900</xdr:rowOff>
    </xdr:from>
    <xdr:to>
      <xdr:col>6</xdr:col>
      <xdr:colOff>38100</xdr:colOff>
      <xdr:row>79</xdr:row>
      <xdr:rowOff>19050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10160</xdr:rowOff>
    </xdr:from>
    <xdr:ext cx="59309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5547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110,033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336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799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336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342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336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5885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9915" cy="25336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60325</xdr:rowOff>
    </xdr:from>
    <xdr:to>
      <xdr:col>24</xdr:col>
      <xdr:colOff>62865</xdr:colOff>
      <xdr:row>99</xdr:row>
      <xdr:rowOff>66675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825"/>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70485</xdr:rowOff>
    </xdr:from>
    <xdr:ext cx="534670" cy="259080"/>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23,536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66675</xdr:rowOff>
    </xdr:from>
    <xdr:to>
      <xdr:col>24</xdr:col>
      <xdr:colOff>152400</xdr:colOff>
      <xdr:row>99</xdr:row>
      <xdr:rowOff>66675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6985</xdr:rowOff>
    </xdr:from>
    <xdr:ext cx="598805" cy="25336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60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125,227</a:t>
          </a:r>
          <a:endParaRPr kumimoji="1" lang="ja-JP" altLang="en-US" sz="1000" b="1">
            <a:latin typeface="ＭＳ Ｐゴシック"/>
          </a:endParaRPr>
        </a:p>
      </xdr:txBody>
    </xdr:sp>
    <xdr:clientData/>
  </xdr:oneCellAnchor>
  <xdr:twoCellAnchor>
    <xdr:from>
      <xdr:col>23</xdr:col>
      <xdr:colOff>165100</xdr:colOff>
      <xdr:row>90</xdr:row>
      <xdr:rowOff>60325</xdr:rowOff>
    </xdr:from>
    <xdr:to>
      <xdr:col>24</xdr:col>
      <xdr:colOff>152400</xdr:colOff>
      <xdr:row>90</xdr:row>
      <xdr:rowOff>60325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156210</xdr:rowOff>
    </xdr:from>
    <xdr:to>
      <xdr:col>24</xdr:col>
      <xdr:colOff>63500</xdr:colOff>
      <xdr:row>98</xdr:row>
      <xdr:rowOff>20955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8686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96520</xdr:rowOff>
    </xdr:from>
    <xdr:ext cx="534670" cy="259080"/>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73025</xdr:rowOff>
    </xdr:from>
    <xdr:to>
      <xdr:col>24</xdr:col>
      <xdr:colOff>114300</xdr:colOff>
      <xdr:row>98</xdr:row>
      <xdr:rowOff>3175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86360</xdr:rowOff>
    </xdr:from>
    <xdr:to>
      <xdr:col>19</xdr:col>
      <xdr:colOff>177800</xdr:colOff>
      <xdr:row>97</xdr:row>
      <xdr:rowOff>156210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1701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100965</xdr:rowOff>
    </xdr:from>
    <xdr:to>
      <xdr:col>20</xdr:col>
      <xdr:colOff>38100</xdr:colOff>
      <xdr:row>98</xdr:row>
      <xdr:rowOff>31115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47625</xdr:rowOff>
    </xdr:from>
    <xdr:ext cx="528955"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29965" y="165068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79375</xdr:rowOff>
    </xdr:from>
    <xdr:to>
      <xdr:col>15</xdr:col>
      <xdr:colOff>50800</xdr:colOff>
      <xdr:row>97</xdr:row>
      <xdr:rowOff>86360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100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60325</xdr:rowOff>
    </xdr:from>
    <xdr:to>
      <xdr:col>15</xdr:col>
      <xdr:colOff>101600</xdr:colOff>
      <xdr:row>97</xdr:row>
      <xdr:rowOff>161925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153035</xdr:rowOff>
    </xdr:from>
    <xdr:ext cx="528955"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0965" y="167836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79375</xdr:rowOff>
    </xdr:from>
    <xdr:to>
      <xdr:col>10</xdr:col>
      <xdr:colOff>114300</xdr:colOff>
      <xdr:row>98</xdr:row>
      <xdr:rowOff>12065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10025"/>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71755</xdr:rowOff>
    </xdr:from>
    <xdr:to>
      <xdr:col>10</xdr:col>
      <xdr:colOff>165100</xdr:colOff>
      <xdr:row>98</xdr:row>
      <xdr:rowOff>1905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164465</xdr:rowOff>
    </xdr:from>
    <xdr:ext cx="528955"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1965" y="167951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22225</xdr:rowOff>
    </xdr:from>
    <xdr:to>
      <xdr:col>6</xdr:col>
      <xdr:colOff>38100</xdr:colOff>
      <xdr:row>98</xdr:row>
      <xdr:rowOff>123825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114935</xdr:rowOff>
    </xdr:from>
    <xdr:ext cx="52895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2965" y="169170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141605</xdr:rowOff>
    </xdr:from>
    <xdr:to>
      <xdr:col>24</xdr:col>
      <xdr:colOff>114300</xdr:colOff>
      <xdr:row>98</xdr:row>
      <xdr:rowOff>71755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120650</xdr:rowOff>
    </xdr:from>
    <xdr:ext cx="534670" cy="25336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513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105410</xdr:rowOff>
    </xdr:from>
    <xdr:to>
      <xdr:col>20</xdr:col>
      <xdr:colOff>38100</xdr:colOff>
      <xdr:row>98</xdr:row>
      <xdr:rowOff>35560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3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26670</xdr:rowOff>
    </xdr:from>
    <xdr:ext cx="52895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29965" y="168287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35560</xdr:rowOff>
    </xdr:from>
    <xdr:to>
      <xdr:col>15</xdr:col>
      <xdr:colOff>101600</xdr:colOff>
      <xdr:row>97</xdr:row>
      <xdr:rowOff>137160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153670</xdr:rowOff>
    </xdr:from>
    <xdr:ext cx="52895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0965" y="16441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29210</xdr:rowOff>
    </xdr:from>
    <xdr:to>
      <xdr:col>10</xdr:col>
      <xdr:colOff>165100</xdr:colOff>
      <xdr:row>97</xdr:row>
      <xdr:rowOff>130175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59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146685</xdr:rowOff>
    </xdr:from>
    <xdr:ext cx="528955" cy="25336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1965" y="164344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132715</xdr:rowOff>
    </xdr:from>
    <xdr:to>
      <xdr:col>6</xdr:col>
      <xdr:colOff>38100</xdr:colOff>
      <xdr:row>98</xdr:row>
      <xdr:rowOff>63500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63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79375</xdr:rowOff>
    </xdr:from>
    <xdr:ext cx="528955" cy="2584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2965" y="165385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3205" cy="25908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1645" cy="25336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1645"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1645" cy="25336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1645" cy="2584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33717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1645" cy="2590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0101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1645" cy="25336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39370</xdr:rowOff>
    </xdr:from>
    <xdr:to>
      <xdr:col>54</xdr:col>
      <xdr:colOff>189865</xdr:colOff>
      <xdr:row>39</xdr:row>
      <xdr:rowOff>99060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870"/>
          <a:ext cx="1270" cy="1602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157480</xdr:rowOff>
    </xdr:from>
    <xdr:ext cx="469900" cy="25336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8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4,908</a:t>
          </a:r>
          <a:endParaRPr kumimoji="1" lang="ja-JP" altLang="en-US" sz="1000" b="1">
            <a:latin typeface="ＭＳ Ｐゴシック"/>
          </a:endParaRPr>
        </a:p>
      </xdr:txBody>
    </xdr:sp>
    <xdr:clientData/>
  </xdr:oneCellAnchor>
  <xdr:twoCellAnchor>
    <xdr:from>
      <xdr:col>54</xdr:col>
      <xdr:colOff>101600</xdr:colOff>
      <xdr:row>30</xdr:row>
      <xdr:rowOff>39370</xdr:rowOff>
    </xdr:from>
    <xdr:to>
      <xdr:col>55</xdr:col>
      <xdr:colOff>88900</xdr:colOff>
      <xdr:row>30</xdr:row>
      <xdr:rowOff>39370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107950</xdr:rowOff>
    </xdr:from>
    <xdr:to>
      <xdr:col>55</xdr:col>
      <xdr:colOff>0</xdr:colOff>
      <xdr:row>38</xdr:row>
      <xdr:rowOff>111125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2305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71120</xdr:rowOff>
    </xdr:from>
    <xdr:ext cx="378460" cy="259080"/>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22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92710</xdr:rowOff>
    </xdr:from>
    <xdr:to>
      <xdr:col>55</xdr:col>
      <xdr:colOff>50800</xdr:colOff>
      <xdr:row>39</xdr:row>
      <xdr:rowOff>22860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111125</xdr:rowOff>
    </xdr:from>
    <xdr:to>
      <xdr:col>50</xdr:col>
      <xdr:colOff>114300</xdr:colOff>
      <xdr:row>38</xdr:row>
      <xdr:rowOff>111760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6262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64135</xdr:rowOff>
    </xdr:from>
    <xdr:to>
      <xdr:col>50</xdr:col>
      <xdr:colOff>165100</xdr:colOff>
      <xdr:row>38</xdr:row>
      <xdr:rowOff>166370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156845</xdr:rowOff>
    </xdr:from>
    <xdr:ext cx="378460" cy="25336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70" y="667194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111760</xdr:rowOff>
    </xdr:from>
    <xdr:to>
      <xdr:col>45</xdr:col>
      <xdr:colOff>177800</xdr:colOff>
      <xdr:row>38</xdr:row>
      <xdr:rowOff>113030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268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92075</xdr:rowOff>
    </xdr:from>
    <xdr:to>
      <xdr:col>46</xdr:col>
      <xdr:colOff>38100</xdr:colOff>
      <xdr:row>39</xdr:row>
      <xdr:rowOff>22225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13335</xdr:rowOff>
    </xdr:from>
    <xdr:ext cx="37846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70" y="66998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113030</xdr:rowOff>
    </xdr:from>
    <xdr:to>
      <xdr:col>41</xdr:col>
      <xdr:colOff>50800</xdr:colOff>
      <xdr:row>38</xdr:row>
      <xdr:rowOff>114300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281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91440</xdr:rowOff>
    </xdr:from>
    <xdr:to>
      <xdr:col>41</xdr:col>
      <xdr:colOff>101600</xdr:colOff>
      <xdr:row>39</xdr:row>
      <xdr:rowOff>21590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12700</xdr:rowOff>
    </xdr:from>
    <xdr:ext cx="37846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70" y="6699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88265</xdr:rowOff>
    </xdr:from>
    <xdr:to>
      <xdr:col>36</xdr:col>
      <xdr:colOff>165100</xdr:colOff>
      <xdr:row>39</xdr:row>
      <xdr:rowOff>18415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10160</xdr:rowOff>
    </xdr:from>
    <xdr:ext cx="37846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70" y="6696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57150</xdr:rowOff>
    </xdr:from>
    <xdr:to>
      <xdr:col>55</xdr:col>
      <xdr:colOff>50800</xdr:colOff>
      <xdr:row>38</xdr:row>
      <xdr:rowOff>158750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80010</xdr:rowOff>
    </xdr:from>
    <xdr:ext cx="378460" cy="259080"/>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23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60325</xdr:rowOff>
    </xdr:from>
    <xdr:to>
      <xdr:col>50</xdr:col>
      <xdr:colOff>165100</xdr:colOff>
      <xdr:row>38</xdr:row>
      <xdr:rowOff>161925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6985</xdr:rowOff>
    </xdr:from>
    <xdr:ext cx="378460" cy="25336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70" y="635063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60960</xdr:rowOff>
    </xdr:from>
    <xdr:to>
      <xdr:col>46</xdr:col>
      <xdr:colOff>38100</xdr:colOff>
      <xdr:row>38</xdr:row>
      <xdr:rowOff>162560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7620</xdr:rowOff>
    </xdr:from>
    <xdr:ext cx="378460" cy="25336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70" y="63512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62230</xdr:rowOff>
    </xdr:from>
    <xdr:to>
      <xdr:col>41</xdr:col>
      <xdr:colOff>101600</xdr:colOff>
      <xdr:row>38</xdr:row>
      <xdr:rowOff>163830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8890</xdr:rowOff>
    </xdr:from>
    <xdr:ext cx="378460" cy="25336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70" y="635254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63500</xdr:rowOff>
    </xdr:from>
    <xdr:to>
      <xdr:col>36</xdr:col>
      <xdr:colOff>165100</xdr:colOff>
      <xdr:row>38</xdr:row>
      <xdr:rowOff>165100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10160</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70" y="6353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3205" cy="25908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336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31115</xdr:rowOff>
    </xdr:from>
    <xdr:to>
      <xdr:col>54</xdr:col>
      <xdr:colOff>189865</xdr:colOff>
      <xdr:row>59</xdr:row>
      <xdr:rowOff>29210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065"/>
          <a:ext cx="127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33020</xdr:rowOff>
    </xdr:from>
    <xdr:ext cx="378460" cy="259080"/>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5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29210</xdr:rowOff>
    </xdr:from>
    <xdr:to>
      <xdr:col>55</xdr:col>
      <xdr:colOff>88900</xdr:colOff>
      <xdr:row>59</xdr:row>
      <xdr:rowOff>29210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4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149225</xdr:rowOff>
    </xdr:from>
    <xdr:ext cx="534670" cy="259080"/>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72,692</a:t>
          </a:r>
          <a:endParaRPr kumimoji="1" lang="ja-JP" altLang="en-US" sz="1000" b="1">
            <a:latin typeface="ＭＳ Ｐゴシック"/>
          </a:endParaRPr>
        </a:p>
      </xdr:txBody>
    </xdr:sp>
    <xdr:clientData/>
  </xdr:oneCellAnchor>
  <xdr:twoCellAnchor>
    <xdr:from>
      <xdr:col>54</xdr:col>
      <xdr:colOff>101600</xdr:colOff>
      <xdr:row>51</xdr:row>
      <xdr:rowOff>31115</xdr:rowOff>
    </xdr:from>
    <xdr:to>
      <xdr:col>55</xdr:col>
      <xdr:colOff>88900</xdr:colOff>
      <xdr:row>51</xdr:row>
      <xdr:rowOff>31115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171450</xdr:rowOff>
    </xdr:from>
    <xdr:to>
      <xdr:col>55</xdr:col>
      <xdr:colOff>0</xdr:colOff>
      <xdr:row>58</xdr:row>
      <xdr:rowOff>10160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94410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125095</xdr:rowOff>
    </xdr:from>
    <xdr:ext cx="469900" cy="2584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7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146685</xdr:rowOff>
    </xdr:from>
    <xdr:to>
      <xdr:col>55</xdr:col>
      <xdr:colOff>50800</xdr:colOff>
      <xdr:row>58</xdr:row>
      <xdr:rowOff>76835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10160</xdr:rowOff>
    </xdr:from>
    <xdr:to>
      <xdr:col>50</xdr:col>
      <xdr:colOff>114300</xdr:colOff>
      <xdr:row>58</xdr:row>
      <xdr:rowOff>35560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95426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125730</xdr:rowOff>
    </xdr:from>
    <xdr:to>
      <xdr:col>50</xdr:col>
      <xdr:colOff>165100</xdr:colOff>
      <xdr:row>58</xdr:row>
      <xdr:rowOff>55880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72390</xdr:rowOff>
    </xdr:from>
    <xdr:ext cx="528955"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1965" y="96735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9525</xdr:rowOff>
    </xdr:from>
    <xdr:to>
      <xdr:col>45</xdr:col>
      <xdr:colOff>177800</xdr:colOff>
      <xdr:row>58</xdr:row>
      <xdr:rowOff>35560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95362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152400</xdr:rowOff>
    </xdr:from>
    <xdr:to>
      <xdr:col>46</xdr:col>
      <xdr:colOff>38100</xdr:colOff>
      <xdr:row>58</xdr:row>
      <xdr:rowOff>82550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99060</xdr:rowOff>
    </xdr:from>
    <xdr:ext cx="464185" cy="25336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350" y="97002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144780</xdr:rowOff>
    </xdr:from>
    <xdr:to>
      <xdr:col>41</xdr:col>
      <xdr:colOff>50800</xdr:colOff>
      <xdr:row>58</xdr:row>
      <xdr:rowOff>9525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91743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154940</xdr:rowOff>
    </xdr:from>
    <xdr:to>
      <xdr:col>41</xdr:col>
      <xdr:colOff>101600</xdr:colOff>
      <xdr:row>58</xdr:row>
      <xdr:rowOff>85090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76200</xdr:rowOff>
    </xdr:from>
    <xdr:ext cx="464185" cy="25336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350" y="100203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134620</xdr:rowOff>
    </xdr:from>
    <xdr:to>
      <xdr:col>36</xdr:col>
      <xdr:colOff>165100</xdr:colOff>
      <xdr:row>58</xdr:row>
      <xdr:rowOff>64770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55880</xdr:rowOff>
    </xdr:from>
    <xdr:ext cx="528955"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4965" y="99999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120650</xdr:rowOff>
    </xdr:from>
    <xdr:to>
      <xdr:col>55</xdr:col>
      <xdr:colOff>50800</xdr:colOff>
      <xdr:row>58</xdr:row>
      <xdr:rowOff>50800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143510</xdr:rowOff>
    </xdr:from>
    <xdr:ext cx="534670" cy="25336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447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130810</xdr:rowOff>
    </xdr:from>
    <xdr:to>
      <xdr:col>50</xdr:col>
      <xdr:colOff>165100</xdr:colOff>
      <xdr:row>58</xdr:row>
      <xdr:rowOff>60960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52070</xdr:rowOff>
    </xdr:from>
    <xdr:ext cx="528955" cy="25336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1965" y="99961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156210</xdr:rowOff>
    </xdr:from>
    <xdr:to>
      <xdr:col>46</xdr:col>
      <xdr:colOff>38100</xdr:colOff>
      <xdr:row>58</xdr:row>
      <xdr:rowOff>86360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77470</xdr:rowOff>
    </xdr:from>
    <xdr:ext cx="464185" cy="25336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350" y="100215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130175</xdr:rowOff>
    </xdr:from>
    <xdr:to>
      <xdr:col>41</xdr:col>
      <xdr:colOff>101600</xdr:colOff>
      <xdr:row>58</xdr:row>
      <xdr:rowOff>60325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76835</xdr:rowOff>
    </xdr:from>
    <xdr:ext cx="528955" cy="25336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3965" y="96780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93980</xdr:rowOff>
    </xdr:from>
    <xdr:to>
      <xdr:col>36</xdr:col>
      <xdr:colOff>165100</xdr:colOff>
      <xdr:row>58</xdr:row>
      <xdr:rowOff>24130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40640</xdr:rowOff>
    </xdr:from>
    <xdr:ext cx="528955" cy="25336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4965" y="96418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205"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336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167640</xdr:rowOff>
    </xdr:from>
    <xdr:to>
      <xdr:col>54</xdr:col>
      <xdr:colOff>189865</xdr:colOff>
      <xdr:row>79</xdr:row>
      <xdr:rowOff>38735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140"/>
          <a:ext cx="127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42545</xdr:rowOff>
    </xdr:from>
    <xdr:ext cx="378460" cy="25336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09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38735</xdr:rowOff>
    </xdr:from>
    <xdr:to>
      <xdr:col>55</xdr:col>
      <xdr:colOff>88900</xdr:colOff>
      <xdr:row>79</xdr:row>
      <xdr:rowOff>38735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114300</xdr:rowOff>
    </xdr:from>
    <xdr:ext cx="534670" cy="259080"/>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74,521</a:t>
          </a:r>
          <a:endParaRPr kumimoji="1" lang="ja-JP" altLang="en-US" sz="1000" b="1">
            <a:latin typeface="ＭＳ Ｐゴシック"/>
          </a:endParaRPr>
        </a:p>
      </xdr:txBody>
    </xdr:sp>
    <xdr:clientData/>
  </xdr:oneCellAnchor>
  <xdr:twoCellAnchor>
    <xdr:from>
      <xdr:col>54</xdr:col>
      <xdr:colOff>101600</xdr:colOff>
      <xdr:row>70</xdr:row>
      <xdr:rowOff>167640</xdr:rowOff>
    </xdr:from>
    <xdr:to>
      <xdr:col>55</xdr:col>
      <xdr:colOff>88900</xdr:colOff>
      <xdr:row>70</xdr:row>
      <xdr:rowOff>167640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93345</xdr:rowOff>
    </xdr:from>
    <xdr:to>
      <xdr:col>55</xdr:col>
      <xdr:colOff>0</xdr:colOff>
      <xdr:row>78</xdr:row>
      <xdr:rowOff>106045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6644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50800</xdr:rowOff>
    </xdr:from>
    <xdr:ext cx="469900" cy="259080"/>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27940</xdr:rowOff>
    </xdr:from>
    <xdr:to>
      <xdr:col>55</xdr:col>
      <xdr:colOff>50800</xdr:colOff>
      <xdr:row>78</xdr:row>
      <xdr:rowOff>129540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48895</xdr:rowOff>
    </xdr:from>
    <xdr:to>
      <xdr:col>50</xdr:col>
      <xdr:colOff>114300</xdr:colOff>
      <xdr:row>78</xdr:row>
      <xdr:rowOff>93345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2199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22225</xdr:rowOff>
    </xdr:from>
    <xdr:to>
      <xdr:col>50</xdr:col>
      <xdr:colOff>165100</xdr:colOff>
      <xdr:row>78</xdr:row>
      <xdr:rowOff>123825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140335</xdr:rowOff>
    </xdr:from>
    <xdr:ext cx="464185"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350" y="131705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52705</xdr:rowOff>
    </xdr:from>
    <xdr:to>
      <xdr:col>45</xdr:col>
      <xdr:colOff>177800</xdr:colOff>
      <xdr:row>78</xdr:row>
      <xdr:rowOff>48895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54355"/>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158750</xdr:rowOff>
    </xdr:from>
    <xdr:to>
      <xdr:col>46</xdr:col>
      <xdr:colOff>38100</xdr:colOff>
      <xdr:row>78</xdr:row>
      <xdr:rowOff>88900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76</xdr:row>
      <xdr:rowOff>105410</xdr:rowOff>
    </xdr:from>
    <xdr:ext cx="464185"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350" y="131356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52705</xdr:rowOff>
    </xdr:from>
    <xdr:to>
      <xdr:col>41</xdr:col>
      <xdr:colOff>50800</xdr:colOff>
      <xdr:row>77</xdr:row>
      <xdr:rowOff>66675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25435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168275</xdr:rowOff>
    </xdr:from>
    <xdr:to>
      <xdr:col>41</xdr:col>
      <xdr:colOff>101600</xdr:colOff>
      <xdr:row>78</xdr:row>
      <xdr:rowOff>98425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6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89535</xdr:rowOff>
    </xdr:from>
    <xdr:ext cx="464185" cy="25336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350" y="134626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123825</xdr:rowOff>
    </xdr:from>
    <xdr:to>
      <xdr:col>36</xdr:col>
      <xdr:colOff>165100</xdr:colOff>
      <xdr:row>78</xdr:row>
      <xdr:rowOff>53975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45085</xdr:rowOff>
    </xdr:from>
    <xdr:ext cx="528955" cy="2584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4965" y="134181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55245</xdr:rowOff>
    </xdr:from>
    <xdr:to>
      <xdr:col>55</xdr:col>
      <xdr:colOff>50800</xdr:colOff>
      <xdr:row>78</xdr:row>
      <xdr:rowOff>156845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2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6350</xdr:rowOff>
    </xdr:from>
    <xdr:ext cx="469900" cy="25336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42545</xdr:rowOff>
    </xdr:from>
    <xdr:to>
      <xdr:col>50</xdr:col>
      <xdr:colOff>165100</xdr:colOff>
      <xdr:row>78</xdr:row>
      <xdr:rowOff>144145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135255</xdr:rowOff>
    </xdr:from>
    <xdr:ext cx="464185" cy="25336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350" y="1350835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169545</xdr:rowOff>
    </xdr:from>
    <xdr:to>
      <xdr:col>46</xdr:col>
      <xdr:colOff>38100</xdr:colOff>
      <xdr:row>78</xdr:row>
      <xdr:rowOff>99695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90805</xdr:rowOff>
    </xdr:from>
    <xdr:ext cx="464185" cy="2584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350" y="1346390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1905</xdr:rowOff>
    </xdr:from>
    <xdr:to>
      <xdr:col>41</xdr:col>
      <xdr:colOff>101600</xdr:colOff>
      <xdr:row>77</xdr:row>
      <xdr:rowOff>103505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120650</xdr:rowOff>
    </xdr:from>
    <xdr:ext cx="528955" cy="25336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3965" y="129794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17,577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15875</xdr:rowOff>
    </xdr:from>
    <xdr:to>
      <xdr:col>36</xdr:col>
      <xdr:colOff>165100</xdr:colOff>
      <xdr:row>77</xdr:row>
      <xdr:rowOff>117475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1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133985</xdr:rowOff>
    </xdr:from>
    <xdr:ext cx="528955" cy="25336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4965" y="129927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336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91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53340</xdr:rowOff>
    </xdr:from>
    <xdr:to>
      <xdr:col>54</xdr:col>
      <xdr:colOff>189865</xdr:colOff>
      <xdr:row>97</xdr:row>
      <xdr:rowOff>163830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84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167640</xdr:rowOff>
    </xdr:from>
    <xdr:ext cx="534670" cy="25336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2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17,618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163830</xdr:rowOff>
    </xdr:from>
    <xdr:to>
      <xdr:col>55</xdr:col>
      <xdr:colOff>88900</xdr:colOff>
      <xdr:row>97</xdr:row>
      <xdr:rowOff>163830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0</xdr:rowOff>
    </xdr:from>
    <xdr:ext cx="598805" cy="259080"/>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120,791</a:t>
          </a:r>
          <a:endParaRPr kumimoji="1" lang="ja-JP" altLang="en-US" sz="1000" b="1">
            <a:latin typeface="ＭＳ Ｐゴシック"/>
          </a:endParaRPr>
        </a:p>
      </xdr:txBody>
    </xdr:sp>
    <xdr:clientData/>
  </xdr:oneCellAnchor>
  <xdr:twoCellAnchor>
    <xdr:from>
      <xdr:col>54</xdr:col>
      <xdr:colOff>101600</xdr:colOff>
      <xdr:row>90</xdr:row>
      <xdr:rowOff>53340</xdr:rowOff>
    </xdr:from>
    <xdr:to>
      <xdr:col>55</xdr:col>
      <xdr:colOff>88900</xdr:colOff>
      <xdr:row>90</xdr:row>
      <xdr:rowOff>53340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168910</xdr:rowOff>
    </xdr:from>
    <xdr:to>
      <xdr:col>55</xdr:col>
      <xdr:colOff>0</xdr:colOff>
      <xdr:row>97</xdr:row>
      <xdr:rowOff>12065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56660"/>
          <a:ext cx="83820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161925</xdr:rowOff>
    </xdr:from>
    <xdr:ext cx="534670" cy="259080"/>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139065</xdr:rowOff>
    </xdr:from>
    <xdr:to>
      <xdr:col>55</xdr:col>
      <xdr:colOff>50800</xdr:colOff>
      <xdr:row>96</xdr:row>
      <xdr:rowOff>69215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168910</xdr:rowOff>
    </xdr:from>
    <xdr:to>
      <xdr:col>50</xdr:col>
      <xdr:colOff>114300</xdr:colOff>
      <xdr:row>96</xdr:row>
      <xdr:rowOff>54610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566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140970</xdr:rowOff>
    </xdr:from>
    <xdr:to>
      <xdr:col>50</xdr:col>
      <xdr:colOff>165100</xdr:colOff>
      <xdr:row>96</xdr:row>
      <xdr:rowOff>71120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62230</xdr:rowOff>
    </xdr:from>
    <xdr:ext cx="528955" cy="259080"/>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1965" y="165214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54610</xdr:rowOff>
    </xdr:from>
    <xdr:to>
      <xdr:col>45</xdr:col>
      <xdr:colOff>177800</xdr:colOff>
      <xdr:row>96</xdr:row>
      <xdr:rowOff>88265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1381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140335</xdr:rowOff>
    </xdr:from>
    <xdr:to>
      <xdr:col>46</xdr:col>
      <xdr:colOff>38100</xdr:colOff>
      <xdr:row>96</xdr:row>
      <xdr:rowOff>70485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86995</xdr:rowOff>
    </xdr:from>
    <xdr:ext cx="528955" cy="25336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2965" y="162032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88265</xdr:rowOff>
    </xdr:from>
    <xdr:to>
      <xdr:col>41</xdr:col>
      <xdr:colOff>50800</xdr:colOff>
      <xdr:row>97</xdr:row>
      <xdr:rowOff>18415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547465"/>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165100</xdr:rowOff>
    </xdr:from>
    <xdr:to>
      <xdr:col>41</xdr:col>
      <xdr:colOff>101600</xdr:colOff>
      <xdr:row>96</xdr:row>
      <xdr:rowOff>95250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111760</xdr:rowOff>
    </xdr:from>
    <xdr:ext cx="528955" cy="25336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3965" y="162280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635</xdr:rowOff>
    </xdr:from>
    <xdr:to>
      <xdr:col>36</xdr:col>
      <xdr:colOff>165100</xdr:colOff>
      <xdr:row>96</xdr:row>
      <xdr:rowOff>102235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5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118745</xdr:rowOff>
    </xdr:from>
    <xdr:ext cx="528955"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4965" y="162350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39,927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132715</xdr:rowOff>
    </xdr:from>
    <xdr:to>
      <xdr:col>55</xdr:col>
      <xdr:colOff>50800</xdr:colOff>
      <xdr:row>97</xdr:row>
      <xdr:rowOff>63500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91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111125</xdr:rowOff>
    </xdr:from>
    <xdr:ext cx="534670" cy="25336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703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29,558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118110</xdr:rowOff>
    </xdr:from>
    <xdr:to>
      <xdr:col>50</xdr:col>
      <xdr:colOff>165100</xdr:colOff>
      <xdr:row>96</xdr:row>
      <xdr:rowOff>48260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0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64770</xdr:rowOff>
    </xdr:from>
    <xdr:ext cx="528955" cy="25336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1965" y="161810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44,185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3810</xdr:rowOff>
    </xdr:from>
    <xdr:to>
      <xdr:col>46</xdr:col>
      <xdr:colOff>38100</xdr:colOff>
      <xdr:row>96</xdr:row>
      <xdr:rowOff>105410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6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96520</xdr:rowOff>
    </xdr:from>
    <xdr:ext cx="528955"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2965" y="165557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39,696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37465</xdr:rowOff>
    </xdr:from>
    <xdr:to>
      <xdr:col>41</xdr:col>
      <xdr:colOff>101600</xdr:colOff>
      <xdr:row>96</xdr:row>
      <xdr:rowOff>139065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9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130175</xdr:rowOff>
    </xdr:from>
    <xdr:ext cx="52895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3965" y="165893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139065</xdr:rowOff>
    </xdr:from>
    <xdr:to>
      <xdr:col>36</xdr:col>
      <xdr:colOff>165100</xdr:colOff>
      <xdr:row>97</xdr:row>
      <xdr:rowOff>69215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9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60325</xdr:rowOff>
    </xdr:from>
    <xdr:ext cx="52895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4965" y="166909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3205" cy="25336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99060</xdr:rowOff>
    </xdr:from>
    <xdr:to>
      <xdr:col>89</xdr:col>
      <xdr:colOff>177800</xdr:colOff>
      <xdr:row>39</xdr:row>
      <xdr:rowOff>99060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128270</xdr:rowOff>
    </xdr:from>
    <xdr:ext cx="531495"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336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336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664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27305</xdr:rowOff>
    </xdr:from>
    <xdr:to>
      <xdr:col>85</xdr:col>
      <xdr:colOff>126365</xdr:colOff>
      <xdr:row>39</xdr:row>
      <xdr:rowOff>58420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255"/>
          <a:ext cx="127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62230</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11,237</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58420</xdr:rowOff>
    </xdr:from>
    <xdr:to>
      <xdr:col>86</xdr:col>
      <xdr:colOff>25400</xdr:colOff>
      <xdr:row>39</xdr:row>
      <xdr:rowOff>58420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4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145415</xdr:rowOff>
    </xdr:from>
    <xdr:ext cx="534670" cy="25336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4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54,197</a:t>
          </a:r>
          <a:endParaRPr kumimoji="1" lang="ja-JP" altLang="en-US" sz="1000" b="1">
            <a:latin typeface="ＭＳ Ｐゴシック"/>
          </a:endParaRPr>
        </a:p>
      </xdr:txBody>
    </xdr:sp>
    <xdr:clientData/>
  </xdr:oneCellAnchor>
  <xdr:twoCellAnchor>
    <xdr:from>
      <xdr:col>85</xdr:col>
      <xdr:colOff>38100</xdr:colOff>
      <xdr:row>31</xdr:row>
      <xdr:rowOff>27305</xdr:rowOff>
    </xdr:from>
    <xdr:to>
      <xdr:col>86</xdr:col>
      <xdr:colOff>25400</xdr:colOff>
      <xdr:row>31</xdr:row>
      <xdr:rowOff>27305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9525</xdr:rowOff>
    </xdr:from>
    <xdr:to>
      <xdr:col>85</xdr:col>
      <xdr:colOff>127000</xdr:colOff>
      <xdr:row>39</xdr:row>
      <xdr:rowOff>15875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9607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142240</xdr:rowOff>
    </xdr:from>
    <xdr:ext cx="534670" cy="259080"/>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4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18,309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119380</xdr:rowOff>
    </xdr:from>
    <xdr:to>
      <xdr:col>85</xdr:col>
      <xdr:colOff>177800</xdr:colOff>
      <xdr:row>38</xdr:row>
      <xdr:rowOff>49530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15875</xdr:rowOff>
    </xdr:from>
    <xdr:to>
      <xdr:col>81</xdr:col>
      <xdr:colOff>50800</xdr:colOff>
      <xdr:row>39</xdr:row>
      <xdr:rowOff>24765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7024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168275</xdr:rowOff>
    </xdr:from>
    <xdr:to>
      <xdr:col>81</xdr:col>
      <xdr:colOff>101600</xdr:colOff>
      <xdr:row>38</xdr:row>
      <xdr:rowOff>98425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114935</xdr:rowOff>
    </xdr:from>
    <xdr:ext cx="528955"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287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83185</xdr:rowOff>
    </xdr:from>
    <xdr:to>
      <xdr:col>76</xdr:col>
      <xdr:colOff>114300</xdr:colOff>
      <xdr:row>39</xdr:row>
      <xdr:rowOff>24765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98285"/>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4445</xdr:rowOff>
    </xdr:from>
    <xdr:to>
      <xdr:col>76</xdr:col>
      <xdr:colOff>165100</xdr:colOff>
      <xdr:row>38</xdr:row>
      <xdr:rowOff>106045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122555</xdr:rowOff>
    </xdr:from>
    <xdr:ext cx="528955" cy="25336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2947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26670</xdr:rowOff>
    </xdr:from>
    <xdr:to>
      <xdr:col>71</xdr:col>
      <xdr:colOff>177800</xdr:colOff>
      <xdr:row>38</xdr:row>
      <xdr:rowOff>83185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4177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161925</xdr:rowOff>
    </xdr:from>
    <xdr:to>
      <xdr:col>72</xdr:col>
      <xdr:colOff>38100</xdr:colOff>
      <xdr:row>38</xdr:row>
      <xdr:rowOff>92075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109220</xdr:rowOff>
    </xdr:from>
    <xdr:ext cx="528955" cy="25336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281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133985</xdr:rowOff>
    </xdr:from>
    <xdr:to>
      <xdr:col>67</xdr:col>
      <xdr:colOff>101600</xdr:colOff>
      <xdr:row>38</xdr:row>
      <xdr:rowOff>64135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80645</xdr:rowOff>
    </xdr:from>
    <xdr:ext cx="528955"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62528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130175</xdr:rowOff>
    </xdr:from>
    <xdr:to>
      <xdr:col>85</xdr:col>
      <xdr:colOff>177800</xdr:colOff>
      <xdr:row>39</xdr:row>
      <xdr:rowOff>60325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45085</xdr:rowOff>
    </xdr:from>
    <xdr:ext cx="534670" cy="2584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601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136525</xdr:rowOff>
    </xdr:from>
    <xdr:to>
      <xdr:col>81</xdr:col>
      <xdr:colOff>101600</xdr:colOff>
      <xdr:row>39</xdr:row>
      <xdr:rowOff>66675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39</xdr:row>
      <xdr:rowOff>57785</xdr:rowOff>
    </xdr:from>
    <xdr:ext cx="528955"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7443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12,535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145415</xdr:rowOff>
    </xdr:from>
    <xdr:to>
      <xdr:col>76</xdr:col>
      <xdr:colOff>165100</xdr:colOff>
      <xdr:row>39</xdr:row>
      <xdr:rowOff>75565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39</xdr:row>
      <xdr:rowOff>66675</xdr:rowOff>
    </xdr:from>
    <xdr:ext cx="528955" cy="25336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7532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32385</xdr:rowOff>
    </xdr:from>
    <xdr:to>
      <xdr:col>72</xdr:col>
      <xdr:colOff>38100</xdr:colOff>
      <xdr:row>38</xdr:row>
      <xdr:rowOff>133985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125095</xdr:rowOff>
    </xdr:from>
    <xdr:ext cx="528955" cy="2584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64019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15,725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147320</xdr:rowOff>
    </xdr:from>
    <xdr:to>
      <xdr:col>67</xdr:col>
      <xdr:colOff>101600</xdr:colOff>
      <xdr:row>38</xdr:row>
      <xdr:rowOff>77470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68580</xdr:rowOff>
    </xdr:from>
    <xdr:ext cx="528955"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5836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17,452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3205" cy="25336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89915" cy="25336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89915" cy="25336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9915" cy="25336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915" cy="25336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7620</xdr:rowOff>
    </xdr:from>
    <xdr:to>
      <xdr:col>85</xdr:col>
      <xdr:colOff>126365</xdr:colOff>
      <xdr:row>58</xdr:row>
      <xdr:rowOff>4445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20"/>
          <a:ext cx="1270" cy="1025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8255</xdr:rowOff>
    </xdr:from>
    <xdr:ext cx="534670" cy="25336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3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29,565</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4445</xdr:rowOff>
    </xdr:from>
    <xdr:to>
      <xdr:col>86</xdr:col>
      <xdr:colOff>25400</xdr:colOff>
      <xdr:row>58</xdr:row>
      <xdr:rowOff>4445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125730</xdr:rowOff>
    </xdr:from>
    <xdr:ext cx="598805" cy="25908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253,892</a:t>
          </a:r>
          <a:endParaRPr kumimoji="1" lang="ja-JP" altLang="en-US" sz="1000" b="1">
            <a:latin typeface="ＭＳ Ｐゴシック"/>
          </a:endParaRPr>
        </a:p>
      </xdr:txBody>
    </xdr:sp>
    <xdr:clientData/>
  </xdr:oneCellAnchor>
  <xdr:twoCellAnchor>
    <xdr:from>
      <xdr:col>85</xdr:col>
      <xdr:colOff>38100</xdr:colOff>
      <xdr:row>52</xdr:row>
      <xdr:rowOff>7620</xdr:rowOff>
    </xdr:from>
    <xdr:to>
      <xdr:col>86</xdr:col>
      <xdr:colOff>25400</xdr:colOff>
      <xdr:row>52</xdr:row>
      <xdr:rowOff>7620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47625</xdr:rowOff>
    </xdr:from>
    <xdr:to>
      <xdr:col>85</xdr:col>
      <xdr:colOff>127000</xdr:colOff>
      <xdr:row>57</xdr:row>
      <xdr:rowOff>86995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20275"/>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8255</xdr:rowOff>
    </xdr:from>
    <xdr:ext cx="534670" cy="25336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5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156845</xdr:rowOff>
    </xdr:from>
    <xdr:to>
      <xdr:col>85</xdr:col>
      <xdr:colOff>177800</xdr:colOff>
      <xdr:row>57</xdr:row>
      <xdr:rowOff>86995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56515</xdr:rowOff>
    </xdr:from>
    <xdr:to>
      <xdr:col>81</xdr:col>
      <xdr:colOff>50800</xdr:colOff>
      <xdr:row>57</xdr:row>
      <xdr:rowOff>86995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2916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8890</xdr:rowOff>
    </xdr:from>
    <xdr:to>
      <xdr:col>81</xdr:col>
      <xdr:colOff>101600</xdr:colOff>
      <xdr:row>57</xdr:row>
      <xdr:rowOff>110490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127000</xdr:rowOff>
    </xdr:from>
    <xdr:ext cx="528955"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5567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44450</xdr:rowOff>
    </xdr:from>
    <xdr:to>
      <xdr:col>76</xdr:col>
      <xdr:colOff>114300</xdr:colOff>
      <xdr:row>57</xdr:row>
      <xdr:rowOff>56515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1710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29845</xdr:rowOff>
    </xdr:from>
    <xdr:to>
      <xdr:col>76</xdr:col>
      <xdr:colOff>165100</xdr:colOff>
      <xdr:row>57</xdr:row>
      <xdr:rowOff>132080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122555</xdr:rowOff>
    </xdr:from>
    <xdr:ext cx="528955" cy="25336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8952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75565</xdr:rowOff>
    </xdr:from>
    <xdr:to>
      <xdr:col>71</xdr:col>
      <xdr:colOff>177800</xdr:colOff>
      <xdr:row>57</xdr:row>
      <xdr:rowOff>44450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76765"/>
          <a:ext cx="8890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33655</xdr:rowOff>
    </xdr:from>
    <xdr:to>
      <xdr:col>72</xdr:col>
      <xdr:colOff>38100</xdr:colOff>
      <xdr:row>57</xdr:row>
      <xdr:rowOff>135255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126365</xdr:rowOff>
    </xdr:from>
    <xdr:ext cx="52895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8990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1270</xdr:rowOff>
    </xdr:from>
    <xdr:to>
      <xdr:col>67</xdr:col>
      <xdr:colOff>101600</xdr:colOff>
      <xdr:row>57</xdr:row>
      <xdr:rowOff>102870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93980</xdr:rowOff>
    </xdr:from>
    <xdr:ext cx="528955"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866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168275</xdr:rowOff>
    </xdr:from>
    <xdr:to>
      <xdr:col>85</xdr:col>
      <xdr:colOff>177800</xdr:colOff>
      <xdr:row>57</xdr:row>
      <xdr:rowOff>98425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146685</xdr:rowOff>
    </xdr:from>
    <xdr:ext cx="534670" cy="25336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478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57,666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36195</xdr:rowOff>
    </xdr:from>
    <xdr:to>
      <xdr:col>81</xdr:col>
      <xdr:colOff>101600</xdr:colOff>
      <xdr:row>57</xdr:row>
      <xdr:rowOff>137795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128905</xdr:rowOff>
    </xdr:from>
    <xdr:ext cx="52895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9015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6350</xdr:rowOff>
    </xdr:from>
    <xdr:to>
      <xdr:col>76</xdr:col>
      <xdr:colOff>165100</xdr:colOff>
      <xdr:row>57</xdr:row>
      <xdr:rowOff>107315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79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123825</xdr:rowOff>
    </xdr:from>
    <xdr:ext cx="528955" cy="25336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5535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55,733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165100</xdr:rowOff>
    </xdr:from>
    <xdr:to>
      <xdr:col>72</xdr:col>
      <xdr:colOff>38100</xdr:colOff>
      <xdr:row>57</xdr:row>
      <xdr:rowOff>95250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111760</xdr:rowOff>
    </xdr:from>
    <xdr:ext cx="528955" cy="25336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5415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24765</xdr:rowOff>
    </xdr:from>
    <xdr:to>
      <xdr:col>67</xdr:col>
      <xdr:colOff>101600</xdr:colOff>
      <xdr:row>56</xdr:row>
      <xdr:rowOff>126365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2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143510</xdr:rowOff>
    </xdr:from>
    <xdr:ext cx="528955" cy="25336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4018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3205" cy="25336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336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336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336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336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13335</xdr:rowOff>
    </xdr:from>
    <xdr:to>
      <xdr:col>85</xdr:col>
      <xdr:colOff>126365</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159385</xdr:rowOff>
    </xdr:from>
    <xdr:ext cx="249555" cy="2584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132080</xdr:rowOff>
    </xdr:from>
    <xdr:ext cx="534670" cy="25336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5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50,518</a:t>
          </a:r>
          <a:endParaRPr kumimoji="1" lang="ja-JP" altLang="en-US" sz="1000" b="1">
            <a:latin typeface="ＭＳ Ｐゴシック"/>
          </a:endParaRPr>
        </a:p>
      </xdr:txBody>
    </xdr:sp>
    <xdr:clientData/>
  </xdr:oneCellAnchor>
  <xdr:twoCellAnchor>
    <xdr:from>
      <xdr:col>85</xdr:col>
      <xdr:colOff>38100</xdr:colOff>
      <xdr:row>72</xdr:row>
      <xdr:rowOff>13335</xdr:rowOff>
    </xdr:from>
    <xdr:to>
      <xdr:col>86</xdr:col>
      <xdr:colOff>25400</xdr:colOff>
      <xdr:row>72</xdr:row>
      <xdr:rowOff>13335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137795</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089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76835</xdr:rowOff>
    </xdr:from>
    <xdr:ext cx="469900" cy="25336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4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53975</xdr:rowOff>
    </xdr:from>
    <xdr:to>
      <xdr:col>85</xdr:col>
      <xdr:colOff>177800</xdr:colOff>
      <xdr:row>78</xdr:row>
      <xdr:rowOff>155575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68580</xdr:rowOff>
    </xdr:from>
    <xdr:to>
      <xdr:col>81</xdr:col>
      <xdr:colOff>50800</xdr:colOff>
      <xdr:row>78</xdr:row>
      <xdr:rowOff>137795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4168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64770</xdr:rowOff>
    </xdr:from>
    <xdr:to>
      <xdr:col>81</xdr:col>
      <xdr:colOff>101600</xdr:colOff>
      <xdr:row>78</xdr:row>
      <xdr:rowOff>166370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11430</xdr:rowOff>
    </xdr:from>
    <xdr:ext cx="464185"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350" y="132130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68580</xdr:rowOff>
    </xdr:from>
    <xdr:to>
      <xdr:col>76</xdr:col>
      <xdr:colOff>114300</xdr:colOff>
      <xdr:row>78</xdr:row>
      <xdr:rowOff>82550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416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48895</xdr:rowOff>
    </xdr:from>
    <xdr:to>
      <xdr:col>76</xdr:col>
      <xdr:colOff>165100</xdr:colOff>
      <xdr:row>78</xdr:row>
      <xdr:rowOff>150495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141605</xdr:rowOff>
    </xdr:from>
    <xdr:ext cx="464185"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350" y="135147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18415</xdr:rowOff>
    </xdr:from>
    <xdr:to>
      <xdr:col>71</xdr:col>
      <xdr:colOff>177800</xdr:colOff>
      <xdr:row>78</xdr:row>
      <xdr:rowOff>82550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220065"/>
          <a:ext cx="889000" cy="235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38100</xdr:rowOff>
    </xdr:from>
    <xdr:to>
      <xdr:col>72</xdr:col>
      <xdr:colOff>38100</xdr:colOff>
      <xdr:row>78</xdr:row>
      <xdr:rowOff>139700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130810</xdr:rowOff>
    </xdr:from>
    <xdr:ext cx="464185"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350" y="13503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50800</xdr:rowOff>
    </xdr:from>
    <xdr:to>
      <xdr:col>67</xdr:col>
      <xdr:colOff>101600</xdr:colOff>
      <xdr:row>78</xdr:row>
      <xdr:rowOff>152400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143510</xdr:rowOff>
    </xdr:from>
    <xdr:ext cx="464185" cy="25336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350" y="135166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32385</xdr:rowOff>
    </xdr:from>
    <xdr:ext cx="249555" cy="25336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86995</xdr:rowOff>
    </xdr:from>
    <xdr:to>
      <xdr:col>81</xdr:col>
      <xdr:colOff>101600</xdr:colOff>
      <xdr:row>79</xdr:row>
      <xdr:rowOff>17780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79</xdr:row>
      <xdr:rowOff>8255</xdr:rowOff>
    </xdr:from>
    <xdr:ext cx="313690" cy="25336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455" y="1355280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17780</xdr:rowOff>
    </xdr:from>
    <xdr:to>
      <xdr:col>76</xdr:col>
      <xdr:colOff>165100</xdr:colOff>
      <xdr:row>78</xdr:row>
      <xdr:rowOff>119380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9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135890</xdr:rowOff>
    </xdr:from>
    <xdr:ext cx="46418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350" y="131660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31750</xdr:rowOff>
    </xdr:from>
    <xdr:to>
      <xdr:col>72</xdr:col>
      <xdr:colOff>38100</xdr:colOff>
      <xdr:row>78</xdr:row>
      <xdr:rowOff>133350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149860</xdr:rowOff>
    </xdr:from>
    <xdr:ext cx="46418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350" y="13180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139065</xdr:rowOff>
    </xdr:from>
    <xdr:to>
      <xdr:col>67</xdr:col>
      <xdr:colOff>101600</xdr:colOff>
      <xdr:row>77</xdr:row>
      <xdr:rowOff>69215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16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86360</xdr:rowOff>
    </xdr:from>
    <xdr:ext cx="528955" cy="25336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6965" y="129451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205" cy="25908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336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9915" cy="25908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65405</xdr:rowOff>
    </xdr:from>
    <xdr:to>
      <xdr:col>85</xdr:col>
      <xdr:colOff>126365</xdr:colOff>
      <xdr:row>98</xdr:row>
      <xdr:rowOff>147320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151130</xdr:rowOff>
    </xdr:from>
    <xdr:ext cx="469900" cy="259080"/>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3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147320</xdr:rowOff>
    </xdr:from>
    <xdr:to>
      <xdr:col>86</xdr:col>
      <xdr:colOff>25400</xdr:colOff>
      <xdr:row>98</xdr:row>
      <xdr:rowOff>147320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12065</xdr:rowOff>
    </xdr:from>
    <xdr:ext cx="598805" cy="259080"/>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106,353</a:t>
          </a:r>
          <a:endParaRPr kumimoji="1" lang="ja-JP" altLang="en-US" sz="1000" b="1">
            <a:latin typeface="ＭＳ Ｐゴシック"/>
          </a:endParaRPr>
        </a:p>
      </xdr:txBody>
    </xdr:sp>
    <xdr:clientData/>
  </xdr:oneCellAnchor>
  <xdr:twoCellAnchor>
    <xdr:from>
      <xdr:col>85</xdr:col>
      <xdr:colOff>38100</xdr:colOff>
      <xdr:row>91</xdr:row>
      <xdr:rowOff>65405</xdr:rowOff>
    </xdr:from>
    <xdr:to>
      <xdr:col>86</xdr:col>
      <xdr:colOff>25400</xdr:colOff>
      <xdr:row>91</xdr:row>
      <xdr:rowOff>65405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34925</xdr:rowOff>
    </xdr:from>
    <xdr:to>
      <xdr:col>85</xdr:col>
      <xdr:colOff>127000</xdr:colOff>
      <xdr:row>96</xdr:row>
      <xdr:rowOff>62230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49412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53975</xdr:rowOff>
    </xdr:from>
    <xdr:ext cx="534670" cy="25336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317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75565</xdr:rowOff>
    </xdr:from>
    <xdr:to>
      <xdr:col>85</xdr:col>
      <xdr:colOff>177800</xdr:colOff>
      <xdr:row>97</xdr:row>
      <xdr:rowOff>6350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52705</xdr:rowOff>
    </xdr:from>
    <xdr:to>
      <xdr:col>81</xdr:col>
      <xdr:colOff>50800</xdr:colOff>
      <xdr:row>96</xdr:row>
      <xdr:rowOff>62230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5119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74930</xdr:rowOff>
    </xdr:from>
    <xdr:to>
      <xdr:col>81</xdr:col>
      <xdr:colOff>101600</xdr:colOff>
      <xdr:row>97</xdr:row>
      <xdr:rowOff>5080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167640</xdr:rowOff>
    </xdr:from>
    <xdr:ext cx="528955" cy="25336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3965" y="166268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34,116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52705</xdr:rowOff>
    </xdr:from>
    <xdr:to>
      <xdr:col>76</xdr:col>
      <xdr:colOff>114300</xdr:colOff>
      <xdr:row>96</xdr:row>
      <xdr:rowOff>92710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1190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82550</xdr:rowOff>
    </xdr:from>
    <xdr:to>
      <xdr:col>76</xdr:col>
      <xdr:colOff>165100</xdr:colOff>
      <xdr:row>97</xdr:row>
      <xdr:rowOff>12700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3810</xdr:rowOff>
    </xdr:from>
    <xdr:ext cx="528955"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4965" y="166344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92710</xdr:rowOff>
    </xdr:from>
    <xdr:to>
      <xdr:col>71</xdr:col>
      <xdr:colOff>177800</xdr:colOff>
      <xdr:row>96</xdr:row>
      <xdr:rowOff>121285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5191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95250</xdr:rowOff>
    </xdr:from>
    <xdr:to>
      <xdr:col>72</xdr:col>
      <xdr:colOff>38100</xdr:colOff>
      <xdr:row>97</xdr:row>
      <xdr:rowOff>25400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16510</xdr:rowOff>
    </xdr:from>
    <xdr:ext cx="528955"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5965" y="16647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111760</xdr:rowOff>
    </xdr:from>
    <xdr:to>
      <xdr:col>67</xdr:col>
      <xdr:colOff>101600</xdr:colOff>
      <xdr:row>97</xdr:row>
      <xdr:rowOff>41910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33020</xdr:rowOff>
    </xdr:from>
    <xdr:ext cx="528955"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6965" y="166636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155575</xdr:rowOff>
    </xdr:from>
    <xdr:to>
      <xdr:col>85</xdr:col>
      <xdr:colOff>177800</xdr:colOff>
      <xdr:row>96</xdr:row>
      <xdr:rowOff>86360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443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6985</xdr:rowOff>
    </xdr:from>
    <xdr:ext cx="534670" cy="25336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2947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41,240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11430</xdr:rowOff>
    </xdr:from>
    <xdr:to>
      <xdr:col>81</xdr:col>
      <xdr:colOff>101600</xdr:colOff>
      <xdr:row>96</xdr:row>
      <xdr:rowOff>113030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47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129540</xdr:rowOff>
    </xdr:from>
    <xdr:ext cx="52895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3965" y="162458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1905</xdr:rowOff>
    </xdr:from>
    <xdr:to>
      <xdr:col>76</xdr:col>
      <xdr:colOff>165100</xdr:colOff>
      <xdr:row>96</xdr:row>
      <xdr:rowOff>103505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46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120650</xdr:rowOff>
    </xdr:from>
    <xdr:ext cx="528955" cy="25336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4965" y="162369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39,827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41910</xdr:rowOff>
    </xdr:from>
    <xdr:to>
      <xdr:col>72</xdr:col>
      <xdr:colOff>38100</xdr:colOff>
      <xdr:row>96</xdr:row>
      <xdr:rowOff>143510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0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160020</xdr:rowOff>
    </xdr:from>
    <xdr:ext cx="528955"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5965" y="16276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36,699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70485</xdr:rowOff>
    </xdr:from>
    <xdr:to>
      <xdr:col>67</xdr:col>
      <xdr:colOff>101600</xdr:colOff>
      <xdr:row>97</xdr:row>
      <xdr:rowOff>635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2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17780</xdr:rowOff>
    </xdr:from>
    <xdr:ext cx="528955" cy="25336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6965" y="163055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336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1645" cy="25336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1645" cy="25336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1645" cy="25336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1645" cy="25336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50165</xdr:rowOff>
    </xdr:from>
    <xdr:to>
      <xdr:col>116</xdr:col>
      <xdr:colOff>62865</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565"/>
          <a:ext cx="1270" cy="1118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170815</xdr:rowOff>
    </xdr:from>
    <xdr:ext cx="249555" cy="2584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591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168275</xdr:rowOff>
    </xdr:from>
    <xdr:ext cx="469900" cy="25336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2,446</a:t>
          </a:r>
          <a:endParaRPr kumimoji="1" lang="ja-JP" altLang="en-US" sz="1000" b="1">
            <a:latin typeface="ＭＳ Ｐゴシック"/>
          </a:endParaRPr>
        </a:p>
      </xdr:txBody>
    </xdr:sp>
    <xdr:clientData/>
  </xdr:oneCellAnchor>
  <xdr:twoCellAnchor>
    <xdr:from>
      <xdr:col>115</xdr:col>
      <xdr:colOff>165100</xdr:colOff>
      <xdr:row>32</xdr:row>
      <xdr:rowOff>50165</xdr:rowOff>
    </xdr:from>
    <xdr:to>
      <xdr:col>116</xdr:col>
      <xdr:colOff>152400</xdr:colOff>
      <xdr:row>32</xdr:row>
      <xdr:rowOff>50165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88265</xdr:rowOff>
    </xdr:from>
    <xdr:ext cx="313690" cy="25336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1915"/>
          <a:ext cx="3136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65405</xdr:rowOff>
    </xdr:from>
    <xdr:to>
      <xdr:col>116</xdr:col>
      <xdr:colOff>114300</xdr:colOff>
      <xdr:row>38</xdr:row>
      <xdr:rowOff>167005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78740</xdr:rowOff>
    </xdr:from>
    <xdr:to>
      <xdr:col>112</xdr:col>
      <xdr:colOff>38100</xdr:colOff>
      <xdr:row>39</xdr:row>
      <xdr:rowOff>8890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25400</xdr:rowOff>
    </xdr:from>
    <xdr:ext cx="313690" cy="25908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455" y="63690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57150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400800"/>
          <a:ext cx="8890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38735</xdr:rowOff>
    </xdr:from>
    <xdr:to>
      <xdr:col>107</xdr:col>
      <xdr:colOff>101600</xdr:colOff>
      <xdr:row>38</xdr:row>
      <xdr:rowOff>140335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156845</xdr:rowOff>
    </xdr:from>
    <xdr:ext cx="378460" cy="25336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70" y="632904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57150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18656300" y="6400800"/>
          <a:ext cx="8890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62230</xdr:rowOff>
    </xdr:from>
    <xdr:to>
      <xdr:col>102</xdr:col>
      <xdr:colOff>165100</xdr:colOff>
      <xdr:row>38</xdr:row>
      <xdr:rowOff>163830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38</xdr:row>
      <xdr:rowOff>154940</xdr:rowOff>
    </xdr:from>
    <xdr:ext cx="313690" cy="25336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455" y="667004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71755</xdr:rowOff>
    </xdr:from>
    <xdr:to>
      <xdr:col>98</xdr:col>
      <xdr:colOff>38100</xdr:colOff>
      <xdr:row>39</xdr:row>
      <xdr:rowOff>1905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18415</xdr:rowOff>
    </xdr:from>
    <xdr:ext cx="313690" cy="25336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455" y="636206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43815</xdr:rowOff>
    </xdr:from>
    <xdr:ext cx="249555" cy="25336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891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84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384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6350</xdr:rowOff>
    </xdr:from>
    <xdr:to>
      <xdr:col>102</xdr:col>
      <xdr:colOff>165100</xdr:colOff>
      <xdr:row>37</xdr:row>
      <xdr:rowOff>107950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35</xdr:row>
      <xdr:rowOff>124460</xdr:rowOff>
    </xdr:from>
    <xdr:ext cx="37846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6070" y="6125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84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205" cy="25336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205" cy="25336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840"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84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84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84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84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84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84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84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総務費の減の要因としては、ふるさと柴田応援寄附金の減に伴う、返礼品等の報償費の減少及び基金積立金の減少があげられる。</a:t>
          </a:r>
        </a:p>
        <a:p>
          <a:r>
            <a:rPr kumimoji="1" lang="ja-JP" altLang="en-US" sz="1300">
              <a:latin typeface="ＭＳ Ｐゴシック"/>
              <a:ea typeface="ＭＳ Ｐゴシック"/>
            </a:rPr>
            <a:t>　民生費の増の要因としては、障害福祉サービス給付費及び障害児給付費等の増、物価高騰対応重点支援地方創生臨時交付金事業の定額減税しきれないと見込まれる方への給付金など給付金事業に伴う事業費の増加があげられる。</a:t>
          </a:r>
        </a:p>
        <a:p>
          <a:r>
            <a:rPr kumimoji="1" lang="ja-JP" altLang="en-US" sz="1300">
              <a:latin typeface="ＭＳ Ｐゴシック"/>
              <a:ea typeface="ＭＳ Ｐゴシック"/>
            </a:rPr>
            <a:t>　教育費の増の要因としては、柴田町総合体育館オープンに伴う賃料や指定管理委託料の支払いによる増加があげられる。</a:t>
          </a:r>
        </a:p>
        <a:p>
          <a:r>
            <a:rPr kumimoji="1" lang="ja-JP" altLang="en-US" sz="1300">
              <a:latin typeface="ＭＳ Ｐゴシック"/>
              <a:ea typeface="ＭＳ Ｐゴシック"/>
            </a:rPr>
            <a:t>　公債費の増加についても、町内小中学校の大規模改造事業や庁舎耐震改修事業で借り入れを行った町債の元金償還が開始されたためである。</a:t>
          </a:r>
        </a:p>
        <a:p>
          <a:r>
            <a:rPr kumimoji="1" lang="ja-JP" altLang="en-US" sz="1300">
              <a:latin typeface="ＭＳ Ｐゴシック"/>
              <a:ea typeface="ＭＳ Ｐゴシック"/>
            </a:rPr>
            <a:t>　令和6年度は減少したが、総務費や土木費では大型プロジェクト（都市構造再編集中支援事業や新しい地方経済・生活環境交付金事業等）による事業費の増加が見込まれることから、事業の選択と集中による事業費の抑制に努めていかなければならな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宮城県柴田町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財政調整基金残高は、令和5年度に比べ1.07ポイント減の17.86％となった。令和4年度には令和元年台風19号被災前の平成30年度水準まで回復したものの、ふるさと柴田応援寄附金の減少の影響を受け、</a:t>
          </a:r>
          <a:r>
            <a:rPr kumimoji="1" lang="ja-JP" altLang="ja-JP" sz="1300">
              <a:solidFill>
                <a:schemeClr val="dk1"/>
              </a:solidFill>
              <a:effectLst/>
              <a:latin typeface="ＭＳ Ｐゴシック"/>
              <a:ea typeface="ＭＳ Ｐゴシック"/>
              <a:cs typeface="+mn-cs"/>
            </a:rPr>
            <a:t>当該年度の財源不足を補うために取崩し額が積立額を上回った</a:t>
          </a:r>
          <a:r>
            <a:rPr kumimoji="1" lang="ja-JP" altLang="en-US" sz="1300">
              <a:solidFill>
                <a:schemeClr val="dk1"/>
              </a:solidFill>
              <a:effectLst/>
              <a:latin typeface="ＭＳ Ｐゴシック"/>
              <a:ea typeface="ＭＳ Ｐゴシック"/>
              <a:cs typeface="+mn-cs"/>
            </a:rPr>
            <a:t>ことにより減少傾向となった</a:t>
          </a:r>
          <a:r>
            <a:rPr kumimoji="1" lang="ja-JP" altLang="ja-JP" sz="1300">
              <a:solidFill>
                <a:schemeClr val="dk1"/>
              </a:solidFill>
              <a:effectLst/>
              <a:latin typeface="ＭＳ Ｐゴシック"/>
              <a:ea typeface="ＭＳ Ｐゴシック"/>
              <a:cs typeface="+mn-cs"/>
            </a:rPr>
            <a:t>。</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また、実質収支額については、前年度比154百万円増加の422百万円となり、</a:t>
          </a:r>
          <a:r>
            <a:rPr kumimoji="1" lang="ja-JP" altLang="en-US" sz="1300">
              <a:latin typeface="ＭＳ ゴシック"/>
              <a:ea typeface="ＭＳ ゴシック"/>
            </a:rPr>
            <a:t>標準財政規模比についても4.85％となり1.71ポイント増加した。</a:t>
          </a:r>
          <a:endParaRPr kumimoji="1" lang="ja-JP" altLang="en-US" sz="1300">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宮城県柴田町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水道事業会計については、高い水準で黒字となっている。</a:t>
          </a:r>
        </a:p>
        <a:p>
          <a:r>
            <a:rPr kumimoji="1" lang="ja-JP" altLang="en-US" sz="1400">
              <a:latin typeface="ＭＳ ゴシック"/>
              <a:ea typeface="ＭＳ ゴシック"/>
            </a:rPr>
            <a:t>　下水道事業についても、支出を抑制したことにより黒字となっている。</a:t>
          </a:r>
        </a:p>
        <a:p>
          <a:r>
            <a:rPr kumimoji="1" lang="ja-JP" altLang="en-US" sz="1400">
              <a:latin typeface="ＭＳ ゴシック"/>
              <a:ea typeface="ＭＳ ゴシック"/>
            </a:rPr>
            <a:t>　一般会計についても、実質収支額及び標準財政規模比ともに前年度より増加しており、健全な運営を行っていると言える。</a:t>
          </a:r>
        </a:p>
        <a:p>
          <a:r>
            <a:rPr kumimoji="1" lang="ja-JP" altLang="en-US" sz="1400">
              <a:latin typeface="ＭＳ ゴシック"/>
              <a:ea typeface="ＭＳ ゴシック"/>
            </a:rPr>
            <a:t>　介護保険特別会計、国民健康保険事業特別会計、後期高齢者医療特別会計いずれも、標準財政規模比では前年度より減少をしたものの黒字となっている。</a:t>
          </a:r>
        </a:p>
        <a:p>
          <a:r>
            <a:rPr kumimoji="1" lang="ja-JP" altLang="en-US" sz="1400">
              <a:latin typeface="ＭＳ ゴシック"/>
              <a:ea typeface="ＭＳ ゴシック"/>
            </a:rPr>
            <a:t>　</a:t>
          </a:r>
          <a:r>
            <a:rPr kumimoji="1" lang="ja-JP" altLang="ja-JP" sz="1400">
              <a:solidFill>
                <a:sysClr val="windowText" lastClr="000000"/>
              </a:solidFill>
              <a:effectLst/>
              <a:latin typeface="ＭＳ Ｐゴシック"/>
              <a:ea typeface="ＭＳ Ｐゴシック"/>
              <a:cs typeface="+mn-cs"/>
            </a:rPr>
            <a:t>今後も計画的な事業運営を図り、健全な財政運営に努める。</a:t>
          </a:r>
          <a:endParaRPr kumimoji="1" lang="ja-JP" altLang="en-US" sz="1400">
            <a:latin typeface="ＭＳ Ｐゴシック"/>
            <a:ea typeface="ＭＳ Ｐゴシック"/>
          </a:endParaRPr>
        </a:p>
        <a:p>
          <a:r>
            <a:rPr kumimoji="1" lang="ja-JP" altLang="en-US" sz="1400">
              <a:latin typeface="ＭＳ ゴシック"/>
              <a:ea typeface="ＭＳ ゴシック"/>
            </a:rPr>
            <a:t>　</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宮城県柴田町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300">
              <a:latin typeface="ＭＳ ゴシック"/>
              <a:ea typeface="ＭＳ ゴシック"/>
            </a:rPr>
            <a:t>実質公債費比率は、前年度比1.1ポイント増の6.7％となり、上昇傾向にある。単年度比較でも1.6ポイント上昇しており、前年度より悪化する結果となった。悪化の要因としては、令和6年度の単年度実質公債費比率が7.9％という高い比率に押し上げられ、算出対象となる三か年平均の算出に加わったことである。</a:t>
          </a:r>
        </a:p>
        <a:p>
          <a:r>
            <a:rPr kumimoji="1" lang="ja-JP" altLang="en-US" sz="1300">
              <a:latin typeface="ＭＳ ゴシック"/>
              <a:ea typeface="ＭＳ ゴシック"/>
            </a:rPr>
            <a:t>　この要因としては、町内小中学校の大規模改造事業や庁舎耐震改修事業に係る借入の元金償還が始まったことや、仙南地域広域事務組合等の一部事務組合負担金が増加したことによるものである。</a:t>
          </a:r>
        </a:p>
        <a:p>
          <a:r>
            <a:rPr kumimoji="1" lang="ja-JP" altLang="en-US" sz="1300">
              <a:latin typeface="ＭＳ ゴシック"/>
              <a:ea typeface="ＭＳ ゴシック"/>
            </a:rPr>
            <a:t>　今後も増加が見込まれることから、引き続き健全な財政運営に努めていく。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a:t>
          </a:r>
          <a:r>
            <a:rPr kumimoji="1" lang="ja-JP" altLang="en-US" sz="1400">
              <a:latin typeface="ＭＳ ゴシック"/>
              <a:ea typeface="ＭＳ ゴシック"/>
            </a:rPr>
            <a:t>満期一括償還地方債の発行は近年行っていない。</a:t>
          </a:r>
        </a:p>
        <a:p>
          <a:endParaRPr kumimoji="1" lang="ja-JP" altLang="en-US" sz="14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宮城県柴田町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将来負担比率は、前年度と比較し0.9ポイント減少し、54.4％となった。</a:t>
          </a:r>
        </a:p>
        <a:p>
          <a:r>
            <a:rPr kumimoji="1" lang="ja-JP" altLang="en-US" sz="1400">
              <a:latin typeface="ＭＳ ゴシック"/>
              <a:ea typeface="ＭＳ ゴシック"/>
            </a:rPr>
            <a:t>　将来負担額については、地方債残高をはじめとする多くの項目で減額となった。特に、将来負担額の多くを占める地方債の現在高が1,049百万円減の14,896百万円となったことが大きい。公債費を超えない町債借入に取り組んできたことが結果として表れている。</a:t>
          </a:r>
        </a:p>
        <a:p>
          <a:r>
            <a:rPr kumimoji="1" lang="ja-JP" altLang="en-US" sz="1400">
              <a:latin typeface="ＭＳ ゴシック"/>
              <a:ea typeface="ＭＳ ゴシック"/>
            </a:rPr>
            <a:t>　一方、充当可能財源等についても、ふるさと柴田応援基金をはじめとする充当可能基金が減額になったことや、基準財政需要算入見込額が、臨時財政対策債償還費の算入率が減少したことにより令和5年度と比べ645百万円減の20,526百万円となった。</a:t>
          </a:r>
        </a:p>
        <a:p>
          <a:r>
            <a:rPr kumimoji="1" lang="ja-JP" altLang="en-US" sz="1400">
              <a:latin typeface="ＭＳ ゴシック"/>
              <a:ea typeface="ＭＳ ゴシック"/>
            </a:rPr>
            <a:t>　町債発行の抑制や計画的な基金積立に努めるなど、将来に大きな負担を残さない財政運営を心がける。</a:t>
          </a:r>
        </a:p>
        <a:p>
          <a:r>
            <a:rPr kumimoji="1" lang="ja-JP" altLang="en-US" sz="1400">
              <a:latin typeface="ＭＳ ゴシック"/>
              <a:ea typeface="ＭＳ ゴシック"/>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宮城県柴田町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400">
              <a:solidFill>
                <a:schemeClr val="dk1"/>
              </a:solidFill>
              <a:effectLst/>
              <a:latin typeface="ＭＳ ゴシック"/>
              <a:ea typeface="ＭＳ ゴシック"/>
              <a:cs typeface="+mn-cs"/>
            </a:rPr>
            <a:t>基金全体では令和5年度末から約219百万円の減となり、令和6年度末の基金残高は4,285百万円となった。</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財政調整基金で54百万円、ふるさと柴田応援基金で284百万円の減になったことが、基金全体の残高が減少した主な要因である。</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400">
              <a:solidFill>
                <a:schemeClr val="dk1"/>
              </a:solidFill>
              <a:effectLst/>
              <a:latin typeface="ＭＳ ゴシック"/>
              <a:ea typeface="ＭＳ ゴシック"/>
              <a:cs typeface="+mn-cs"/>
            </a:rPr>
            <a:t>大規模災害の対応など、不測の事態に備えた財政調整基金への積立てを優先しつつ、「スポーツ振興基金」など建設や修繕を目的とした特定目的基金についても、町施策動向を見据えて積み増し及び取り崩しを実施していく。</a:t>
          </a:r>
          <a:endParaRPr kumimoji="1" lang="en-US" altLang="ja-JP" sz="14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「ふるさと柴田応援基金」は、ふるさと納税制度による当町への寄附金を基金に積立て、寄附者の希望する使用目的に合わせた事業に充当するもの。</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「スポーツ振興基金」、「学校給食センター建設等整備基金」、「図書館建設基金」はいずれも、各施設の建設及び修繕を目的とした基金。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「森林環境譲与税基金」は、森林整備及びその促進に要する経費に充てることを目的とした基金。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「スポーツ振興基金」は、柴田町総合体育館の賃料等の経費に充当が見込まれるため、積み増しを行い725百万円となった。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柴田応援基金」は、ふるさと納税制度の改正により寄附額が減少し、基金への積立額も約110百万円減の271百万円となった。取り崩しについても抑制に努めたが年度末の基金残高が284百万円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「学校給食センター建設等整備基金」は、今後建て替え予定されているため、積み増しを行い432百万円となった。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学校給食センター建設等整備基金」、「図書館建設基金」については、建設等に係る事業費の自主財源として町債にできるだけ依存しないことを心がけ積み増しを行っていく。「スポーツ振興基金」についても、令和6年度から支払いが開始された体育館賃料や指定管理委託料などの財源として確保するため、繰入金の繰戻しや積立てを優先的に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残高が減少した主な要因は、決算剰余金の戻し入れ等を行ったものの、物価高騰等に伴う施設維持管理費用（燃料費や光熱水費、賄材料費等）の増加や、物価高騰対応重点支援地方創生臨時交付金事業への財源措置のため取り崩しを行ったことがあげられ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すます増加が見込まれる、公共施設等の老朽化対策への経費や、災害対応などの不測の事態に対応できるよう、計画的に積み立て、戻し入れを行い、標準財政規模の20％にあたる1,700百万円の水準維持を目標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令和6年度普通交付税の再算定において措置された、臨時財政対策債償還基金費分約54百万円の積立てを行ったため、基金残高が増えることとなった。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近年は取り崩しの実績はない。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措置された臨時財政対策債償還基金費分については、将来の基準財政需要額に算入されないため順次取り崩しをしていく必要がある。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479A51E-2041-48F6-9074-56137B2040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587E5D7-BC0F-4989-A9C7-DC6904BCFE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7F04753-9416-4B78-9FC3-92B302D7826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A87AB5C-C100-40AD-9847-37BCF36C84D0}"/>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81FE054-C58F-4E4B-BFC7-C4FA4E004C6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09271B7-4489-4B9B-90C0-6F75E548F305}"/>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宮城県柴田町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B5E20AA-39FC-48A2-940C-9D7487FE28F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2F1E7F1-6CBE-428A-B94E-8D5C3D910FBD}"/>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971D6AB-BABC-4B84-9DAE-47C1D3D64956}"/>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655C511-C3B1-466A-B5E6-BED529C190BB}"/>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309A6BB-23C0-4E36-9B40-ADC839AAFB4A}"/>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0EA477A-41D6-4756-8C7D-EF81694826DB}"/>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36,331
36,098
54.03
15,517,575
15,054,413
420,675
8,675,903
14,895,911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3C3F975-E4BE-49E3-ABC2-235DD86BDA14}"/>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B90798E-8B83-4843-BF68-046675C118E7}"/>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C2BAF74-49DD-4B45-ACF7-97BE040B42F1}"/>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EFE4E2A-0F0C-499B-9F68-B2B824A8821F}"/>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BD03FE7-BA58-4AC4-8DE1-383E75711135}"/>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0A6F235-02A3-4642-B9D2-019B770D8AA7}"/>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4D9C160-9C0E-4F61-AD72-70531C57712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43F3D77-EC7B-489A-9862-B5AAA02433C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24F1487-B256-4962-984D-862ADB189E2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2FFCCE3-BF28-426B-A5A9-8164FFED7013}"/>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FC04868-D70D-407E-8563-15C14E0B5232}"/>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13F94A5-E868-4AC3-9002-8BBE7541365C}"/>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4AFAA4C-3B87-4AFA-BB5A-03C0E8997520}"/>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1A74326-B33E-4A9A-B0A2-27B7354620D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D623CB5-5A6B-4FD3-B753-749B93A4CEA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57D5670-7CA9-4B4A-A60A-F0C479C2605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AB779C0-2AB3-4B11-8115-21DDA99A10AA}"/>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2A3CDCE-BCB5-4E6B-8F76-8F15F63D740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8646ED3-81D6-4E37-9151-A344794A2303}"/>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719A533-B334-460E-A46B-109D6BB44998}"/>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167F9A1-F7B5-48DD-9154-568A100E5700}"/>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631DE61-B763-42B4-A088-3A57C7DA3729}"/>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BBF9969-A6EE-49BD-A11B-19FB48CD07D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6A3F6E0-84E4-48A0-B281-AC0B3F911C50}"/>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E870C95-2849-4ECC-A695-22A2B3CBE581}"/>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B77A318-B3BF-4E29-9AB2-0AA582001056}"/>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680C959-7D7C-4ED4-B2B6-9D8FB335061F}"/>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B950CD0-AED8-4408-8F4E-4162F896FC8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EE94EC9-05BC-4E51-8257-F4EA18010836}"/>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188FE2B-6EC1-4F50-BA78-DF8FA0FF6519}"/>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7EADCAE-4C3C-4F98-ADA0-8B8D20F03FBE}"/>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825379E-AD96-4AAF-BB0B-E56494333E5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A15BDD9-B7D7-432D-970F-F91F0CD4AD8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AB90299-5819-4C3B-93A1-B501E3CE0E44}"/>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10F3EBF-A40B-4DD1-A4A7-49D5D6336AE9}"/>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有形固定資産減価償却率は、全国平均、宮城県平均、類似団体平均を下回っている。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類似団体平均を下回っている要因は、小中学校の大規模改修や庁舎の耐震改修を実施してきたことや柴田町総合体育館が</a:t>
          </a:r>
          <a:r>
            <a:rPr kumimoji="1" lang="en-US" altLang="ja-JP" sz="1100">
              <a:latin typeface="ＭＳ Ｐゴシック" panose="020B0600070205080204" pitchFamily="50" charset="-128"/>
              <a:ea typeface="ＭＳ Ｐゴシック" panose="020B0600070205080204" pitchFamily="50" charset="-128"/>
            </a:rPr>
            <a:t>R6.12</a:t>
          </a:r>
          <a:r>
            <a:rPr kumimoji="1" lang="ja-JP" altLang="en-US" sz="1100">
              <a:latin typeface="ＭＳ Ｐゴシック" panose="020B0600070205080204" pitchFamily="50" charset="-128"/>
              <a:ea typeface="ＭＳ Ｐゴシック" panose="020B0600070205080204" pitchFamily="50" charset="-128"/>
            </a:rPr>
            <a:t>月にオープンしたためである。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各有形固定資産取得から年数が経過し、耐用年数に対する減価償却率が上昇傾向で推移しているため、引き続き、公共施設等総合管理計画及び個別施設計画に基づき、計画的な維持管理を行っていく。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F263D81-014C-48B2-BEBF-EDA302EAF9E6}"/>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7C0C4E7-786B-4B8D-92AA-648709CE9920}"/>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194C5BB-75F7-40CC-9B3D-60BEE30F2137}"/>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AA7EF63-7CEF-4F92-80DF-8A5B8B69D596}"/>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BFBB91B2-F697-4BAF-80F9-CC1C35E990ED}"/>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8EAA216-1B02-4268-BFD9-06F8E68D6B5A}"/>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174D249E-E4EE-4210-BE3C-A3E3F06C679F}"/>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6F79A5D-E60A-4969-8535-F0086913D7FE}"/>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D3945DDC-C1CC-4260-BBBC-9AEA98A61D78}"/>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53CFB77C-3A38-454B-82F6-B6F26DE561D6}"/>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290E57D-86F4-4581-A52E-EA4E09D1CE78}"/>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96F9B96-8CF6-48D0-96A6-53C9458BB51B}"/>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B1B817A7-7AC5-49A8-9729-1AFB572A034A}"/>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D36C951B-78A2-4E0F-8704-1DF6CD63508A}"/>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E62EB633-1A30-4DE8-9409-1AB1436D9220}"/>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C373691-8A53-41A8-8970-C6CC22F5C9BD}"/>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E69DE62B-5363-4EC4-8967-94C4B8000FF4}"/>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F1A49B2-DB6C-4090-B6EA-1D69ECBC4119}"/>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31B1A249-72C9-4335-9FA5-27A1CD47C096}"/>
            </a:ext>
          </a:extLst>
        </xdr:cNvPr>
        <xdr:cNvCxnSpPr/>
      </xdr:nvCxnSpPr>
      <xdr:spPr>
        <a:xfrm flipV="1">
          <a:off x="4306570" y="5076734"/>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22B67CC7-369B-4A92-961C-1A2EFA70BB5C}"/>
            </a:ext>
          </a:extLst>
        </xdr:cNvPr>
        <xdr:cNvSpPr txBox="1"/>
      </xdr:nvSpPr>
      <xdr:spPr>
        <a:xfrm>
          <a:off x="4359275"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8CD18345-D55E-4B40-9862-507A39A39C8C}"/>
            </a:ext>
          </a:extLst>
        </xdr:cNvPr>
        <xdr:cNvCxnSpPr/>
      </xdr:nvCxnSpPr>
      <xdr:spPr>
        <a:xfrm>
          <a:off x="4216400" y="63054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89F8EA74-5C98-48CB-B4BB-8287A8182441}"/>
            </a:ext>
          </a:extLst>
        </xdr:cNvPr>
        <xdr:cNvSpPr txBox="1"/>
      </xdr:nvSpPr>
      <xdr:spPr>
        <a:xfrm>
          <a:off x="4359275" y="486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B5E1A1B8-28C5-409C-9BA5-AB52860045B6}"/>
            </a:ext>
          </a:extLst>
        </xdr:cNvPr>
        <xdr:cNvCxnSpPr/>
      </xdr:nvCxnSpPr>
      <xdr:spPr>
        <a:xfrm>
          <a:off x="4216400" y="507673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56831609-CDF9-4CC0-B275-1FEA253F3990}"/>
            </a:ext>
          </a:extLst>
        </xdr:cNvPr>
        <xdr:cNvSpPr txBox="1"/>
      </xdr:nvSpPr>
      <xdr:spPr>
        <a:xfrm>
          <a:off x="4359275" y="5694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7A8F86CE-9D83-4ABA-903C-F17A536613A1}"/>
            </a:ext>
          </a:extLst>
        </xdr:cNvPr>
        <xdr:cNvSpPr/>
      </xdr:nvSpPr>
      <xdr:spPr>
        <a:xfrm>
          <a:off x="4254500" y="57158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8BD9C5D2-0E5C-4294-9FE2-7FB899E9C2DE}"/>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C37C522A-0DC3-4DEE-BF5B-B1CC2A77239D}"/>
            </a:ext>
          </a:extLst>
        </xdr:cNvPr>
        <xdr:cNvSpPr/>
      </xdr:nvSpPr>
      <xdr:spPr>
        <a:xfrm>
          <a:off x="29305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EF6F7ACE-2199-436A-AFEF-DD3933862576}"/>
            </a:ext>
          </a:extLst>
        </xdr:cNvPr>
        <xdr:cNvSpPr/>
      </xdr:nvSpPr>
      <xdr:spPr>
        <a:xfrm>
          <a:off x="2244725" y="56388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326B4550-E5B7-4AF7-8C3C-6C6D6D43A13F}"/>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CFD5E53-CB67-4AF8-89DB-B5CC34EFCC3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7117981-02E8-41DB-9809-E8530D623FAD}"/>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E69F563-8501-4650-8887-DDDF7F30AF98}"/>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3144712-1D55-48EE-A30F-33929A78A7B8}"/>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27759AB-C884-4A28-8EFB-1D6C48028B7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40731</xdr:rowOff>
    </xdr:from>
    <xdr:to>
      <xdr:col>23</xdr:col>
      <xdr:colOff>136525</xdr:colOff>
      <xdr:row>29</xdr:row>
      <xdr:rowOff>142331</xdr:rowOff>
    </xdr:to>
    <xdr:sp macro="" textlink="">
      <xdr:nvSpPr>
        <xdr:cNvPr id="83" name="楕円 82">
          <a:extLst>
            <a:ext uri="{FF2B5EF4-FFF2-40B4-BE49-F238E27FC236}">
              <a16:creationId xmlns:a16="http://schemas.microsoft.com/office/drawing/2014/main" id="{3125B97A-DFD5-43E6-8E9B-2DD5EB24F9E1}"/>
            </a:ext>
          </a:extLst>
        </xdr:cNvPr>
        <xdr:cNvSpPr/>
      </xdr:nvSpPr>
      <xdr:spPr>
        <a:xfrm>
          <a:off x="4254500" y="55557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63608</xdr:rowOff>
    </xdr:from>
    <xdr:ext cx="405111" cy="259045"/>
    <xdr:sp macro="" textlink="">
      <xdr:nvSpPr>
        <xdr:cNvPr id="84" name="有形固定資産減価償却率該当値テキスト">
          <a:extLst>
            <a:ext uri="{FF2B5EF4-FFF2-40B4-BE49-F238E27FC236}">
              <a16:creationId xmlns:a16="http://schemas.microsoft.com/office/drawing/2014/main" id="{11F99EF9-5BF3-478D-88F0-4551FAC8964D}"/>
            </a:ext>
          </a:extLst>
        </xdr:cNvPr>
        <xdr:cNvSpPr txBox="1"/>
      </xdr:nvSpPr>
      <xdr:spPr>
        <a:xfrm>
          <a:off x="4359275" y="541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62321</xdr:rowOff>
    </xdr:from>
    <xdr:to>
      <xdr:col>19</xdr:col>
      <xdr:colOff>187325</xdr:colOff>
      <xdr:row>29</xdr:row>
      <xdr:rowOff>163921</xdr:rowOff>
    </xdr:to>
    <xdr:sp macro="" textlink="">
      <xdr:nvSpPr>
        <xdr:cNvPr id="85" name="楕円 84">
          <a:extLst>
            <a:ext uri="{FF2B5EF4-FFF2-40B4-BE49-F238E27FC236}">
              <a16:creationId xmlns:a16="http://schemas.microsoft.com/office/drawing/2014/main" id="{C660F1E1-6C75-478D-9BAE-2DA246F5520C}"/>
            </a:ext>
          </a:extLst>
        </xdr:cNvPr>
        <xdr:cNvSpPr/>
      </xdr:nvSpPr>
      <xdr:spPr>
        <a:xfrm>
          <a:off x="3616325" y="55804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91531</xdr:rowOff>
    </xdr:from>
    <xdr:to>
      <xdr:col>23</xdr:col>
      <xdr:colOff>85725</xdr:colOff>
      <xdr:row>29</xdr:row>
      <xdr:rowOff>113121</xdr:rowOff>
    </xdr:to>
    <xdr:cxnSp macro="">
      <xdr:nvCxnSpPr>
        <xdr:cNvPr id="86" name="直線コネクタ 85">
          <a:extLst>
            <a:ext uri="{FF2B5EF4-FFF2-40B4-BE49-F238E27FC236}">
              <a16:creationId xmlns:a16="http://schemas.microsoft.com/office/drawing/2014/main" id="{7366F88C-97B5-48C6-B6A4-5108E3BC6BD0}"/>
            </a:ext>
          </a:extLst>
        </xdr:cNvPr>
        <xdr:cNvCxnSpPr/>
      </xdr:nvCxnSpPr>
      <xdr:spPr>
        <a:xfrm flipV="1">
          <a:off x="3673475" y="5603331"/>
          <a:ext cx="6286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9888</xdr:rowOff>
    </xdr:from>
    <xdr:to>
      <xdr:col>15</xdr:col>
      <xdr:colOff>187325</xdr:colOff>
      <xdr:row>29</xdr:row>
      <xdr:rowOff>111488</xdr:rowOff>
    </xdr:to>
    <xdr:sp macro="" textlink="">
      <xdr:nvSpPr>
        <xdr:cNvPr id="87" name="楕円 86">
          <a:extLst>
            <a:ext uri="{FF2B5EF4-FFF2-40B4-BE49-F238E27FC236}">
              <a16:creationId xmlns:a16="http://schemas.microsoft.com/office/drawing/2014/main" id="{8B527FF4-C0F0-4F5A-B5BC-5DC72CC8CA04}"/>
            </a:ext>
          </a:extLst>
        </xdr:cNvPr>
        <xdr:cNvSpPr/>
      </xdr:nvSpPr>
      <xdr:spPr>
        <a:xfrm>
          <a:off x="2930525" y="55216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60688</xdr:rowOff>
    </xdr:from>
    <xdr:to>
      <xdr:col>19</xdr:col>
      <xdr:colOff>136525</xdr:colOff>
      <xdr:row>29</xdr:row>
      <xdr:rowOff>113121</xdr:rowOff>
    </xdr:to>
    <xdr:cxnSp macro="">
      <xdr:nvCxnSpPr>
        <xdr:cNvPr id="88" name="直線コネクタ 87">
          <a:extLst>
            <a:ext uri="{FF2B5EF4-FFF2-40B4-BE49-F238E27FC236}">
              <a16:creationId xmlns:a16="http://schemas.microsoft.com/office/drawing/2014/main" id="{0B5B3CCA-F537-43D1-B3D2-E3322D3125B1}"/>
            </a:ext>
          </a:extLst>
        </xdr:cNvPr>
        <xdr:cNvCxnSpPr/>
      </xdr:nvCxnSpPr>
      <xdr:spPr>
        <a:xfrm>
          <a:off x="2987675" y="5578838"/>
          <a:ext cx="685800" cy="4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91894</xdr:rowOff>
    </xdr:from>
    <xdr:to>
      <xdr:col>11</xdr:col>
      <xdr:colOff>187325</xdr:colOff>
      <xdr:row>29</xdr:row>
      <xdr:rowOff>22044</xdr:rowOff>
    </xdr:to>
    <xdr:sp macro="" textlink="">
      <xdr:nvSpPr>
        <xdr:cNvPr id="89" name="楕円 88">
          <a:extLst>
            <a:ext uri="{FF2B5EF4-FFF2-40B4-BE49-F238E27FC236}">
              <a16:creationId xmlns:a16="http://schemas.microsoft.com/office/drawing/2014/main" id="{85728DEF-FF35-443C-8A0A-963762EE19A6}"/>
            </a:ext>
          </a:extLst>
        </xdr:cNvPr>
        <xdr:cNvSpPr/>
      </xdr:nvSpPr>
      <xdr:spPr>
        <a:xfrm>
          <a:off x="2244725" y="54417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142694</xdr:rowOff>
    </xdr:from>
    <xdr:to>
      <xdr:col>15</xdr:col>
      <xdr:colOff>136525</xdr:colOff>
      <xdr:row>29</xdr:row>
      <xdr:rowOff>60688</xdr:rowOff>
    </xdr:to>
    <xdr:cxnSp macro="">
      <xdr:nvCxnSpPr>
        <xdr:cNvPr id="90" name="直線コネクタ 89">
          <a:extLst>
            <a:ext uri="{FF2B5EF4-FFF2-40B4-BE49-F238E27FC236}">
              <a16:creationId xmlns:a16="http://schemas.microsoft.com/office/drawing/2014/main" id="{F8284244-A261-4466-92E2-832C9D23C017}"/>
            </a:ext>
          </a:extLst>
        </xdr:cNvPr>
        <xdr:cNvCxnSpPr/>
      </xdr:nvCxnSpPr>
      <xdr:spPr>
        <a:xfrm>
          <a:off x="2301875" y="5498919"/>
          <a:ext cx="685800" cy="7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85725</xdr:rowOff>
    </xdr:from>
    <xdr:to>
      <xdr:col>7</xdr:col>
      <xdr:colOff>187325</xdr:colOff>
      <xdr:row>29</xdr:row>
      <xdr:rowOff>15875</xdr:rowOff>
    </xdr:to>
    <xdr:sp macro="" textlink="">
      <xdr:nvSpPr>
        <xdr:cNvPr id="91" name="楕円 90">
          <a:extLst>
            <a:ext uri="{FF2B5EF4-FFF2-40B4-BE49-F238E27FC236}">
              <a16:creationId xmlns:a16="http://schemas.microsoft.com/office/drawing/2014/main" id="{49BE9B32-EB2C-40F0-B371-BF5722AA6399}"/>
            </a:ext>
          </a:extLst>
        </xdr:cNvPr>
        <xdr:cNvSpPr/>
      </xdr:nvSpPr>
      <xdr:spPr>
        <a:xfrm>
          <a:off x="1558925" y="5435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136525</xdr:rowOff>
    </xdr:from>
    <xdr:to>
      <xdr:col>11</xdr:col>
      <xdr:colOff>136525</xdr:colOff>
      <xdr:row>28</xdr:row>
      <xdr:rowOff>142694</xdr:rowOff>
    </xdr:to>
    <xdr:cxnSp macro="">
      <xdr:nvCxnSpPr>
        <xdr:cNvPr id="92" name="直線コネクタ 91">
          <a:extLst>
            <a:ext uri="{FF2B5EF4-FFF2-40B4-BE49-F238E27FC236}">
              <a16:creationId xmlns:a16="http://schemas.microsoft.com/office/drawing/2014/main" id="{0591B6A8-67B8-4E04-AA0C-A5C0B3C1E85C}"/>
            </a:ext>
          </a:extLst>
        </xdr:cNvPr>
        <xdr:cNvCxnSpPr/>
      </xdr:nvCxnSpPr>
      <xdr:spPr>
        <a:xfrm>
          <a:off x="1616075" y="5492750"/>
          <a:ext cx="6858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96F800EE-8F72-4D5E-8FA5-1FE1B03E3E9A}"/>
            </a:ext>
          </a:extLst>
        </xdr:cNvPr>
        <xdr:cNvSpPr txBox="1"/>
      </xdr:nvSpPr>
      <xdr:spPr>
        <a:xfrm>
          <a:off x="3474094"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7D5A37C8-10AC-48F6-B6EF-9C58399AAE4C}"/>
            </a:ext>
          </a:extLst>
        </xdr:cNvPr>
        <xdr:cNvSpPr txBox="1"/>
      </xdr:nvSpPr>
      <xdr:spPr>
        <a:xfrm>
          <a:off x="2797819"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82BCDE71-37FF-4F92-9D92-F7CD15A554F5}"/>
            </a:ext>
          </a:extLst>
        </xdr:cNvPr>
        <xdr:cNvSpPr txBox="1"/>
      </xdr:nvSpPr>
      <xdr:spPr>
        <a:xfrm>
          <a:off x="2112019" y="572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AC715302-2C5D-46ED-83EC-54058B3FEB28}"/>
            </a:ext>
          </a:extLst>
        </xdr:cNvPr>
        <xdr:cNvSpPr txBox="1"/>
      </xdr:nvSpPr>
      <xdr:spPr>
        <a:xfrm>
          <a:off x="1426219" y="5734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8998</xdr:rowOff>
    </xdr:from>
    <xdr:ext cx="405111" cy="259045"/>
    <xdr:sp macro="" textlink="">
      <xdr:nvSpPr>
        <xdr:cNvPr id="97" name="n_1mainValue有形固定資産減価償却率">
          <a:extLst>
            <a:ext uri="{FF2B5EF4-FFF2-40B4-BE49-F238E27FC236}">
              <a16:creationId xmlns:a16="http://schemas.microsoft.com/office/drawing/2014/main" id="{7F9F3A14-B225-452C-BF37-01EC9E9E7760}"/>
            </a:ext>
          </a:extLst>
        </xdr:cNvPr>
        <xdr:cNvSpPr txBox="1"/>
      </xdr:nvSpPr>
      <xdr:spPr>
        <a:xfrm>
          <a:off x="3474094" y="5365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128015</xdr:rowOff>
    </xdr:from>
    <xdr:ext cx="405111" cy="259045"/>
    <xdr:sp macro="" textlink="">
      <xdr:nvSpPr>
        <xdr:cNvPr id="98" name="n_2mainValue有形固定資産減価償却率">
          <a:extLst>
            <a:ext uri="{FF2B5EF4-FFF2-40B4-BE49-F238E27FC236}">
              <a16:creationId xmlns:a16="http://schemas.microsoft.com/office/drawing/2014/main" id="{45E6FA95-65DD-41C2-9560-40BD1E6E6A5C}"/>
            </a:ext>
          </a:extLst>
        </xdr:cNvPr>
        <xdr:cNvSpPr txBox="1"/>
      </xdr:nvSpPr>
      <xdr:spPr>
        <a:xfrm>
          <a:off x="2797819" y="5315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38571</xdr:rowOff>
    </xdr:from>
    <xdr:ext cx="405111" cy="259045"/>
    <xdr:sp macro="" textlink="">
      <xdr:nvSpPr>
        <xdr:cNvPr id="99" name="n_3mainValue有形固定資産減価償却率">
          <a:extLst>
            <a:ext uri="{FF2B5EF4-FFF2-40B4-BE49-F238E27FC236}">
              <a16:creationId xmlns:a16="http://schemas.microsoft.com/office/drawing/2014/main" id="{E01BFAB0-14F1-4B6A-B89B-2CAD801FA0AB}"/>
            </a:ext>
          </a:extLst>
        </xdr:cNvPr>
        <xdr:cNvSpPr txBox="1"/>
      </xdr:nvSpPr>
      <xdr:spPr>
        <a:xfrm>
          <a:off x="2112019" y="522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32402</xdr:rowOff>
    </xdr:from>
    <xdr:ext cx="405111" cy="259045"/>
    <xdr:sp macro="" textlink="">
      <xdr:nvSpPr>
        <xdr:cNvPr id="100" name="n_4mainValue有形固定資産減価償却率">
          <a:extLst>
            <a:ext uri="{FF2B5EF4-FFF2-40B4-BE49-F238E27FC236}">
              <a16:creationId xmlns:a16="http://schemas.microsoft.com/office/drawing/2014/main" id="{6CB9A6D9-FEF1-466D-8084-F0FA2B5805E3}"/>
            </a:ext>
          </a:extLst>
        </xdr:cNvPr>
        <xdr:cNvSpPr txBox="1"/>
      </xdr:nvSpPr>
      <xdr:spPr>
        <a:xfrm>
          <a:off x="1426219" y="52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21FA89AB-36B9-4384-A710-5C72D42C9C67}"/>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D610116-03D5-4EEA-8A8C-DF03D8A70ED5}"/>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6099027B-4023-4FD8-BC37-3B5056065C2A}"/>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E4DE854-6C2A-436E-8C4F-3D2AD98B6745}"/>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1E73414-401C-4739-B90C-CC9CC174FF3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4789956-CF41-4A3D-9775-369CE2E1D105}"/>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764B823-4182-4E3A-BD96-1010BA63911D}"/>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671CED29-31C3-48EA-A8C3-120512E84008}"/>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6811794-3F39-4566-83B0-5A82F15AB68E}"/>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BFFFF081-A3B4-481B-8555-237A34B14183}"/>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9E0499C-AD9C-4B07-8945-55616BAE06D5}"/>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BD032089-3D2D-477D-9121-63C900A55202}"/>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4140DAF4-2372-4309-916C-50BF4535A1F5}"/>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債務償還比率は、宮城県平均のみ下回ったが、全国平均及び類似団体平均は上回っている。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過去に実施した小中学校の大規模改修や庁舎耐震改修等による町債残高の増加が要因と考える。令和４年度以降、町債発行の抑制に努めつつ、償還が進んだことで町債残高が減少している。このため、令和６年度の比率が前年度より大きく改善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令和７年度以降、新図書館建設等が控えていることから、引き続き、町債発行の抑制に取り組み、町債残高の減少に努める。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6AD27FE-117D-45D6-B7CF-B8C7F563886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45BEE95-A8A2-4235-BE8C-941172E06E78}"/>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674CAC36-BBA5-476A-BB1C-A1E6A9E3B869}"/>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25150030-F570-42B3-AE79-DADEC28A1F0A}"/>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67750E46-8460-41FA-A32B-1530E243A2B2}"/>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9D660383-3B36-4FD2-9F44-E992A8B250BC}"/>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8135C48F-CE3D-4F83-857E-FC95DA740D8E}"/>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D4518580-C218-40FE-A6DC-23B46F1BB71C}"/>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EAF909F-83C5-44AB-B34E-3CBA08F49A56}"/>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340151D6-850D-44B7-8DD6-ECB87DDA7844}"/>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5EC31EE0-16C7-45FE-BAC7-AAD87B093DA9}"/>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9BC0B954-DB08-4615-85E0-A5EB655B22AB}"/>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505FD4BF-AE6A-4E95-9BB4-ACE46C3AC4DF}"/>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9B33CFBB-332D-4BB7-8060-F2AE448974A9}"/>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62282996-D450-49C6-93E1-7E0250783C53}"/>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EF0AF23D-E483-4696-8CC8-96D8CC122B89}"/>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D6FABC34-B70C-464D-B27E-61403925AB8A}"/>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2DF20AFD-AA91-4BBF-9BAD-2B632564516A}"/>
            </a:ext>
          </a:extLst>
        </xdr:cNvPr>
        <xdr:cNvCxnSpPr/>
      </xdr:nvCxnSpPr>
      <xdr:spPr>
        <a:xfrm flipV="1">
          <a:off x="13326745" y="5058228"/>
          <a:ext cx="1269" cy="1379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632C4E09-E93B-4E99-B857-CD33AD3C5F94}"/>
            </a:ext>
          </a:extLst>
        </xdr:cNvPr>
        <xdr:cNvSpPr txBox="1"/>
      </xdr:nvSpPr>
      <xdr:spPr>
        <a:xfrm>
          <a:off x="13379450" y="64418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48958530-548E-4039-BEBF-D7DAE086BD2B}"/>
            </a:ext>
          </a:extLst>
        </xdr:cNvPr>
        <xdr:cNvCxnSpPr/>
      </xdr:nvCxnSpPr>
      <xdr:spPr>
        <a:xfrm>
          <a:off x="13255625" y="6438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BEFE109B-FCE2-4859-AC7F-31EF125B07DF}"/>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11AFA640-4790-46F9-BB6F-2DD5D658F397}"/>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CD4E800A-FB9D-4464-902C-15A847C387D0}"/>
            </a:ext>
          </a:extLst>
        </xdr:cNvPr>
        <xdr:cNvSpPr txBox="1"/>
      </xdr:nvSpPr>
      <xdr:spPr>
        <a:xfrm>
          <a:off x="13379450" y="5306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AA3C8B99-0841-4192-9866-2BB790024737}"/>
            </a:ext>
          </a:extLst>
        </xdr:cNvPr>
        <xdr:cNvSpPr/>
      </xdr:nvSpPr>
      <xdr:spPr>
        <a:xfrm>
          <a:off x="13293725" y="54458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A09D9BA1-B50D-4BDD-9DA5-AE735CD882C0}"/>
            </a:ext>
          </a:extLst>
        </xdr:cNvPr>
        <xdr:cNvSpPr/>
      </xdr:nvSpPr>
      <xdr:spPr>
        <a:xfrm>
          <a:off x="12646025" y="54492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4B5EB896-CBC0-4B13-90A2-46870388B633}"/>
            </a:ext>
          </a:extLst>
        </xdr:cNvPr>
        <xdr:cNvSpPr/>
      </xdr:nvSpPr>
      <xdr:spPr>
        <a:xfrm>
          <a:off x="11960225" y="54566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7B67D3C2-054D-4EA2-B22F-7B6E997B52CD}"/>
            </a:ext>
          </a:extLst>
        </xdr:cNvPr>
        <xdr:cNvSpPr/>
      </xdr:nvSpPr>
      <xdr:spPr>
        <a:xfrm>
          <a:off x="11274425" y="541070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0B06855F-913A-49F2-96BC-BD4228EDCC10}"/>
            </a:ext>
          </a:extLst>
        </xdr:cNvPr>
        <xdr:cNvSpPr/>
      </xdr:nvSpPr>
      <xdr:spPr>
        <a:xfrm>
          <a:off x="10588625" y="55533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A4BF556-F49F-4A8C-80F4-C22183DA088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69DFFA51-3EC2-462C-A258-86CA06D05A6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A687AF4-20DB-4DFF-8665-5C649FB30E1E}"/>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9D24D28-BF02-4C2A-8311-D252AF828DBE}"/>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5E56D2B-5D93-49DC-A5F8-9E95426B5BD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151354</xdr:rowOff>
    </xdr:from>
    <xdr:to>
      <xdr:col>76</xdr:col>
      <xdr:colOff>73025</xdr:colOff>
      <xdr:row>30</xdr:row>
      <xdr:rowOff>81504</xdr:rowOff>
    </xdr:to>
    <xdr:sp macro="" textlink="">
      <xdr:nvSpPr>
        <xdr:cNvPr id="147" name="楕円 146">
          <a:extLst>
            <a:ext uri="{FF2B5EF4-FFF2-40B4-BE49-F238E27FC236}">
              <a16:creationId xmlns:a16="http://schemas.microsoft.com/office/drawing/2014/main" id="{4F747149-1909-4A4F-B28E-D38DAE2EB529}"/>
            </a:ext>
          </a:extLst>
        </xdr:cNvPr>
        <xdr:cNvSpPr/>
      </xdr:nvSpPr>
      <xdr:spPr>
        <a:xfrm>
          <a:off x="13293725" y="56663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129781</xdr:rowOff>
    </xdr:from>
    <xdr:ext cx="469744" cy="259045"/>
    <xdr:sp macro="" textlink="">
      <xdr:nvSpPr>
        <xdr:cNvPr id="148" name="債務償還比率該当値テキスト">
          <a:extLst>
            <a:ext uri="{FF2B5EF4-FFF2-40B4-BE49-F238E27FC236}">
              <a16:creationId xmlns:a16="http://schemas.microsoft.com/office/drawing/2014/main" id="{1400DC60-A50C-4CE7-85F7-0DE488AD4FA7}"/>
            </a:ext>
          </a:extLst>
        </xdr:cNvPr>
        <xdr:cNvSpPr txBox="1"/>
      </xdr:nvSpPr>
      <xdr:spPr>
        <a:xfrm>
          <a:off x="13379450" y="564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66058</xdr:rowOff>
    </xdr:from>
    <xdr:to>
      <xdr:col>72</xdr:col>
      <xdr:colOff>123825</xdr:colOff>
      <xdr:row>30</xdr:row>
      <xdr:rowOff>167658</xdr:rowOff>
    </xdr:to>
    <xdr:sp macro="" textlink="">
      <xdr:nvSpPr>
        <xdr:cNvPr id="149" name="楕円 148">
          <a:extLst>
            <a:ext uri="{FF2B5EF4-FFF2-40B4-BE49-F238E27FC236}">
              <a16:creationId xmlns:a16="http://schemas.microsoft.com/office/drawing/2014/main" id="{BFA723CF-3490-4E65-85A2-F759B4CA033E}"/>
            </a:ext>
          </a:extLst>
        </xdr:cNvPr>
        <xdr:cNvSpPr/>
      </xdr:nvSpPr>
      <xdr:spPr>
        <a:xfrm>
          <a:off x="12646025" y="57461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30704</xdr:rowOff>
    </xdr:from>
    <xdr:to>
      <xdr:col>76</xdr:col>
      <xdr:colOff>22225</xdr:colOff>
      <xdr:row>30</xdr:row>
      <xdr:rowOff>116858</xdr:rowOff>
    </xdr:to>
    <xdr:cxnSp macro="">
      <xdr:nvCxnSpPr>
        <xdr:cNvPr id="150" name="直線コネクタ 149">
          <a:extLst>
            <a:ext uri="{FF2B5EF4-FFF2-40B4-BE49-F238E27FC236}">
              <a16:creationId xmlns:a16="http://schemas.microsoft.com/office/drawing/2014/main" id="{C58C7929-E534-4A2E-8778-BBCD663414D5}"/>
            </a:ext>
          </a:extLst>
        </xdr:cNvPr>
        <xdr:cNvCxnSpPr/>
      </xdr:nvCxnSpPr>
      <xdr:spPr>
        <a:xfrm flipV="1">
          <a:off x="12693650" y="5704429"/>
          <a:ext cx="638175" cy="8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80760</xdr:rowOff>
    </xdr:from>
    <xdr:to>
      <xdr:col>68</xdr:col>
      <xdr:colOff>123825</xdr:colOff>
      <xdr:row>31</xdr:row>
      <xdr:rowOff>10910</xdr:rowOff>
    </xdr:to>
    <xdr:sp macro="" textlink="">
      <xdr:nvSpPr>
        <xdr:cNvPr id="151" name="楕円 150">
          <a:extLst>
            <a:ext uri="{FF2B5EF4-FFF2-40B4-BE49-F238E27FC236}">
              <a16:creationId xmlns:a16="http://schemas.microsoft.com/office/drawing/2014/main" id="{56CB1C84-4073-4E3D-BFD2-32917F7886DC}"/>
            </a:ext>
          </a:extLst>
        </xdr:cNvPr>
        <xdr:cNvSpPr/>
      </xdr:nvSpPr>
      <xdr:spPr>
        <a:xfrm>
          <a:off x="11960225" y="576083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116858</xdr:rowOff>
    </xdr:from>
    <xdr:to>
      <xdr:col>72</xdr:col>
      <xdr:colOff>73025</xdr:colOff>
      <xdr:row>30</xdr:row>
      <xdr:rowOff>131560</xdr:rowOff>
    </xdr:to>
    <xdr:cxnSp macro="">
      <xdr:nvCxnSpPr>
        <xdr:cNvPr id="152" name="直線コネクタ 151">
          <a:extLst>
            <a:ext uri="{FF2B5EF4-FFF2-40B4-BE49-F238E27FC236}">
              <a16:creationId xmlns:a16="http://schemas.microsoft.com/office/drawing/2014/main" id="{DAE78124-B6EA-42D3-AB60-27530723E9C3}"/>
            </a:ext>
          </a:extLst>
        </xdr:cNvPr>
        <xdr:cNvCxnSpPr/>
      </xdr:nvCxnSpPr>
      <xdr:spPr>
        <a:xfrm flipV="1">
          <a:off x="12007850" y="5793758"/>
          <a:ext cx="685800" cy="1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48375</xdr:rowOff>
    </xdr:from>
    <xdr:to>
      <xdr:col>64</xdr:col>
      <xdr:colOff>123825</xdr:colOff>
      <xdr:row>30</xdr:row>
      <xdr:rowOff>149975</xdr:rowOff>
    </xdr:to>
    <xdr:sp macro="" textlink="">
      <xdr:nvSpPr>
        <xdr:cNvPr id="153" name="楕円 152">
          <a:extLst>
            <a:ext uri="{FF2B5EF4-FFF2-40B4-BE49-F238E27FC236}">
              <a16:creationId xmlns:a16="http://schemas.microsoft.com/office/drawing/2014/main" id="{474DAA44-70DB-4625-ADA8-9D494362C8E0}"/>
            </a:ext>
          </a:extLst>
        </xdr:cNvPr>
        <xdr:cNvSpPr/>
      </xdr:nvSpPr>
      <xdr:spPr>
        <a:xfrm>
          <a:off x="11274425" y="57221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99175</xdr:rowOff>
    </xdr:from>
    <xdr:to>
      <xdr:col>68</xdr:col>
      <xdr:colOff>73025</xdr:colOff>
      <xdr:row>30</xdr:row>
      <xdr:rowOff>131560</xdr:rowOff>
    </xdr:to>
    <xdr:cxnSp macro="">
      <xdr:nvCxnSpPr>
        <xdr:cNvPr id="154" name="直線コネクタ 153">
          <a:extLst>
            <a:ext uri="{FF2B5EF4-FFF2-40B4-BE49-F238E27FC236}">
              <a16:creationId xmlns:a16="http://schemas.microsoft.com/office/drawing/2014/main" id="{F7DC2168-2A81-43A8-BF2E-A022FF2D9455}"/>
            </a:ext>
          </a:extLst>
        </xdr:cNvPr>
        <xdr:cNvCxnSpPr/>
      </xdr:nvCxnSpPr>
      <xdr:spPr>
        <a:xfrm>
          <a:off x="11322050" y="5779250"/>
          <a:ext cx="6858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80143</xdr:rowOff>
    </xdr:from>
    <xdr:to>
      <xdr:col>60</xdr:col>
      <xdr:colOff>123825</xdr:colOff>
      <xdr:row>31</xdr:row>
      <xdr:rowOff>10293</xdr:rowOff>
    </xdr:to>
    <xdr:sp macro="" textlink="">
      <xdr:nvSpPr>
        <xdr:cNvPr id="155" name="楕円 154">
          <a:extLst>
            <a:ext uri="{FF2B5EF4-FFF2-40B4-BE49-F238E27FC236}">
              <a16:creationId xmlns:a16="http://schemas.microsoft.com/office/drawing/2014/main" id="{6B271357-40C9-4862-8E80-63201F7B9DDC}"/>
            </a:ext>
          </a:extLst>
        </xdr:cNvPr>
        <xdr:cNvSpPr/>
      </xdr:nvSpPr>
      <xdr:spPr>
        <a:xfrm>
          <a:off x="10588625" y="576021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99175</xdr:rowOff>
    </xdr:from>
    <xdr:to>
      <xdr:col>64</xdr:col>
      <xdr:colOff>73025</xdr:colOff>
      <xdr:row>30</xdr:row>
      <xdr:rowOff>130943</xdr:rowOff>
    </xdr:to>
    <xdr:cxnSp macro="">
      <xdr:nvCxnSpPr>
        <xdr:cNvPr id="156" name="直線コネクタ 155">
          <a:extLst>
            <a:ext uri="{FF2B5EF4-FFF2-40B4-BE49-F238E27FC236}">
              <a16:creationId xmlns:a16="http://schemas.microsoft.com/office/drawing/2014/main" id="{2C1888E9-5DE3-4BAB-9693-6D870311699B}"/>
            </a:ext>
          </a:extLst>
        </xdr:cNvPr>
        <xdr:cNvCxnSpPr/>
      </xdr:nvCxnSpPr>
      <xdr:spPr>
        <a:xfrm flipV="1">
          <a:off x="10636250" y="5779250"/>
          <a:ext cx="685800" cy="2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AA3D8121-34E1-4DD2-8AAD-0BE749114577}"/>
            </a:ext>
          </a:extLst>
        </xdr:cNvPr>
        <xdr:cNvSpPr txBox="1"/>
      </xdr:nvSpPr>
      <xdr:spPr>
        <a:xfrm>
          <a:off x="12465127" y="523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D718D48F-1A73-43F5-9000-5BB4F5F5A85F}"/>
            </a:ext>
          </a:extLst>
        </xdr:cNvPr>
        <xdr:cNvSpPr txBox="1"/>
      </xdr:nvSpPr>
      <xdr:spPr>
        <a:xfrm>
          <a:off x="11788852" y="524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6DCE37DE-B46B-440D-8D8C-C8218E277D72}"/>
            </a:ext>
          </a:extLst>
        </xdr:cNvPr>
        <xdr:cNvSpPr txBox="1"/>
      </xdr:nvSpPr>
      <xdr:spPr>
        <a:xfrm>
          <a:off x="11103052" y="51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ABD6328C-2880-481B-B8AA-9C676720B362}"/>
            </a:ext>
          </a:extLst>
        </xdr:cNvPr>
        <xdr:cNvSpPr txBox="1"/>
      </xdr:nvSpPr>
      <xdr:spPr>
        <a:xfrm>
          <a:off x="10417252" y="53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158785</xdr:rowOff>
    </xdr:from>
    <xdr:ext cx="469744" cy="259045"/>
    <xdr:sp macro="" textlink="">
      <xdr:nvSpPr>
        <xdr:cNvPr id="161" name="n_1mainValue債務償還比率">
          <a:extLst>
            <a:ext uri="{FF2B5EF4-FFF2-40B4-BE49-F238E27FC236}">
              <a16:creationId xmlns:a16="http://schemas.microsoft.com/office/drawing/2014/main" id="{B7437F74-F2BB-4A9D-8305-59F1ED3C288E}"/>
            </a:ext>
          </a:extLst>
        </xdr:cNvPr>
        <xdr:cNvSpPr txBox="1"/>
      </xdr:nvSpPr>
      <xdr:spPr>
        <a:xfrm>
          <a:off x="12465127" y="5838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2037</xdr:rowOff>
    </xdr:from>
    <xdr:ext cx="469744" cy="259045"/>
    <xdr:sp macro="" textlink="">
      <xdr:nvSpPr>
        <xdr:cNvPr id="162" name="n_2mainValue債務償還比率">
          <a:extLst>
            <a:ext uri="{FF2B5EF4-FFF2-40B4-BE49-F238E27FC236}">
              <a16:creationId xmlns:a16="http://schemas.microsoft.com/office/drawing/2014/main" id="{896F28F4-BBB9-4BC8-8A57-9EE6B9A6A711}"/>
            </a:ext>
          </a:extLst>
        </xdr:cNvPr>
        <xdr:cNvSpPr txBox="1"/>
      </xdr:nvSpPr>
      <xdr:spPr>
        <a:xfrm>
          <a:off x="11788852" y="584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141102</xdr:rowOff>
    </xdr:from>
    <xdr:ext cx="469744" cy="259045"/>
    <xdr:sp macro="" textlink="">
      <xdr:nvSpPr>
        <xdr:cNvPr id="163" name="n_3mainValue債務償還比率">
          <a:extLst>
            <a:ext uri="{FF2B5EF4-FFF2-40B4-BE49-F238E27FC236}">
              <a16:creationId xmlns:a16="http://schemas.microsoft.com/office/drawing/2014/main" id="{CA98854D-09EB-4960-9CAE-33C3EDCF5A6A}"/>
            </a:ext>
          </a:extLst>
        </xdr:cNvPr>
        <xdr:cNvSpPr txBox="1"/>
      </xdr:nvSpPr>
      <xdr:spPr>
        <a:xfrm>
          <a:off x="11103052" y="582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1420</xdr:rowOff>
    </xdr:from>
    <xdr:ext cx="469744" cy="259045"/>
    <xdr:sp macro="" textlink="">
      <xdr:nvSpPr>
        <xdr:cNvPr id="164" name="n_4mainValue債務償還比率">
          <a:extLst>
            <a:ext uri="{FF2B5EF4-FFF2-40B4-BE49-F238E27FC236}">
              <a16:creationId xmlns:a16="http://schemas.microsoft.com/office/drawing/2014/main" id="{463ED144-6840-4049-B6EC-C22788E25ED5}"/>
            </a:ext>
          </a:extLst>
        </xdr:cNvPr>
        <xdr:cNvSpPr txBox="1"/>
      </xdr:nvSpPr>
      <xdr:spPr>
        <a:xfrm>
          <a:off x="10417252" y="584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68B8BA4-DE62-4FE9-B655-E3E5B1B8AA5A}"/>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32328FA9-A3B7-4C65-8B39-1A3A21580275}"/>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179B5DF2-CE59-42EA-BF3C-AE6B4C40736B}"/>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669BB6AC-4552-4249-830A-46AD5EF60C5A}"/>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9623119A-E7D3-4414-AD12-F67A6805AADA}"/>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DF7E675-CBCC-4660-8FDD-84E526D60A7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58DC909-81FA-46D1-8EB9-F3E304B9D32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1DC25F-0779-42C6-B5E0-CD738750AA9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F135657-6040-472A-AD53-B02E082AF23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F97C45C-B00A-447C-8FC6-DDD8E53158C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宮城県柴田町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3D467E-4BB2-4CD2-B1AF-573C7449076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B0930E6-B4DF-4900-BF19-1B7888409F4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899253-9472-4077-A3FD-E1EC37D9EAA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CAE38B-050C-47EF-BF89-B628B1169C1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2E326B-1A60-4685-9E7D-50E47678BFE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4B31D5-41A1-4780-91AE-6A37096F540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36,331
36,098
54.03
15,517,575
15,054,413
420,675
8,675,903
14,895,911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76D61F-B72B-4039-B41A-A08D07ECB8C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080856-34FE-4622-B23C-8C8FDE1E7E1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D5D1E4A-BA35-4799-9E9C-55189462B57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A4B549-B504-47F9-84D5-4012897271C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74CDC26-6411-42A8-BDDC-6C67AE2612E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FD9147F-6159-4969-AE0C-7B831E4E047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0660AC4-69C5-4ABE-8FEC-AB48D099105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90E1594-7104-43A6-936E-8B9C8F06428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DFD7E7C-7E3A-4AF4-9C15-0C7AC4CEBFB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3289CD-D77E-481C-99E7-827578C1C4A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B5D9499-5E25-4DAC-ADB9-4310B843CCD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DC15ED2-FEF4-4E10-B81F-90E21EA617B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891234-BA67-4ACB-99F0-49F584DF6C4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ABB31E4-6B44-4801-A146-69726506A0D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6762E7A-E5A0-4FE0-8CF5-8DABD73BDB3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BD78AE-F223-4678-9297-9AF8EC9449F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B3F1230-CC77-466E-8755-662F646B831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A5FD10F-8E48-46C8-B8AB-8DC49ECCD8F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D34C48-286E-4E0B-9A04-A903EF50206D}"/>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938F66-573D-4705-91B0-D7CC4D8D509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2C94D24-04A8-481B-8353-53A391DBFE8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586E7C3-08E8-4135-960C-0D8482ED8E7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CE465B5-0DF3-4C87-BBFA-43C708CBB18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007043-CB13-4535-B265-11959107D6A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3C153F-92B6-4A84-94FE-399534A9A03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DDEEA6D-EC9F-4E79-8918-5AC02A9B8DC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1AA663-1E71-4F9A-96F9-C490FFB5650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7072EB-8E21-4E81-ACEA-EBBA3D3B5FF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BDD1467-8AFB-4EB8-B355-FE59FBDD31D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2DA9D9-A85E-4019-9163-313A516F8D9B}"/>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D7CD04-1C34-4D46-8122-AEA3A8E4809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F2582F5-5FC6-48EB-B114-778D78D424A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35B81D7-BE52-40B7-90EC-4C101A249313}"/>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76EC438-2707-45CF-9504-211F9616C899}"/>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9C50CC3-AA08-467B-BA96-103C4FA81678}"/>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8B5BA96-0512-4A9D-9702-FDCA85FFAA2A}"/>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DA98DCE-6FF3-4A57-9131-1B714C727F46}"/>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F34EAE7-C8CE-4B69-8655-FB1F050E3A4A}"/>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E317431-9FE2-4B9F-9B63-EEA129C569D3}"/>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FE41A7F-8E23-4A80-A70F-E9AFEF3045C5}"/>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2E630D8-80C7-4606-90CC-AC84FF8E9BC5}"/>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DEC7640-39C6-41BC-A5CB-84CB8DAD7616}"/>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9B8B6A8-66C5-4F1E-9149-C3BC587DC0C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AECE949B-0C32-4BB2-BE9F-61A67844994F}"/>
            </a:ext>
          </a:extLst>
        </xdr:cNvPr>
        <xdr:cNvCxnSpPr/>
      </xdr:nvCxnSpPr>
      <xdr:spPr>
        <a:xfrm flipV="1">
          <a:off x="4180840" y="5413248"/>
          <a:ext cx="0" cy="128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9EB4498A-0071-4823-9A20-F33E7873BEAD}"/>
            </a:ext>
          </a:extLst>
        </xdr:cNvPr>
        <xdr:cNvSpPr txBox="1"/>
      </xdr:nvSpPr>
      <xdr:spPr>
        <a:xfrm>
          <a:off x="4219575" y="669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7AD2B7F1-18C3-4AFB-B3ED-5C5DEFD1AF19}"/>
            </a:ext>
          </a:extLst>
        </xdr:cNvPr>
        <xdr:cNvCxnSpPr/>
      </xdr:nvCxnSpPr>
      <xdr:spPr>
        <a:xfrm>
          <a:off x="4105275" y="6698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C7D0D8AD-6B7F-4F34-BE65-85144E99B017}"/>
            </a:ext>
          </a:extLst>
        </xdr:cNvPr>
        <xdr:cNvSpPr txBox="1"/>
      </xdr:nvSpPr>
      <xdr:spPr>
        <a:xfrm>
          <a:off x="4219575" y="520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24C42981-2FB2-4F13-8163-B07873CC99E2}"/>
            </a:ext>
          </a:extLst>
        </xdr:cNvPr>
        <xdr:cNvCxnSpPr/>
      </xdr:nvCxnSpPr>
      <xdr:spPr>
        <a:xfrm>
          <a:off x="4105275" y="54132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D4113DEF-786C-40EA-A192-0591C815A054}"/>
            </a:ext>
          </a:extLst>
        </xdr:cNvPr>
        <xdr:cNvSpPr txBox="1"/>
      </xdr:nvSpPr>
      <xdr:spPr>
        <a:xfrm>
          <a:off x="4219575" y="60283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901477B7-8439-466A-BF46-C5939C65780F}"/>
            </a:ext>
          </a:extLst>
        </xdr:cNvPr>
        <xdr:cNvSpPr/>
      </xdr:nvSpPr>
      <xdr:spPr>
        <a:xfrm>
          <a:off x="4124325" y="60498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7E2D675D-CA99-485E-BA02-A71B237F4A11}"/>
            </a:ext>
          </a:extLst>
        </xdr:cNvPr>
        <xdr:cNvSpPr/>
      </xdr:nvSpPr>
      <xdr:spPr>
        <a:xfrm>
          <a:off x="33813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77E182B3-54E1-449D-B7BA-4653BC7ADFAC}"/>
            </a:ext>
          </a:extLst>
        </xdr:cNvPr>
        <xdr:cNvSpPr/>
      </xdr:nvSpPr>
      <xdr:spPr>
        <a:xfrm>
          <a:off x="2571750" y="59977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FFDC211B-C9DD-4F04-BCF0-AD5EE8ED1517}"/>
            </a:ext>
          </a:extLst>
        </xdr:cNvPr>
        <xdr:cNvSpPr/>
      </xdr:nvSpPr>
      <xdr:spPr>
        <a:xfrm>
          <a:off x="1781175" y="5971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7C622C6A-F352-45D0-BE37-206CBE43E7C4}"/>
            </a:ext>
          </a:extLst>
        </xdr:cNvPr>
        <xdr:cNvSpPr/>
      </xdr:nvSpPr>
      <xdr:spPr>
        <a:xfrm>
          <a:off x="981075" y="59817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8EDD729-C041-4219-BACC-12C57194D0D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A814C62-6C18-4641-88A3-4205D3E7D57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7921B7B-8B2D-4DAD-961D-C23442FF46B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3EE308-72D3-4518-92D7-371FE723D79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F5DE1C8-0B15-472C-A35A-B9C3AA6334D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141986</xdr:rowOff>
    </xdr:from>
    <xdr:to>
      <xdr:col>24</xdr:col>
      <xdr:colOff>114300</xdr:colOff>
      <xdr:row>36</xdr:row>
      <xdr:rowOff>72136</xdr:rowOff>
    </xdr:to>
    <xdr:sp macro="" textlink="">
      <xdr:nvSpPr>
        <xdr:cNvPr id="71" name="楕円 70">
          <a:extLst>
            <a:ext uri="{FF2B5EF4-FFF2-40B4-BE49-F238E27FC236}">
              <a16:creationId xmlns:a16="http://schemas.microsoft.com/office/drawing/2014/main" id="{0E2C8BBD-3ED8-422C-A37A-74D89F5CF5F6}"/>
            </a:ext>
          </a:extLst>
        </xdr:cNvPr>
        <xdr:cNvSpPr/>
      </xdr:nvSpPr>
      <xdr:spPr>
        <a:xfrm>
          <a:off x="4124325" y="58220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164863</xdr:rowOff>
    </xdr:from>
    <xdr:ext cx="405111" cy="259045"/>
    <xdr:sp macro="" textlink="">
      <xdr:nvSpPr>
        <xdr:cNvPr id="72" name="【道路】&#10;有形固定資産減価償却率該当値テキスト">
          <a:extLst>
            <a:ext uri="{FF2B5EF4-FFF2-40B4-BE49-F238E27FC236}">
              <a16:creationId xmlns:a16="http://schemas.microsoft.com/office/drawing/2014/main" id="{45F84066-86EA-41A1-B98F-4EB536143209}"/>
            </a:ext>
          </a:extLst>
        </xdr:cNvPr>
        <xdr:cNvSpPr txBox="1"/>
      </xdr:nvSpPr>
      <xdr:spPr>
        <a:xfrm>
          <a:off x="4219575" y="567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100838</xdr:rowOff>
    </xdr:from>
    <xdr:to>
      <xdr:col>20</xdr:col>
      <xdr:colOff>38100</xdr:colOff>
      <xdr:row>36</xdr:row>
      <xdr:rowOff>30988</xdr:rowOff>
    </xdr:to>
    <xdr:sp macro="" textlink="">
      <xdr:nvSpPr>
        <xdr:cNvPr id="73" name="楕円 72">
          <a:extLst>
            <a:ext uri="{FF2B5EF4-FFF2-40B4-BE49-F238E27FC236}">
              <a16:creationId xmlns:a16="http://schemas.microsoft.com/office/drawing/2014/main" id="{71CEEFAE-838C-4139-B62F-FC9E3933F577}"/>
            </a:ext>
          </a:extLst>
        </xdr:cNvPr>
        <xdr:cNvSpPr/>
      </xdr:nvSpPr>
      <xdr:spPr>
        <a:xfrm>
          <a:off x="3381375" y="57809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151638</xdr:rowOff>
    </xdr:from>
    <xdr:to>
      <xdr:col>24</xdr:col>
      <xdr:colOff>63500</xdr:colOff>
      <xdr:row>36</xdr:row>
      <xdr:rowOff>21336</xdr:rowOff>
    </xdr:to>
    <xdr:cxnSp macro="">
      <xdr:nvCxnSpPr>
        <xdr:cNvPr id="74" name="直線コネクタ 73">
          <a:extLst>
            <a:ext uri="{FF2B5EF4-FFF2-40B4-BE49-F238E27FC236}">
              <a16:creationId xmlns:a16="http://schemas.microsoft.com/office/drawing/2014/main" id="{46E4C802-2665-4B9C-AB58-3EBBE6324345}"/>
            </a:ext>
          </a:extLst>
        </xdr:cNvPr>
        <xdr:cNvCxnSpPr/>
      </xdr:nvCxnSpPr>
      <xdr:spPr>
        <a:xfrm>
          <a:off x="3429000" y="5828538"/>
          <a:ext cx="752475"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80264</xdr:rowOff>
    </xdr:from>
    <xdr:to>
      <xdr:col>15</xdr:col>
      <xdr:colOff>101600</xdr:colOff>
      <xdr:row>36</xdr:row>
      <xdr:rowOff>10414</xdr:rowOff>
    </xdr:to>
    <xdr:sp macro="" textlink="">
      <xdr:nvSpPr>
        <xdr:cNvPr id="75" name="楕円 74">
          <a:extLst>
            <a:ext uri="{FF2B5EF4-FFF2-40B4-BE49-F238E27FC236}">
              <a16:creationId xmlns:a16="http://schemas.microsoft.com/office/drawing/2014/main" id="{5FBE41D0-09C5-47DC-BD77-6DBABAEC7DA4}"/>
            </a:ext>
          </a:extLst>
        </xdr:cNvPr>
        <xdr:cNvSpPr/>
      </xdr:nvSpPr>
      <xdr:spPr>
        <a:xfrm>
          <a:off x="2571750" y="576033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131064</xdr:rowOff>
    </xdr:from>
    <xdr:to>
      <xdr:col>19</xdr:col>
      <xdr:colOff>177800</xdr:colOff>
      <xdr:row>35</xdr:row>
      <xdr:rowOff>151638</xdr:rowOff>
    </xdr:to>
    <xdr:cxnSp macro="">
      <xdr:nvCxnSpPr>
        <xdr:cNvPr id="76" name="直線コネクタ 75">
          <a:extLst>
            <a:ext uri="{FF2B5EF4-FFF2-40B4-BE49-F238E27FC236}">
              <a16:creationId xmlns:a16="http://schemas.microsoft.com/office/drawing/2014/main" id="{BAF0A7D1-6691-4136-BE98-A128C2525A4A}"/>
            </a:ext>
          </a:extLst>
        </xdr:cNvPr>
        <xdr:cNvCxnSpPr/>
      </xdr:nvCxnSpPr>
      <xdr:spPr>
        <a:xfrm>
          <a:off x="2619375" y="5807964"/>
          <a:ext cx="80962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36830</xdr:rowOff>
    </xdr:from>
    <xdr:to>
      <xdr:col>10</xdr:col>
      <xdr:colOff>165100</xdr:colOff>
      <xdr:row>35</xdr:row>
      <xdr:rowOff>138430</xdr:rowOff>
    </xdr:to>
    <xdr:sp macro="" textlink="">
      <xdr:nvSpPr>
        <xdr:cNvPr id="77" name="楕円 76">
          <a:extLst>
            <a:ext uri="{FF2B5EF4-FFF2-40B4-BE49-F238E27FC236}">
              <a16:creationId xmlns:a16="http://schemas.microsoft.com/office/drawing/2014/main" id="{B1F06DE0-EF05-41D9-B7D7-A1F998B6DB10}"/>
            </a:ext>
          </a:extLst>
        </xdr:cNvPr>
        <xdr:cNvSpPr/>
      </xdr:nvSpPr>
      <xdr:spPr>
        <a:xfrm>
          <a:off x="1781175" y="57137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87630</xdr:rowOff>
    </xdr:from>
    <xdr:to>
      <xdr:col>15</xdr:col>
      <xdr:colOff>50800</xdr:colOff>
      <xdr:row>35</xdr:row>
      <xdr:rowOff>131064</xdr:rowOff>
    </xdr:to>
    <xdr:cxnSp macro="">
      <xdr:nvCxnSpPr>
        <xdr:cNvPr id="78" name="直線コネクタ 77">
          <a:extLst>
            <a:ext uri="{FF2B5EF4-FFF2-40B4-BE49-F238E27FC236}">
              <a16:creationId xmlns:a16="http://schemas.microsoft.com/office/drawing/2014/main" id="{342D10E3-085D-436A-BCD1-7459B964CC9D}"/>
            </a:ext>
          </a:extLst>
        </xdr:cNvPr>
        <xdr:cNvCxnSpPr/>
      </xdr:nvCxnSpPr>
      <xdr:spPr>
        <a:xfrm>
          <a:off x="1828800" y="5761355"/>
          <a:ext cx="79057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164846</xdr:rowOff>
    </xdr:from>
    <xdr:to>
      <xdr:col>6</xdr:col>
      <xdr:colOff>38100</xdr:colOff>
      <xdr:row>35</xdr:row>
      <xdr:rowOff>94996</xdr:rowOff>
    </xdr:to>
    <xdr:sp macro="" textlink="">
      <xdr:nvSpPr>
        <xdr:cNvPr id="79" name="楕円 78">
          <a:extLst>
            <a:ext uri="{FF2B5EF4-FFF2-40B4-BE49-F238E27FC236}">
              <a16:creationId xmlns:a16="http://schemas.microsoft.com/office/drawing/2014/main" id="{7736C1CB-6027-4F48-BA1D-24C6A4B711F5}"/>
            </a:ext>
          </a:extLst>
        </xdr:cNvPr>
        <xdr:cNvSpPr/>
      </xdr:nvSpPr>
      <xdr:spPr>
        <a:xfrm>
          <a:off x="981075" y="56766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44196</xdr:rowOff>
    </xdr:from>
    <xdr:to>
      <xdr:col>10</xdr:col>
      <xdr:colOff>114300</xdr:colOff>
      <xdr:row>35</xdr:row>
      <xdr:rowOff>87630</xdr:rowOff>
    </xdr:to>
    <xdr:cxnSp macro="">
      <xdr:nvCxnSpPr>
        <xdr:cNvPr id="80" name="直線コネクタ 79">
          <a:extLst>
            <a:ext uri="{FF2B5EF4-FFF2-40B4-BE49-F238E27FC236}">
              <a16:creationId xmlns:a16="http://schemas.microsoft.com/office/drawing/2014/main" id="{BAC33677-6184-4A87-BC7A-73924D775948}"/>
            </a:ext>
          </a:extLst>
        </xdr:cNvPr>
        <xdr:cNvCxnSpPr/>
      </xdr:nvCxnSpPr>
      <xdr:spPr>
        <a:xfrm>
          <a:off x="1028700" y="5724271"/>
          <a:ext cx="800100"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13ECAB9B-533E-4678-9374-BDB1DE19D91F}"/>
            </a:ext>
          </a:extLst>
        </xdr:cNvPr>
        <xdr:cNvSpPr txBox="1"/>
      </xdr:nvSpPr>
      <xdr:spPr>
        <a:xfrm>
          <a:off x="3239144" y="612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5A6FE2B1-FFAC-491F-81D6-4C2D8DAC41D6}"/>
            </a:ext>
          </a:extLst>
        </xdr:cNvPr>
        <xdr:cNvSpPr txBox="1"/>
      </xdr:nvSpPr>
      <xdr:spPr>
        <a:xfrm>
          <a:off x="2439044" y="607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EA1C5EBC-6172-441F-A53C-5695A80717BA}"/>
            </a:ext>
          </a:extLst>
        </xdr:cNvPr>
        <xdr:cNvSpPr txBox="1"/>
      </xdr:nvSpPr>
      <xdr:spPr>
        <a:xfrm>
          <a:off x="1648469"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30D0F1E3-D2F2-4491-956F-AD994E836201}"/>
            </a:ext>
          </a:extLst>
        </xdr:cNvPr>
        <xdr:cNvSpPr txBox="1"/>
      </xdr:nvSpPr>
      <xdr:spPr>
        <a:xfrm>
          <a:off x="848369" y="606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47515</xdr:rowOff>
    </xdr:from>
    <xdr:ext cx="405111" cy="259045"/>
    <xdr:sp macro="" textlink="">
      <xdr:nvSpPr>
        <xdr:cNvPr id="85" name="n_1mainValue【道路】&#10;有形固定資産減価償却率">
          <a:extLst>
            <a:ext uri="{FF2B5EF4-FFF2-40B4-BE49-F238E27FC236}">
              <a16:creationId xmlns:a16="http://schemas.microsoft.com/office/drawing/2014/main" id="{7A8C3900-3594-43F9-A413-BA908C90C1C2}"/>
            </a:ext>
          </a:extLst>
        </xdr:cNvPr>
        <xdr:cNvSpPr txBox="1"/>
      </xdr:nvSpPr>
      <xdr:spPr>
        <a:xfrm>
          <a:off x="3239144" y="5565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26941</xdr:rowOff>
    </xdr:from>
    <xdr:ext cx="405111" cy="259045"/>
    <xdr:sp macro="" textlink="">
      <xdr:nvSpPr>
        <xdr:cNvPr id="86" name="n_2mainValue【道路】&#10;有形固定資産減価償却率">
          <a:extLst>
            <a:ext uri="{FF2B5EF4-FFF2-40B4-BE49-F238E27FC236}">
              <a16:creationId xmlns:a16="http://schemas.microsoft.com/office/drawing/2014/main" id="{F8192651-D31D-412B-B8AF-73BAAA5A1F6F}"/>
            </a:ext>
          </a:extLst>
        </xdr:cNvPr>
        <xdr:cNvSpPr txBox="1"/>
      </xdr:nvSpPr>
      <xdr:spPr>
        <a:xfrm>
          <a:off x="2439044" y="55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154957</xdr:rowOff>
    </xdr:from>
    <xdr:ext cx="405111" cy="259045"/>
    <xdr:sp macro="" textlink="">
      <xdr:nvSpPr>
        <xdr:cNvPr id="87" name="n_3mainValue【道路】&#10;有形固定資産減価償却率">
          <a:extLst>
            <a:ext uri="{FF2B5EF4-FFF2-40B4-BE49-F238E27FC236}">
              <a16:creationId xmlns:a16="http://schemas.microsoft.com/office/drawing/2014/main" id="{CD54A4AB-D3DD-46A1-9FB7-4064F5CE8936}"/>
            </a:ext>
          </a:extLst>
        </xdr:cNvPr>
        <xdr:cNvSpPr txBox="1"/>
      </xdr:nvSpPr>
      <xdr:spPr>
        <a:xfrm>
          <a:off x="164846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111523</xdr:rowOff>
    </xdr:from>
    <xdr:ext cx="405111" cy="259045"/>
    <xdr:sp macro="" textlink="">
      <xdr:nvSpPr>
        <xdr:cNvPr id="88" name="n_4mainValue【道路】&#10;有形固定資産減価償却率">
          <a:extLst>
            <a:ext uri="{FF2B5EF4-FFF2-40B4-BE49-F238E27FC236}">
              <a16:creationId xmlns:a16="http://schemas.microsoft.com/office/drawing/2014/main" id="{0DA769FA-70A9-4C27-8ED1-45FF0DB0B7BF}"/>
            </a:ext>
          </a:extLst>
        </xdr:cNvPr>
        <xdr:cNvSpPr txBox="1"/>
      </xdr:nvSpPr>
      <xdr:spPr>
        <a:xfrm>
          <a:off x="848369" y="546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F6F9148-2B7A-41EF-B91E-292D0BF9804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AC94AF5-E561-40FB-8B7D-CDA660C95CF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6ADFA32-C59B-4D64-8DBA-33D75D55FB8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02E6DAC-7049-4901-A907-BECBF72501A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7EB742A-AFF2-4979-AE67-E5E22794D3F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A1D2265-FB97-416D-804E-9ACF63C6840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6BFE195-2BB6-43AE-B856-D5A8CCBE44C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43020BD-9EAF-4600-AA51-37F37C0A00B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301113A-4B2E-46D6-817E-89D803013EF9}"/>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A9C5554-A5E4-4C1D-A016-0886A0FE8E8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E3604B9-BDDF-4D1B-AF18-A6B166962C3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364A56B-1B9D-45C0-BAE0-49CEE23112E8}"/>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CC60DC3-6939-4CD3-8C4A-934D56F56E68}"/>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228D465-7DAC-4854-8DE8-F6EBE1E1B616}"/>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4165748-1115-4177-87F5-A8810CF44A66}"/>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C015B8B-FC85-43F7-96A3-14F976640D25}"/>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62603E1-8BE6-41B4-B9CB-2A4E9F9B9126}"/>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199BEC1-4C61-4A05-B4EE-3326D687ADAF}"/>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FF59DF4-9756-4A41-9366-357397D33B16}"/>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6A78F8D-E803-4C74-9774-63B5DC30C98B}"/>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DB5AA94-F5B2-4380-AC40-BE8769F04D6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022A7D9-0224-4F00-B13E-10A47521443B}"/>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2DE2534-F878-4591-AFF6-F9F346D7AB5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6E2F25E-48DD-48AD-9571-6BBDF10C09EB}"/>
            </a:ext>
          </a:extLst>
        </xdr:cNvPr>
        <xdr:cNvCxnSpPr/>
      </xdr:nvCxnSpPr>
      <xdr:spPr>
        <a:xfrm flipV="1">
          <a:off x="9429115" y="5594261"/>
          <a:ext cx="0" cy="117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F213B238-40B8-4D6F-8C6E-51074313EEF8}"/>
            </a:ext>
          </a:extLst>
        </xdr:cNvPr>
        <xdr:cNvSpPr txBox="1"/>
      </xdr:nvSpPr>
      <xdr:spPr>
        <a:xfrm>
          <a:off x="9467850"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88AB89F0-3B70-421E-B44B-F18FA2D30A61}"/>
            </a:ext>
          </a:extLst>
        </xdr:cNvPr>
        <xdr:cNvCxnSpPr/>
      </xdr:nvCxnSpPr>
      <xdr:spPr>
        <a:xfrm>
          <a:off x="9363075" y="6772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1755499B-98D0-403D-9814-762AB02FFFA8}"/>
            </a:ext>
          </a:extLst>
        </xdr:cNvPr>
        <xdr:cNvSpPr txBox="1"/>
      </xdr:nvSpPr>
      <xdr:spPr>
        <a:xfrm>
          <a:off x="9467850" y="53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CFD6EB01-052F-4EC7-8405-09B5A5CD8E8D}"/>
            </a:ext>
          </a:extLst>
        </xdr:cNvPr>
        <xdr:cNvCxnSpPr/>
      </xdr:nvCxnSpPr>
      <xdr:spPr>
        <a:xfrm>
          <a:off x="9363075" y="559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888809FF-2B39-4157-8C2F-146BBD7025DB}"/>
            </a:ext>
          </a:extLst>
        </xdr:cNvPr>
        <xdr:cNvSpPr txBox="1"/>
      </xdr:nvSpPr>
      <xdr:spPr>
        <a:xfrm>
          <a:off x="9467850" y="6429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A0865D8E-6B30-436A-89E5-FF4B0D998587}"/>
            </a:ext>
          </a:extLst>
        </xdr:cNvPr>
        <xdr:cNvSpPr/>
      </xdr:nvSpPr>
      <xdr:spPr>
        <a:xfrm>
          <a:off x="9401175" y="64514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29D05275-7934-45F7-A4F5-B76A60ED3CA7}"/>
            </a:ext>
          </a:extLst>
        </xdr:cNvPr>
        <xdr:cNvSpPr/>
      </xdr:nvSpPr>
      <xdr:spPr>
        <a:xfrm>
          <a:off x="8639175" y="6450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8802D808-FCCB-4BB2-9FE5-B5C719FD25E3}"/>
            </a:ext>
          </a:extLst>
        </xdr:cNvPr>
        <xdr:cNvSpPr/>
      </xdr:nvSpPr>
      <xdr:spPr>
        <a:xfrm>
          <a:off x="7839075" y="6455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6B4F7A87-9B39-433A-BF78-4C27289D944C}"/>
            </a:ext>
          </a:extLst>
        </xdr:cNvPr>
        <xdr:cNvSpPr/>
      </xdr:nvSpPr>
      <xdr:spPr>
        <a:xfrm>
          <a:off x="7029450" y="64654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4768118E-CBC7-42B8-8F84-A68AF13E40CB}"/>
            </a:ext>
          </a:extLst>
        </xdr:cNvPr>
        <xdr:cNvSpPr/>
      </xdr:nvSpPr>
      <xdr:spPr>
        <a:xfrm>
          <a:off x="6238875" y="64788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45BFA20-97A2-40D8-82BF-B781047CA21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9913511-EE79-435B-8643-7E6BCA48894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79FF0C4-D39D-4FC8-933B-38C49FC01081}"/>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6EAC086-B35E-482A-990B-461D81624EE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609D35F-E62D-4F57-94A1-037DCF75BF6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67653</xdr:rowOff>
    </xdr:from>
    <xdr:to>
      <xdr:col>55</xdr:col>
      <xdr:colOff>50800</xdr:colOff>
      <xdr:row>39</xdr:row>
      <xdr:rowOff>169253</xdr:rowOff>
    </xdr:to>
    <xdr:sp macro="" textlink="">
      <xdr:nvSpPr>
        <xdr:cNvPr id="128" name="楕円 127">
          <a:extLst>
            <a:ext uri="{FF2B5EF4-FFF2-40B4-BE49-F238E27FC236}">
              <a16:creationId xmlns:a16="http://schemas.microsoft.com/office/drawing/2014/main" id="{5598DFE3-69C9-4EAF-82B6-AED7ED13D06B}"/>
            </a:ext>
          </a:extLst>
        </xdr:cNvPr>
        <xdr:cNvSpPr/>
      </xdr:nvSpPr>
      <xdr:spPr>
        <a:xfrm>
          <a:off x="9401175" y="638907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90530</xdr:rowOff>
    </xdr:from>
    <xdr:ext cx="534377" cy="259045"/>
    <xdr:sp macro="" textlink="">
      <xdr:nvSpPr>
        <xdr:cNvPr id="129" name="【道路】&#10;一人当たり延長該当値テキスト">
          <a:extLst>
            <a:ext uri="{FF2B5EF4-FFF2-40B4-BE49-F238E27FC236}">
              <a16:creationId xmlns:a16="http://schemas.microsoft.com/office/drawing/2014/main" id="{5E523ABA-EF26-48E9-BE75-844F6DC97172}"/>
            </a:ext>
          </a:extLst>
        </xdr:cNvPr>
        <xdr:cNvSpPr txBox="1"/>
      </xdr:nvSpPr>
      <xdr:spPr>
        <a:xfrm>
          <a:off x="9467850" y="6250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73101</xdr:rowOff>
    </xdr:from>
    <xdr:to>
      <xdr:col>50</xdr:col>
      <xdr:colOff>165100</xdr:colOff>
      <xdr:row>40</xdr:row>
      <xdr:rowOff>3251</xdr:rowOff>
    </xdr:to>
    <xdr:sp macro="" textlink="">
      <xdr:nvSpPr>
        <xdr:cNvPr id="130" name="楕円 129">
          <a:extLst>
            <a:ext uri="{FF2B5EF4-FFF2-40B4-BE49-F238E27FC236}">
              <a16:creationId xmlns:a16="http://schemas.microsoft.com/office/drawing/2014/main" id="{947FB451-239D-4EA1-837B-39D544F46627}"/>
            </a:ext>
          </a:extLst>
        </xdr:cNvPr>
        <xdr:cNvSpPr/>
      </xdr:nvSpPr>
      <xdr:spPr>
        <a:xfrm>
          <a:off x="8639175" y="63977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118453</xdr:rowOff>
    </xdr:from>
    <xdr:to>
      <xdr:col>55</xdr:col>
      <xdr:colOff>0</xdr:colOff>
      <xdr:row>39</xdr:row>
      <xdr:rowOff>123901</xdr:rowOff>
    </xdr:to>
    <xdr:cxnSp macro="">
      <xdr:nvCxnSpPr>
        <xdr:cNvPr id="131" name="直線コネクタ 130">
          <a:extLst>
            <a:ext uri="{FF2B5EF4-FFF2-40B4-BE49-F238E27FC236}">
              <a16:creationId xmlns:a16="http://schemas.microsoft.com/office/drawing/2014/main" id="{1B96E9CF-91C1-4B8C-A45F-1640FF66D937}"/>
            </a:ext>
          </a:extLst>
        </xdr:cNvPr>
        <xdr:cNvCxnSpPr/>
      </xdr:nvCxnSpPr>
      <xdr:spPr>
        <a:xfrm flipV="1">
          <a:off x="8686800" y="644622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75159</xdr:rowOff>
    </xdr:from>
    <xdr:to>
      <xdr:col>46</xdr:col>
      <xdr:colOff>38100</xdr:colOff>
      <xdr:row>40</xdr:row>
      <xdr:rowOff>5309</xdr:rowOff>
    </xdr:to>
    <xdr:sp macro="" textlink="">
      <xdr:nvSpPr>
        <xdr:cNvPr id="132" name="楕円 131">
          <a:extLst>
            <a:ext uri="{FF2B5EF4-FFF2-40B4-BE49-F238E27FC236}">
              <a16:creationId xmlns:a16="http://schemas.microsoft.com/office/drawing/2014/main" id="{532BDB65-3B79-47E4-8714-D376DD619DEC}"/>
            </a:ext>
          </a:extLst>
        </xdr:cNvPr>
        <xdr:cNvSpPr/>
      </xdr:nvSpPr>
      <xdr:spPr>
        <a:xfrm>
          <a:off x="7839075" y="63997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123901</xdr:rowOff>
    </xdr:from>
    <xdr:to>
      <xdr:col>50</xdr:col>
      <xdr:colOff>114300</xdr:colOff>
      <xdr:row>39</xdr:row>
      <xdr:rowOff>125959</xdr:rowOff>
    </xdr:to>
    <xdr:cxnSp macro="">
      <xdr:nvCxnSpPr>
        <xdr:cNvPr id="133" name="直線コネクタ 132">
          <a:extLst>
            <a:ext uri="{FF2B5EF4-FFF2-40B4-BE49-F238E27FC236}">
              <a16:creationId xmlns:a16="http://schemas.microsoft.com/office/drawing/2014/main" id="{E8AE6AF3-648B-459C-92E3-EE469BA6647B}"/>
            </a:ext>
          </a:extLst>
        </xdr:cNvPr>
        <xdr:cNvCxnSpPr/>
      </xdr:nvCxnSpPr>
      <xdr:spPr>
        <a:xfrm flipV="1">
          <a:off x="7886700" y="6445326"/>
          <a:ext cx="8001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78283</xdr:rowOff>
    </xdr:from>
    <xdr:to>
      <xdr:col>41</xdr:col>
      <xdr:colOff>101600</xdr:colOff>
      <xdr:row>40</xdr:row>
      <xdr:rowOff>8433</xdr:rowOff>
    </xdr:to>
    <xdr:sp macro="" textlink="">
      <xdr:nvSpPr>
        <xdr:cNvPr id="134" name="楕円 133">
          <a:extLst>
            <a:ext uri="{FF2B5EF4-FFF2-40B4-BE49-F238E27FC236}">
              <a16:creationId xmlns:a16="http://schemas.microsoft.com/office/drawing/2014/main" id="{B4194E91-7CD8-421B-8BDB-453EBCD1A2A6}"/>
            </a:ext>
          </a:extLst>
        </xdr:cNvPr>
        <xdr:cNvSpPr/>
      </xdr:nvSpPr>
      <xdr:spPr>
        <a:xfrm>
          <a:off x="7029450" y="64028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125959</xdr:rowOff>
    </xdr:from>
    <xdr:to>
      <xdr:col>45</xdr:col>
      <xdr:colOff>177800</xdr:colOff>
      <xdr:row>39</xdr:row>
      <xdr:rowOff>129083</xdr:rowOff>
    </xdr:to>
    <xdr:cxnSp macro="">
      <xdr:nvCxnSpPr>
        <xdr:cNvPr id="135" name="直線コネクタ 134">
          <a:extLst>
            <a:ext uri="{FF2B5EF4-FFF2-40B4-BE49-F238E27FC236}">
              <a16:creationId xmlns:a16="http://schemas.microsoft.com/office/drawing/2014/main" id="{A7143FB9-29F1-42DB-BAB0-FF03EFE301C9}"/>
            </a:ext>
          </a:extLst>
        </xdr:cNvPr>
        <xdr:cNvCxnSpPr/>
      </xdr:nvCxnSpPr>
      <xdr:spPr>
        <a:xfrm flipV="1">
          <a:off x="7077075" y="6447384"/>
          <a:ext cx="809625"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81331</xdr:rowOff>
    </xdr:from>
    <xdr:to>
      <xdr:col>36</xdr:col>
      <xdr:colOff>165100</xdr:colOff>
      <xdr:row>40</xdr:row>
      <xdr:rowOff>11481</xdr:rowOff>
    </xdr:to>
    <xdr:sp macro="" textlink="">
      <xdr:nvSpPr>
        <xdr:cNvPr id="136" name="楕円 135">
          <a:extLst>
            <a:ext uri="{FF2B5EF4-FFF2-40B4-BE49-F238E27FC236}">
              <a16:creationId xmlns:a16="http://schemas.microsoft.com/office/drawing/2014/main" id="{AD601F9A-4581-4385-B3FD-B9429B55BBF3}"/>
            </a:ext>
          </a:extLst>
        </xdr:cNvPr>
        <xdr:cNvSpPr/>
      </xdr:nvSpPr>
      <xdr:spPr>
        <a:xfrm>
          <a:off x="6238875" y="640910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129083</xdr:rowOff>
    </xdr:from>
    <xdr:to>
      <xdr:col>41</xdr:col>
      <xdr:colOff>50800</xdr:colOff>
      <xdr:row>39</xdr:row>
      <xdr:rowOff>132131</xdr:rowOff>
    </xdr:to>
    <xdr:cxnSp macro="">
      <xdr:nvCxnSpPr>
        <xdr:cNvPr id="137" name="直線コネクタ 136">
          <a:extLst>
            <a:ext uri="{FF2B5EF4-FFF2-40B4-BE49-F238E27FC236}">
              <a16:creationId xmlns:a16="http://schemas.microsoft.com/office/drawing/2014/main" id="{E8F2C0E5-6775-4E07-8205-F7507BF93796}"/>
            </a:ext>
          </a:extLst>
        </xdr:cNvPr>
        <xdr:cNvCxnSpPr/>
      </xdr:nvCxnSpPr>
      <xdr:spPr>
        <a:xfrm flipV="1">
          <a:off x="6286500" y="6450508"/>
          <a:ext cx="790575"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5D236A23-D42D-4877-9B09-44686DF0CD58}"/>
            </a:ext>
          </a:extLst>
        </xdr:cNvPr>
        <xdr:cNvSpPr txBox="1"/>
      </xdr:nvSpPr>
      <xdr:spPr>
        <a:xfrm>
          <a:off x="8458277" y="65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421DF4EF-5C8D-49EC-8BAA-D3E66CACF258}"/>
            </a:ext>
          </a:extLst>
        </xdr:cNvPr>
        <xdr:cNvSpPr txBox="1"/>
      </xdr:nvSpPr>
      <xdr:spPr>
        <a:xfrm>
          <a:off x="7677227" y="653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5A72F022-CDC9-4B6E-9CC6-B07ACFF9BF39}"/>
            </a:ext>
          </a:extLst>
        </xdr:cNvPr>
        <xdr:cNvSpPr txBox="1"/>
      </xdr:nvSpPr>
      <xdr:spPr>
        <a:xfrm>
          <a:off x="6867602" y="65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1BC04086-2906-4C1C-A99A-CBD5E9D30F09}"/>
            </a:ext>
          </a:extLst>
        </xdr:cNvPr>
        <xdr:cNvSpPr txBox="1"/>
      </xdr:nvSpPr>
      <xdr:spPr>
        <a:xfrm>
          <a:off x="6067502" y="656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19778</xdr:rowOff>
    </xdr:from>
    <xdr:ext cx="534377" cy="259045"/>
    <xdr:sp macro="" textlink="">
      <xdr:nvSpPr>
        <xdr:cNvPr id="142" name="n_1mainValue【道路】&#10;一人当たり延長">
          <a:extLst>
            <a:ext uri="{FF2B5EF4-FFF2-40B4-BE49-F238E27FC236}">
              <a16:creationId xmlns:a16="http://schemas.microsoft.com/office/drawing/2014/main" id="{FDB8153B-05C4-4F0C-8D90-38D0D7009548}"/>
            </a:ext>
          </a:extLst>
        </xdr:cNvPr>
        <xdr:cNvSpPr txBox="1"/>
      </xdr:nvSpPr>
      <xdr:spPr>
        <a:xfrm>
          <a:off x="8429136" y="618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21836</xdr:rowOff>
    </xdr:from>
    <xdr:ext cx="534377" cy="259045"/>
    <xdr:sp macro="" textlink="">
      <xdr:nvSpPr>
        <xdr:cNvPr id="143" name="n_2mainValue【道路】&#10;一人当たり延長">
          <a:extLst>
            <a:ext uri="{FF2B5EF4-FFF2-40B4-BE49-F238E27FC236}">
              <a16:creationId xmlns:a16="http://schemas.microsoft.com/office/drawing/2014/main" id="{C20964E5-A487-4616-AB54-AC260F428176}"/>
            </a:ext>
          </a:extLst>
        </xdr:cNvPr>
        <xdr:cNvSpPr txBox="1"/>
      </xdr:nvSpPr>
      <xdr:spPr>
        <a:xfrm>
          <a:off x="7648086" y="618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24960</xdr:rowOff>
    </xdr:from>
    <xdr:ext cx="534377" cy="259045"/>
    <xdr:sp macro="" textlink="">
      <xdr:nvSpPr>
        <xdr:cNvPr id="144" name="n_3mainValue【道路】&#10;一人当たり延長">
          <a:extLst>
            <a:ext uri="{FF2B5EF4-FFF2-40B4-BE49-F238E27FC236}">
              <a16:creationId xmlns:a16="http://schemas.microsoft.com/office/drawing/2014/main" id="{23258E47-F915-4D89-BB58-44C8336BE13E}"/>
            </a:ext>
          </a:extLst>
        </xdr:cNvPr>
        <xdr:cNvSpPr txBox="1"/>
      </xdr:nvSpPr>
      <xdr:spPr>
        <a:xfrm>
          <a:off x="6847986" y="619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28008</xdr:rowOff>
    </xdr:from>
    <xdr:ext cx="534377" cy="259045"/>
    <xdr:sp macro="" textlink="">
      <xdr:nvSpPr>
        <xdr:cNvPr id="145" name="n_4mainValue【道路】&#10;一人当たり延長">
          <a:extLst>
            <a:ext uri="{FF2B5EF4-FFF2-40B4-BE49-F238E27FC236}">
              <a16:creationId xmlns:a16="http://schemas.microsoft.com/office/drawing/2014/main" id="{54B00E46-922C-43CD-8394-42848FC99692}"/>
            </a:ext>
          </a:extLst>
        </xdr:cNvPr>
        <xdr:cNvSpPr txBox="1"/>
      </xdr:nvSpPr>
      <xdr:spPr>
        <a:xfrm>
          <a:off x="6038361" y="619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1F665B7-F302-4CA4-B893-1D5BD3A7F6B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1A7E4E1-9ABA-40B7-80DD-F53713ACB01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9DFD5DE-FD6C-4BB7-9E86-9C8F7FE2430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0692AC9-4536-4D05-96DB-246443E304A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50EB9D1-0000-4C9A-A53E-44229ABD1FC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DC76EDD-26CB-4527-9FDB-5FAEE4033F8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9BA461B-CA11-4831-99AA-A428FC180F8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064108A-ECF7-4102-BC31-010DA60D3E5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E3CF6D6-C234-4870-A38D-EDAE8311E87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0BECDA3-FBF6-41CA-8058-00000005B30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E950119-CA18-45E4-A361-8C922CE8EAF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D894A2C8-69F3-47EE-B165-6FC7567B5817}"/>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DA6DD2F8-B64C-46AD-B97B-0EDF021767FE}"/>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14114B4-8F6A-458F-B148-8A9E0658215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332438F-8AE7-44F8-845F-72C9A4149CF0}"/>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6403B2F-0597-4D95-BBD4-FBF22A335FCC}"/>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116EC6D-8D5D-409B-8F27-ED57A3385B0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8319E09-8D59-4ADF-BE5F-FF418B6DD684}"/>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DF0A337-F2C8-444C-9A5A-739402258C07}"/>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DAF4A6A-A338-4FE7-82B5-15F3C65F1690}"/>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80260D3-A27E-435B-8174-173D323874AD}"/>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D431F09-61B0-470D-A1C9-40AB0CC978F4}"/>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39CA07E-AEF9-48B9-B169-40145BF001B4}"/>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68B1310-5029-4062-B33F-2EAFB2C87B4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ADFE613-18C7-4A48-8CE9-C2645E15771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AC973718-7C5D-445F-ABBE-8402AC6FC351}"/>
            </a:ext>
          </a:extLst>
        </xdr:cNvPr>
        <xdr:cNvCxnSpPr/>
      </xdr:nvCxnSpPr>
      <xdr:spPr>
        <a:xfrm flipV="1">
          <a:off x="4180840" y="9057549"/>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D0925BD4-C4A7-4E4B-8BB0-F4E5184C9195}"/>
            </a:ext>
          </a:extLst>
        </xdr:cNvPr>
        <xdr:cNvSpPr txBox="1"/>
      </xdr:nvSpPr>
      <xdr:spPr>
        <a:xfrm>
          <a:off x="4219575" y="10479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811AC653-AC04-4E26-8ACE-B6CFBB2C26D4}"/>
            </a:ext>
          </a:extLst>
        </xdr:cNvPr>
        <xdr:cNvCxnSpPr/>
      </xdr:nvCxnSpPr>
      <xdr:spPr>
        <a:xfrm>
          <a:off x="4105275" y="104755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569AA98-8124-4DB6-9934-B56C5B68E963}"/>
            </a:ext>
          </a:extLst>
        </xdr:cNvPr>
        <xdr:cNvSpPr txBox="1"/>
      </xdr:nvSpPr>
      <xdr:spPr>
        <a:xfrm>
          <a:off x="4219575" y="8842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F97D8A2-9F7C-4A0E-9F06-EB247E6C8BFB}"/>
            </a:ext>
          </a:extLst>
        </xdr:cNvPr>
        <xdr:cNvCxnSpPr/>
      </xdr:nvCxnSpPr>
      <xdr:spPr>
        <a:xfrm>
          <a:off x="4105275" y="9057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38C6D35-5A1A-4551-8EE3-02D9FA56F05E}"/>
            </a:ext>
          </a:extLst>
        </xdr:cNvPr>
        <xdr:cNvSpPr txBox="1"/>
      </xdr:nvSpPr>
      <xdr:spPr>
        <a:xfrm>
          <a:off x="4219575" y="9770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3E6483D4-06E9-468A-AD51-59908E6069CB}"/>
            </a:ext>
          </a:extLst>
        </xdr:cNvPr>
        <xdr:cNvSpPr/>
      </xdr:nvSpPr>
      <xdr:spPr>
        <a:xfrm>
          <a:off x="41243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587E56D2-5E94-4D79-A298-8B83C6D7D1ED}"/>
            </a:ext>
          </a:extLst>
        </xdr:cNvPr>
        <xdr:cNvSpPr/>
      </xdr:nvSpPr>
      <xdr:spPr>
        <a:xfrm>
          <a:off x="3381375" y="98849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3EC1D91E-03A7-4B39-AEFE-03973A53D819}"/>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4468AAA9-AA02-484A-80FC-C0EB2C7649F8}"/>
            </a:ext>
          </a:extLst>
        </xdr:cNvPr>
        <xdr:cNvSpPr/>
      </xdr:nvSpPr>
      <xdr:spPr>
        <a:xfrm>
          <a:off x="1781175" y="98684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554C44D-B49C-4531-BD47-21CC40B074B5}"/>
            </a:ext>
          </a:extLst>
        </xdr:cNvPr>
        <xdr:cNvSpPr/>
      </xdr:nvSpPr>
      <xdr:spPr>
        <a:xfrm>
          <a:off x="981075" y="98603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9A3D3BE-C8B4-4424-B528-13A4013C9B5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BBEEC65-010C-45F6-8E0A-1335D7A0970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AAAFEF5-80D9-484D-A14B-A2DAE3E9A9E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850A516-5761-4E2F-841B-C6CF7A3C96C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AFC980A-FF76-44F0-9D93-5148B96B141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32476</xdr:rowOff>
    </xdr:from>
    <xdr:to>
      <xdr:col>24</xdr:col>
      <xdr:colOff>114300</xdr:colOff>
      <xdr:row>62</xdr:row>
      <xdr:rowOff>134076</xdr:rowOff>
    </xdr:to>
    <xdr:sp macro="" textlink="">
      <xdr:nvSpPr>
        <xdr:cNvPr id="187" name="楕円 186">
          <a:extLst>
            <a:ext uri="{FF2B5EF4-FFF2-40B4-BE49-F238E27FC236}">
              <a16:creationId xmlns:a16="http://schemas.microsoft.com/office/drawing/2014/main" id="{EFF39DA8-699B-4C0B-BA29-85CA5A5844D4}"/>
            </a:ext>
          </a:extLst>
        </xdr:cNvPr>
        <xdr:cNvSpPr/>
      </xdr:nvSpPr>
      <xdr:spPr>
        <a:xfrm>
          <a:off x="4124325" y="100781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10903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F8FEA23-C21F-47DC-A571-D5372513D27A}"/>
            </a:ext>
          </a:extLst>
        </xdr:cNvPr>
        <xdr:cNvSpPr txBox="1"/>
      </xdr:nvSpPr>
      <xdr:spPr>
        <a:xfrm>
          <a:off x="4219575" y="1005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12881</xdr:rowOff>
    </xdr:from>
    <xdr:to>
      <xdr:col>20</xdr:col>
      <xdr:colOff>38100</xdr:colOff>
      <xdr:row>62</xdr:row>
      <xdr:rowOff>114481</xdr:rowOff>
    </xdr:to>
    <xdr:sp macro="" textlink="">
      <xdr:nvSpPr>
        <xdr:cNvPr id="189" name="楕円 188">
          <a:extLst>
            <a:ext uri="{FF2B5EF4-FFF2-40B4-BE49-F238E27FC236}">
              <a16:creationId xmlns:a16="http://schemas.microsoft.com/office/drawing/2014/main" id="{82C7AA2A-662D-4B4C-8956-BBD0853EC0A6}"/>
            </a:ext>
          </a:extLst>
        </xdr:cNvPr>
        <xdr:cNvSpPr/>
      </xdr:nvSpPr>
      <xdr:spPr>
        <a:xfrm>
          <a:off x="3381375" y="100585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63681</xdr:rowOff>
    </xdr:from>
    <xdr:to>
      <xdr:col>24</xdr:col>
      <xdr:colOff>63500</xdr:colOff>
      <xdr:row>62</xdr:row>
      <xdr:rowOff>83276</xdr:rowOff>
    </xdr:to>
    <xdr:cxnSp macro="">
      <xdr:nvCxnSpPr>
        <xdr:cNvPr id="190" name="直線コネクタ 189">
          <a:extLst>
            <a:ext uri="{FF2B5EF4-FFF2-40B4-BE49-F238E27FC236}">
              <a16:creationId xmlns:a16="http://schemas.microsoft.com/office/drawing/2014/main" id="{419F3E73-6CF6-4326-94E2-A06E63CC752B}"/>
            </a:ext>
          </a:extLst>
        </xdr:cNvPr>
        <xdr:cNvCxnSpPr/>
      </xdr:nvCxnSpPr>
      <xdr:spPr>
        <a:xfrm>
          <a:off x="3429000" y="10115731"/>
          <a:ext cx="75247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164737</xdr:rowOff>
    </xdr:from>
    <xdr:to>
      <xdr:col>15</xdr:col>
      <xdr:colOff>101600</xdr:colOff>
      <xdr:row>62</xdr:row>
      <xdr:rowOff>94887</xdr:rowOff>
    </xdr:to>
    <xdr:sp macro="" textlink="">
      <xdr:nvSpPr>
        <xdr:cNvPr id="191" name="楕円 190">
          <a:extLst>
            <a:ext uri="{FF2B5EF4-FFF2-40B4-BE49-F238E27FC236}">
              <a16:creationId xmlns:a16="http://schemas.microsoft.com/office/drawing/2014/main" id="{2310797D-A931-4589-B58E-CC2CF5EC9593}"/>
            </a:ext>
          </a:extLst>
        </xdr:cNvPr>
        <xdr:cNvSpPr/>
      </xdr:nvSpPr>
      <xdr:spPr>
        <a:xfrm>
          <a:off x="2571750" y="100485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44087</xdr:rowOff>
    </xdr:from>
    <xdr:to>
      <xdr:col>19</xdr:col>
      <xdr:colOff>177800</xdr:colOff>
      <xdr:row>62</xdr:row>
      <xdr:rowOff>63681</xdr:rowOff>
    </xdr:to>
    <xdr:cxnSp macro="">
      <xdr:nvCxnSpPr>
        <xdr:cNvPr id="192" name="直線コネクタ 191">
          <a:extLst>
            <a:ext uri="{FF2B5EF4-FFF2-40B4-BE49-F238E27FC236}">
              <a16:creationId xmlns:a16="http://schemas.microsoft.com/office/drawing/2014/main" id="{F56F1AAE-9671-4350-99D9-8281526DCFCF}"/>
            </a:ext>
          </a:extLst>
        </xdr:cNvPr>
        <xdr:cNvCxnSpPr/>
      </xdr:nvCxnSpPr>
      <xdr:spPr>
        <a:xfrm>
          <a:off x="2619375" y="10096137"/>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145143</xdr:rowOff>
    </xdr:from>
    <xdr:to>
      <xdr:col>10</xdr:col>
      <xdr:colOff>165100</xdr:colOff>
      <xdr:row>62</xdr:row>
      <xdr:rowOff>75293</xdr:rowOff>
    </xdr:to>
    <xdr:sp macro="" textlink="">
      <xdr:nvSpPr>
        <xdr:cNvPr id="193" name="楕円 192">
          <a:extLst>
            <a:ext uri="{FF2B5EF4-FFF2-40B4-BE49-F238E27FC236}">
              <a16:creationId xmlns:a16="http://schemas.microsoft.com/office/drawing/2014/main" id="{9C0B6CA2-AF12-483E-A3F8-9116125BC804}"/>
            </a:ext>
          </a:extLst>
        </xdr:cNvPr>
        <xdr:cNvSpPr/>
      </xdr:nvSpPr>
      <xdr:spPr>
        <a:xfrm>
          <a:off x="1781175" y="100289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24493</xdr:rowOff>
    </xdr:from>
    <xdr:to>
      <xdr:col>15</xdr:col>
      <xdr:colOff>50800</xdr:colOff>
      <xdr:row>62</xdr:row>
      <xdr:rowOff>44087</xdr:rowOff>
    </xdr:to>
    <xdr:cxnSp macro="">
      <xdr:nvCxnSpPr>
        <xdr:cNvPr id="194" name="直線コネクタ 193">
          <a:extLst>
            <a:ext uri="{FF2B5EF4-FFF2-40B4-BE49-F238E27FC236}">
              <a16:creationId xmlns:a16="http://schemas.microsoft.com/office/drawing/2014/main" id="{E098C3AF-7847-4372-89D4-79027405ABC2}"/>
            </a:ext>
          </a:extLst>
        </xdr:cNvPr>
        <xdr:cNvCxnSpPr/>
      </xdr:nvCxnSpPr>
      <xdr:spPr>
        <a:xfrm>
          <a:off x="1828800" y="10076543"/>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1451</xdr:rowOff>
    </xdr:from>
    <xdr:to>
      <xdr:col>6</xdr:col>
      <xdr:colOff>38100</xdr:colOff>
      <xdr:row>62</xdr:row>
      <xdr:rowOff>103051</xdr:rowOff>
    </xdr:to>
    <xdr:sp macro="" textlink="">
      <xdr:nvSpPr>
        <xdr:cNvPr id="195" name="楕円 194">
          <a:extLst>
            <a:ext uri="{FF2B5EF4-FFF2-40B4-BE49-F238E27FC236}">
              <a16:creationId xmlns:a16="http://schemas.microsoft.com/office/drawing/2014/main" id="{D502D0E5-8113-43AE-A256-A3BAB930ED43}"/>
            </a:ext>
          </a:extLst>
        </xdr:cNvPr>
        <xdr:cNvSpPr/>
      </xdr:nvSpPr>
      <xdr:spPr>
        <a:xfrm>
          <a:off x="981075" y="100503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24493</xdr:rowOff>
    </xdr:from>
    <xdr:to>
      <xdr:col>10</xdr:col>
      <xdr:colOff>114300</xdr:colOff>
      <xdr:row>62</xdr:row>
      <xdr:rowOff>52251</xdr:rowOff>
    </xdr:to>
    <xdr:cxnSp macro="">
      <xdr:nvCxnSpPr>
        <xdr:cNvPr id="196" name="直線コネクタ 195">
          <a:extLst>
            <a:ext uri="{FF2B5EF4-FFF2-40B4-BE49-F238E27FC236}">
              <a16:creationId xmlns:a16="http://schemas.microsoft.com/office/drawing/2014/main" id="{467A9E20-6241-4D8D-BA74-C7C1DB90682E}"/>
            </a:ext>
          </a:extLst>
        </xdr:cNvPr>
        <xdr:cNvCxnSpPr/>
      </xdr:nvCxnSpPr>
      <xdr:spPr>
        <a:xfrm flipV="1">
          <a:off x="1028700" y="10076543"/>
          <a:ext cx="800100"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1183122-6072-4716-A2B7-5A6ADF4D2C5C}"/>
            </a:ext>
          </a:extLst>
        </xdr:cNvPr>
        <xdr:cNvSpPr txBox="1"/>
      </xdr:nvSpPr>
      <xdr:spPr>
        <a:xfrm>
          <a:off x="3239144" y="966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E39A3BB-EB09-48CB-8EB8-C76545D3C6B2}"/>
            </a:ext>
          </a:extLst>
        </xdr:cNvPr>
        <xdr:cNvSpPr txBox="1"/>
      </xdr:nvSpPr>
      <xdr:spPr>
        <a:xfrm>
          <a:off x="2439044" y="96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EA7780B-A110-495E-B332-7FD3DD494A18}"/>
            </a:ext>
          </a:extLst>
        </xdr:cNvPr>
        <xdr:cNvSpPr txBox="1"/>
      </xdr:nvSpPr>
      <xdr:spPr>
        <a:xfrm>
          <a:off x="1648469"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4348555-4867-4B11-B92A-3A938EC35B1E}"/>
            </a:ext>
          </a:extLst>
        </xdr:cNvPr>
        <xdr:cNvSpPr txBox="1"/>
      </xdr:nvSpPr>
      <xdr:spPr>
        <a:xfrm>
          <a:off x="848369" y="964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105608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0E31FD4-EFE6-408B-975F-100EF727DDAA}"/>
            </a:ext>
          </a:extLst>
        </xdr:cNvPr>
        <xdr:cNvSpPr txBox="1"/>
      </xdr:nvSpPr>
      <xdr:spPr>
        <a:xfrm>
          <a:off x="3239144" y="10151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86014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90E9855-0D0C-4CB9-B827-070CBAB0AC60}"/>
            </a:ext>
          </a:extLst>
        </xdr:cNvPr>
        <xdr:cNvSpPr txBox="1"/>
      </xdr:nvSpPr>
      <xdr:spPr>
        <a:xfrm>
          <a:off x="2439044" y="1013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66420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D0308A9-33AF-420D-AA0E-F9C3B201C7FF}"/>
            </a:ext>
          </a:extLst>
        </xdr:cNvPr>
        <xdr:cNvSpPr txBox="1"/>
      </xdr:nvSpPr>
      <xdr:spPr>
        <a:xfrm>
          <a:off x="1648469" y="1011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94178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EEECE62-CBA4-4CCE-9AED-CC99E304EE8C}"/>
            </a:ext>
          </a:extLst>
        </xdr:cNvPr>
        <xdr:cNvSpPr txBox="1"/>
      </xdr:nvSpPr>
      <xdr:spPr>
        <a:xfrm>
          <a:off x="848369" y="1014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B0A3A1B-5CBC-401B-BCAF-270B2D923D3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5E0F691-7A52-4746-8D2A-6019A3918DC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CC16BB1-3B15-46CB-BBCF-426057DD23D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6C4401F-E81B-457E-90C1-0376B215AA7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3C3AF37-B225-44D2-87A6-D0A2C08A7AD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9C616A3-410A-466E-A0B6-092958E1745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88DDDAF-972E-4EF8-94B4-ECCC925B7DF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EA33120-6948-44FC-9A9F-47F3B7FABD83}"/>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47F50C8-61C9-4E35-BA19-70369BB4377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56BA226-3D5E-4589-A8CD-0074234D45A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B721CB4-E85F-4DE3-97DE-A992624F9E02}"/>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81309BD-3ADB-4562-A96F-591CC6C6A91D}"/>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CCEC181-92ED-4008-949B-3FF0754C4DB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D3DD7F-850E-434F-9344-0DFE47ED2F2C}"/>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EC24FE6-5B0E-4B01-BD68-7FC1CA077E17}"/>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F9AAB7E-45E6-4CF1-BF34-F4814DA046E8}"/>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2B41179-BE1A-4AA4-A241-3BAD4349485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29DAFDA-2613-431E-AC6A-FD1A70923D82}"/>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9B8F9D0-9E56-4B93-88BF-6B8C8EC0633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CCBF6ED4-5E1B-48CC-8137-574F5100DC0E}"/>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AB165B3-954E-49AD-AF41-0D957C8DE13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42BF4FBD-0D73-4163-AEB4-56185FCD7A82}"/>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73CE09-57DE-4987-83E0-227DE47213C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EEFA39CC-B6E1-4124-8ECA-5E892C12336E}"/>
            </a:ext>
          </a:extLst>
        </xdr:cNvPr>
        <xdr:cNvCxnSpPr/>
      </xdr:nvCxnSpPr>
      <xdr:spPr>
        <a:xfrm flipV="1">
          <a:off x="9429115" y="9058511"/>
          <a:ext cx="0" cy="1382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37CF0C92-F5CE-4E40-9E7E-66C3C59CCFE8}"/>
            </a:ext>
          </a:extLst>
        </xdr:cNvPr>
        <xdr:cNvSpPr txBox="1"/>
      </xdr:nvSpPr>
      <xdr:spPr>
        <a:xfrm>
          <a:off x="9467850"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CC61BC3A-8846-4AF4-B636-021842E1D869}"/>
            </a:ext>
          </a:extLst>
        </xdr:cNvPr>
        <xdr:cNvCxnSpPr/>
      </xdr:nvCxnSpPr>
      <xdr:spPr>
        <a:xfrm>
          <a:off x="9363075" y="10441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1AC4767-CB2C-4FEC-A910-85AD343A19CF}"/>
            </a:ext>
          </a:extLst>
        </xdr:cNvPr>
        <xdr:cNvSpPr txBox="1"/>
      </xdr:nvSpPr>
      <xdr:spPr>
        <a:xfrm>
          <a:off x="9467850" y="8836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CD296691-A832-482C-A1D2-9B30CE0E1675}"/>
            </a:ext>
          </a:extLst>
        </xdr:cNvPr>
        <xdr:cNvCxnSpPr/>
      </xdr:nvCxnSpPr>
      <xdr:spPr>
        <a:xfrm>
          <a:off x="9363075" y="90585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E0F6A91-28E5-4E67-8862-FB3F50A10FD0}"/>
            </a:ext>
          </a:extLst>
        </xdr:cNvPr>
        <xdr:cNvSpPr txBox="1"/>
      </xdr:nvSpPr>
      <xdr:spPr>
        <a:xfrm>
          <a:off x="9467850" y="100585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331AC6A2-0A4E-4466-A3A8-3751A3FC24EB}"/>
            </a:ext>
          </a:extLst>
        </xdr:cNvPr>
        <xdr:cNvSpPr/>
      </xdr:nvSpPr>
      <xdr:spPr>
        <a:xfrm>
          <a:off x="9401175" y="102039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32282662-D33A-49EC-AE1F-160B327272B0}"/>
            </a:ext>
          </a:extLst>
        </xdr:cNvPr>
        <xdr:cNvSpPr/>
      </xdr:nvSpPr>
      <xdr:spPr>
        <a:xfrm>
          <a:off x="8639175" y="10200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2CB0F316-D0DF-4F1A-8914-3C37C096F1E2}"/>
            </a:ext>
          </a:extLst>
        </xdr:cNvPr>
        <xdr:cNvSpPr/>
      </xdr:nvSpPr>
      <xdr:spPr>
        <a:xfrm>
          <a:off x="7839075" y="10211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AF68C813-104B-4021-9F1A-EE29B3584900}"/>
            </a:ext>
          </a:extLst>
        </xdr:cNvPr>
        <xdr:cNvSpPr/>
      </xdr:nvSpPr>
      <xdr:spPr>
        <a:xfrm>
          <a:off x="7029450" y="10212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9F0BE90E-7446-4A8C-9F38-709B77A8E84C}"/>
            </a:ext>
          </a:extLst>
        </xdr:cNvPr>
        <xdr:cNvSpPr/>
      </xdr:nvSpPr>
      <xdr:spPr>
        <a:xfrm>
          <a:off x="6238875" y="10207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9B23B13-3AC8-41E1-B965-BD84FDCF71C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7E3B7C7-8EC9-4AF6-BCBD-6D08617E89F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64BCE58-E620-4996-A774-2322C047EB2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63A5A5C-55DF-496D-AE4A-06E8C4AA3B8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1FD621C-81DC-4E3D-89AC-679CB2251E9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90643</xdr:rowOff>
    </xdr:from>
    <xdr:to>
      <xdr:col>55</xdr:col>
      <xdr:colOff>50800</xdr:colOff>
      <xdr:row>64</xdr:row>
      <xdr:rowOff>20793</xdr:rowOff>
    </xdr:to>
    <xdr:sp macro="" textlink="">
      <xdr:nvSpPr>
        <xdr:cNvPr id="244" name="楕円 243">
          <a:extLst>
            <a:ext uri="{FF2B5EF4-FFF2-40B4-BE49-F238E27FC236}">
              <a16:creationId xmlns:a16="http://schemas.microsoft.com/office/drawing/2014/main" id="{10DE4E2B-D22F-4F5B-AAAA-EA6AAB1A9546}"/>
            </a:ext>
          </a:extLst>
        </xdr:cNvPr>
        <xdr:cNvSpPr/>
      </xdr:nvSpPr>
      <xdr:spPr>
        <a:xfrm>
          <a:off x="9401175" y="1029826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5570</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962729E3-16B4-40A6-AB63-8DCF93554035}"/>
            </a:ext>
          </a:extLst>
        </xdr:cNvPr>
        <xdr:cNvSpPr txBox="1"/>
      </xdr:nvSpPr>
      <xdr:spPr>
        <a:xfrm>
          <a:off x="9467850" y="1021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91996</xdr:rowOff>
    </xdr:from>
    <xdr:to>
      <xdr:col>50</xdr:col>
      <xdr:colOff>165100</xdr:colOff>
      <xdr:row>64</xdr:row>
      <xdr:rowOff>22146</xdr:rowOff>
    </xdr:to>
    <xdr:sp macro="" textlink="">
      <xdr:nvSpPr>
        <xdr:cNvPr id="246" name="楕円 245">
          <a:extLst>
            <a:ext uri="{FF2B5EF4-FFF2-40B4-BE49-F238E27FC236}">
              <a16:creationId xmlns:a16="http://schemas.microsoft.com/office/drawing/2014/main" id="{2DF157EA-3731-48EF-B1E2-BB74A8A04A95}"/>
            </a:ext>
          </a:extLst>
        </xdr:cNvPr>
        <xdr:cNvSpPr/>
      </xdr:nvSpPr>
      <xdr:spPr>
        <a:xfrm>
          <a:off x="8639175" y="102996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141443</xdr:rowOff>
    </xdr:from>
    <xdr:to>
      <xdr:col>55</xdr:col>
      <xdr:colOff>0</xdr:colOff>
      <xdr:row>63</xdr:row>
      <xdr:rowOff>142796</xdr:rowOff>
    </xdr:to>
    <xdr:cxnSp macro="">
      <xdr:nvCxnSpPr>
        <xdr:cNvPr id="247" name="直線コネクタ 246">
          <a:extLst>
            <a:ext uri="{FF2B5EF4-FFF2-40B4-BE49-F238E27FC236}">
              <a16:creationId xmlns:a16="http://schemas.microsoft.com/office/drawing/2014/main" id="{0EC76FA7-6912-4D72-89E9-1AE7FF5AE33E}"/>
            </a:ext>
          </a:extLst>
        </xdr:cNvPr>
        <xdr:cNvCxnSpPr/>
      </xdr:nvCxnSpPr>
      <xdr:spPr>
        <a:xfrm flipV="1">
          <a:off x="8686800" y="10355418"/>
          <a:ext cx="74295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92484</xdr:rowOff>
    </xdr:from>
    <xdr:to>
      <xdr:col>46</xdr:col>
      <xdr:colOff>38100</xdr:colOff>
      <xdr:row>64</xdr:row>
      <xdr:rowOff>22634</xdr:rowOff>
    </xdr:to>
    <xdr:sp macro="" textlink="">
      <xdr:nvSpPr>
        <xdr:cNvPr id="248" name="楕円 247">
          <a:extLst>
            <a:ext uri="{FF2B5EF4-FFF2-40B4-BE49-F238E27FC236}">
              <a16:creationId xmlns:a16="http://schemas.microsoft.com/office/drawing/2014/main" id="{5402A41D-9AF3-493E-A350-0DD0B4A5DE76}"/>
            </a:ext>
          </a:extLst>
        </xdr:cNvPr>
        <xdr:cNvSpPr/>
      </xdr:nvSpPr>
      <xdr:spPr>
        <a:xfrm>
          <a:off x="7839075" y="103032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142796</xdr:rowOff>
    </xdr:from>
    <xdr:to>
      <xdr:col>50</xdr:col>
      <xdr:colOff>114300</xdr:colOff>
      <xdr:row>63</xdr:row>
      <xdr:rowOff>143284</xdr:rowOff>
    </xdr:to>
    <xdr:cxnSp macro="">
      <xdr:nvCxnSpPr>
        <xdr:cNvPr id="249" name="直線コネクタ 248">
          <a:extLst>
            <a:ext uri="{FF2B5EF4-FFF2-40B4-BE49-F238E27FC236}">
              <a16:creationId xmlns:a16="http://schemas.microsoft.com/office/drawing/2014/main" id="{E4A9C530-C9D3-435A-ACEB-35489240FE78}"/>
            </a:ext>
          </a:extLst>
        </xdr:cNvPr>
        <xdr:cNvCxnSpPr/>
      </xdr:nvCxnSpPr>
      <xdr:spPr>
        <a:xfrm flipV="1">
          <a:off x="7886700" y="1035677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93310</xdr:rowOff>
    </xdr:from>
    <xdr:to>
      <xdr:col>41</xdr:col>
      <xdr:colOff>101600</xdr:colOff>
      <xdr:row>64</xdr:row>
      <xdr:rowOff>23460</xdr:rowOff>
    </xdr:to>
    <xdr:sp macro="" textlink="">
      <xdr:nvSpPr>
        <xdr:cNvPr id="250" name="楕円 249">
          <a:extLst>
            <a:ext uri="{FF2B5EF4-FFF2-40B4-BE49-F238E27FC236}">
              <a16:creationId xmlns:a16="http://schemas.microsoft.com/office/drawing/2014/main" id="{A541FCA8-A209-4A90-B15C-81E478CF0520}"/>
            </a:ext>
          </a:extLst>
        </xdr:cNvPr>
        <xdr:cNvSpPr/>
      </xdr:nvSpPr>
      <xdr:spPr>
        <a:xfrm>
          <a:off x="7029450" y="10304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143284</xdr:rowOff>
    </xdr:from>
    <xdr:to>
      <xdr:col>45</xdr:col>
      <xdr:colOff>177800</xdr:colOff>
      <xdr:row>63</xdr:row>
      <xdr:rowOff>144110</xdr:rowOff>
    </xdr:to>
    <xdr:cxnSp macro="">
      <xdr:nvCxnSpPr>
        <xdr:cNvPr id="251" name="直線コネクタ 250">
          <a:extLst>
            <a:ext uri="{FF2B5EF4-FFF2-40B4-BE49-F238E27FC236}">
              <a16:creationId xmlns:a16="http://schemas.microsoft.com/office/drawing/2014/main" id="{3008A08A-2C73-4578-8CF8-0EE47207430A}"/>
            </a:ext>
          </a:extLst>
        </xdr:cNvPr>
        <xdr:cNvCxnSpPr/>
      </xdr:nvCxnSpPr>
      <xdr:spPr>
        <a:xfrm flipV="1">
          <a:off x="7077075" y="10350909"/>
          <a:ext cx="809625"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98378</xdr:rowOff>
    </xdr:from>
    <xdr:to>
      <xdr:col>36</xdr:col>
      <xdr:colOff>165100</xdr:colOff>
      <xdr:row>64</xdr:row>
      <xdr:rowOff>28528</xdr:rowOff>
    </xdr:to>
    <xdr:sp macro="" textlink="">
      <xdr:nvSpPr>
        <xdr:cNvPr id="252" name="楕円 251">
          <a:extLst>
            <a:ext uri="{FF2B5EF4-FFF2-40B4-BE49-F238E27FC236}">
              <a16:creationId xmlns:a16="http://schemas.microsoft.com/office/drawing/2014/main" id="{2537DF43-7AC6-4A0B-A78F-6F9888E818E4}"/>
            </a:ext>
          </a:extLst>
        </xdr:cNvPr>
        <xdr:cNvSpPr/>
      </xdr:nvSpPr>
      <xdr:spPr>
        <a:xfrm>
          <a:off x="6238875" y="103091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144110</xdr:rowOff>
    </xdr:from>
    <xdr:to>
      <xdr:col>41</xdr:col>
      <xdr:colOff>50800</xdr:colOff>
      <xdr:row>63</xdr:row>
      <xdr:rowOff>149178</xdr:rowOff>
    </xdr:to>
    <xdr:cxnSp macro="">
      <xdr:nvCxnSpPr>
        <xdr:cNvPr id="253" name="直線コネクタ 252">
          <a:extLst>
            <a:ext uri="{FF2B5EF4-FFF2-40B4-BE49-F238E27FC236}">
              <a16:creationId xmlns:a16="http://schemas.microsoft.com/office/drawing/2014/main" id="{1DD95AB9-0E49-4ECB-BD26-FCC252A3E013}"/>
            </a:ext>
          </a:extLst>
        </xdr:cNvPr>
        <xdr:cNvCxnSpPr/>
      </xdr:nvCxnSpPr>
      <xdr:spPr>
        <a:xfrm flipV="1">
          <a:off x="6286500" y="10351735"/>
          <a:ext cx="790575"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9BBE3B18-C2B2-4C03-8150-7C1B69ABBB28}"/>
            </a:ext>
          </a:extLst>
        </xdr:cNvPr>
        <xdr:cNvSpPr txBox="1"/>
      </xdr:nvSpPr>
      <xdr:spPr>
        <a:xfrm>
          <a:off x="8399995" y="998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8D4AA80F-404E-4A97-8140-B14C9FBD25FF}"/>
            </a:ext>
          </a:extLst>
        </xdr:cNvPr>
        <xdr:cNvSpPr txBox="1"/>
      </xdr:nvSpPr>
      <xdr:spPr>
        <a:xfrm>
          <a:off x="7609420" y="9999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370701F0-9797-4F6B-ABD1-E883A222FE70}"/>
            </a:ext>
          </a:extLst>
        </xdr:cNvPr>
        <xdr:cNvSpPr txBox="1"/>
      </xdr:nvSpPr>
      <xdr:spPr>
        <a:xfrm>
          <a:off x="6818845" y="1000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9B052EB-82E8-47E6-AD6D-316A400D6FA0}"/>
            </a:ext>
          </a:extLst>
        </xdr:cNvPr>
        <xdr:cNvSpPr txBox="1"/>
      </xdr:nvSpPr>
      <xdr:spPr>
        <a:xfrm>
          <a:off x="6009220" y="9992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13273</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BAE06963-0639-443C-97EA-2CC4388FC038}"/>
            </a:ext>
          </a:extLst>
        </xdr:cNvPr>
        <xdr:cNvSpPr txBox="1"/>
      </xdr:nvSpPr>
      <xdr:spPr>
        <a:xfrm>
          <a:off x="8429136" y="1038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13761</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21EB2C81-2A2D-401E-BBA8-B236EE0E496C}"/>
            </a:ext>
          </a:extLst>
        </xdr:cNvPr>
        <xdr:cNvSpPr txBox="1"/>
      </xdr:nvSpPr>
      <xdr:spPr>
        <a:xfrm>
          <a:off x="7648086" y="1038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14587</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BBE6D641-87E4-4253-8A8F-DCE3A935F5E5}"/>
            </a:ext>
          </a:extLst>
        </xdr:cNvPr>
        <xdr:cNvSpPr txBox="1"/>
      </xdr:nvSpPr>
      <xdr:spPr>
        <a:xfrm>
          <a:off x="6847986" y="1038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19655</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1B610331-B890-44DD-997E-9E36DD51A8C8}"/>
            </a:ext>
          </a:extLst>
        </xdr:cNvPr>
        <xdr:cNvSpPr txBox="1"/>
      </xdr:nvSpPr>
      <xdr:spPr>
        <a:xfrm>
          <a:off x="6038361" y="1039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7C2CACC-F6F0-4DA7-8BE1-79D3F1738BA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82A653D-C8C7-41BC-9EF9-EA9169544E0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D6AEE4F-03A6-46BC-9E5C-6C68D207BD6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907A581-2DBF-44B1-9061-5CB319A0BCD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877B1CF-269F-4CD5-A717-7F64E3AC36B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449FB0F-AE30-4874-A948-A0855EEDBDE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A784934-D698-403F-8AE8-833A0B9E0C9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7B7664E-9B3E-42EB-914E-877357A1C46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00597AE-7340-45B6-9BC4-D401D1A112C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CCEAEEE-81D6-42E7-849C-4AB78323196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E228AB7-CE1E-4E31-B41C-31A9F4FF325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5C593BC6-BF8F-4B39-A2E5-61A0080EC1B2}"/>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E202BCFE-879D-40B2-8E04-8BE0209E2843}"/>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B8D1B9B-59FB-4B05-81EE-3F1C758B8DA8}"/>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463B795D-EE63-46E9-BF14-D06941EA95C3}"/>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F9B7BC66-9831-41D4-B1FA-654D5B9B52DA}"/>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97097DD4-4547-4A9D-9DFB-0BED99F76D4E}"/>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CD890A90-59A1-44CF-A13E-8F795736F083}"/>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7581081E-C847-49EA-A2BB-16A6DAE79C34}"/>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1AF345B4-4118-4DA3-8927-D5E8FBD736F2}"/>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E1D1B8F-6B07-43C3-AF94-1E67D585D94D}"/>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F939AFCE-FDF0-42F0-91A8-7E13508457DF}"/>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DD36238B-4560-4CF2-B633-91A66667DB1C}"/>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0E7A742-AEEE-4078-A9F7-364DBC951D8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25AC9D06-66F5-472C-8488-3F94E3ACFFA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CD2DB26F-3087-4F3C-ACA3-7A81A6283460}"/>
            </a:ext>
          </a:extLst>
        </xdr:cNvPr>
        <xdr:cNvCxnSpPr/>
      </xdr:nvCxnSpPr>
      <xdr:spPr>
        <a:xfrm flipV="1">
          <a:off x="4180840"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18D74E9F-40FB-4BED-A8F0-28E5CFA87F3B}"/>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4287B472-EC60-4DE8-89AB-DFCCB1A252FF}"/>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4087A4A5-F312-4307-8247-905EF4E069E6}"/>
            </a:ext>
          </a:extLst>
        </xdr:cNvPr>
        <xdr:cNvSpPr txBox="1"/>
      </xdr:nvSpPr>
      <xdr:spPr>
        <a:xfrm>
          <a:off x="42195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8C5903D8-D5FC-4C52-BE85-4DAEB68EDDEB}"/>
            </a:ext>
          </a:extLst>
        </xdr:cNvPr>
        <xdr:cNvCxnSpPr/>
      </xdr:nvCxnSpPr>
      <xdr:spPr>
        <a:xfrm>
          <a:off x="4105275"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E0B7B491-F61E-4058-B531-C5447836A521}"/>
            </a:ext>
          </a:extLst>
        </xdr:cNvPr>
        <xdr:cNvSpPr txBox="1"/>
      </xdr:nvSpPr>
      <xdr:spPr>
        <a:xfrm>
          <a:off x="4219575" y="134983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A11DB11F-3CA0-426C-BA1E-2DB3D2D9BDD7}"/>
            </a:ext>
          </a:extLst>
        </xdr:cNvPr>
        <xdr:cNvSpPr/>
      </xdr:nvSpPr>
      <xdr:spPr>
        <a:xfrm>
          <a:off x="4124325" y="135231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FBACE4F3-91C7-49E0-B267-74B5CE4E1D99}"/>
            </a:ext>
          </a:extLst>
        </xdr:cNvPr>
        <xdr:cNvSpPr/>
      </xdr:nvSpPr>
      <xdr:spPr>
        <a:xfrm>
          <a:off x="3381375" y="13516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5EE7CC53-42EB-4791-8853-7DAF9979B092}"/>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5DBA64B-A9A4-4749-96A4-D21CD3B25D99}"/>
            </a:ext>
          </a:extLst>
        </xdr:cNvPr>
        <xdr:cNvSpPr/>
      </xdr:nvSpPr>
      <xdr:spPr>
        <a:xfrm>
          <a:off x="1781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2B24F3E4-5BC3-4AFB-B2E2-8FE57F8B3EC9}"/>
            </a:ext>
          </a:extLst>
        </xdr:cNvPr>
        <xdr:cNvSpPr/>
      </xdr:nvSpPr>
      <xdr:spPr>
        <a:xfrm>
          <a:off x="981075" y="134904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2FFB827-A54F-4C8E-9696-4A001BCBB52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8566168-BDE5-418F-8E3C-60A7ABB3D02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922B101-F26E-447C-AA08-4FB6EBC3439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228CAB-B651-4BA7-A52E-F20D5A64F98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893ED73-45D6-487A-A1E9-9B0440D6730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16692</xdr:rowOff>
    </xdr:from>
    <xdr:to>
      <xdr:col>24</xdr:col>
      <xdr:colOff>114300</xdr:colOff>
      <xdr:row>81</xdr:row>
      <xdr:rowOff>118292</xdr:rowOff>
    </xdr:to>
    <xdr:sp macro="" textlink="">
      <xdr:nvSpPr>
        <xdr:cNvPr id="303" name="楕円 302">
          <a:extLst>
            <a:ext uri="{FF2B5EF4-FFF2-40B4-BE49-F238E27FC236}">
              <a16:creationId xmlns:a16="http://schemas.microsoft.com/office/drawing/2014/main" id="{03A26D6B-CAD5-4B49-8AEC-0824B8613F02}"/>
            </a:ext>
          </a:extLst>
        </xdr:cNvPr>
        <xdr:cNvSpPr/>
      </xdr:nvSpPr>
      <xdr:spPr>
        <a:xfrm>
          <a:off x="4124325" y="131421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39569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56C95D6-E345-456F-AA7E-BF24E8FD24E7}"/>
            </a:ext>
          </a:extLst>
        </xdr:cNvPr>
        <xdr:cNvSpPr txBox="1"/>
      </xdr:nvSpPr>
      <xdr:spPr>
        <a:xfrm>
          <a:off x="4219575" y="13003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153851</xdr:rowOff>
    </xdr:from>
    <xdr:to>
      <xdr:col>20</xdr:col>
      <xdr:colOff>38100</xdr:colOff>
      <xdr:row>81</xdr:row>
      <xdr:rowOff>84001</xdr:rowOff>
    </xdr:to>
    <xdr:sp macro="" textlink="">
      <xdr:nvSpPr>
        <xdr:cNvPr id="305" name="楕円 304">
          <a:extLst>
            <a:ext uri="{FF2B5EF4-FFF2-40B4-BE49-F238E27FC236}">
              <a16:creationId xmlns:a16="http://schemas.microsoft.com/office/drawing/2014/main" id="{89C3E04B-EB2E-4509-8794-AA7B44F0C854}"/>
            </a:ext>
          </a:extLst>
        </xdr:cNvPr>
        <xdr:cNvSpPr/>
      </xdr:nvSpPr>
      <xdr:spPr>
        <a:xfrm>
          <a:off x="3381375" y="131173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33201</xdr:rowOff>
    </xdr:from>
    <xdr:to>
      <xdr:col>24</xdr:col>
      <xdr:colOff>63500</xdr:colOff>
      <xdr:row>81</xdr:row>
      <xdr:rowOff>67492</xdr:rowOff>
    </xdr:to>
    <xdr:cxnSp macro="">
      <xdr:nvCxnSpPr>
        <xdr:cNvPr id="306" name="直線コネクタ 305">
          <a:extLst>
            <a:ext uri="{FF2B5EF4-FFF2-40B4-BE49-F238E27FC236}">
              <a16:creationId xmlns:a16="http://schemas.microsoft.com/office/drawing/2014/main" id="{FE0129E9-E6B9-493A-9188-67B41BCA2586}"/>
            </a:ext>
          </a:extLst>
        </xdr:cNvPr>
        <xdr:cNvCxnSpPr/>
      </xdr:nvCxnSpPr>
      <xdr:spPr>
        <a:xfrm>
          <a:off x="3429000" y="13155476"/>
          <a:ext cx="7524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121194</xdr:rowOff>
    </xdr:from>
    <xdr:to>
      <xdr:col>15</xdr:col>
      <xdr:colOff>101600</xdr:colOff>
      <xdr:row>81</xdr:row>
      <xdr:rowOff>51344</xdr:rowOff>
    </xdr:to>
    <xdr:sp macro="" textlink="">
      <xdr:nvSpPr>
        <xdr:cNvPr id="307" name="楕円 306">
          <a:extLst>
            <a:ext uri="{FF2B5EF4-FFF2-40B4-BE49-F238E27FC236}">
              <a16:creationId xmlns:a16="http://schemas.microsoft.com/office/drawing/2014/main" id="{6C4EECAB-DE7F-4DDC-98D1-17CA3EE730BD}"/>
            </a:ext>
          </a:extLst>
        </xdr:cNvPr>
        <xdr:cNvSpPr/>
      </xdr:nvSpPr>
      <xdr:spPr>
        <a:xfrm>
          <a:off x="2571750" y="1308789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544</xdr:rowOff>
    </xdr:from>
    <xdr:to>
      <xdr:col>19</xdr:col>
      <xdr:colOff>177800</xdr:colOff>
      <xdr:row>81</xdr:row>
      <xdr:rowOff>33201</xdr:rowOff>
    </xdr:to>
    <xdr:cxnSp macro="">
      <xdr:nvCxnSpPr>
        <xdr:cNvPr id="308" name="直線コネクタ 307">
          <a:extLst>
            <a:ext uri="{FF2B5EF4-FFF2-40B4-BE49-F238E27FC236}">
              <a16:creationId xmlns:a16="http://schemas.microsoft.com/office/drawing/2014/main" id="{2DA9D25A-E869-4EA3-8A33-0893F62B590F}"/>
            </a:ext>
          </a:extLst>
        </xdr:cNvPr>
        <xdr:cNvCxnSpPr/>
      </xdr:nvCxnSpPr>
      <xdr:spPr>
        <a:xfrm>
          <a:off x="2619375" y="13125994"/>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26488</xdr:rowOff>
    </xdr:from>
    <xdr:to>
      <xdr:col>10</xdr:col>
      <xdr:colOff>165100</xdr:colOff>
      <xdr:row>80</xdr:row>
      <xdr:rowOff>128088</xdr:rowOff>
    </xdr:to>
    <xdr:sp macro="" textlink="">
      <xdr:nvSpPr>
        <xdr:cNvPr id="309" name="楕円 308">
          <a:extLst>
            <a:ext uri="{FF2B5EF4-FFF2-40B4-BE49-F238E27FC236}">
              <a16:creationId xmlns:a16="http://schemas.microsoft.com/office/drawing/2014/main" id="{E7619396-15A3-43CB-AE76-85E7BC562E54}"/>
            </a:ext>
          </a:extLst>
        </xdr:cNvPr>
        <xdr:cNvSpPr/>
      </xdr:nvSpPr>
      <xdr:spPr>
        <a:xfrm>
          <a:off x="1781175" y="129931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77288</xdr:rowOff>
    </xdr:from>
    <xdr:to>
      <xdr:col>15</xdr:col>
      <xdr:colOff>50800</xdr:colOff>
      <xdr:row>81</xdr:row>
      <xdr:rowOff>544</xdr:rowOff>
    </xdr:to>
    <xdr:cxnSp macro="">
      <xdr:nvCxnSpPr>
        <xdr:cNvPr id="310" name="直線コネクタ 309">
          <a:extLst>
            <a:ext uri="{FF2B5EF4-FFF2-40B4-BE49-F238E27FC236}">
              <a16:creationId xmlns:a16="http://schemas.microsoft.com/office/drawing/2014/main" id="{F58021D4-9358-42F2-8D47-6653D7510503}"/>
            </a:ext>
          </a:extLst>
        </xdr:cNvPr>
        <xdr:cNvCxnSpPr/>
      </xdr:nvCxnSpPr>
      <xdr:spPr>
        <a:xfrm>
          <a:off x="1828800" y="13040813"/>
          <a:ext cx="790575" cy="8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8527</xdr:rowOff>
    </xdr:from>
    <xdr:to>
      <xdr:col>6</xdr:col>
      <xdr:colOff>38100</xdr:colOff>
      <xdr:row>80</xdr:row>
      <xdr:rowOff>110127</xdr:rowOff>
    </xdr:to>
    <xdr:sp macro="" textlink="">
      <xdr:nvSpPr>
        <xdr:cNvPr id="311" name="楕円 310">
          <a:extLst>
            <a:ext uri="{FF2B5EF4-FFF2-40B4-BE49-F238E27FC236}">
              <a16:creationId xmlns:a16="http://schemas.microsoft.com/office/drawing/2014/main" id="{3F1D5001-85EC-4658-B314-3CB31E4AF13C}"/>
            </a:ext>
          </a:extLst>
        </xdr:cNvPr>
        <xdr:cNvSpPr/>
      </xdr:nvSpPr>
      <xdr:spPr>
        <a:xfrm>
          <a:off x="981075" y="129752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59327</xdr:rowOff>
    </xdr:from>
    <xdr:to>
      <xdr:col>10</xdr:col>
      <xdr:colOff>114300</xdr:colOff>
      <xdr:row>80</xdr:row>
      <xdr:rowOff>77288</xdr:rowOff>
    </xdr:to>
    <xdr:cxnSp macro="">
      <xdr:nvCxnSpPr>
        <xdr:cNvPr id="312" name="直線コネクタ 311">
          <a:extLst>
            <a:ext uri="{FF2B5EF4-FFF2-40B4-BE49-F238E27FC236}">
              <a16:creationId xmlns:a16="http://schemas.microsoft.com/office/drawing/2014/main" id="{2E2D29C9-AB06-47FC-A1FD-98F28F8B2E34}"/>
            </a:ext>
          </a:extLst>
        </xdr:cNvPr>
        <xdr:cNvCxnSpPr/>
      </xdr:nvCxnSpPr>
      <xdr:spPr>
        <a:xfrm>
          <a:off x="1028700" y="13022852"/>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4C17BCE4-A3CC-4D6C-ABBD-D8D5488CB855}"/>
            </a:ext>
          </a:extLst>
        </xdr:cNvPr>
        <xdr:cNvSpPr txBox="1"/>
      </xdr:nvSpPr>
      <xdr:spPr>
        <a:xfrm>
          <a:off x="3239144" y="1360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F315844E-E675-4E8E-98D0-79881F2861F9}"/>
            </a:ext>
          </a:extLst>
        </xdr:cNvPr>
        <xdr:cNvSpPr txBox="1"/>
      </xdr:nvSpPr>
      <xdr:spPr>
        <a:xfrm>
          <a:off x="2439044"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71BF865F-5147-4144-A0EE-C36430C07533}"/>
            </a:ext>
          </a:extLst>
        </xdr:cNvPr>
        <xdr:cNvSpPr txBox="1"/>
      </xdr:nvSpPr>
      <xdr:spPr>
        <a:xfrm>
          <a:off x="16484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110E6440-25B0-4E61-8C72-94C3C6CCD02C}"/>
            </a:ext>
          </a:extLst>
        </xdr:cNvPr>
        <xdr:cNvSpPr txBox="1"/>
      </xdr:nvSpPr>
      <xdr:spPr>
        <a:xfrm>
          <a:off x="848369" y="1358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100528</xdr:rowOff>
    </xdr:from>
    <xdr:ext cx="405111" cy="259045"/>
    <xdr:sp macro="" textlink="">
      <xdr:nvSpPr>
        <xdr:cNvPr id="317" name="n_1mainValue【公営住宅】&#10;有形固定資産減価償却率">
          <a:extLst>
            <a:ext uri="{FF2B5EF4-FFF2-40B4-BE49-F238E27FC236}">
              <a16:creationId xmlns:a16="http://schemas.microsoft.com/office/drawing/2014/main" id="{80005CAA-F9B4-49C0-97C6-F52160C3ABEE}"/>
            </a:ext>
          </a:extLst>
        </xdr:cNvPr>
        <xdr:cNvSpPr txBox="1"/>
      </xdr:nvSpPr>
      <xdr:spPr>
        <a:xfrm>
          <a:off x="3239144" y="1290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67871</xdr:rowOff>
    </xdr:from>
    <xdr:ext cx="405111" cy="259045"/>
    <xdr:sp macro="" textlink="">
      <xdr:nvSpPr>
        <xdr:cNvPr id="318" name="n_2mainValue【公営住宅】&#10;有形固定資産減価償却率">
          <a:extLst>
            <a:ext uri="{FF2B5EF4-FFF2-40B4-BE49-F238E27FC236}">
              <a16:creationId xmlns:a16="http://schemas.microsoft.com/office/drawing/2014/main" id="{E988BB27-8ECD-4376-BC3F-404E8F06DF56}"/>
            </a:ext>
          </a:extLst>
        </xdr:cNvPr>
        <xdr:cNvSpPr txBox="1"/>
      </xdr:nvSpPr>
      <xdr:spPr>
        <a:xfrm>
          <a:off x="2439044" y="1286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144615</xdr:rowOff>
    </xdr:from>
    <xdr:ext cx="405111" cy="259045"/>
    <xdr:sp macro="" textlink="">
      <xdr:nvSpPr>
        <xdr:cNvPr id="319" name="n_3mainValue【公営住宅】&#10;有形固定資産減価償却率">
          <a:extLst>
            <a:ext uri="{FF2B5EF4-FFF2-40B4-BE49-F238E27FC236}">
              <a16:creationId xmlns:a16="http://schemas.microsoft.com/office/drawing/2014/main" id="{8B1F4FCA-6060-4A77-B01E-C910B1A8A21C}"/>
            </a:ext>
          </a:extLst>
        </xdr:cNvPr>
        <xdr:cNvSpPr txBox="1"/>
      </xdr:nvSpPr>
      <xdr:spPr>
        <a:xfrm>
          <a:off x="1648469" y="1278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126654</xdr:rowOff>
    </xdr:from>
    <xdr:ext cx="405111" cy="259045"/>
    <xdr:sp macro="" textlink="">
      <xdr:nvSpPr>
        <xdr:cNvPr id="320" name="n_4mainValue【公営住宅】&#10;有形固定資産減価償却率">
          <a:extLst>
            <a:ext uri="{FF2B5EF4-FFF2-40B4-BE49-F238E27FC236}">
              <a16:creationId xmlns:a16="http://schemas.microsoft.com/office/drawing/2014/main" id="{091DBEF3-5055-4778-8961-749CD9151B7E}"/>
            </a:ext>
          </a:extLst>
        </xdr:cNvPr>
        <xdr:cNvSpPr txBox="1"/>
      </xdr:nvSpPr>
      <xdr:spPr>
        <a:xfrm>
          <a:off x="848369" y="1276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311076B-F0BA-493B-B388-E6BD961654F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332313B-F16C-48A7-BC84-DEAE86608D3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FAA486F-D0A2-4401-8685-E89E444FBAA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DD88C53-0C5B-44B1-8553-1C0A8649B54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9F9F253-85EA-42CB-9F42-FF1A1F553F0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BA0B9B2-E1A4-4A56-9E3C-66C3BE7AE58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5707537-0949-4F4F-B6C7-0F0E07EF1B7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1627C9A-B64E-4EB1-9542-704703E6B9A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489A05E-C963-4D3A-B759-B39EA5AA84F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02E1A79-E112-42DC-A083-CAB3D750423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AA20C2C6-1962-477D-91A2-4F63B1807E38}"/>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8759E931-B46F-4004-8077-06BE0D0E16D7}"/>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D873C03-4A5C-41B5-9C93-83283A88B876}"/>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B69F154-F210-4121-863F-58756883897C}"/>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74C9A237-34BD-4385-A532-9F20CB7B358F}"/>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95247422-5B71-4BEF-853C-BCD2C430C37D}"/>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76AC80F-902B-4A8F-91B5-4477997E6B6E}"/>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2E2C5AFC-D698-4513-9B8B-444288EAA31A}"/>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556C94D-17D0-4B3D-924D-6C0F5E8E27C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E86984C-79CA-41F2-A411-3109F4C7379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C63E526-E76F-49A2-8EDC-FC70F0039A2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57DCD806-3F17-45BE-85DF-FBCFC12EFA32}"/>
            </a:ext>
          </a:extLst>
        </xdr:cNvPr>
        <xdr:cNvCxnSpPr/>
      </xdr:nvCxnSpPr>
      <xdr:spPr>
        <a:xfrm flipV="1">
          <a:off x="9429115"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85BA1513-A3EF-42CD-AC7B-0A7ED5508295}"/>
            </a:ext>
          </a:extLst>
        </xdr:cNvPr>
        <xdr:cNvSpPr txBox="1"/>
      </xdr:nvSpPr>
      <xdr:spPr>
        <a:xfrm>
          <a:off x="9467850"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8455FB57-D47E-41AE-B634-4932DB9398BC}"/>
            </a:ext>
          </a:extLst>
        </xdr:cNvPr>
        <xdr:cNvCxnSpPr/>
      </xdr:nvCxnSpPr>
      <xdr:spPr>
        <a:xfrm>
          <a:off x="9363075" y="13970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F8A08DF7-23AB-4446-B0C1-8FE6A4D29DD7}"/>
            </a:ext>
          </a:extLst>
        </xdr:cNvPr>
        <xdr:cNvSpPr txBox="1"/>
      </xdr:nvSpPr>
      <xdr:spPr>
        <a:xfrm>
          <a:off x="9467850"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3EB81DF5-2919-4DBB-877D-EEC8C979EC2E}"/>
            </a:ext>
          </a:extLst>
        </xdr:cNvPr>
        <xdr:cNvCxnSpPr/>
      </xdr:nvCxnSpPr>
      <xdr:spPr>
        <a:xfrm>
          <a:off x="9363075" y="1267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7F657ECF-6573-4534-B260-A144240240C7}"/>
            </a:ext>
          </a:extLst>
        </xdr:cNvPr>
        <xdr:cNvSpPr txBox="1"/>
      </xdr:nvSpPr>
      <xdr:spPr>
        <a:xfrm>
          <a:off x="9467850" y="13784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CD0C9893-D254-4FF2-A63D-A34A8407E5F7}"/>
            </a:ext>
          </a:extLst>
        </xdr:cNvPr>
        <xdr:cNvSpPr/>
      </xdr:nvSpPr>
      <xdr:spPr>
        <a:xfrm>
          <a:off x="9401175" y="137997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3D5CD8D3-EBE9-4001-8815-DF2AE4515B2E}"/>
            </a:ext>
          </a:extLst>
        </xdr:cNvPr>
        <xdr:cNvSpPr/>
      </xdr:nvSpPr>
      <xdr:spPr>
        <a:xfrm>
          <a:off x="8639175" y="13800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C09AFC71-9D72-41BD-B436-AEF9AF669660}"/>
            </a:ext>
          </a:extLst>
        </xdr:cNvPr>
        <xdr:cNvSpPr/>
      </xdr:nvSpPr>
      <xdr:spPr>
        <a:xfrm>
          <a:off x="7839075" y="13803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7D476F35-B7F2-441F-B1B5-A1711ABB8D17}"/>
            </a:ext>
          </a:extLst>
        </xdr:cNvPr>
        <xdr:cNvSpPr/>
      </xdr:nvSpPr>
      <xdr:spPr>
        <a:xfrm>
          <a:off x="7029450" y="13804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A419001C-6193-42CF-8F2E-15DDD3A5A1C8}"/>
            </a:ext>
          </a:extLst>
        </xdr:cNvPr>
        <xdr:cNvSpPr/>
      </xdr:nvSpPr>
      <xdr:spPr>
        <a:xfrm>
          <a:off x="6238875" y="138041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5425ABC-016C-43CF-B550-FD379BDA21B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F782AB9-A84D-4877-8D84-BF97AA1708C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02CED51-5443-4ECD-8916-ADC42551246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77026FB-0820-4963-8368-FA7CBA1C2ED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5171F5D-C496-43E4-AA67-9ABE53EB3C9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106172</xdr:rowOff>
    </xdr:from>
    <xdr:to>
      <xdr:col>55</xdr:col>
      <xdr:colOff>50800</xdr:colOff>
      <xdr:row>85</xdr:row>
      <xdr:rowOff>36322</xdr:rowOff>
    </xdr:to>
    <xdr:sp macro="" textlink="">
      <xdr:nvSpPr>
        <xdr:cNvPr id="358" name="楕円 357">
          <a:extLst>
            <a:ext uri="{FF2B5EF4-FFF2-40B4-BE49-F238E27FC236}">
              <a16:creationId xmlns:a16="http://schemas.microsoft.com/office/drawing/2014/main" id="{52B2894D-AE27-40ED-A2CD-3EC74B8224DB}"/>
            </a:ext>
          </a:extLst>
        </xdr:cNvPr>
        <xdr:cNvSpPr/>
      </xdr:nvSpPr>
      <xdr:spPr>
        <a:xfrm>
          <a:off x="9401175" y="1371422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129049</xdr:rowOff>
    </xdr:from>
    <xdr:ext cx="469744" cy="259045"/>
    <xdr:sp macro="" textlink="">
      <xdr:nvSpPr>
        <xdr:cNvPr id="359" name="【公営住宅】&#10;一人当たり面積該当値テキスト">
          <a:extLst>
            <a:ext uri="{FF2B5EF4-FFF2-40B4-BE49-F238E27FC236}">
              <a16:creationId xmlns:a16="http://schemas.microsoft.com/office/drawing/2014/main" id="{413C4740-099D-4AEC-B503-F60232619DB0}"/>
            </a:ext>
          </a:extLst>
        </xdr:cNvPr>
        <xdr:cNvSpPr txBox="1"/>
      </xdr:nvSpPr>
      <xdr:spPr>
        <a:xfrm>
          <a:off x="9467850" y="1357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120574</xdr:rowOff>
    </xdr:from>
    <xdr:to>
      <xdr:col>50</xdr:col>
      <xdr:colOff>165100</xdr:colOff>
      <xdr:row>85</xdr:row>
      <xdr:rowOff>50724</xdr:rowOff>
    </xdr:to>
    <xdr:sp macro="" textlink="">
      <xdr:nvSpPr>
        <xdr:cNvPr id="360" name="楕円 359">
          <a:extLst>
            <a:ext uri="{FF2B5EF4-FFF2-40B4-BE49-F238E27FC236}">
              <a16:creationId xmlns:a16="http://schemas.microsoft.com/office/drawing/2014/main" id="{0A578202-B9B6-47BB-BC4B-3D2DA72F6CDB}"/>
            </a:ext>
          </a:extLst>
        </xdr:cNvPr>
        <xdr:cNvSpPr/>
      </xdr:nvSpPr>
      <xdr:spPr>
        <a:xfrm>
          <a:off x="8639175" y="137349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156972</xdr:rowOff>
    </xdr:from>
    <xdr:to>
      <xdr:col>55</xdr:col>
      <xdr:colOff>0</xdr:colOff>
      <xdr:row>84</xdr:row>
      <xdr:rowOff>171374</xdr:rowOff>
    </xdr:to>
    <xdr:cxnSp macro="">
      <xdr:nvCxnSpPr>
        <xdr:cNvPr id="361" name="直線コネクタ 360">
          <a:extLst>
            <a:ext uri="{FF2B5EF4-FFF2-40B4-BE49-F238E27FC236}">
              <a16:creationId xmlns:a16="http://schemas.microsoft.com/office/drawing/2014/main" id="{175F496C-8AD6-4F20-BF91-1A75C80F5D43}"/>
            </a:ext>
          </a:extLst>
        </xdr:cNvPr>
        <xdr:cNvCxnSpPr/>
      </xdr:nvCxnSpPr>
      <xdr:spPr>
        <a:xfrm flipV="1">
          <a:off x="8686800" y="13771372"/>
          <a:ext cx="742950" cy="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121489</xdr:rowOff>
    </xdr:from>
    <xdr:to>
      <xdr:col>46</xdr:col>
      <xdr:colOff>38100</xdr:colOff>
      <xdr:row>85</xdr:row>
      <xdr:rowOff>51639</xdr:rowOff>
    </xdr:to>
    <xdr:sp macro="" textlink="">
      <xdr:nvSpPr>
        <xdr:cNvPr id="362" name="楕円 361">
          <a:extLst>
            <a:ext uri="{FF2B5EF4-FFF2-40B4-BE49-F238E27FC236}">
              <a16:creationId xmlns:a16="http://schemas.microsoft.com/office/drawing/2014/main" id="{CA005EC6-A0DC-4EC8-A203-831ABE65829B}"/>
            </a:ext>
          </a:extLst>
        </xdr:cNvPr>
        <xdr:cNvSpPr/>
      </xdr:nvSpPr>
      <xdr:spPr>
        <a:xfrm>
          <a:off x="7839075" y="1373588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171374</xdr:rowOff>
    </xdr:from>
    <xdr:to>
      <xdr:col>50</xdr:col>
      <xdr:colOff>114300</xdr:colOff>
      <xdr:row>85</xdr:row>
      <xdr:rowOff>839</xdr:rowOff>
    </xdr:to>
    <xdr:cxnSp macro="">
      <xdr:nvCxnSpPr>
        <xdr:cNvPr id="363" name="直線コネクタ 362">
          <a:extLst>
            <a:ext uri="{FF2B5EF4-FFF2-40B4-BE49-F238E27FC236}">
              <a16:creationId xmlns:a16="http://schemas.microsoft.com/office/drawing/2014/main" id="{CBBB3ADD-B714-4AC7-A90A-E472507410AA}"/>
            </a:ext>
          </a:extLst>
        </xdr:cNvPr>
        <xdr:cNvCxnSpPr/>
      </xdr:nvCxnSpPr>
      <xdr:spPr>
        <a:xfrm flipV="1">
          <a:off x="7886700" y="13773074"/>
          <a:ext cx="8001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113488</xdr:rowOff>
    </xdr:from>
    <xdr:to>
      <xdr:col>41</xdr:col>
      <xdr:colOff>101600</xdr:colOff>
      <xdr:row>85</xdr:row>
      <xdr:rowOff>43638</xdr:rowOff>
    </xdr:to>
    <xdr:sp macro="" textlink="">
      <xdr:nvSpPr>
        <xdr:cNvPr id="364" name="楕円 363">
          <a:extLst>
            <a:ext uri="{FF2B5EF4-FFF2-40B4-BE49-F238E27FC236}">
              <a16:creationId xmlns:a16="http://schemas.microsoft.com/office/drawing/2014/main" id="{B6F2A38A-F11E-44BC-A952-3CB642C4FFEA}"/>
            </a:ext>
          </a:extLst>
        </xdr:cNvPr>
        <xdr:cNvSpPr/>
      </xdr:nvSpPr>
      <xdr:spPr>
        <a:xfrm>
          <a:off x="7029450" y="137247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164288</xdr:rowOff>
    </xdr:from>
    <xdr:to>
      <xdr:col>45</xdr:col>
      <xdr:colOff>177800</xdr:colOff>
      <xdr:row>85</xdr:row>
      <xdr:rowOff>839</xdr:rowOff>
    </xdr:to>
    <xdr:cxnSp macro="">
      <xdr:nvCxnSpPr>
        <xdr:cNvPr id="365" name="直線コネクタ 364">
          <a:extLst>
            <a:ext uri="{FF2B5EF4-FFF2-40B4-BE49-F238E27FC236}">
              <a16:creationId xmlns:a16="http://schemas.microsoft.com/office/drawing/2014/main" id="{B6ABBA75-A7AC-451D-8115-E80310E61DC3}"/>
            </a:ext>
          </a:extLst>
        </xdr:cNvPr>
        <xdr:cNvCxnSpPr/>
      </xdr:nvCxnSpPr>
      <xdr:spPr>
        <a:xfrm>
          <a:off x="7077075" y="13772338"/>
          <a:ext cx="809625"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113716</xdr:rowOff>
    </xdr:from>
    <xdr:to>
      <xdr:col>36</xdr:col>
      <xdr:colOff>165100</xdr:colOff>
      <xdr:row>85</xdr:row>
      <xdr:rowOff>43866</xdr:rowOff>
    </xdr:to>
    <xdr:sp macro="" textlink="">
      <xdr:nvSpPr>
        <xdr:cNvPr id="366" name="楕円 365">
          <a:extLst>
            <a:ext uri="{FF2B5EF4-FFF2-40B4-BE49-F238E27FC236}">
              <a16:creationId xmlns:a16="http://schemas.microsoft.com/office/drawing/2014/main" id="{6B7D3589-ABFE-4616-A749-B57495153834}"/>
            </a:ext>
          </a:extLst>
        </xdr:cNvPr>
        <xdr:cNvSpPr/>
      </xdr:nvSpPr>
      <xdr:spPr>
        <a:xfrm>
          <a:off x="6238875" y="137249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164288</xdr:rowOff>
    </xdr:from>
    <xdr:to>
      <xdr:col>41</xdr:col>
      <xdr:colOff>50800</xdr:colOff>
      <xdr:row>84</xdr:row>
      <xdr:rowOff>164516</xdr:rowOff>
    </xdr:to>
    <xdr:cxnSp macro="">
      <xdr:nvCxnSpPr>
        <xdr:cNvPr id="367" name="直線コネクタ 366">
          <a:extLst>
            <a:ext uri="{FF2B5EF4-FFF2-40B4-BE49-F238E27FC236}">
              <a16:creationId xmlns:a16="http://schemas.microsoft.com/office/drawing/2014/main" id="{86EF867B-DC45-4DDE-97E8-17761BF023E2}"/>
            </a:ext>
          </a:extLst>
        </xdr:cNvPr>
        <xdr:cNvCxnSpPr/>
      </xdr:nvCxnSpPr>
      <xdr:spPr>
        <a:xfrm flipV="1">
          <a:off x="6286500" y="13772338"/>
          <a:ext cx="790575"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48EC0C72-6EB3-41CD-B786-6C6DDD299BC3}"/>
            </a:ext>
          </a:extLst>
        </xdr:cNvPr>
        <xdr:cNvSpPr txBox="1"/>
      </xdr:nvSpPr>
      <xdr:spPr>
        <a:xfrm>
          <a:off x="8458277" y="138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D418D08C-25DF-4F27-83E0-D18C16FC900D}"/>
            </a:ext>
          </a:extLst>
        </xdr:cNvPr>
        <xdr:cNvSpPr txBox="1"/>
      </xdr:nvSpPr>
      <xdr:spPr>
        <a:xfrm>
          <a:off x="7677227" y="1389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06F18287-BD96-43A5-BD78-E5A73F970816}"/>
            </a:ext>
          </a:extLst>
        </xdr:cNvPr>
        <xdr:cNvSpPr txBox="1"/>
      </xdr:nvSpPr>
      <xdr:spPr>
        <a:xfrm>
          <a:off x="6867602" y="1389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352D4358-5983-445D-80A5-A0BA136C9187}"/>
            </a:ext>
          </a:extLst>
        </xdr:cNvPr>
        <xdr:cNvSpPr txBox="1"/>
      </xdr:nvSpPr>
      <xdr:spPr>
        <a:xfrm>
          <a:off x="6067502" y="138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67251</xdr:rowOff>
    </xdr:from>
    <xdr:ext cx="469744" cy="259045"/>
    <xdr:sp macro="" textlink="">
      <xdr:nvSpPr>
        <xdr:cNvPr id="372" name="n_1mainValue【公営住宅】&#10;一人当たり面積">
          <a:extLst>
            <a:ext uri="{FF2B5EF4-FFF2-40B4-BE49-F238E27FC236}">
              <a16:creationId xmlns:a16="http://schemas.microsoft.com/office/drawing/2014/main" id="{E33EB255-3018-4FC6-B97C-2819A53CC97E}"/>
            </a:ext>
          </a:extLst>
        </xdr:cNvPr>
        <xdr:cNvSpPr txBox="1"/>
      </xdr:nvSpPr>
      <xdr:spPr>
        <a:xfrm>
          <a:off x="8458277" y="1351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68166</xdr:rowOff>
    </xdr:from>
    <xdr:ext cx="469744" cy="259045"/>
    <xdr:sp macro="" textlink="">
      <xdr:nvSpPr>
        <xdr:cNvPr id="373" name="n_2mainValue【公営住宅】&#10;一人当たり面積">
          <a:extLst>
            <a:ext uri="{FF2B5EF4-FFF2-40B4-BE49-F238E27FC236}">
              <a16:creationId xmlns:a16="http://schemas.microsoft.com/office/drawing/2014/main" id="{F2C3D108-7D85-4FD9-86A7-D4E29C7BD78F}"/>
            </a:ext>
          </a:extLst>
        </xdr:cNvPr>
        <xdr:cNvSpPr txBox="1"/>
      </xdr:nvSpPr>
      <xdr:spPr>
        <a:xfrm>
          <a:off x="7677227" y="1351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60165</xdr:rowOff>
    </xdr:from>
    <xdr:ext cx="469744" cy="259045"/>
    <xdr:sp macro="" textlink="">
      <xdr:nvSpPr>
        <xdr:cNvPr id="374" name="n_3mainValue【公営住宅】&#10;一人当たり面積">
          <a:extLst>
            <a:ext uri="{FF2B5EF4-FFF2-40B4-BE49-F238E27FC236}">
              <a16:creationId xmlns:a16="http://schemas.microsoft.com/office/drawing/2014/main" id="{E5EB57C9-3A65-4066-BFC9-36D10F8A6C08}"/>
            </a:ext>
          </a:extLst>
        </xdr:cNvPr>
        <xdr:cNvSpPr txBox="1"/>
      </xdr:nvSpPr>
      <xdr:spPr>
        <a:xfrm>
          <a:off x="6867602" y="1350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60393</xdr:rowOff>
    </xdr:from>
    <xdr:ext cx="469744" cy="259045"/>
    <xdr:sp macro="" textlink="">
      <xdr:nvSpPr>
        <xdr:cNvPr id="375" name="n_4mainValue【公営住宅】&#10;一人当たり面積">
          <a:extLst>
            <a:ext uri="{FF2B5EF4-FFF2-40B4-BE49-F238E27FC236}">
              <a16:creationId xmlns:a16="http://schemas.microsoft.com/office/drawing/2014/main" id="{6EB133FF-5B48-4930-9630-B89BDD069E05}"/>
            </a:ext>
          </a:extLst>
        </xdr:cNvPr>
        <xdr:cNvSpPr txBox="1"/>
      </xdr:nvSpPr>
      <xdr:spPr>
        <a:xfrm>
          <a:off x="6067502" y="1351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6883E7A-9937-4B2A-9F49-229E66CBD74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47F278A-E99F-4183-97F0-B56C52DE75C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7975AAC-1185-445B-A11E-07176E28946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B964C9F-B2DE-47B0-BFA4-C13F615848E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C82820E-57D2-44FF-B45B-EB11C5DBC03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A61374E-9E45-4427-9FE8-10689C1821B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9F84767-CE0B-4AE8-A810-759655577FA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A92B0CF-E647-4B0A-BCD6-6BDB779D2E6E}"/>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4BD3E862-F9AA-4BDA-9EE6-821EF1596E4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84A6A52-ABA9-4C18-8080-0EEB95A0DEC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BFBF4404-C632-4C8D-AD02-640BCCBDBCA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82AD8BDC-7D24-4982-A5E8-83A2CF922B5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F1A5F76-0784-4DBF-8980-FACDFB8C9C8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39758E4-116C-4B46-BFEC-FD60ACAA049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ABA3739-298B-4DC7-8FD3-F6620EF6CD7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BF795AA-30E0-4D6F-8EC7-890071B5861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E75340F-6D7B-4191-8AE1-468CFAA1859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B0B1BFC-DD17-49FD-98A1-73084B65F76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388CFE4B-D9B7-42A3-A695-9D8A213EA09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C5606E4-2327-41B8-8A6F-F4C747D0EF7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1BE77F0-606F-42A6-B499-83F986BBB82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5DE569C-32D5-441F-B11A-05F6304C03A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495B517-C3C8-4B42-818F-9817A4897FF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0123313-FA9A-4C16-8C44-CB281A47BFD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3C0A0BEA-BF01-452D-A653-E6325A2AB14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7BF7789-422B-4DA9-B84C-458783E9FB1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16B0A94-9D24-40D5-9F32-C80E46EA0FD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A37E7D02-6E5E-40B0-B921-6200084A3B0C}"/>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8E3DD5E0-212A-4EEE-8D9E-8C0144DAF512}"/>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C774166D-7E49-4607-8293-272C03416C52}"/>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69E3C2B5-1C26-478C-8F0E-66597EA62C34}"/>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8FA2A4F7-6FE1-444F-94DC-7348B2DD5ECA}"/>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264BB6B9-479A-4279-9674-BCD4543B0C6D}"/>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F386D1ED-D9B6-44AF-B351-2E3512798057}"/>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30A28A60-ABAA-4C12-876D-FF35521FE2C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C5CEFE9A-CB0F-42CC-9F15-368BEEBED548}"/>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B1F4624B-92EC-4B7F-A976-9AAA98BF10C8}"/>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ADC303F7-E403-4BC0-9AD3-459D1F48E1D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5306C9F-AE10-4123-AF7A-66B18CA9016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8D1F0D4D-4B74-46CC-8958-E8F7EDDCD1B2}"/>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F712CC63-7703-44C0-A8EE-C31DB8569468}"/>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5BB62B06-91C9-4DC0-8D30-012FC4E12FBA}"/>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11F750F7-1220-4ED4-903A-F307C6577835}"/>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6CE009B2-F007-4AA5-99F0-3DC4B9E9E74F}"/>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124511B4-09DF-4A01-8CFB-1D0C8826A5AA}"/>
            </a:ext>
          </a:extLst>
        </xdr:cNvPr>
        <xdr:cNvSpPr txBox="1"/>
      </xdr:nvSpPr>
      <xdr:spPr>
        <a:xfrm>
          <a:off x="14735175" y="5906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0FCB8889-2301-4F74-9842-1DF0898E1C0F}"/>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42FE08FD-83D5-45CB-A80E-08AFE90623E3}"/>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E793BE77-D699-4970-AFC4-D4FB12830DD5}"/>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A71D98B9-CF21-411D-BD1D-378CC90CE84A}"/>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BC43CB3B-1155-41F9-B1C7-7FFD0D461B39}"/>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FD2AD2E-8134-40D0-85BF-D23095EBB86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250C83A-8E1B-4344-87AF-7FDD40D8BF6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97F9F9A-336C-44BD-8F2D-11A56980BEC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FBBB1C2-1243-4B13-91D2-058379BAFA6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6B4911D-4C91-4DAD-AF04-5BE3F837E6F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40640</xdr:rowOff>
    </xdr:from>
    <xdr:to>
      <xdr:col>85</xdr:col>
      <xdr:colOff>177800</xdr:colOff>
      <xdr:row>38</xdr:row>
      <xdr:rowOff>142240</xdr:rowOff>
    </xdr:to>
    <xdr:sp macro="" textlink="">
      <xdr:nvSpPr>
        <xdr:cNvPr id="431" name="楕円 430">
          <a:extLst>
            <a:ext uri="{FF2B5EF4-FFF2-40B4-BE49-F238E27FC236}">
              <a16:creationId xmlns:a16="http://schemas.microsoft.com/office/drawing/2014/main" id="{03440C73-420A-4A59-AEFC-BD47A105E926}"/>
            </a:ext>
          </a:extLst>
        </xdr:cNvPr>
        <xdr:cNvSpPr/>
      </xdr:nvSpPr>
      <xdr:spPr>
        <a:xfrm>
          <a:off x="14649450" y="62033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19067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E7A31F1D-F3E0-40EB-A2F7-CB380D9E404E}"/>
            </a:ext>
          </a:extLst>
        </xdr:cNvPr>
        <xdr:cNvSpPr txBox="1"/>
      </xdr:nvSpPr>
      <xdr:spPr>
        <a:xfrm>
          <a:off x="14735175" y="618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26670</xdr:rowOff>
    </xdr:from>
    <xdr:to>
      <xdr:col>81</xdr:col>
      <xdr:colOff>101600</xdr:colOff>
      <xdr:row>38</xdr:row>
      <xdr:rowOff>128270</xdr:rowOff>
    </xdr:to>
    <xdr:sp macro="" textlink="">
      <xdr:nvSpPr>
        <xdr:cNvPr id="433" name="楕円 432">
          <a:extLst>
            <a:ext uri="{FF2B5EF4-FFF2-40B4-BE49-F238E27FC236}">
              <a16:creationId xmlns:a16="http://schemas.microsoft.com/office/drawing/2014/main" id="{9FBD3655-0B90-44E6-A3C0-7A2DC7914648}"/>
            </a:ext>
          </a:extLst>
        </xdr:cNvPr>
        <xdr:cNvSpPr/>
      </xdr:nvSpPr>
      <xdr:spPr>
        <a:xfrm>
          <a:off x="13887450" y="6192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77470</xdr:rowOff>
    </xdr:from>
    <xdr:to>
      <xdr:col>85</xdr:col>
      <xdr:colOff>127000</xdr:colOff>
      <xdr:row>38</xdr:row>
      <xdr:rowOff>91440</xdr:rowOff>
    </xdr:to>
    <xdr:cxnSp macro="">
      <xdr:nvCxnSpPr>
        <xdr:cNvPr id="434" name="直線コネクタ 433">
          <a:extLst>
            <a:ext uri="{FF2B5EF4-FFF2-40B4-BE49-F238E27FC236}">
              <a16:creationId xmlns:a16="http://schemas.microsoft.com/office/drawing/2014/main" id="{920BC8BE-B083-4A55-B0E3-8E41CD2B683D}"/>
            </a:ext>
          </a:extLst>
        </xdr:cNvPr>
        <xdr:cNvCxnSpPr/>
      </xdr:nvCxnSpPr>
      <xdr:spPr>
        <a:xfrm>
          <a:off x="13935075" y="624014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11430</xdr:rowOff>
    </xdr:from>
    <xdr:to>
      <xdr:col>76</xdr:col>
      <xdr:colOff>165100</xdr:colOff>
      <xdr:row>38</xdr:row>
      <xdr:rowOff>113030</xdr:rowOff>
    </xdr:to>
    <xdr:sp macro="" textlink="">
      <xdr:nvSpPr>
        <xdr:cNvPr id="435" name="楕円 434">
          <a:extLst>
            <a:ext uri="{FF2B5EF4-FFF2-40B4-BE49-F238E27FC236}">
              <a16:creationId xmlns:a16="http://schemas.microsoft.com/office/drawing/2014/main" id="{5B005C42-EC37-4E3E-904A-68E99CB6150A}"/>
            </a:ext>
          </a:extLst>
        </xdr:cNvPr>
        <xdr:cNvSpPr/>
      </xdr:nvSpPr>
      <xdr:spPr>
        <a:xfrm>
          <a:off x="13096875" y="61709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62230</xdr:rowOff>
    </xdr:from>
    <xdr:to>
      <xdr:col>81</xdr:col>
      <xdr:colOff>50800</xdr:colOff>
      <xdr:row>38</xdr:row>
      <xdr:rowOff>77470</xdr:rowOff>
    </xdr:to>
    <xdr:cxnSp macro="">
      <xdr:nvCxnSpPr>
        <xdr:cNvPr id="436" name="直線コネクタ 435">
          <a:extLst>
            <a:ext uri="{FF2B5EF4-FFF2-40B4-BE49-F238E27FC236}">
              <a16:creationId xmlns:a16="http://schemas.microsoft.com/office/drawing/2014/main" id="{61D6DB31-4D74-41BB-820E-855B55C133C0}"/>
            </a:ext>
          </a:extLst>
        </xdr:cNvPr>
        <xdr:cNvCxnSpPr/>
      </xdr:nvCxnSpPr>
      <xdr:spPr>
        <a:xfrm>
          <a:off x="13144500" y="6228080"/>
          <a:ext cx="79057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163830</xdr:rowOff>
    </xdr:from>
    <xdr:to>
      <xdr:col>72</xdr:col>
      <xdr:colOff>38100</xdr:colOff>
      <xdr:row>38</xdr:row>
      <xdr:rowOff>93980</xdr:rowOff>
    </xdr:to>
    <xdr:sp macro="" textlink="">
      <xdr:nvSpPr>
        <xdr:cNvPr id="437" name="楕円 436">
          <a:extLst>
            <a:ext uri="{FF2B5EF4-FFF2-40B4-BE49-F238E27FC236}">
              <a16:creationId xmlns:a16="http://schemas.microsoft.com/office/drawing/2014/main" id="{9138B702-E80A-45D3-965C-FE0B3791213D}"/>
            </a:ext>
          </a:extLst>
        </xdr:cNvPr>
        <xdr:cNvSpPr/>
      </xdr:nvSpPr>
      <xdr:spPr>
        <a:xfrm>
          <a:off x="12296775" y="61614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43180</xdr:rowOff>
    </xdr:from>
    <xdr:to>
      <xdr:col>76</xdr:col>
      <xdr:colOff>114300</xdr:colOff>
      <xdr:row>38</xdr:row>
      <xdr:rowOff>62230</xdr:rowOff>
    </xdr:to>
    <xdr:cxnSp macro="">
      <xdr:nvCxnSpPr>
        <xdr:cNvPr id="438" name="直線コネクタ 437">
          <a:extLst>
            <a:ext uri="{FF2B5EF4-FFF2-40B4-BE49-F238E27FC236}">
              <a16:creationId xmlns:a16="http://schemas.microsoft.com/office/drawing/2014/main" id="{32AEF189-3284-4670-BB42-B871B1C79CF2}"/>
            </a:ext>
          </a:extLst>
        </xdr:cNvPr>
        <xdr:cNvCxnSpPr/>
      </xdr:nvCxnSpPr>
      <xdr:spPr>
        <a:xfrm>
          <a:off x="12344400" y="620903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116840</xdr:rowOff>
    </xdr:from>
    <xdr:to>
      <xdr:col>67</xdr:col>
      <xdr:colOff>101600</xdr:colOff>
      <xdr:row>38</xdr:row>
      <xdr:rowOff>46990</xdr:rowOff>
    </xdr:to>
    <xdr:sp macro="" textlink="">
      <xdr:nvSpPr>
        <xdr:cNvPr id="439" name="楕円 438">
          <a:extLst>
            <a:ext uri="{FF2B5EF4-FFF2-40B4-BE49-F238E27FC236}">
              <a16:creationId xmlns:a16="http://schemas.microsoft.com/office/drawing/2014/main" id="{15368BFE-79DD-43DA-A256-BF563CECE735}"/>
            </a:ext>
          </a:extLst>
        </xdr:cNvPr>
        <xdr:cNvSpPr/>
      </xdr:nvSpPr>
      <xdr:spPr>
        <a:xfrm>
          <a:off x="11487150" y="61175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167640</xdr:rowOff>
    </xdr:from>
    <xdr:to>
      <xdr:col>71</xdr:col>
      <xdr:colOff>177800</xdr:colOff>
      <xdr:row>38</xdr:row>
      <xdr:rowOff>43180</xdr:rowOff>
    </xdr:to>
    <xdr:cxnSp macro="">
      <xdr:nvCxnSpPr>
        <xdr:cNvPr id="440" name="直線コネクタ 439">
          <a:extLst>
            <a:ext uri="{FF2B5EF4-FFF2-40B4-BE49-F238E27FC236}">
              <a16:creationId xmlns:a16="http://schemas.microsoft.com/office/drawing/2014/main" id="{45EA3060-79FA-4434-86B2-D57A6201BCF7}"/>
            </a:ext>
          </a:extLst>
        </xdr:cNvPr>
        <xdr:cNvCxnSpPr/>
      </xdr:nvCxnSpPr>
      <xdr:spPr>
        <a:xfrm>
          <a:off x="11534775" y="6165215"/>
          <a:ext cx="809625"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A0FB2732-AB05-401B-9053-26B9E22EC668}"/>
            </a:ext>
          </a:extLst>
        </xdr:cNvPr>
        <xdr:cNvSpPr txBox="1"/>
      </xdr:nvSpPr>
      <xdr:spPr>
        <a:xfrm>
          <a:off x="1374521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3E58E3A-CDA8-40B7-9A4D-893BD8CAD767}"/>
            </a:ext>
          </a:extLst>
        </xdr:cNvPr>
        <xdr:cNvSpPr txBox="1"/>
      </xdr:nvSpPr>
      <xdr:spPr>
        <a:xfrm>
          <a:off x="1296416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7AF91C20-53FE-4C38-947E-9F0DEC1DB6D8}"/>
            </a:ext>
          </a:extLst>
        </xdr:cNvPr>
        <xdr:cNvSpPr txBox="1"/>
      </xdr:nvSpPr>
      <xdr:spPr>
        <a:xfrm>
          <a:off x="121640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15AE14E-16A9-4CB8-926A-04A6563EF951}"/>
            </a:ext>
          </a:extLst>
        </xdr:cNvPr>
        <xdr:cNvSpPr txBox="1"/>
      </xdr:nvSpPr>
      <xdr:spPr>
        <a:xfrm>
          <a:off x="11354444" y="58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119397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F5195E48-A5DE-415B-8464-EF78E48D2FB9}"/>
            </a:ext>
          </a:extLst>
        </xdr:cNvPr>
        <xdr:cNvSpPr txBox="1"/>
      </xdr:nvSpPr>
      <xdr:spPr>
        <a:xfrm>
          <a:off x="13745219"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104157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B2C6DC7B-16BD-41FC-9950-C78DCFE38A6F}"/>
            </a:ext>
          </a:extLst>
        </xdr:cNvPr>
        <xdr:cNvSpPr txBox="1"/>
      </xdr:nvSpPr>
      <xdr:spPr>
        <a:xfrm>
          <a:off x="12964169"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85107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246DD158-0233-4FA4-BA83-FAE3B80B5F69}"/>
            </a:ext>
          </a:extLst>
        </xdr:cNvPr>
        <xdr:cNvSpPr txBox="1"/>
      </xdr:nvSpPr>
      <xdr:spPr>
        <a:xfrm>
          <a:off x="12164069"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38117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D8F8C65-467E-41B3-9127-EC468FD218DA}"/>
            </a:ext>
          </a:extLst>
        </xdr:cNvPr>
        <xdr:cNvSpPr txBox="1"/>
      </xdr:nvSpPr>
      <xdr:spPr>
        <a:xfrm>
          <a:off x="11354444" y="620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8AEF36C-CAF1-42B4-8705-A43E6C646F5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069E710-5B86-40A4-97C7-9E344D9F67F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51658592-C65B-40C9-993F-2A323CAA4F2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C99892E-9D12-4CA7-8B1C-CB594EFE92F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07C88AF-809B-4FE3-9337-0211D0FBDD1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112581EB-FD5E-428E-846F-83A1DFEA53C4}"/>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B2F5950F-5E39-43BA-BA98-57B7A5D153D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E82231A-7E79-476E-BC9D-84757556596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A4EB1B0E-1258-41E8-A735-FB790A875DE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8C9403DE-9AD8-4931-A6A4-15F01B919B2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9E891907-847F-4713-9E10-613A95F5CE49}"/>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52983F7E-890E-493E-9F97-29EBD8AC20F6}"/>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E58B1D75-67C3-48AD-AF72-10F38DB42A5F}"/>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C9BD9DC3-EC69-4317-B3AF-9258CBEB8E49}"/>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578F2F67-B202-4747-8A63-2DAD7753A182}"/>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47CCCDC9-FD11-4265-9237-FCFBC921CEC4}"/>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70E37276-0996-4DE7-952B-3A2F1C07D48F}"/>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D4FDAF42-F424-45A2-90C1-E413C097A314}"/>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410FF5E9-B8CF-401D-9840-C3DD17D3C828}"/>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6C279A1D-6FFA-47C5-9BF9-3A17ACC6AB3C}"/>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E29C6349-4088-4166-9D0B-580432B1F7A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FC3D5446-7738-4035-9674-BDF5F7ADF2FC}"/>
            </a:ext>
          </a:extLst>
        </xdr:cNvPr>
        <xdr:cNvCxnSpPr/>
      </xdr:nvCxnSpPr>
      <xdr:spPr>
        <a:xfrm flipV="1">
          <a:off x="19954239" y="5658866"/>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303E2424-10FD-4889-AB66-26DEC29424A9}"/>
            </a:ext>
          </a:extLst>
        </xdr:cNvPr>
        <xdr:cNvSpPr txBox="1"/>
      </xdr:nvSpPr>
      <xdr:spPr>
        <a:xfrm>
          <a:off x="19992975"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689E78AE-316E-4CE6-B0E6-C1C0A696FF51}"/>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91A55035-C8A5-49CD-B5E4-758CD51E40F3}"/>
            </a:ext>
          </a:extLst>
        </xdr:cNvPr>
        <xdr:cNvSpPr txBox="1"/>
      </xdr:nvSpPr>
      <xdr:spPr>
        <a:xfrm>
          <a:off x="19992975"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78855191-1013-4750-9CE2-F04274A13E31}"/>
            </a:ext>
          </a:extLst>
        </xdr:cNvPr>
        <xdr:cNvCxnSpPr/>
      </xdr:nvCxnSpPr>
      <xdr:spPr>
        <a:xfrm>
          <a:off x="19878675" y="5658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F8DEA00D-F040-4FDB-9EF2-B7D0F6F97D24}"/>
            </a:ext>
          </a:extLst>
        </xdr:cNvPr>
        <xdr:cNvSpPr txBox="1"/>
      </xdr:nvSpPr>
      <xdr:spPr>
        <a:xfrm>
          <a:off x="19992975" y="6461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DF33A1FE-8A6A-45E2-843D-06DEF31E8B45}"/>
            </a:ext>
          </a:extLst>
        </xdr:cNvPr>
        <xdr:cNvSpPr/>
      </xdr:nvSpPr>
      <xdr:spPr>
        <a:xfrm>
          <a:off x="19897725" y="64857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1EF70E6B-22FF-4C5B-9831-CABD8ABC260C}"/>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F6FDBA8C-C78F-414E-93E8-7D131FB210B1}"/>
            </a:ext>
          </a:extLst>
        </xdr:cNvPr>
        <xdr:cNvSpPr/>
      </xdr:nvSpPr>
      <xdr:spPr>
        <a:xfrm>
          <a:off x="18345150" y="6470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D5D036B0-D7BE-4A2B-973B-1BBF6B95F935}"/>
            </a:ext>
          </a:extLst>
        </xdr:cNvPr>
        <xdr:cNvSpPr/>
      </xdr:nvSpPr>
      <xdr:spPr>
        <a:xfrm>
          <a:off x="17554575" y="6465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AC1E8D82-C297-4FF2-B8C3-B71E021EB17B}"/>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36FC8E3-D1B1-489D-9FEC-01DA3C84A693}"/>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B6980BC-8A68-44B1-B53C-A4310082360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96D90B0-A802-471C-9612-D24F5CAF17F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C4EC35C-EFBF-41A5-8815-8C2425ECBBD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8CAB8F5-802D-42C6-A08F-9EFE208B731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82550</xdr:rowOff>
    </xdr:from>
    <xdr:to>
      <xdr:col>116</xdr:col>
      <xdr:colOff>114300</xdr:colOff>
      <xdr:row>39</xdr:row>
      <xdr:rowOff>12700</xdr:rowOff>
    </xdr:to>
    <xdr:sp macro="" textlink="">
      <xdr:nvSpPr>
        <xdr:cNvPr id="486" name="楕円 485">
          <a:extLst>
            <a:ext uri="{FF2B5EF4-FFF2-40B4-BE49-F238E27FC236}">
              <a16:creationId xmlns:a16="http://schemas.microsoft.com/office/drawing/2014/main" id="{6ABA0268-1FE6-43E4-BB7B-95B79D431F0C}"/>
            </a:ext>
          </a:extLst>
        </xdr:cNvPr>
        <xdr:cNvSpPr/>
      </xdr:nvSpPr>
      <xdr:spPr>
        <a:xfrm>
          <a:off x="19897725" y="62484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105427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D367A035-33B8-4374-8EE9-8DE2402A7681}"/>
            </a:ext>
          </a:extLst>
        </xdr:cNvPr>
        <xdr:cNvSpPr txBox="1"/>
      </xdr:nvSpPr>
      <xdr:spPr>
        <a:xfrm>
          <a:off x="19992975"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139700</xdr:rowOff>
    </xdr:from>
    <xdr:to>
      <xdr:col>112</xdr:col>
      <xdr:colOff>38100</xdr:colOff>
      <xdr:row>40</xdr:row>
      <xdr:rowOff>69850</xdr:rowOff>
    </xdr:to>
    <xdr:sp macro="" textlink="">
      <xdr:nvSpPr>
        <xdr:cNvPr id="488" name="楕円 487">
          <a:extLst>
            <a:ext uri="{FF2B5EF4-FFF2-40B4-BE49-F238E27FC236}">
              <a16:creationId xmlns:a16="http://schemas.microsoft.com/office/drawing/2014/main" id="{6AC60A75-B681-4B02-97A7-125B5DA35D3E}"/>
            </a:ext>
          </a:extLst>
        </xdr:cNvPr>
        <xdr:cNvSpPr/>
      </xdr:nvSpPr>
      <xdr:spPr>
        <a:xfrm>
          <a:off x="19154775" y="64674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133350</xdr:rowOff>
    </xdr:from>
    <xdr:to>
      <xdr:col>116</xdr:col>
      <xdr:colOff>63500</xdr:colOff>
      <xdr:row>40</xdr:row>
      <xdr:rowOff>19050</xdr:rowOff>
    </xdr:to>
    <xdr:cxnSp macro="">
      <xdr:nvCxnSpPr>
        <xdr:cNvPr id="489" name="直線コネクタ 488">
          <a:extLst>
            <a:ext uri="{FF2B5EF4-FFF2-40B4-BE49-F238E27FC236}">
              <a16:creationId xmlns:a16="http://schemas.microsoft.com/office/drawing/2014/main" id="{F7F66D7E-EA16-43F9-BAE9-B46D7293BD52}"/>
            </a:ext>
          </a:extLst>
        </xdr:cNvPr>
        <xdr:cNvCxnSpPr/>
      </xdr:nvCxnSpPr>
      <xdr:spPr>
        <a:xfrm flipV="1">
          <a:off x="19202400" y="6296025"/>
          <a:ext cx="752475"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141986</xdr:rowOff>
    </xdr:from>
    <xdr:to>
      <xdr:col>107</xdr:col>
      <xdr:colOff>101600</xdr:colOff>
      <xdr:row>40</xdr:row>
      <xdr:rowOff>72136</xdr:rowOff>
    </xdr:to>
    <xdr:sp macro="" textlink="">
      <xdr:nvSpPr>
        <xdr:cNvPr id="490" name="楕円 489">
          <a:extLst>
            <a:ext uri="{FF2B5EF4-FFF2-40B4-BE49-F238E27FC236}">
              <a16:creationId xmlns:a16="http://schemas.microsoft.com/office/drawing/2014/main" id="{FB9455C4-809D-4999-84BE-5C8514B81A7B}"/>
            </a:ext>
          </a:extLst>
        </xdr:cNvPr>
        <xdr:cNvSpPr/>
      </xdr:nvSpPr>
      <xdr:spPr>
        <a:xfrm>
          <a:off x="18345150" y="64697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19050</xdr:rowOff>
    </xdr:from>
    <xdr:to>
      <xdr:col>111</xdr:col>
      <xdr:colOff>177800</xdr:colOff>
      <xdr:row>40</xdr:row>
      <xdr:rowOff>21336</xdr:rowOff>
    </xdr:to>
    <xdr:cxnSp macro="">
      <xdr:nvCxnSpPr>
        <xdr:cNvPr id="491" name="直線コネクタ 490">
          <a:extLst>
            <a:ext uri="{FF2B5EF4-FFF2-40B4-BE49-F238E27FC236}">
              <a16:creationId xmlns:a16="http://schemas.microsoft.com/office/drawing/2014/main" id="{37D57E85-9CAD-43F5-81A9-4640A33D007B}"/>
            </a:ext>
          </a:extLst>
        </xdr:cNvPr>
        <xdr:cNvCxnSpPr/>
      </xdr:nvCxnSpPr>
      <xdr:spPr>
        <a:xfrm flipV="1">
          <a:off x="18392775" y="6505575"/>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492" name="楕円 491">
          <a:extLst>
            <a:ext uri="{FF2B5EF4-FFF2-40B4-BE49-F238E27FC236}">
              <a16:creationId xmlns:a16="http://schemas.microsoft.com/office/drawing/2014/main" id="{79C584DC-5F50-4A5B-8E7B-69DD7CC22F0C}"/>
            </a:ext>
          </a:extLst>
        </xdr:cNvPr>
        <xdr:cNvSpPr/>
      </xdr:nvSpPr>
      <xdr:spPr>
        <a:xfrm>
          <a:off x="17554575" y="64890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21336</xdr:rowOff>
    </xdr:from>
    <xdr:to>
      <xdr:col>107</xdr:col>
      <xdr:colOff>50800</xdr:colOff>
      <xdr:row>40</xdr:row>
      <xdr:rowOff>53340</xdr:rowOff>
    </xdr:to>
    <xdr:cxnSp macro="">
      <xdr:nvCxnSpPr>
        <xdr:cNvPr id="493" name="直線コネクタ 492">
          <a:extLst>
            <a:ext uri="{FF2B5EF4-FFF2-40B4-BE49-F238E27FC236}">
              <a16:creationId xmlns:a16="http://schemas.microsoft.com/office/drawing/2014/main" id="{CE2084CB-F8C6-46DA-99B8-D7C5D3CC1547}"/>
            </a:ext>
          </a:extLst>
        </xdr:cNvPr>
        <xdr:cNvCxnSpPr/>
      </xdr:nvCxnSpPr>
      <xdr:spPr>
        <a:xfrm flipV="1">
          <a:off x="17602200" y="6507861"/>
          <a:ext cx="79057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4826</xdr:rowOff>
    </xdr:from>
    <xdr:to>
      <xdr:col>98</xdr:col>
      <xdr:colOff>38100</xdr:colOff>
      <xdr:row>40</xdr:row>
      <xdr:rowOff>106426</xdr:rowOff>
    </xdr:to>
    <xdr:sp macro="" textlink="">
      <xdr:nvSpPr>
        <xdr:cNvPr id="494" name="楕円 493">
          <a:extLst>
            <a:ext uri="{FF2B5EF4-FFF2-40B4-BE49-F238E27FC236}">
              <a16:creationId xmlns:a16="http://schemas.microsoft.com/office/drawing/2014/main" id="{FFCAF5D9-4436-4D63-A310-62A050A2EC3B}"/>
            </a:ext>
          </a:extLst>
        </xdr:cNvPr>
        <xdr:cNvSpPr/>
      </xdr:nvSpPr>
      <xdr:spPr>
        <a:xfrm>
          <a:off x="16754475" y="64945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53340</xdr:rowOff>
    </xdr:from>
    <xdr:to>
      <xdr:col>102</xdr:col>
      <xdr:colOff>114300</xdr:colOff>
      <xdr:row>40</xdr:row>
      <xdr:rowOff>55626</xdr:rowOff>
    </xdr:to>
    <xdr:cxnSp macro="">
      <xdr:nvCxnSpPr>
        <xdr:cNvPr id="495" name="直線コネクタ 494">
          <a:extLst>
            <a:ext uri="{FF2B5EF4-FFF2-40B4-BE49-F238E27FC236}">
              <a16:creationId xmlns:a16="http://schemas.microsoft.com/office/drawing/2014/main" id="{9D93BFF3-4C1E-4359-9DA4-D83C104EE725}"/>
            </a:ext>
          </a:extLst>
        </xdr:cNvPr>
        <xdr:cNvCxnSpPr/>
      </xdr:nvCxnSpPr>
      <xdr:spPr>
        <a:xfrm flipV="1">
          <a:off x="16802100" y="6536690"/>
          <a:ext cx="8001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77C8E229-0956-4CDE-B5EE-C681AEC1CABD}"/>
            </a:ext>
          </a:extLst>
        </xdr:cNvPr>
        <xdr:cNvSpPr txBox="1"/>
      </xdr:nvSpPr>
      <xdr:spPr>
        <a:xfrm>
          <a:off x="18983402"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96B670B8-8FB7-4B1A-83FA-7ECF8CE4EDCC}"/>
            </a:ext>
          </a:extLst>
        </xdr:cNvPr>
        <xdr:cNvSpPr txBox="1"/>
      </xdr:nvSpPr>
      <xdr:spPr>
        <a:xfrm>
          <a:off x="18183302"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A203DA45-C6E6-40C3-9028-870787FEC4D1}"/>
            </a:ext>
          </a:extLst>
        </xdr:cNvPr>
        <xdr:cNvSpPr txBox="1"/>
      </xdr:nvSpPr>
      <xdr:spPr>
        <a:xfrm>
          <a:off x="17383202" y="625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C742BF38-CFCD-4BB8-9EFB-C648D36CD9E8}"/>
            </a:ext>
          </a:extLst>
        </xdr:cNvPr>
        <xdr:cNvSpPr txBox="1"/>
      </xdr:nvSpPr>
      <xdr:spPr>
        <a:xfrm>
          <a:off x="16592627" y="62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86377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CB60267D-2674-4A82-9503-EA21A8214ABF}"/>
            </a:ext>
          </a:extLst>
        </xdr:cNvPr>
        <xdr:cNvSpPr txBox="1"/>
      </xdr:nvSpPr>
      <xdr:spPr>
        <a:xfrm>
          <a:off x="18983402" y="624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88663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547F38A8-8C1A-4537-9A6F-0C99594C0DD9}"/>
            </a:ext>
          </a:extLst>
        </xdr:cNvPr>
        <xdr:cNvSpPr txBox="1"/>
      </xdr:nvSpPr>
      <xdr:spPr>
        <a:xfrm>
          <a:off x="18183302" y="624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95267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F660ADEB-C57E-409E-800A-842B7F81C758}"/>
            </a:ext>
          </a:extLst>
        </xdr:cNvPr>
        <xdr:cNvSpPr txBox="1"/>
      </xdr:nvSpPr>
      <xdr:spPr>
        <a:xfrm>
          <a:off x="17383202" y="658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97553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44B5FB2-3358-41DE-99CE-D1B78A391263}"/>
            </a:ext>
          </a:extLst>
        </xdr:cNvPr>
        <xdr:cNvSpPr txBox="1"/>
      </xdr:nvSpPr>
      <xdr:spPr>
        <a:xfrm>
          <a:off x="16592627" y="658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9DA55119-D851-40E1-A729-32A2BC9D9DA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A987A0E8-6C5E-49E9-9636-3B7C4BF6CF1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35F6DF80-BB3C-4DA4-A3E7-628590C13AC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8F1B52B7-4A06-45D5-9794-E8FB2E59C9C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62FAD87D-D8ED-4518-BCD5-32DEF0F3DEE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56D0218C-A4D7-4148-8E48-2DC95B0DE84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307A9715-0C03-4554-9E6C-F95137FEB19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EDAFEFC-37D4-46AB-B2B0-AEC051D9906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8442D35-7756-465C-97D0-15965FAA712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7597092F-9B05-4509-9474-451019A094C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7BD03E3A-C074-4265-83BF-0949C8F2037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13C6FE99-239F-4192-9158-6B7018214317}"/>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1FB45166-8551-4658-BDA6-56885B6D6B17}"/>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394D9F5D-4A61-4E34-82B2-5E945F546446}"/>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A8354F1A-40FB-4B2C-83F2-EF54C2574033}"/>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6BFC1C06-93A1-4345-83C5-53C49FE3D9E4}"/>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2500D0F5-885C-4A5A-AC94-29D529A841EA}"/>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7317BF78-C93D-451C-9D74-26B114C81870}"/>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980B7903-8537-44B3-AA15-27B58D611703}"/>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A59AF09B-C0CC-450A-AD45-A1DA8410576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B1269DD8-BDAC-42B1-9684-FE9FD56281F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5BCC1556-14DE-4C99-A096-F6057A81604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AF24F53-8519-45E6-B28E-07228D5B0661}"/>
            </a:ext>
          </a:extLst>
        </xdr:cNvPr>
        <xdr:cNvCxnSpPr/>
      </xdr:nvCxnSpPr>
      <xdr:spPr>
        <a:xfrm flipV="1">
          <a:off x="14696439" y="9076309"/>
          <a:ext cx="0" cy="1131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717421FF-FF0B-41F3-BD82-0D834E1060CC}"/>
            </a:ext>
          </a:extLst>
        </xdr:cNvPr>
        <xdr:cNvSpPr txBox="1"/>
      </xdr:nvSpPr>
      <xdr:spPr>
        <a:xfrm>
          <a:off x="14735175" y="102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54E19AA9-0291-47FA-A491-8B9DFC455D52}"/>
            </a:ext>
          </a:extLst>
        </xdr:cNvPr>
        <xdr:cNvCxnSpPr/>
      </xdr:nvCxnSpPr>
      <xdr:spPr>
        <a:xfrm>
          <a:off x="14611350" y="10208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93A1D64F-EFE6-4EFD-BEF7-3B8161D42E51}"/>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D432718F-0B0B-458E-963D-CC6F1C6254FD}"/>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866010D3-1CF1-4F55-855A-339BF86EAE59}"/>
            </a:ext>
          </a:extLst>
        </xdr:cNvPr>
        <xdr:cNvSpPr txBox="1"/>
      </xdr:nvSpPr>
      <xdr:spPr>
        <a:xfrm>
          <a:off x="14735175" y="94861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AC090791-5908-46E4-B6E3-6B13202F6791}"/>
            </a:ext>
          </a:extLst>
        </xdr:cNvPr>
        <xdr:cNvSpPr/>
      </xdr:nvSpPr>
      <xdr:spPr>
        <a:xfrm>
          <a:off x="14649450" y="96220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059C0DEF-5D10-4EBA-BBEB-D08BCA2BCA92}"/>
            </a:ext>
          </a:extLst>
        </xdr:cNvPr>
        <xdr:cNvSpPr/>
      </xdr:nvSpPr>
      <xdr:spPr>
        <a:xfrm>
          <a:off x="13887450" y="9590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CC368FEA-2A48-4FE9-9B9E-B89AE177579A}"/>
            </a:ext>
          </a:extLst>
        </xdr:cNvPr>
        <xdr:cNvSpPr/>
      </xdr:nvSpPr>
      <xdr:spPr>
        <a:xfrm>
          <a:off x="13096875" y="95886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BE423D6D-ED02-4694-ADF5-39218B070364}"/>
            </a:ext>
          </a:extLst>
        </xdr:cNvPr>
        <xdr:cNvSpPr/>
      </xdr:nvSpPr>
      <xdr:spPr>
        <a:xfrm>
          <a:off x="122967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74A2D7FD-EEFF-4156-82A6-9E84E4B80AA5}"/>
            </a:ext>
          </a:extLst>
        </xdr:cNvPr>
        <xdr:cNvSpPr/>
      </xdr:nvSpPr>
      <xdr:spPr>
        <a:xfrm>
          <a:off x="11487150" y="954557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2F115B93-BDA1-422F-AE6D-44DC8AC7DBA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D3726D79-4A9F-46DF-8AAB-856C8BCE071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8D58E756-B11A-405C-A657-7CF8E306288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D11246B-C369-429A-92F1-92DA6747943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23D2CEB-2274-4B37-AF42-19B9A6BB16B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164084</xdr:rowOff>
    </xdr:from>
    <xdr:to>
      <xdr:col>85</xdr:col>
      <xdr:colOff>177800</xdr:colOff>
      <xdr:row>60</xdr:row>
      <xdr:rowOff>94234</xdr:rowOff>
    </xdr:to>
    <xdr:sp macro="" textlink="">
      <xdr:nvSpPr>
        <xdr:cNvPr id="542" name="楕円 541">
          <a:extLst>
            <a:ext uri="{FF2B5EF4-FFF2-40B4-BE49-F238E27FC236}">
              <a16:creationId xmlns:a16="http://schemas.microsoft.com/office/drawing/2014/main" id="{89EE3514-F70D-4C40-9B73-6E22CFC24F09}"/>
            </a:ext>
          </a:extLst>
        </xdr:cNvPr>
        <xdr:cNvSpPr/>
      </xdr:nvSpPr>
      <xdr:spPr>
        <a:xfrm>
          <a:off x="14649450" y="97240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142511</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E78E7B9D-1DB1-4727-858F-CFDACBA9438B}"/>
            </a:ext>
          </a:extLst>
        </xdr:cNvPr>
        <xdr:cNvSpPr txBox="1"/>
      </xdr:nvSpPr>
      <xdr:spPr>
        <a:xfrm>
          <a:off x="14735175" y="9708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122936</xdr:rowOff>
    </xdr:from>
    <xdr:to>
      <xdr:col>81</xdr:col>
      <xdr:colOff>101600</xdr:colOff>
      <xdr:row>60</xdr:row>
      <xdr:rowOff>53086</xdr:rowOff>
    </xdr:to>
    <xdr:sp macro="" textlink="">
      <xdr:nvSpPr>
        <xdr:cNvPr id="544" name="楕円 543">
          <a:extLst>
            <a:ext uri="{FF2B5EF4-FFF2-40B4-BE49-F238E27FC236}">
              <a16:creationId xmlns:a16="http://schemas.microsoft.com/office/drawing/2014/main" id="{86A68CBA-8731-4EE6-B463-4C6CA89F242B}"/>
            </a:ext>
          </a:extLst>
        </xdr:cNvPr>
        <xdr:cNvSpPr/>
      </xdr:nvSpPr>
      <xdr:spPr>
        <a:xfrm>
          <a:off x="13887450" y="968921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xdr:rowOff>
    </xdr:from>
    <xdr:to>
      <xdr:col>85</xdr:col>
      <xdr:colOff>127000</xdr:colOff>
      <xdr:row>60</xdr:row>
      <xdr:rowOff>43434</xdr:rowOff>
    </xdr:to>
    <xdr:cxnSp macro="">
      <xdr:nvCxnSpPr>
        <xdr:cNvPr id="545" name="直線コネクタ 544">
          <a:extLst>
            <a:ext uri="{FF2B5EF4-FFF2-40B4-BE49-F238E27FC236}">
              <a16:creationId xmlns:a16="http://schemas.microsoft.com/office/drawing/2014/main" id="{B4E36AF2-7963-4BB1-825E-4789AD839273}"/>
            </a:ext>
          </a:extLst>
        </xdr:cNvPr>
        <xdr:cNvCxnSpPr/>
      </xdr:nvCxnSpPr>
      <xdr:spPr>
        <a:xfrm>
          <a:off x="13935075" y="9727311"/>
          <a:ext cx="7620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84074</xdr:rowOff>
    </xdr:from>
    <xdr:to>
      <xdr:col>76</xdr:col>
      <xdr:colOff>165100</xdr:colOff>
      <xdr:row>60</xdr:row>
      <xdr:rowOff>14224</xdr:rowOff>
    </xdr:to>
    <xdr:sp macro="" textlink="">
      <xdr:nvSpPr>
        <xdr:cNvPr id="546" name="楕円 545">
          <a:extLst>
            <a:ext uri="{FF2B5EF4-FFF2-40B4-BE49-F238E27FC236}">
              <a16:creationId xmlns:a16="http://schemas.microsoft.com/office/drawing/2014/main" id="{37942CB0-79D4-4323-9976-BE3B5A252D8C}"/>
            </a:ext>
          </a:extLst>
        </xdr:cNvPr>
        <xdr:cNvSpPr/>
      </xdr:nvSpPr>
      <xdr:spPr>
        <a:xfrm>
          <a:off x="13096875" y="96503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134874</xdr:rowOff>
    </xdr:from>
    <xdr:to>
      <xdr:col>81</xdr:col>
      <xdr:colOff>50800</xdr:colOff>
      <xdr:row>60</xdr:row>
      <xdr:rowOff>2286</xdr:rowOff>
    </xdr:to>
    <xdr:cxnSp macro="">
      <xdr:nvCxnSpPr>
        <xdr:cNvPr id="547" name="直線コネクタ 546">
          <a:extLst>
            <a:ext uri="{FF2B5EF4-FFF2-40B4-BE49-F238E27FC236}">
              <a16:creationId xmlns:a16="http://schemas.microsoft.com/office/drawing/2014/main" id="{9686D541-7FEE-4F4B-8548-B9DD8EF1BC55}"/>
            </a:ext>
          </a:extLst>
        </xdr:cNvPr>
        <xdr:cNvCxnSpPr/>
      </xdr:nvCxnSpPr>
      <xdr:spPr>
        <a:xfrm>
          <a:off x="13144500" y="9697974"/>
          <a:ext cx="790575"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31496</xdr:rowOff>
    </xdr:from>
    <xdr:to>
      <xdr:col>72</xdr:col>
      <xdr:colOff>38100</xdr:colOff>
      <xdr:row>59</xdr:row>
      <xdr:rowOff>133096</xdr:rowOff>
    </xdr:to>
    <xdr:sp macro="" textlink="">
      <xdr:nvSpPr>
        <xdr:cNvPr id="548" name="楕円 547">
          <a:extLst>
            <a:ext uri="{FF2B5EF4-FFF2-40B4-BE49-F238E27FC236}">
              <a16:creationId xmlns:a16="http://schemas.microsoft.com/office/drawing/2014/main" id="{7DA26B3B-F40A-4D47-9B4E-4CB0AB1F59FC}"/>
            </a:ext>
          </a:extLst>
        </xdr:cNvPr>
        <xdr:cNvSpPr/>
      </xdr:nvSpPr>
      <xdr:spPr>
        <a:xfrm>
          <a:off x="12296775" y="95914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82296</xdr:rowOff>
    </xdr:from>
    <xdr:to>
      <xdr:col>76</xdr:col>
      <xdr:colOff>114300</xdr:colOff>
      <xdr:row>59</xdr:row>
      <xdr:rowOff>134874</xdr:rowOff>
    </xdr:to>
    <xdr:cxnSp macro="">
      <xdr:nvCxnSpPr>
        <xdr:cNvPr id="549" name="直線コネクタ 548">
          <a:extLst>
            <a:ext uri="{FF2B5EF4-FFF2-40B4-BE49-F238E27FC236}">
              <a16:creationId xmlns:a16="http://schemas.microsoft.com/office/drawing/2014/main" id="{8ECE0980-F75C-4118-91B9-F89ED057D23C}"/>
            </a:ext>
          </a:extLst>
        </xdr:cNvPr>
        <xdr:cNvCxnSpPr/>
      </xdr:nvCxnSpPr>
      <xdr:spPr>
        <a:xfrm>
          <a:off x="12344400" y="9648571"/>
          <a:ext cx="8001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macro="" textlink="">
      <xdr:nvSpPr>
        <xdr:cNvPr id="550" name="楕円 549">
          <a:extLst>
            <a:ext uri="{FF2B5EF4-FFF2-40B4-BE49-F238E27FC236}">
              <a16:creationId xmlns:a16="http://schemas.microsoft.com/office/drawing/2014/main" id="{62330A7D-B22A-4300-9B28-29C284D0956E}"/>
            </a:ext>
          </a:extLst>
        </xdr:cNvPr>
        <xdr:cNvSpPr/>
      </xdr:nvSpPr>
      <xdr:spPr>
        <a:xfrm>
          <a:off x="11487150" y="9363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59</xdr:row>
      <xdr:rowOff>82296</xdr:rowOff>
    </xdr:to>
    <xdr:cxnSp macro="">
      <xdr:nvCxnSpPr>
        <xdr:cNvPr id="551" name="直線コネクタ 550">
          <a:extLst>
            <a:ext uri="{FF2B5EF4-FFF2-40B4-BE49-F238E27FC236}">
              <a16:creationId xmlns:a16="http://schemas.microsoft.com/office/drawing/2014/main" id="{334E90AC-6CA2-4A7C-83F0-33FC572DC424}"/>
            </a:ext>
          </a:extLst>
        </xdr:cNvPr>
        <xdr:cNvCxnSpPr/>
      </xdr:nvCxnSpPr>
      <xdr:spPr>
        <a:xfrm>
          <a:off x="11534775" y="9401175"/>
          <a:ext cx="809625" cy="24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A759084C-6955-45DC-B4DB-FE935F1DEA11}"/>
            </a:ext>
          </a:extLst>
        </xdr:cNvPr>
        <xdr:cNvSpPr txBox="1"/>
      </xdr:nvSpPr>
      <xdr:spPr>
        <a:xfrm>
          <a:off x="13745219" y="938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2E2BD3D8-846B-4132-9D23-299494EDDF81}"/>
            </a:ext>
          </a:extLst>
        </xdr:cNvPr>
        <xdr:cNvSpPr txBox="1"/>
      </xdr:nvSpPr>
      <xdr:spPr>
        <a:xfrm>
          <a:off x="12964169" y="93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5D28F881-FF24-4539-8CDA-475E607CC6AC}"/>
            </a:ext>
          </a:extLst>
        </xdr:cNvPr>
        <xdr:cNvSpPr txBox="1"/>
      </xdr:nvSpPr>
      <xdr:spPr>
        <a:xfrm>
          <a:off x="12164069" y="9342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E7C8C8B5-89C4-4BA3-A432-6B2509FD7617}"/>
            </a:ext>
          </a:extLst>
        </xdr:cNvPr>
        <xdr:cNvSpPr txBox="1"/>
      </xdr:nvSpPr>
      <xdr:spPr>
        <a:xfrm>
          <a:off x="11354444" y="9628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44213</xdr:rowOff>
    </xdr:from>
    <xdr:ext cx="405111" cy="259045"/>
    <xdr:sp macro="" textlink="">
      <xdr:nvSpPr>
        <xdr:cNvPr id="556" name="n_1mainValue【学校施設】&#10;有形固定資産減価償却率">
          <a:extLst>
            <a:ext uri="{FF2B5EF4-FFF2-40B4-BE49-F238E27FC236}">
              <a16:creationId xmlns:a16="http://schemas.microsoft.com/office/drawing/2014/main" id="{1F67AC23-4B0C-4709-88F5-04F3A7954126}"/>
            </a:ext>
          </a:extLst>
        </xdr:cNvPr>
        <xdr:cNvSpPr txBox="1"/>
      </xdr:nvSpPr>
      <xdr:spPr>
        <a:xfrm>
          <a:off x="13745219" y="977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5351</xdr:rowOff>
    </xdr:from>
    <xdr:ext cx="405111" cy="259045"/>
    <xdr:sp macro="" textlink="">
      <xdr:nvSpPr>
        <xdr:cNvPr id="557" name="n_2mainValue【学校施設】&#10;有形固定資産減価償却率">
          <a:extLst>
            <a:ext uri="{FF2B5EF4-FFF2-40B4-BE49-F238E27FC236}">
              <a16:creationId xmlns:a16="http://schemas.microsoft.com/office/drawing/2014/main" id="{9936481C-BF42-4BAC-BE69-BD1FC03259F6}"/>
            </a:ext>
          </a:extLst>
        </xdr:cNvPr>
        <xdr:cNvSpPr txBox="1"/>
      </xdr:nvSpPr>
      <xdr:spPr>
        <a:xfrm>
          <a:off x="12964169" y="9733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124223</xdr:rowOff>
    </xdr:from>
    <xdr:ext cx="405111" cy="259045"/>
    <xdr:sp macro="" textlink="">
      <xdr:nvSpPr>
        <xdr:cNvPr id="558" name="n_3mainValue【学校施設】&#10;有形固定資産減価償却率">
          <a:extLst>
            <a:ext uri="{FF2B5EF4-FFF2-40B4-BE49-F238E27FC236}">
              <a16:creationId xmlns:a16="http://schemas.microsoft.com/office/drawing/2014/main" id="{7EA5D81E-13B1-4AE0-87C4-EFE97C51788D}"/>
            </a:ext>
          </a:extLst>
        </xdr:cNvPr>
        <xdr:cNvSpPr txBox="1"/>
      </xdr:nvSpPr>
      <xdr:spPr>
        <a:xfrm>
          <a:off x="12164069" y="9684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macro="" textlink="">
      <xdr:nvSpPr>
        <xdr:cNvPr id="559" name="n_4mainValue【学校施設】&#10;有形固定資産減価償却率">
          <a:extLst>
            <a:ext uri="{FF2B5EF4-FFF2-40B4-BE49-F238E27FC236}">
              <a16:creationId xmlns:a16="http://schemas.microsoft.com/office/drawing/2014/main" id="{4DDD03A6-D167-445C-B41F-280F64A1F873}"/>
            </a:ext>
          </a:extLst>
        </xdr:cNvPr>
        <xdr:cNvSpPr txBox="1"/>
      </xdr:nvSpPr>
      <xdr:spPr>
        <a:xfrm>
          <a:off x="11354444" y="914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DB7A3860-8351-4389-9B1E-8D04EE657ED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70AECE80-B55B-4F73-A4ED-377E98CB139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2680D119-7C2F-40D0-BE7C-809725D234F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51B0C055-5535-4F7D-9AAB-8BF63148882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11C60206-13BA-4785-B6EA-EA2E64CFD48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717F27FE-4127-4914-BE9D-3EB8AF23A9D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1D5F0CA7-2817-4E32-906D-0DD0D49F770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D249E816-97C0-4EBD-BF2D-CB97DDCA716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DF93568A-7BAD-436C-BC5A-87E160D5629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3F71291A-A6CB-4D11-9414-A1F2C714D29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F5D631A2-95A0-4BC1-9582-B811437C5735}"/>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70C42A2F-7AA7-410E-9F48-4B87606D5F37}"/>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B9F84411-0AD0-4713-9869-FBB4542E80BA}"/>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9397E3FC-D7A0-43AD-B404-5496522EC924}"/>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B2652DC3-3E67-4690-8805-219F0C0D088D}"/>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BD232583-FB1D-4346-B01A-F4CECC836A90}"/>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3ED1D383-B59B-4650-85B9-61A1EC333C20}"/>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64D51D89-9A96-406D-A5D4-E79ED675A19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C8AA8DD-7111-4990-9797-12DD793ABC7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FD9C7962-C685-4545-8B15-42ADA0D552E2}"/>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4F7BC3F5-4E0F-4CBC-AB0F-CF4D9DBC4B3F}"/>
            </a:ext>
          </a:extLst>
        </xdr:cNvPr>
        <xdr:cNvCxnSpPr/>
      </xdr:nvCxnSpPr>
      <xdr:spPr>
        <a:xfrm flipV="1">
          <a:off x="19954239" y="9219374"/>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C5F40685-91B2-4B2C-B9BF-4A339FDABE99}"/>
            </a:ext>
          </a:extLst>
        </xdr:cNvPr>
        <xdr:cNvSpPr txBox="1"/>
      </xdr:nvSpPr>
      <xdr:spPr>
        <a:xfrm>
          <a:off x="19992975" y="103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7440A762-3594-4163-8F43-A47FB2BCF2B4}"/>
            </a:ext>
          </a:extLst>
        </xdr:cNvPr>
        <xdr:cNvCxnSpPr/>
      </xdr:nvCxnSpPr>
      <xdr:spPr>
        <a:xfrm>
          <a:off x="19878675" y="103151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E023E20F-D2E4-4E88-86F2-35605D049ECE}"/>
            </a:ext>
          </a:extLst>
        </xdr:cNvPr>
        <xdr:cNvSpPr txBox="1"/>
      </xdr:nvSpPr>
      <xdr:spPr>
        <a:xfrm>
          <a:off x="19992975" y="900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9E9D14E7-C2E7-4066-AE48-4987C46BFA41}"/>
            </a:ext>
          </a:extLst>
        </xdr:cNvPr>
        <xdr:cNvCxnSpPr/>
      </xdr:nvCxnSpPr>
      <xdr:spPr>
        <a:xfrm>
          <a:off x="19878675" y="92193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3167F37F-3658-4C2C-873B-A72FD5810C23}"/>
            </a:ext>
          </a:extLst>
        </xdr:cNvPr>
        <xdr:cNvSpPr txBox="1"/>
      </xdr:nvSpPr>
      <xdr:spPr>
        <a:xfrm>
          <a:off x="19992975" y="9913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4D7B49B7-313A-4457-90E1-9B1F15ECFBBA}"/>
            </a:ext>
          </a:extLst>
        </xdr:cNvPr>
        <xdr:cNvSpPr/>
      </xdr:nvSpPr>
      <xdr:spPr>
        <a:xfrm>
          <a:off x="19897725" y="99347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347BBEF2-C36B-451D-AF73-F98DAF59EB06}"/>
            </a:ext>
          </a:extLst>
        </xdr:cNvPr>
        <xdr:cNvSpPr/>
      </xdr:nvSpPr>
      <xdr:spPr>
        <a:xfrm>
          <a:off x="19154775" y="99513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D10F6268-3281-434D-892B-6C77490B67EF}"/>
            </a:ext>
          </a:extLst>
        </xdr:cNvPr>
        <xdr:cNvSpPr/>
      </xdr:nvSpPr>
      <xdr:spPr>
        <a:xfrm>
          <a:off x="18345150" y="9951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A1973132-2304-42F4-8DA7-7297D89D6C86}"/>
            </a:ext>
          </a:extLst>
        </xdr:cNvPr>
        <xdr:cNvSpPr/>
      </xdr:nvSpPr>
      <xdr:spPr>
        <a:xfrm>
          <a:off x="17554575" y="99441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7D456B48-5FDD-4FE9-8AF2-5BEB96CD95DE}"/>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5D225FD7-A3B7-4873-BE56-16A262A284D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5CFF021-ED93-4DE9-9412-F67C9428A97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53701504-737F-4B88-B97B-BEE76668F6B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7863B9A2-7163-4919-9A22-47FD069E53A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66D94B1E-6AC2-4924-B3EC-48F66B21E19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23495</xdr:rowOff>
    </xdr:from>
    <xdr:to>
      <xdr:col>116</xdr:col>
      <xdr:colOff>114300</xdr:colOff>
      <xdr:row>61</xdr:row>
      <xdr:rowOff>125095</xdr:rowOff>
    </xdr:to>
    <xdr:sp macro="" textlink="">
      <xdr:nvSpPr>
        <xdr:cNvPr id="596" name="楕円 595">
          <a:extLst>
            <a:ext uri="{FF2B5EF4-FFF2-40B4-BE49-F238E27FC236}">
              <a16:creationId xmlns:a16="http://schemas.microsoft.com/office/drawing/2014/main" id="{2CC89635-C620-4EFD-AAA2-E50F1AB459D3}"/>
            </a:ext>
          </a:extLst>
        </xdr:cNvPr>
        <xdr:cNvSpPr/>
      </xdr:nvSpPr>
      <xdr:spPr>
        <a:xfrm>
          <a:off x="19897725" y="99136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46372</xdr:rowOff>
    </xdr:from>
    <xdr:ext cx="469744" cy="259045"/>
    <xdr:sp macro="" textlink="">
      <xdr:nvSpPr>
        <xdr:cNvPr id="597" name="【学校施設】&#10;一人当たり面積該当値テキスト">
          <a:extLst>
            <a:ext uri="{FF2B5EF4-FFF2-40B4-BE49-F238E27FC236}">
              <a16:creationId xmlns:a16="http://schemas.microsoft.com/office/drawing/2014/main" id="{8C814D48-0B3B-48CC-B69E-43DAF624A2D7}"/>
            </a:ext>
          </a:extLst>
        </xdr:cNvPr>
        <xdr:cNvSpPr txBox="1"/>
      </xdr:nvSpPr>
      <xdr:spPr>
        <a:xfrm>
          <a:off x="19992975" y="97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34925</xdr:rowOff>
    </xdr:from>
    <xdr:to>
      <xdr:col>112</xdr:col>
      <xdr:colOff>38100</xdr:colOff>
      <xdr:row>61</xdr:row>
      <xdr:rowOff>136525</xdr:rowOff>
    </xdr:to>
    <xdr:sp macro="" textlink="">
      <xdr:nvSpPr>
        <xdr:cNvPr id="598" name="楕円 597">
          <a:extLst>
            <a:ext uri="{FF2B5EF4-FFF2-40B4-BE49-F238E27FC236}">
              <a16:creationId xmlns:a16="http://schemas.microsoft.com/office/drawing/2014/main" id="{C2114C1F-0292-4C34-A0DC-95787C528E0E}"/>
            </a:ext>
          </a:extLst>
        </xdr:cNvPr>
        <xdr:cNvSpPr/>
      </xdr:nvSpPr>
      <xdr:spPr>
        <a:xfrm>
          <a:off x="19154775" y="99218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74295</xdr:rowOff>
    </xdr:from>
    <xdr:to>
      <xdr:col>116</xdr:col>
      <xdr:colOff>63500</xdr:colOff>
      <xdr:row>61</xdr:row>
      <xdr:rowOff>85725</xdr:rowOff>
    </xdr:to>
    <xdr:cxnSp macro="">
      <xdr:nvCxnSpPr>
        <xdr:cNvPr id="599" name="直線コネクタ 598">
          <a:extLst>
            <a:ext uri="{FF2B5EF4-FFF2-40B4-BE49-F238E27FC236}">
              <a16:creationId xmlns:a16="http://schemas.microsoft.com/office/drawing/2014/main" id="{4174843D-DF8B-4716-9985-B32B6710E52D}"/>
            </a:ext>
          </a:extLst>
        </xdr:cNvPr>
        <xdr:cNvCxnSpPr/>
      </xdr:nvCxnSpPr>
      <xdr:spPr>
        <a:xfrm flipV="1">
          <a:off x="19202400" y="9961245"/>
          <a:ext cx="7524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38926</xdr:rowOff>
    </xdr:from>
    <xdr:to>
      <xdr:col>107</xdr:col>
      <xdr:colOff>101600</xdr:colOff>
      <xdr:row>61</xdr:row>
      <xdr:rowOff>140526</xdr:rowOff>
    </xdr:to>
    <xdr:sp macro="" textlink="">
      <xdr:nvSpPr>
        <xdr:cNvPr id="600" name="楕円 599">
          <a:extLst>
            <a:ext uri="{FF2B5EF4-FFF2-40B4-BE49-F238E27FC236}">
              <a16:creationId xmlns:a16="http://schemas.microsoft.com/office/drawing/2014/main" id="{FFC261A1-443F-41AB-9D6F-E2BAB4F3A154}"/>
            </a:ext>
          </a:extLst>
        </xdr:cNvPr>
        <xdr:cNvSpPr/>
      </xdr:nvSpPr>
      <xdr:spPr>
        <a:xfrm>
          <a:off x="18345150" y="99258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85725</xdr:rowOff>
    </xdr:from>
    <xdr:to>
      <xdr:col>111</xdr:col>
      <xdr:colOff>177800</xdr:colOff>
      <xdr:row>61</xdr:row>
      <xdr:rowOff>89726</xdr:rowOff>
    </xdr:to>
    <xdr:cxnSp macro="">
      <xdr:nvCxnSpPr>
        <xdr:cNvPr id="601" name="直線コネクタ 600">
          <a:extLst>
            <a:ext uri="{FF2B5EF4-FFF2-40B4-BE49-F238E27FC236}">
              <a16:creationId xmlns:a16="http://schemas.microsoft.com/office/drawing/2014/main" id="{D40E541C-05AD-42C8-A84A-303C5E6E1131}"/>
            </a:ext>
          </a:extLst>
        </xdr:cNvPr>
        <xdr:cNvCxnSpPr/>
      </xdr:nvCxnSpPr>
      <xdr:spPr>
        <a:xfrm flipV="1">
          <a:off x="18392775" y="9969500"/>
          <a:ext cx="809625"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45783</xdr:rowOff>
    </xdr:from>
    <xdr:to>
      <xdr:col>102</xdr:col>
      <xdr:colOff>165100</xdr:colOff>
      <xdr:row>61</xdr:row>
      <xdr:rowOff>147383</xdr:rowOff>
    </xdr:to>
    <xdr:sp macro="" textlink="">
      <xdr:nvSpPr>
        <xdr:cNvPr id="602" name="楕円 601">
          <a:extLst>
            <a:ext uri="{FF2B5EF4-FFF2-40B4-BE49-F238E27FC236}">
              <a16:creationId xmlns:a16="http://schemas.microsoft.com/office/drawing/2014/main" id="{FA771195-A5A5-4C60-A3E9-BF2AA1554009}"/>
            </a:ext>
          </a:extLst>
        </xdr:cNvPr>
        <xdr:cNvSpPr/>
      </xdr:nvSpPr>
      <xdr:spPr>
        <a:xfrm>
          <a:off x="17554575" y="99359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89726</xdr:rowOff>
    </xdr:from>
    <xdr:to>
      <xdr:col>107</xdr:col>
      <xdr:colOff>50800</xdr:colOff>
      <xdr:row>61</xdr:row>
      <xdr:rowOff>96583</xdr:rowOff>
    </xdr:to>
    <xdr:cxnSp macro="">
      <xdr:nvCxnSpPr>
        <xdr:cNvPr id="603" name="直線コネクタ 602">
          <a:extLst>
            <a:ext uri="{FF2B5EF4-FFF2-40B4-BE49-F238E27FC236}">
              <a16:creationId xmlns:a16="http://schemas.microsoft.com/office/drawing/2014/main" id="{A5C6AB06-7DFD-43C4-9220-D6286681A6F2}"/>
            </a:ext>
          </a:extLst>
        </xdr:cNvPr>
        <xdr:cNvCxnSpPr/>
      </xdr:nvCxnSpPr>
      <xdr:spPr>
        <a:xfrm flipV="1">
          <a:off x="17602200" y="9973501"/>
          <a:ext cx="790575"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54356</xdr:rowOff>
    </xdr:from>
    <xdr:to>
      <xdr:col>98</xdr:col>
      <xdr:colOff>38100</xdr:colOff>
      <xdr:row>61</xdr:row>
      <xdr:rowOff>155956</xdr:rowOff>
    </xdr:to>
    <xdr:sp macro="" textlink="">
      <xdr:nvSpPr>
        <xdr:cNvPr id="604" name="楕円 603">
          <a:extLst>
            <a:ext uri="{FF2B5EF4-FFF2-40B4-BE49-F238E27FC236}">
              <a16:creationId xmlns:a16="http://schemas.microsoft.com/office/drawing/2014/main" id="{5BA14365-8362-4DDC-B4E3-CCA8A07934F5}"/>
            </a:ext>
          </a:extLst>
        </xdr:cNvPr>
        <xdr:cNvSpPr/>
      </xdr:nvSpPr>
      <xdr:spPr>
        <a:xfrm>
          <a:off x="16754475" y="99413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96583</xdr:rowOff>
    </xdr:from>
    <xdr:to>
      <xdr:col>102</xdr:col>
      <xdr:colOff>114300</xdr:colOff>
      <xdr:row>61</xdr:row>
      <xdr:rowOff>105156</xdr:rowOff>
    </xdr:to>
    <xdr:cxnSp macro="">
      <xdr:nvCxnSpPr>
        <xdr:cNvPr id="605" name="直線コネクタ 604">
          <a:extLst>
            <a:ext uri="{FF2B5EF4-FFF2-40B4-BE49-F238E27FC236}">
              <a16:creationId xmlns:a16="http://schemas.microsoft.com/office/drawing/2014/main" id="{936A3E22-4425-47D6-AF70-2458739F1880}"/>
            </a:ext>
          </a:extLst>
        </xdr:cNvPr>
        <xdr:cNvCxnSpPr/>
      </xdr:nvCxnSpPr>
      <xdr:spPr>
        <a:xfrm flipV="1">
          <a:off x="16802100" y="9983533"/>
          <a:ext cx="8001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74B5B754-F3A2-40AB-A517-F182E6521910}"/>
            </a:ext>
          </a:extLst>
        </xdr:cNvPr>
        <xdr:cNvSpPr txBox="1"/>
      </xdr:nvSpPr>
      <xdr:spPr>
        <a:xfrm>
          <a:off x="18983402" y="100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A9B955F8-D222-41AB-896F-EEBA5DB948B3}"/>
            </a:ext>
          </a:extLst>
        </xdr:cNvPr>
        <xdr:cNvSpPr txBox="1"/>
      </xdr:nvSpPr>
      <xdr:spPr>
        <a:xfrm>
          <a:off x="18183302" y="100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0DB39712-BB0F-46EB-9A14-2BEDD6A5F8EE}"/>
            </a:ext>
          </a:extLst>
        </xdr:cNvPr>
        <xdr:cNvSpPr txBox="1"/>
      </xdr:nvSpPr>
      <xdr:spPr>
        <a:xfrm>
          <a:off x="17383202" y="1003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2DC6FFB0-816B-4DDC-AB10-5A3A45015480}"/>
            </a:ext>
          </a:extLst>
        </xdr:cNvPr>
        <xdr:cNvSpPr txBox="1"/>
      </xdr:nvSpPr>
      <xdr:spPr>
        <a:xfrm>
          <a:off x="16592627" y="100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153052</xdr:rowOff>
    </xdr:from>
    <xdr:ext cx="469744" cy="259045"/>
    <xdr:sp macro="" textlink="">
      <xdr:nvSpPr>
        <xdr:cNvPr id="610" name="n_1mainValue【学校施設】&#10;一人当たり面積">
          <a:extLst>
            <a:ext uri="{FF2B5EF4-FFF2-40B4-BE49-F238E27FC236}">
              <a16:creationId xmlns:a16="http://schemas.microsoft.com/office/drawing/2014/main" id="{BE3F9FB4-1265-4713-B997-FA353AFBA347}"/>
            </a:ext>
          </a:extLst>
        </xdr:cNvPr>
        <xdr:cNvSpPr txBox="1"/>
      </xdr:nvSpPr>
      <xdr:spPr>
        <a:xfrm>
          <a:off x="18983402" y="971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157053</xdr:rowOff>
    </xdr:from>
    <xdr:ext cx="469744" cy="259045"/>
    <xdr:sp macro="" textlink="">
      <xdr:nvSpPr>
        <xdr:cNvPr id="611" name="n_2mainValue【学校施設】&#10;一人当たり面積">
          <a:extLst>
            <a:ext uri="{FF2B5EF4-FFF2-40B4-BE49-F238E27FC236}">
              <a16:creationId xmlns:a16="http://schemas.microsoft.com/office/drawing/2014/main" id="{776F3158-543C-4F5B-BA9B-729FAB59C02C}"/>
            </a:ext>
          </a:extLst>
        </xdr:cNvPr>
        <xdr:cNvSpPr txBox="1"/>
      </xdr:nvSpPr>
      <xdr:spPr>
        <a:xfrm>
          <a:off x="18183302" y="972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163910</xdr:rowOff>
    </xdr:from>
    <xdr:ext cx="469744" cy="259045"/>
    <xdr:sp macro="" textlink="">
      <xdr:nvSpPr>
        <xdr:cNvPr id="612" name="n_3mainValue【学校施設】&#10;一人当たり面積">
          <a:extLst>
            <a:ext uri="{FF2B5EF4-FFF2-40B4-BE49-F238E27FC236}">
              <a16:creationId xmlns:a16="http://schemas.microsoft.com/office/drawing/2014/main" id="{5AF7C1CE-46BF-44A2-A356-BC3F52ED42F9}"/>
            </a:ext>
          </a:extLst>
        </xdr:cNvPr>
        <xdr:cNvSpPr txBox="1"/>
      </xdr:nvSpPr>
      <xdr:spPr>
        <a:xfrm>
          <a:off x="17383202" y="972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1033</xdr:rowOff>
    </xdr:from>
    <xdr:ext cx="469744" cy="259045"/>
    <xdr:sp macro="" textlink="">
      <xdr:nvSpPr>
        <xdr:cNvPr id="613" name="n_4mainValue【学校施設】&#10;一人当たり面積">
          <a:extLst>
            <a:ext uri="{FF2B5EF4-FFF2-40B4-BE49-F238E27FC236}">
              <a16:creationId xmlns:a16="http://schemas.microsoft.com/office/drawing/2014/main" id="{899194A9-CF21-45AA-A356-16839AEC95C6}"/>
            </a:ext>
          </a:extLst>
        </xdr:cNvPr>
        <xdr:cNvSpPr txBox="1"/>
      </xdr:nvSpPr>
      <xdr:spPr>
        <a:xfrm>
          <a:off x="16592627" y="972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6C6DDB68-02BC-46FA-9E2F-3D3CFB0C1CC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6B2079C1-FFD3-420D-B431-6C23878F929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32ADEB7C-D4BF-41A5-9666-8D55AB22EAC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54266CAC-8A1F-4E82-92D6-30AE0FD8DE3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F91BAD50-4E4A-4E49-A09E-631BF018A39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3B9F4940-DBB8-4581-9652-55355CDED41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B39E815E-EC56-45D7-94CA-4C77680C467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E9E3472A-C670-407E-B2B7-7587B009B1F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2450CF47-3B35-49F0-A88C-95A443FE883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9B9E6FE1-8858-4BFF-AD67-49843DFBC1B5}"/>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EC3960B4-4749-4016-9BC4-6B640A971EA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21D36F5E-9153-43A6-B573-189752CE5F91}"/>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D6456253-C3DD-4C5A-86D3-4999873BCB68}"/>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DEA3DA70-2BEA-4B60-8195-70DBCEDEF167}"/>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2D1B20D7-B893-45DB-8F88-48E8B6778221}"/>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E300CB3D-97F0-4304-AEB8-5A97F0A30732}"/>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B855D79A-B1EF-4AB3-BE6F-884EDCC651BC}"/>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D9624DE9-2356-4CC2-A04F-BD7C710878C8}"/>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B7C44D9D-06AC-49E0-9451-B1B00989483A}"/>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FAE4B587-A347-48D7-B832-0BFFE55A61BB}"/>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A71E8B54-D8A5-4B04-A4D3-2C66387C4E5B}"/>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0ED9F504-64FA-4883-8786-3673D3FEF63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14A48344-E73A-40C9-8727-18689C2A5B40}"/>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CAEF8538-42C6-4F68-8FCE-717A754770E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075120FF-7379-4A04-80C0-D210BFD33CB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51146804-B108-43D2-A158-2E8002953C31}"/>
            </a:ext>
          </a:extLst>
        </xdr:cNvPr>
        <xdr:cNvCxnSpPr/>
      </xdr:nvCxnSpPr>
      <xdr:spPr>
        <a:xfrm flipV="1">
          <a:off x="14696439" y="12744813"/>
          <a:ext cx="0" cy="134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103C4BA3-8197-4FFD-BB27-CBCFB3F33E84}"/>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974DF7A3-013F-48D7-A16C-D560AE081F69}"/>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E2553F40-4CFE-4AB6-9057-987F8439CEAA}"/>
            </a:ext>
          </a:extLst>
        </xdr:cNvPr>
        <xdr:cNvSpPr txBox="1"/>
      </xdr:nvSpPr>
      <xdr:spPr>
        <a:xfrm>
          <a:off x="14735175" y="1253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B012F419-8091-4B26-BD06-712495D4BDF8}"/>
            </a:ext>
          </a:extLst>
        </xdr:cNvPr>
        <xdr:cNvCxnSpPr/>
      </xdr:nvCxnSpPr>
      <xdr:spPr>
        <a:xfrm>
          <a:off x="14611350" y="12744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0FCA9864-6704-4DBE-99ED-EEB52FB9E9D0}"/>
            </a:ext>
          </a:extLst>
        </xdr:cNvPr>
        <xdr:cNvSpPr txBox="1"/>
      </xdr:nvSpPr>
      <xdr:spPr>
        <a:xfrm>
          <a:off x="14735175" y="13288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53152345-5AA5-4327-8ED1-1BBC8645259B}"/>
            </a:ext>
          </a:extLst>
        </xdr:cNvPr>
        <xdr:cNvSpPr/>
      </xdr:nvSpPr>
      <xdr:spPr>
        <a:xfrm>
          <a:off x="14649450"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45A33F01-17D6-483B-9159-0E66AE6FB300}"/>
            </a:ext>
          </a:extLst>
        </xdr:cNvPr>
        <xdr:cNvSpPr/>
      </xdr:nvSpPr>
      <xdr:spPr>
        <a:xfrm>
          <a:off x="13887450" y="13295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A20E2EB1-967B-4C07-9586-C9C038DE9EC6}"/>
            </a:ext>
          </a:extLst>
        </xdr:cNvPr>
        <xdr:cNvSpPr/>
      </xdr:nvSpPr>
      <xdr:spPr>
        <a:xfrm>
          <a:off x="13096875" y="13285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B1B2DAEF-C54D-4E88-948D-85F39E825135}"/>
            </a:ext>
          </a:extLst>
        </xdr:cNvPr>
        <xdr:cNvSpPr/>
      </xdr:nvSpPr>
      <xdr:spPr>
        <a:xfrm>
          <a:off x="12296775" y="132842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23B06FB8-0EF0-40AB-9E62-9FBA60FFEF89}"/>
            </a:ext>
          </a:extLst>
        </xdr:cNvPr>
        <xdr:cNvSpPr/>
      </xdr:nvSpPr>
      <xdr:spPr>
        <a:xfrm>
          <a:off x="11487150" y="1328574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C91B649-5BD7-4A97-8549-15DE073D46F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A7905812-5858-4730-83FE-B859515610C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1C632D8-054C-4D51-843C-4F1B527A458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7FF67F5D-B2E2-4A58-8084-8DF447FE45D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C9641597-6903-406A-9398-C9412DE830D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99968</xdr:rowOff>
    </xdr:from>
    <xdr:to>
      <xdr:col>85</xdr:col>
      <xdr:colOff>177800</xdr:colOff>
      <xdr:row>81</xdr:row>
      <xdr:rowOff>30118</xdr:rowOff>
    </xdr:to>
    <xdr:sp macro="" textlink="">
      <xdr:nvSpPr>
        <xdr:cNvPr id="655" name="楕円 654">
          <a:extLst>
            <a:ext uri="{FF2B5EF4-FFF2-40B4-BE49-F238E27FC236}">
              <a16:creationId xmlns:a16="http://schemas.microsoft.com/office/drawing/2014/main" id="{73DE203E-305F-43A9-B919-56ACFEE8C358}"/>
            </a:ext>
          </a:extLst>
        </xdr:cNvPr>
        <xdr:cNvSpPr/>
      </xdr:nvSpPr>
      <xdr:spPr>
        <a:xfrm>
          <a:off x="14649450" y="1306666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122845</xdr:rowOff>
    </xdr:from>
    <xdr:ext cx="405111" cy="259045"/>
    <xdr:sp macro="" textlink="">
      <xdr:nvSpPr>
        <xdr:cNvPr id="656" name="【児童館】&#10;有形固定資産減価償却率該当値テキスト">
          <a:extLst>
            <a:ext uri="{FF2B5EF4-FFF2-40B4-BE49-F238E27FC236}">
              <a16:creationId xmlns:a16="http://schemas.microsoft.com/office/drawing/2014/main" id="{596C7E9A-F0E3-49D9-B1F4-B23D47C531DF}"/>
            </a:ext>
          </a:extLst>
        </xdr:cNvPr>
        <xdr:cNvSpPr txBox="1"/>
      </xdr:nvSpPr>
      <xdr:spPr>
        <a:xfrm>
          <a:off x="14735175" y="12927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130992</xdr:rowOff>
    </xdr:from>
    <xdr:to>
      <xdr:col>81</xdr:col>
      <xdr:colOff>101600</xdr:colOff>
      <xdr:row>81</xdr:row>
      <xdr:rowOff>61142</xdr:rowOff>
    </xdr:to>
    <xdr:sp macro="" textlink="">
      <xdr:nvSpPr>
        <xdr:cNvPr id="657" name="楕円 656">
          <a:extLst>
            <a:ext uri="{FF2B5EF4-FFF2-40B4-BE49-F238E27FC236}">
              <a16:creationId xmlns:a16="http://schemas.microsoft.com/office/drawing/2014/main" id="{DDB67FE7-3A56-4F55-8694-5509D6E9A253}"/>
            </a:ext>
          </a:extLst>
        </xdr:cNvPr>
        <xdr:cNvSpPr/>
      </xdr:nvSpPr>
      <xdr:spPr>
        <a:xfrm>
          <a:off x="13887450" y="130945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150768</xdr:rowOff>
    </xdr:from>
    <xdr:to>
      <xdr:col>85</xdr:col>
      <xdr:colOff>127000</xdr:colOff>
      <xdr:row>81</xdr:row>
      <xdr:rowOff>10342</xdr:rowOff>
    </xdr:to>
    <xdr:cxnSp macro="">
      <xdr:nvCxnSpPr>
        <xdr:cNvPr id="658" name="直線コネクタ 657">
          <a:extLst>
            <a:ext uri="{FF2B5EF4-FFF2-40B4-BE49-F238E27FC236}">
              <a16:creationId xmlns:a16="http://schemas.microsoft.com/office/drawing/2014/main" id="{7EEB26D7-22F5-4289-AAA5-8C9C51111E00}"/>
            </a:ext>
          </a:extLst>
        </xdr:cNvPr>
        <xdr:cNvCxnSpPr/>
      </xdr:nvCxnSpPr>
      <xdr:spPr>
        <a:xfrm flipV="1">
          <a:off x="13935075" y="13114293"/>
          <a:ext cx="762000" cy="1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75474</xdr:rowOff>
    </xdr:from>
    <xdr:to>
      <xdr:col>76</xdr:col>
      <xdr:colOff>165100</xdr:colOff>
      <xdr:row>81</xdr:row>
      <xdr:rowOff>5624</xdr:rowOff>
    </xdr:to>
    <xdr:sp macro="" textlink="">
      <xdr:nvSpPr>
        <xdr:cNvPr id="659" name="楕円 658">
          <a:extLst>
            <a:ext uri="{FF2B5EF4-FFF2-40B4-BE49-F238E27FC236}">
              <a16:creationId xmlns:a16="http://schemas.microsoft.com/office/drawing/2014/main" id="{448256B1-B796-4600-93D9-17C887B18BC3}"/>
            </a:ext>
          </a:extLst>
        </xdr:cNvPr>
        <xdr:cNvSpPr/>
      </xdr:nvSpPr>
      <xdr:spPr>
        <a:xfrm>
          <a:off x="13096875" y="130389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126274</xdr:rowOff>
    </xdr:from>
    <xdr:to>
      <xdr:col>81</xdr:col>
      <xdr:colOff>50800</xdr:colOff>
      <xdr:row>81</xdr:row>
      <xdr:rowOff>10342</xdr:rowOff>
    </xdr:to>
    <xdr:cxnSp macro="">
      <xdr:nvCxnSpPr>
        <xdr:cNvPr id="660" name="直線コネクタ 659">
          <a:extLst>
            <a:ext uri="{FF2B5EF4-FFF2-40B4-BE49-F238E27FC236}">
              <a16:creationId xmlns:a16="http://schemas.microsoft.com/office/drawing/2014/main" id="{5985897B-3FE8-47DE-8E98-95A4AA4C9DC5}"/>
            </a:ext>
          </a:extLst>
        </xdr:cNvPr>
        <xdr:cNvCxnSpPr/>
      </xdr:nvCxnSpPr>
      <xdr:spPr>
        <a:xfrm>
          <a:off x="13144500" y="13086624"/>
          <a:ext cx="790575"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6894</xdr:rowOff>
    </xdr:from>
    <xdr:to>
      <xdr:col>72</xdr:col>
      <xdr:colOff>38100</xdr:colOff>
      <xdr:row>80</xdr:row>
      <xdr:rowOff>108494</xdr:rowOff>
    </xdr:to>
    <xdr:sp macro="" textlink="">
      <xdr:nvSpPr>
        <xdr:cNvPr id="661" name="楕円 660">
          <a:extLst>
            <a:ext uri="{FF2B5EF4-FFF2-40B4-BE49-F238E27FC236}">
              <a16:creationId xmlns:a16="http://schemas.microsoft.com/office/drawing/2014/main" id="{2060636D-D81B-4933-B1AD-2AF891E5B242}"/>
            </a:ext>
          </a:extLst>
        </xdr:cNvPr>
        <xdr:cNvSpPr/>
      </xdr:nvSpPr>
      <xdr:spPr>
        <a:xfrm>
          <a:off x="12296775" y="129735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57694</xdr:rowOff>
    </xdr:from>
    <xdr:to>
      <xdr:col>76</xdr:col>
      <xdr:colOff>114300</xdr:colOff>
      <xdr:row>80</xdr:row>
      <xdr:rowOff>126274</xdr:rowOff>
    </xdr:to>
    <xdr:cxnSp macro="">
      <xdr:nvCxnSpPr>
        <xdr:cNvPr id="662" name="直線コネクタ 661">
          <a:extLst>
            <a:ext uri="{FF2B5EF4-FFF2-40B4-BE49-F238E27FC236}">
              <a16:creationId xmlns:a16="http://schemas.microsoft.com/office/drawing/2014/main" id="{BDB9BE22-261C-4DE5-9D15-F4F10D97EC40}"/>
            </a:ext>
          </a:extLst>
        </xdr:cNvPr>
        <xdr:cNvCxnSpPr/>
      </xdr:nvCxnSpPr>
      <xdr:spPr>
        <a:xfrm>
          <a:off x="12344400" y="13021219"/>
          <a:ext cx="8001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104866</xdr:rowOff>
    </xdr:from>
    <xdr:to>
      <xdr:col>67</xdr:col>
      <xdr:colOff>101600</xdr:colOff>
      <xdr:row>81</xdr:row>
      <xdr:rowOff>35016</xdr:rowOff>
    </xdr:to>
    <xdr:sp macro="" textlink="">
      <xdr:nvSpPr>
        <xdr:cNvPr id="663" name="楕円 662">
          <a:extLst>
            <a:ext uri="{FF2B5EF4-FFF2-40B4-BE49-F238E27FC236}">
              <a16:creationId xmlns:a16="http://schemas.microsoft.com/office/drawing/2014/main" id="{59840CE1-618B-4EDC-83E6-DB5DC4840362}"/>
            </a:ext>
          </a:extLst>
        </xdr:cNvPr>
        <xdr:cNvSpPr/>
      </xdr:nvSpPr>
      <xdr:spPr>
        <a:xfrm>
          <a:off x="11487150" y="130652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57694</xdr:rowOff>
    </xdr:from>
    <xdr:to>
      <xdr:col>71</xdr:col>
      <xdr:colOff>177800</xdr:colOff>
      <xdr:row>80</xdr:row>
      <xdr:rowOff>155666</xdr:rowOff>
    </xdr:to>
    <xdr:cxnSp macro="">
      <xdr:nvCxnSpPr>
        <xdr:cNvPr id="664" name="直線コネクタ 663">
          <a:extLst>
            <a:ext uri="{FF2B5EF4-FFF2-40B4-BE49-F238E27FC236}">
              <a16:creationId xmlns:a16="http://schemas.microsoft.com/office/drawing/2014/main" id="{412A2A16-7E8C-41BD-A1CE-6D128A1B8165}"/>
            </a:ext>
          </a:extLst>
        </xdr:cNvPr>
        <xdr:cNvCxnSpPr/>
      </xdr:nvCxnSpPr>
      <xdr:spPr>
        <a:xfrm flipV="1">
          <a:off x="11534775" y="13021219"/>
          <a:ext cx="809625" cy="10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5" name="n_1aveValue【児童館】&#10;有形固定資産減価償却率">
          <a:extLst>
            <a:ext uri="{FF2B5EF4-FFF2-40B4-BE49-F238E27FC236}">
              <a16:creationId xmlns:a16="http://schemas.microsoft.com/office/drawing/2014/main" id="{627AD8D7-C475-453D-8FE9-F7BC6B869296}"/>
            </a:ext>
          </a:extLst>
        </xdr:cNvPr>
        <xdr:cNvSpPr txBox="1"/>
      </xdr:nvSpPr>
      <xdr:spPr>
        <a:xfrm>
          <a:off x="13745219" y="1338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6" name="n_2aveValue【児童館】&#10;有形固定資産減価償却率">
          <a:extLst>
            <a:ext uri="{FF2B5EF4-FFF2-40B4-BE49-F238E27FC236}">
              <a16:creationId xmlns:a16="http://schemas.microsoft.com/office/drawing/2014/main" id="{5E2B594E-F76C-4580-B43D-88921F666D91}"/>
            </a:ext>
          </a:extLst>
        </xdr:cNvPr>
        <xdr:cNvSpPr txBox="1"/>
      </xdr:nvSpPr>
      <xdr:spPr>
        <a:xfrm>
          <a:off x="12964169" y="1337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7" name="n_3aveValue【児童館】&#10;有形固定資産減価償却率">
          <a:extLst>
            <a:ext uri="{FF2B5EF4-FFF2-40B4-BE49-F238E27FC236}">
              <a16:creationId xmlns:a16="http://schemas.microsoft.com/office/drawing/2014/main" id="{414CD1FF-BCC8-4C60-A99A-0769034AFB21}"/>
            </a:ext>
          </a:extLst>
        </xdr:cNvPr>
        <xdr:cNvSpPr txBox="1"/>
      </xdr:nvSpPr>
      <xdr:spPr>
        <a:xfrm>
          <a:off x="12164069" y="1337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8" name="n_4aveValue【児童館】&#10;有形固定資産減価償却率">
          <a:extLst>
            <a:ext uri="{FF2B5EF4-FFF2-40B4-BE49-F238E27FC236}">
              <a16:creationId xmlns:a16="http://schemas.microsoft.com/office/drawing/2014/main" id="{BD58DD57-74CF-4703-B08C-265B13FABC03}"/>
            </a:ext>
          </a:extLst>
        </xdr:cNvPr>
        <xdr:cNvSpPr txBox="1"/>
      </xdr:nvSpPr>
      <xdr:spPr>
        <a:xfrm>
          <a:off x="11354444" y="1336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77669</xdr:rowOff>
    </xdr:from>
    <xdr:ext cx="405111" cy="259045"/>
    <xdr:sp macro="" textlink="">
      <xdr:nvSpPr>
        <xdr:cNvPr id="669" name="n_1mainValue【児童館】&#10;有形固定資産減価償却率">
          <a:extLst>
            <a:ext uri="{FF2B5EF4-FFF2-40B4-BE49-F238E27FC236}">
              <a16:creationId xmlns:a16="http://schemas.microsoft.com/office/drawing/2014/main" id="{29F55C0A-872F-49B9-8DDB-18D601FC5056}"/>
            </a:ext>
          </a:extLst>
        </xdr:cNvPr>
        <xdr:cNvSpPr txBox="1"/>
      </xdr:nvSpPr>
      <xdr:spPr>
        <a:xfrm>
          <a:off x="13745219" y="1287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22151</xdr:rowOff>
    </xdr:from>
    <xdr:ext cx="405111" cy="259045"/>
    <xdr:sp macro="" textlink="">
      <xdr:nvSpPr>
        <xdr:cNvPr id="670" name="n_2mainValue【児童館】&#10;有形固定資産減価償却率">
          <a:extLst>
            <a:ext uri="{FF2B5EF4-FFF2-40B4-BE49-F238E27FC236}">
              <a16:creationId xmlns:a16="http://schemas.microsoft.com/office/drawing/2014/main" id="{41147400-960C-4738-88FA-7A06A3B5C88A}"/>
            </a:ext>
          </a:extLst>
        </xdr:cNvPr>
        <xdr:cNvSpPr txBox="1"/>
      </xdr:nvSpPr>
      <xdr:spPr>
        <a:xfrm>
          <a:off x="12964169" y="1282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125021</xdr:rowOff>
    </xdr:from>
    <xdr:ext cx="405111" cy="259045"/>
    <xdr:sp macro="" textlink="">
      <xdr:nvSpPr>
        <xdr:cNvPr id="671" name="n_3mainValue【児童館】&#10;有形固定資産減価償却率">
          <a:extLst>
            <a:ext uri="{FF2B5EF4-FFF2-40B4-BE49-F238E27FC236}">
              <a16:creationId xmlns:a16="http://schemas.microsoft.com/office/drawing/2014/main" id="{D1F2F7AC-E528-401E-B24E-4422BDC02955}"/>
            </a:ext>
          </a:extLst>
        </xdr:cNvPr>
        <xdr:cNvSpPr txBox="1"/>
      </xdr:nvSpPr>
      <xdr:spPr>
        <a:xfrm>
          <a:off x="12164069" y="1276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51543</xdr:rowOff>
    </xdr:from>
    <xdr:ext cx="405111" cy="259045"/>
    <xdr:sp macro="" textlink="">
      <xdr:nvSpPr>
        <xdr:cNvPr id="672" name="n_4mainValue【児童館】&#10;有形固定資産減価償却率">
          <a:extLst>
            <a:ext uri="{FF2B5EF4-FFF2-40B4-BE49-F238E27FC236}">
              <a16:creationId xmlns:a16="http://schemas.microsoft.com/office/drawing/2014/main" id="{A18A8F67-F07E-4108-987A-24833AC9BBEC}"/>
            </a:ext>
          </a:extLst>
        </xdr:cNvPr>
        <xdr:cNvSpPr txBox="1"/>
      </xdr:nvSpPr>
      <xdr:spPr>
        <a:xfrm>
          <a:off x="11354444" y="12849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7E93F917-2C0E-412B-95A4-D26F9F6E808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5EF66368-4CFE-4FAA-8357-2AFB00D9939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C9B21F5E-3520-462D-B13A-58F183BD9D6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B4E7E2CD-A5DC-4BDA-9A86-4F4E38B30D5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417132B5-13B5-41C5-8F5B-92C4985784F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8423D2E1-0DF4-4C5F-836D-D4CF4BE3E02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52C21C19-3FA4-4BB4-989A-BD8F040B71B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4776ECFB-CA92-480C-A9F9-9E11F584874E}"/>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C79C754E-FD6B-4019-9E89-3A3D0127E31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810BA0CA-5BAF-495E-86C6-12B3BC1BBB9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78706A9A-2D4A-4944-AA3A-851BF4151743}"/>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862196CE-309C-4C3A-B3B4-CC099300A218}"/>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D9503D60-2BA9-4B6D-A4E2-2839F79A1411}"/>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4D0D90EF-2EAA-40B6-9705-2E4A1803B213}"/>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33864C3C-2774-4175-817D-2242FC654FB5}"/>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20AB11F4-D0F8-4D47-8B5B-1CE24A7D8EE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0F2CC3E8-1077-41FF-80C1-3D9924B42827}"/>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3C1C9F1F-DDE7-4568-BD0D-4478CB2D5EAD}"/>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B3DE13B9-E53B-4D67-80DE-2775C8971D08}"/>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62CB8966-51E9-4F1C-AE5C-A6B10A611343}"/>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1A518350-D0A2-401F-9D9D-ED96A8689F3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5CE8C029-593A-4B85-9311-61A841B3188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8E6F898B-6C94-4078-B36E-068CFA07045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4C27E1B5-A057-4D59-9A49-B055CDE48A0E}"/>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CF8ED29E-5702-4B2D-87A2-A47891A5B823}"/>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9CF5659E-C01F-49EC-B1CF-F40A64728782}"/>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323E2F72-E6F0-453D-BE85-18540BECD067}"/>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0ED6AD21-CD35-4D8D-A8D5-DF6760C55C40}"/>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A253A75F-DE41-450B-B39D-CDE4D0EAAAC3}"/>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29CB66F2-D50A-4AAC-A59E-60C477DC4D66}"/>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60A30887-0FD6-4703-9044-674121E8CA57}"/>
            </a:ext>
          </a:extLst>
        </xdr:cNvPr>
        <xdr:cNvSpPr/>
      </xdr:nvSpPr>
      <xdr:spPr>
        <a:xfrm>
          <a:off x="19154775" y="1358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BA0095A6-3720-4A39-81DD-A6B22045CF0C}"/>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9DEF9F82-3BD5-4B1D-94B8-F3D0BCEDD496}"/>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01C9AFC9-9EFC-47D0-86FE-075E3FB4BA3F}"/>
            </a:ext>
          </a:extLst>
        </xdr:cNvPr>
        <xdr:cNvSpPr/>
      </xdr:nvSpPr>
      <xdr:spPr>
        <a:xfrm>
          <a:off x="16754475" y="13592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354CCB8A-B88B-4F7D-AC3F-6EC589CA5CC9}"/>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96E27C-CAC6-49ED-B052-F9C2BAE937E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2514A7F-214B-41FA-B0DB-9ECA2DB3FD89}"/>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611A71D1-20C1-40F1-B137-CCE0C082C1E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6E819D63-2D2A-4B5F-9E16-3E448322769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165100</xdr:rowOff>
    </xdr:from>
    <xdr:to>
      <xdr:col>116</xdr:col>
      <xdr:colOff>114300</xdr:colOff>
      <xdr:row>83</xdr:row>
      <xdr:rowOff>95250</xdr:rowOff>
    </xdr:to>
    <xdr:sp macro="" textlink="">
      <xdr:nvSpPr>
        <xdr:cNvPr id="712" name="楕円 711">
          <a:extLst>
            <a:ext uri="{FF2B5EF4-FFF2-40B4-BE49-F238E27FC236}">
              <a16:creationId xmlns:a16="http://schemas.microsoft.com/office/drawing/2014/main" id="{DF73C2F6-06B8-47A3-B4A3-CFD63E3A2468}"/>
            </a:ext>
          </a:extLst>
        </xdr:cNvPr>
        <xdr:cNvSpPr/>
      </xdr:nvSpPr>
      <xdr:spPr>
        <a:xfrm>
          <a:off x="19897725" y="13449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16527</xdr:rowOff>
    </xdr:from>
    <xdr:ext cx="469744" cy="259045"/>
    <xdr:sp macro="" textlink="">
      <xdr:nvSpPr>
        <xdr:cNvPr id="713" name="【児童館】&#10;一人当たり面積該当値テキスト">
          <a:extLst>
            <a:ext uri="{FF2B5EF4-FFF2-40B4-BE49-F238E27FC236}">
              <a16:creationId xmlns:a16="http://schemas.microsoft.com/office/drawing/2014/main" id="{913E28D9-A62F-4925-99FC-4278276463F2}"/>
            </a:ext>
          </a:extLst>
        </xdr:cNvPr>
        <xdr:cNvSpPr txBox="1"/>
      </xdr:nvSpPr>
      <xdr:spPr>
        <a:xfrm>
          <a:off x="19992975" y="1330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xdr:rowOff>
    </xdr:from>
    <xdr:to>
      <xdr:col>112</xdr:col>
      <xdr:colOff>38100</xdr:colOff>
      <xdr:row>83</xdr:row>
      <xdr:rowOff>107950</xdr:rowOff>
    </xdr:to>
    <xdr:sp macro="" textlink="">
      <xdr:nvSpPr>
        <xdr:cNvPr id="714" name="楕円 713">
          <a:extLst>
            <a:ext uri="{FF2B5EF4-FFF2-40B4-BE49-F238E27FC236}">
              <a16:creationId xmlns:a16="http://schemas.microsoft.com/office/drawing/2014/main" id="{3337318D-B721-4598-9B28-F3D48AA3F3BD}"/>
            </a:ext>
          </a:extLst>
        </xdr:cNvPr>
        <xdr:cNvSpPr/>
      </xdr:nvSpPr>
      <xdr:spPr>
        <a:xfrm>
          <a:off x="19154775" y="134588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44450</xdr:rowOff>
    </xdr:from>
    <xdr:to>
      <xdr:col>116</xdr:col>
      <xdr:colOff>63500</xdr:colOff>
      <xdr:row>83</xdr:row>
      <xdr:rowOff>57150</xdr:rowOff>
    </xdr:to>
    <xdr:cxnSp macro="">
      <xdr:nvCxnSpPr>
        <xdr:cNvPr id="715" name="直線コネクタ 714">
          <a:extLst>
            <a:ext uri="{FF2B5EF4-FFF2-40B4-BE49-F238E27FC236}">
              <a16:creationId xmlns:a16="http://schemas.microsoft.com/office/drawing/2014/main" id="{5EE26BCC-5135-4331-BBC0-CC696F46BB84}"/>
            </a:ext>
          </a:extLst>
        </xdr:cNvPr>
        <xdr:cNvCxnSpPr/>
      </xdr:nvCxnSpPr>
      <xdr:spPr>
        <a:xfrm flipV="1">
          <a:off x="19202400" y="13496925"/>
          <a:ext cx="7524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76200</xdr:rowOff>
    </xdr:from>
    <xdr:to>
      <xdr:col>107</xdr:col>
      <xdr:colOff>101600</xdr:colOff>
      <xdr:row>83</xdr:row>
      <xdr:rowOff>6350</xdr:rowOff>
    </xdr:to>
    <xdr:sp macro="" textlink="">
      <xdr:nvSpPr>
        <xdr:cNvPr id="716" name="楕円 715">
          <a:extLst>
            <a:ext uri="{FF2B5EF4-FFF2-40B4-BE49-F238E27FC236}">
              <a16:creationId xmlns:a16="http://schemas.microsoft.com/office/drawing/2014/main" id="{7BCF0D4E-F4F7-4855-ACCB-2155ED2BE948}"/>
            </a:ext>
          </a:extLst>
        </xdr:cNvPr>
        <xdr:cNvSpPr/>
      </xdr:nvSpPr>
      <xdr:spPr>
        <a:xfrm>
          <a:off x="18345150" y="133635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127000</xdr:rowOff>
    </xdr:from>
    <xdr:to>
      <xdr:col>111</xdr:col>
      <xdr:colOff>177800</xdr:colOff>
      <xdr:row>83</xdr:row>
      <xdr:rowOff>57150</xdr:rowOff>
    </xdr:to>
    <xdr:cxnSp macro="">
      <xdr:nvCxnSpPr>
        <xdr:cNvPr id="717" name="直線コネクタ 716">
          <a:extLst>
            <a:ext uri="{FF2B5EF4-FFF2-40B4-BE49-F238E27FC236}">
              <a16:creationId xmlns:a16="http://schemas.microsoft.com/office/drawing/2014/main" id="{ACAD0A69-3EC1-42A3-9215-BFD95D003957}"/>
            </a:ext>
          </a:extLst>
        </xdr:cNvPr>
        <xdr:cNvCxnSpPr/>
      </xdr:nvCxnSpPr>
      <xdr:spPr>
        <a:xfrm>
          <a:off x="18392775" y="13411200"/>
          <a:ext cx="809625"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18" name="楕円 717">
          <a:extLst>
            <a:ext uri="{FF2B5EF4-FFF2-40B4-BE49-F238E27FC236}">
              <a16:creationId xmlns:a16="http://schemas.microsoft.com/office/drawing/2014/main" id="{7BBA4FC9-9D84-4CC5-BCE7-313C04E037EB}"/>
            </a:ext>
          </a:extLst>
        </xdr:cNvPr>
        <xdr:cNvSpPr/>
      </xdr:nvSpPr>
      <xdr:spPr>
        <a:xfrm>
          <a:off x="17554575" y="13411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127000</xdr:rowOff>
    </xdr:from>
    <xdr:to>
      <xdr:col>107</xdr:col>
      <xdr:colOff>50800</xdr:colOff>
      <xdr:row>83</xdr:row>
      <xdr:rowOff>6350</xdr:rowOff>
    </xdr:to>
    <xdr:cxnSp macro="">
      <xdr:nvCxnSpPr>
        <xdr:cNvPr id="719" name="直線コネクタ 718">
          <a:extLst>
            <a:ext uri="{FF2B5EF4-FFF2-40B4-BE49-F238E27FC236}">
              <a16:creationId xmlns:a16="http://schemas.microsoft.com/office/drawing/2014/main" id="{8CEBCB88-C53F-4ADB-8389-ABFEE7F41027}"/>
            </a:ext>
          </a:extLst>
        </xdr:cNvPr>
        <xdr:cNvCxnSpPr/>
      </xdr:nvCxnSpPr>
      <xdr:spPr>
        <a:xfrm flipV="1">
          <a:off x="17602200" y="13411200"/>
          <a:ext cx="79057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6350</xdr:rowOff>
    </xdr:from>
    <xdr:to>
      <xdr:col>98</xdr:col>
      <xdr:colOff>38100</xdr:colOff>
      <xdr:row>83</xdr:row>
      <xdr:rowOff>107950</xdr:rowOff>
    </xdr:to>
    <xdr:sp macro="" textlink="">
      <xdr:nvSpPr>
        <xdr:cNvPr id="720" name="楕円 719">
          <a:extLst>
            <a:ext uri="{FF2B5EF4-FFF2-40B4-BE49-F238E27FC236}">
              <a16:creationId xmlns:a16="http://schemas.microsoft.com/office/drawing/2014/main" id="{1CF586A9-B813-4234-968F-64673679726A}"/>
            </a:ext>
          </a:extLst>
        </xdr:cNvPr>
        <xdr:cNvSpPr/>
      </xdr:nvSpPr>
      <xdr:spPr>
        <a:xfrm>
          <a:off x="16754475" y="134588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6350</xdr:rowOff>
    </xdr:from>
    <xdr:to>
      <xdr:col>102</xdr:col>
      <xdr:colOff>114300</xdr:colOff>
      <xdr:row>83</xdr:row>
      <xdr:rowOff>57150</xdr:rowOff>
    </xdr:to>
    <xdr:cxnSp macro="">
      <xdr:nvCxnSpPr>
        <xdr:cNvPr id="721" name="直線コネクタ 720">
          <a:extLst>
            <a:ext uri="{FF2B5EF4-FFF2-40B4-BE49-F238E27FC236}">
              <a16:creationId xmlns:a16="http://schemas.microsoft.com/office/drawing/2014/main" id="{5AAA83DD-DD36-4900-B0C2-85F06EFA0C41}"/>
            </a:ext>
          </a:extLst>
        </xdr:cNvPr>
        <xdr:cNvCxnSpPr/>
      </xdr:nvCxnSpPr>
      <xdr:spPr>
        <a:xfrm flipV="1">
          <a:off x="16802100" y="13458825"/>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4B768E26-143F-4FC9-94E8-C52349E77B86}"/>
            </a:ext>
          </a:extLst>
        </xdr:cNvPr>
        <xdr:cNvSpPr txBox="1"/>
      </xdr:nvSpPr>
      <xdr:spPr>
        <a:xfrm>
          <a:off x="189834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B2CF6C82-CD4A-4B5A-8CBF-BD727FC6C1B5}"/>
            </a:ext>
          </a:extLst>
        </xdr:cNvPr>
        <xdr:cNvSpPr txBox="1"/>
      </xdr:nvSpPr>
      <xdr:spPr>
        <a:xfrm>
          <a:off x="181833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4158690E-2BF1-4BA3-947F-6634CD96E1DF}"/>
            </a:ext>
          </a:extLst>
        </xdr:cNvPr>
        <xdr:cNvSpPr txBox="1"/>
      </xdr:nvSpPr>
      <xdr:spPr>
        <a:xfrm>
          <a:off x="173832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7CB78FD2-CA9F-4EA0-8511-BB7F48B83AFA}"/>
            </a:ext>
          </a:extLst>
        </xdr:cNvPr>
        <xdr:cNvSpPr txBox="1"/>
      </xdr:nvSpPr>
      <xdr:spPr>
        <a:xfrm>
          <a:off x="16592627"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124477</xdr:rowOff>
    </xdr:from>
    <xdr:ext cx="469744" cy="259045"/>
    <xdr:sp macro="" textlink="">
      <xdr:nvSpPr>
        <xdr:cNvPr id="726" name="n_1mainValue【児童館】&#10;一人当たり面積">
          <a:extLst>
            <a:ext uri="{FF2B5EF4-FFF2-40B4-BE49-F238E27FC236}">
              <a16:creationId xmlns:a16="http://schemas.microsoft.com/office/drawing/2014/main" id="{5CF27CA6-C6F9-41A2-B214-6E80D44E802E}"/>
            </a:ext>
          </a:extLst>
        </xdr:cNvPr>
        <xdr:cNvSpPr txBox="1"/>
      </xdr:nvSpPr>
      <xdr:spPr>
        <a:xfrm>
          <a:off x="18983402"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22877</xdr:rowOff>
    </xdr:from>
    <xdr:ext cx="469744" cy="259045"/>
    <xdr:sp macro="" textlink="">
      <xdr:nvSpPr>
        <xdr:cNvPr id="727" name="n_2mainValue【児童館】&#10;一人当たり面積">
          <a:extLst>
            <a:ext uri="{FF2B5EF4-FFF2-40B4-BE49-F238E27FC236}">
              <a16:creationId xmlns:a16="http://schemas.microsoft.com/office/drawing/2014/main" id="{1DC3BE5A-DDF4-455A-AC3B-F37323A8259E}"/>
            </a:ext>
          </a:extLst>
        </xdr:cNvPr>
        <xdr:cNvSpPr txBox="1"/>
      </xdr:nvSpPr>
      <xdr:spPr>
        <a:xfrm>
          <a:off x="18183302"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728" name="n_3mainValue【児童館】&#10;一人当たり面積">
          <a:extLst>
            <a:ext uri="{FF2B5EF4-FFF2-40B4-BE49-F238E27FC236}">
              <a16:creationId xmlns:a16="http://schemas.microsoft.com/office/drawing/2014/main" id="{0D574D0C-53C9-4A2E-BAED-3EE3889082E3}"/>
            </a:ext>
          </a:extLst>
        </xdr:cNvPr>
        <xdr:cNvSpPr txBox="1"/>
      </xdr:nvSpPr>
      <xdr:spPr>
        <a:xfrm>
          <a:off x="17383202"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729" name="n_4mainValue【児童館】&#10;一人当たり面積">
          <a:extLst>
            <a:ext uri="{FF2B5EF4-FFF2-40B4-BE49-F238E27FC236}">
              <a16:creationId xmlns:a16="http://schemas.microsoft.com/office/drawing/2014/main" id="{39AA25A8-6B71-45AB-AC26-EA166F0AC92E}"/>
            </a:ext>
          </a:extLst>
        </xdr:cNvPr>
        <xdr:cNvSpPr txBox="1"/>
      </xdr:nvSpPr>
      <xdr:spPr>
        <a:xfrm>
          <a:off x="16592627"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36C7A22E-BA4E-4766-8530-BF2E258FF3A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01CDE94B-C891-4632-8EC7-14A8B7451F5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93EB9B80-0070-4799-B9C2-17006AD3EC2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086B5A79-4D6D-4776-988D-27B5EC3E41B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965FE8F4-7905-4552-9AA1-0D308609EB7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172B1AC0-4510-4E54-AE7B-552A7E779A8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250DD667-684D-471D-B1EF-C84FB3E9D04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90F7448D-7CB9-49DC-BFBA-C983390FD44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705322BB-A60E-49C6-9D47-61421280AC4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B0373458-07A9-4688-A29C-217FE3C5254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97EFC6CD-4B2C-43C7-9EA0-75B92DBA807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2100CF71-3B28-436B-A06E-A81BCE8DA2D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D85E8BC1-9E7B-4FD8-ABA5-F5BBE32D3DAC}"/>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6B56A5AC-0928-446B-B7AC-2248C528E6DB}"/>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096CB953-998A-4D82-86F0-1656DC289DE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0244FD85-01A1-4E5C-93B8-0E188B3A1D5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A074B5EF-F8B1-4FF0-B6CF-2239AC0A1E5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56F4A1A2-03A4-406E-B352-0B91D59276B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BC396228-1FAB-40E9-9C08-00D6950B3726}"/>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D0D1BC4D-9482-45C3-816B-ED72625DC1E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A468C86A-C754-4EA8-9251-351C6571272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7723B998-9E1D-4B02-9260-5F74EEC7E98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007508DE-9D70-478A-B263-71AABD907431}"/>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27C79140-F7F0-496F-B72A-68198C07DC3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2295B2F7-DF8B-4FED-AFF0-7A5CE9DF5EF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4EDC7575-37DE-438B-9ABE-BBC2FA410A02}"/>
            </a:ext>
          </a:extLst>
        </xdr:cNvPr>
        <xdr:cNvCxnSpPr/>
      </xdr:nvCxnSpPr>
      <xdr:spPr>
        <a:xfrm flipV="1">
          <a:off x="14696439"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B3CDE853-B2E4-4738-A03A-5F09F237C1BB}"/>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52B722BC-CE16-4B5D-8EDB-3514AA02C612}"/>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363FD7CC-EC46-44E7-AA16-9F44EB7A2553}"/>
            </a:ext>
          </a:extLst>
        </xdr:cNvPr>
        <xdr:cNvSpPr txBox="1"/>
      </xdr:nvSpPr>
      <xdr:spPr>
        <a:xfrm>
          <a:off x="147351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FCE40123-737F-4A74-A299-C04EA2237B8D}"/>
            </a:ext>
          </a:extLst>
        </xdr:cNvPr>
        <xdr:cNvCxnSpPr/>
      </xdr:nvCxnSpPr>
      <xdr:spPr>
        <a:xfrm>
          <a:off x="14611350"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3BF10D17-D12D-4FCF-BE6A-AD1E6433D1E8}"/>
            </a:ext>
          </a:extLst>
        </xdr:cNvPr>
        <xdr:cNvSpPr txBox="1"/>
      </xdr:nvSpPr>
      <xdr:spPr>
        <a:xfrm>
          <a:off x="14735175" y="17118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45F8B2AC-9B33-4673-945E-1E6AC64B77B9}"/>
            </a:ext>
          </a:extLst>
        </xdr:cNvPr>
        <xdr:cNvSpPr/>
      </xdr:nvSpPr>
      <xdr:spPr>
        <a:xfrm>
          <a:off x="14649450" y="172666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104CDF08-B9E0-4293-B662-29406D9246A9}"/>
            </a:ext>
          </a:extLst>
        </xdr:cNvPr>
        <xdr:cNvSpPr/>
      </xdr:nvSpPr>
      <xdr:spPr>
        <a:xfrm>
          <a:off x="138874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0F0AAFA1-BE1E-4918-9F23-4980F2D6CE50}"/>
            </a:ext>
          </a:extLst>
        </xdr:cNvPr>
        <xdr:cNvSpPr/>
      </xdr:nvSpPr>
      <xdr:spPr>
        <a:xfrm>
          <a:off x="13096875" y="172406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AF6A200E-FE20-49D5-B011-A3402D114CEB}"/>
            </a:ext>
          </a:extLst>
        </xdr:cNvPr>
        <xdr:cNvSpPr/>
      </xdr:nvSpPr>
      <xdr:spPr>
        <a:xfrm>
          <a:off x="12296775" y="172127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C5831E69-6C22-48BC-A020-A90AE26201D8}"/>
            </a:ext>
          </a:extLst>
        </xdr:cNvPr>
        <xdr:cNvSpPr/>
      </xdr:nvSpPr>
      <xdr:spPr>
        <a:xfrm>
          <a:off x="11487150" y="172309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5FE1F91A-5436-4DB6-AFAA-27A143D3BD0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EF625498-9474-41A1-86EB-F168C3DC17A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C660E229-208C-4DAB-BD84-083D2AC8BC3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2D60E84D-B68A-4E80-9A32-CEE6804F6B0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4C7A3C6-6DDB-4264-8730-1D9CD5BAA39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17236</xdr:rowOff>
    </xdr:from>
    <xdr:to>
      <xdr:col>85</xdr:col>
      <xdr:colOff>177800</xdr:colOff>
      <xdr:row>107</xdr:row>
      <xdr:rowOff>118836</xdr:rowOff>
    </xdr:to>
    <xdr:sp macro="" textlink="">
      <xdr:nvSpPr>
        <xdr:cNvPr id="771" name="楕円 770">
          <a:extLst>
            <a:ext uri="{FF2B5EF4-FFF2-40B4-BE49-F238E27FC236}">
              <a16:creationId xmlns:a16="http://schemas.microsoft.com/office/drawing/2014/main" id="{E3299521-6A24-46A2-A78B-46D23E032EB7}"/>
            </a:ext>
          </a:extLst>
        </xdr:cNvPr>
        <xdr:cNvSpPr/>
      </xdr:nvSpPr>
      <xdr:spPr>
        <a:xfrm>
          <a:off x="14649450" y="17505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167113</xdr:rowOff>
    </xdr:from>
    <xdr:ext cx="405111" cy="259045"/>
    <xdr:sp macro="" textlink="">
      <xdr:nvSpPr>
        <xdr:cNvPr id="772" name="【公民館】&#10;有形固定資産減価償却率該当値テキスト">
          <a:extLst>
            <a:ext uri="{FF2B5EF4-FFF2-40B4-BE49-F238E27FC236}">
              <a16:creationId xmlns:a16="http://schemas.microsoft.com/office/drawing/2014/main" id="{A440DA1E-B4CC-4055-9FB3-81DC12860852}"/>
            </a:ext>
          </a:extLst>
        </xdr:cNvPr>
        <xdr:cNvSpPr txBox="1"/>
      </xdr:nvSpPr>
      <xdr:spPr>
        <a:xfrm>
          <a:off x="14735175" y="1748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147864</xdr:rowOff>
    </xdr:from>
    <xdr:to>
      <xdr:col>81</xdr:col>
      <xdr:colOff>101600</xdr:colOff>
      <xdr:row>107</xdr:row>
      <xdr:rowOff>78014</xdr:rowOff>
    </xdr:to>
    <xdr:sp macro="" textlink="">
      <xdr:nvSpPr>
        <xdr:cNvPr id="773" name="楕円 772">
          <a:extLst>
            <a:ext uri="{FF2B5EF4-FFF2-40B4-BE49-F238E27FC236}">
              <a16:creationId xmlns:a16="http://schemas.microsoft.com/office/drawing/2014/main" id="{30363B82-A050-49BE-A5BF-0A4F44911079}"/>
            </a:ext>
          </a:extLst>
        </xdr:cNvPr>
        <xdr:cNvSpPr/>
      </xdr:nvSpPr>
      <xdr:spPr>
        <a:xfrm>
          <a:off x="13887450" y="174611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27214</xdr:rowOff>
    </xdr:from>
    <xdr:to>
      <xdr:col>85</xdr:col>
      <xdr:colOff>127000</xdr:colOff>
      <xdr:row>107</xdr:row>
      <xdr:rowOff>68036</xdr:rowOff>
    </xdr:to>
    <xdr:cxnSp macro="">
      <xdr:nvCxnSpPr>
        <xdr:cNvPr id="774" name="直線コネクタ 773">
          <a:extLst>
            <a:ext uri="{FF2B5EF4-FFF2-40B4-BE49-F238E27FC236}">
              <a16:creationId xmlns:a16="http://schemas.microsoft.com/office/drawing/2014/main" id="{55C409F2-9AF8-443F-BA52-479F81530F20}"/>
            </a:ext>
          </a:extLst>
        </xdr:cNvPr>
        <xdr:cNvCxnSpPr/>
      </xdr:nvCxnSpPr>
      <xdr:spPr>
        <a:xfrm>
          <a:off x="13935075" y="17518289"/>
          <a:ext cx="762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110308</xdr:rowOff>
    </xdr:from>
    <xdr:to>
      <xdr:col>76</xdr:col>
      <xdr:colOff>165100</xdr:colOff>
      <xdr:row>107</xdr:row>
      <xdr:rowOff>40458</xdr:rowOff>
    </xdr:to>
    <xdr:sp macro="" textlink="">
      <xdr:nvSpPr>
        <xdr:cNvPr id="775" name="楕円 774">
          <a:extLst>
            <a:ext uri="{FF2B5EF4-FFF2-40B4-BE49-F238E27FC236}">
              <a16:creationId xmlns:a16="http://schemas.microsoft.com/office/drawing/2014/main" id="{436B7645-7E24-4DF9-AF2C-06508146EE09}"/>
            </a:ext>
          </a:extLst>
        </xdr:cNvPr>
        <xdr:cNvSpPr/>
      </xdr:nvSpPr>
      <xdr:spPr>
        <a:xfrm>
          <a:off x="13096875" y="174235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161108</xdr:rowOff>
    </xdr:from>
    <xdr:to>
      <xdr:col>81</xdr:col>
      <xdr:colOff>50800</xdr:colOff>
      <xdr:row>107</xdr:row>
      <xdr:rowOff>27214</xdr:rowOff>
    </xdr:to>
    <xdr:cxnSp macro="">
      <xdr:nvCxnSpPr>
        <xdr:cNvPr id="776" name="直線コネクタ 775">
          <a:extLst>
            <a:ext uri="{FF2B5EF4-FFF2-40B4-BE49-F238E27FC236}">
              <a16:creationId xmlns:a16="http://schemas.microsoft.com/office/drawing/2014/main" id="{D84B70CB-16E7-4EF9-BA66-A3CC5E6A0BD1}"/>
            </a:ext>
          </a:extLst>
        </xdr:cNvPr>
        <xdr:cNvCxnSpPr/>
      </xdr:nvCxnSpPr>
      <xdr:spPr>
        <a:xfrm>
          <a:off x="13144500" y="17480733"/>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66221</xdr:rowOff>
    </xdr:from>
    <xdr:to>
      <xdr:col>72</xdr:col>
      <xdr:colOff>38100</xdr:colOff>
      <xdr:row>106</xdr:row>
      <xdr:rowOff>167821</xdr:rowOff>
    </xdr:to>
    <xdr:sp macro="" textlink="">
      <xdr:nvSpPr>
        <xdr:cNvPr id="777" name="楕円 776">
          <a:extLst>
            <a:ext uri="{FF2B5EF4-FFF2-40B4-BE49-F238E27FC236}">
              <a16:creationId xmlns:a16="http://schemas.microsoft.com/office/drawing/2014/main" id="{6F3EA5BE-8EE2-4CBA-A382-D9D7C74B8694}"/>
            </a:ext>
          </a:extLst>
        </xdr:cNvPr>
        <xdr:cNvSpPr/>
      </xdr:nvSpPr>
      <xdr:spPr>
        <a:xfrm>
          <a:off x="12296775" y="173858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117021</xdr:rowOff>
    </xdr:from>
    <xdr:to>
      <xdr:col>76</xdr:col>
      <xdr:colOff>114300</xdr:colOff>
      <xdr:row>106</xdr:row>
      <xdr:rowOff>161108</xdr:rowOff>
    </xdr:to>
    <xdr:cxnSp macro="">
      <xdr:nvCxnSpPr>
        <xdr:cNvPr id="778" name="直線コネクタ 777">
          <a:extLst>
            <a:ext uri="{FF2B5EF4-FFF2-40B4-BE49-F238E27FC236}">
              <a16:creationId xmlns:a16="http://schemas.microsoft.com/office/drawing/2014/main" id="{2EC1E738-D82D-4C3A-829F-0782CAC84C6B}"/>
            </a:ext>
          </a:extLst>
        </xdr:cNvPr>
        <xdr:cNvCxnSpPr/>
      </xdr:nvCxnSpPr>
      <xdr:spPr>
        <a:xfrm>
          <a:off x="12344400" y="17433471"/>
          <a:ext cx="8001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30299</xdr:rowOff>
    </xdr:from>
    <xdr:to>
      <xdr:col>67</xdr:col>
      <xdr:colOff>101600</xdr:colOff>
      <xdr:row>106</xdr:row>
      <xdr:rowOff>131899</xdr:rowOff>
    </xdr:to>
    <xdr:sp macro="" textlink="">
      <xdr:nvSpPr>
        <xdr:cNvPr id="779" name="楕円 778">
          <a:extLst>
            <a:ext uri="{FF2B5EF4-FFF2-40B4-BE49-F238E27FC236}">
              <a16:creationId xmlns:a16="http://schemas.microsoft.com/office/drawing/2014/main" id="{D70E9BD2-59CA-4396-8A72-7071D2C40CD2}"/>
            </a:ext>
          </a:extLst>
        </xdr:cNvPr>
        <xdr:cNvSpPr/>
      </xdr:nvSpPr>
      <xdr:spPr>
        <a:xfrm>
          <a:off x="11487150" y="173435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81099</xdr:rowOff>
    </xdr:from>
    <xdr:to>
      <xdr:col>71</xdr:col>
      <xdr:colOff>177800</xdr:colOff>
      <xdr:row>106</xdr:row>
      <xdr:rowOff>117021</xdr:rowOff>
    </xdr:to>
    <xdr:cxnSp macro="">
      <xdr:nvCxnSpPr>
        <xdr:cNvPr id="780" name="直線コネクタ 779">
          <a:extLst>
            <a:ext uri="{FF2B5EF4-FFF2-40B4-BE49-F238E27FC236}">
              <a16:creationId xmlns:a16="http://schemas.microsoft.com/office/drawing/2014/main" id="{D0EB24A1-F8F1-4CF3-AFD9-CB0629330358}"/>
            </a:ext>
          </a:extLst>
        </xdr:cNvPr>
        <xdr:cNvCxnSpPr/>
      </xdr:nvCxnSpPr>
      <xdr:spPr>
        <a:xfrm>
          <a:off x="11534775" y="17400724"/>
          <a:ext cx="80962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472A1931-9F68-494C-A2C5-5A12CDABDB42}"/>
            </a:ext>
          </a:extLst>
        </xdr:cNvPr>
        <xdr:cNvSpPr txBox="1"/>
      </xdr:nvSpPr>
      <xdr:spPr>
        <a:xfrm>
          <a:off x="13745219" y="1703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E5B1E01F-4952-48F8-8DE0-B60E0B7C7106}"/>
            </a:ext>
          </a:extLst>
        </xdr:cNvPr>
        <xdr:cNvSpPr txBox="1"/>
      </xdr:nvSpPr>
      <xdr:spPr>
        <a:xfrm>
          <a:off x="12964169" y="1701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A26D3CF1-DCA4-4347-8537-0D523274BB7F}"/>
            </a:ext>
          </a:extLst>
        </xdr:cNvPr>
        <xdr:cNvSpPr txBox="1"/>
      </xdr:nvSpPr>
      <xdr:spPr>
        <a:xfrm>
          <a:off x="12164069" y="169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EF5EBE89-61D8-4FE3-8B6D-D311ECE09EF9}"/>
            </a:ext>
          </a:extLst>
        </xdr:cNvPr>
        <xdr:cNvSpPr txBox="1"/>
      </xdr:nvSpPr>
      <xdr:spPr>
        <a:xfrm>
          <a:off x="11354444"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69141</xdr:rowOff>
    </xdr:from>
    <xdr:ext cx="405111" cy="259045"/>
    <xdr:sp macro="" textlink="">
      <xdr:nvSpPr>
        <xdr:cNvPr id="785" name="n_1mainValue【公民館】&#10;有形固定資産減価償却率">
          <a:extLst>
            <a:ext uri="{FF2B5EF4-FFF2-40B4-BE49-F238E27FC236}">
              <a16:creationId xmlns:a16="http://schemas.microsoft.com/office/drawing/2014/main" id="{3A832C94-8509-4E75-9995-30B150AB48BB}"/>
            </a:ext>
          </a:extLst>
        </xdr:cNvPr>
        <xdr:cNvSpPr txBox="1"/>
      </xdr:nvSpPr>
      <xdr:spPr>
        <a:xfrm>
          <a:off x="13745219" y="17553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31585</xdr:rowOff>
    </xdr:from>
    <xdr:ext cx="405111" cy="259045"/>
    <xdr:sp macro="" textlink="">
      <xdr:nvSpPr>
        <xdr:cNvPr id="786" name="n_2mainValue【公民館】&#10;有形固定資産減価償却率">
          <a:extLst>
            <a:ext uri="{FF2B5EF4-FFF2-40B4-BE49-F238E27FC236}">
              <a16:creationId xmlns:a16="http://schemas.microsoft.com/office/drawing/2014/main" id="{E68253A1-812B-4B69-A912-B96F8CADEB2C}"/>
            </a:ext>
          </a:extLst>
        </xdr:cNvPr>
        <xdr:cNvSpPr txBox="1"/>
      </xdr:nvSpPr>
      <xdr:spPr>
        <a:xfrm>
          <a:off x="12964169" y="175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158948</xdr:rowOff>
    </xdr:from>
    <xdr:ext cx="405111" cy="259045"/>
    <xdr:sp macro="" textlink="">
      <xdr:nvSpPr>
        <xdr:cNvPr id="787" name="n_3mainValue【公民館】&#10;有形固定資産減価償却率">
          <a:extLst>
            <a:ext uri="{FF2B5EF4-FFF2-40B4-BE49-F238E27FC236}">
              <a16:creationId xmlns:a16="http://schemas.microsoft.com/office/drawing/2014/main" id="{BB6B7DAB-EF18-4AC5-B5D5-BE2226779A36}"/>
            </a:ext>
          </a:extLst>
        </xdr:cNvPr>
        <xdr:cNvSpPr txBox="1"/>
      </xdr:nvSpPr>
      <xdr:spPr>
        <a:xfrm>
          <a:off x="12164069" y="17478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123026</xdr:rowOff>
    </xdr:from>
    <xdr:ext cx="405111" cy="259045"/>
    <xdr:sp macro="" textlink="">
      <xdr:nvSpPr>
        <xdr:cNvPr id="788" name="n_4mainValue【公民館】&#10;有形固定資産減価償却率">
          <a:extLst>
            <a:ext uri="{FF2B5EF4-FFF2-40B4-BE49-F238E27FC236}">
              <a16:creationId xmlns:a16="http://schemas.microsoft.com/office/drawing/2014/main" id="{B69A0A20-F2D8-4BF4-852C-1397AAB08D85}"/>
            </a:ext>
          </a:extLst>
        </xdr:cNvPr>
        <xdr:cNvSpPr txBox="1"/>
      </xdr:nvSpPr>
      <xdr:spPr>
        <a:xfrm>
          <a:off x="11354444" y="17442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FFF43819-816A-4F27-BEFC-F3EAF85DD48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E8F2FD6E-B60D-4608-9716-52FE461A5FA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0FC0DBEF-C7EF-4D9F-99AB-E6BBE2B7D6B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4CDC4B60-AFF4-4DFE-93AE-8C53E0A65BED}"/>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8D283301-D1BF-4A3F-B3B8-A2CEF65B4D0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7D3AEA55-5DAB-43CE-BB05-FC4713090B6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48048DEB-BB2F-4B61-BEA0-F0AEAE76C4C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DB4C48D3-1992-407C-B4EF-963127D2E9A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465E34CE-4387-4124-A8A2-A9FC0FCDD3E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A198076E-A9E1-4FF8-80DA-C3F96304C7A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89986024-E1E3-4C0F-9639-3C714F5DF6D6}"/>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2586F74D-A201-4004-A5DF-AA8D2B4BCC35}"/>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B9FBF825-D378-41C4-B26A-7F51ADDF1033}"/>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4F3F307E-36B7-48FE-AA6A-13F55B64E27A}"/>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1DD20EED-F4D6-4CD4-AC34-01B5132B8016}"/>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DF30A813-F1E1-4C9A-AC49-806C5C526EEA}"/>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9EA194B5-7EB9-44F6-AB23-D0BD1058C96F}"/>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6EF4F3F5-6133-4768-9EDB-61968260FA7A}"/>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375A1B2E-A122-4237-B4FB-032445E7DB96}"/>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61BF6D64-9822-4DB4-A351-1CB09101A9C8}"/>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8F9410B9-1B75-4718-9681-44B4824D0E17}"/>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4DA16D90-9C42-43ED-BCA6-984B55FC7477}"/>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4BC86681-6983-4678-8F53-41A56914669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86461507-D18E-4101-8326-8567360A389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C8A7D1EF-7A24-457F-A354-93C9E7CC4D2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D190520E-65DA-40F3-9B80-8625435FD725}"/>
            </a:ext>
          </a:extLst>
        </xdr:cNvPr>
        <xdr:cNvCxnSpPr/>
      </xdr:nvCxnSpPr>
      <xdr:spPr>
        <a:xfrm flipV="1">
          <a:off x="19954239" y="1640976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E0D5670A-9A9B-4946-8F3B-3ABFDFC1D384}"/>
            </a:ext>
          </a:extLst>
        </xdr:cNvPr>
        <xdr:cNvSpPr txBox="1"/>
      </xdr:nvSpPr>
      <xdr:spPr>
        <a:xfrm>
          <a:off x="19992975" y="1786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8E04829A-AC77-42BF-A651-78B17D9BFE2C}"/>
            </a:ext>
          </a:extLst>
        </xdr:cNvPr>
        <xdr:cNvCxnSpPr/>
      </xdr:nvCxnSpPr>
      <xdr:spPr>
        <a:xfrm>
          <a:off x="19878675" y="17859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3FF31C6A-8CE6-445D-ACA9-0F291295F934}"/>
            </a:ext>
          </a:extLst>
        </xdr:cNvPr>
        <xdr:cNvSpPr txBox="1"/>
      </xdr:nvSpPr>
      <xdr:spPr>
        <a:xfrm>
          <a:off x="19992975" y="1618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A7669236-A3B7-4C73-B6BD-6A26437D32BD}"/>
            </a:ext>
          </a:extLst>
        </xdr:cNvPr>
        <xdr:cNvCxnSpPr/>
      </xdr:nvCxnSpPr>
      <xdr:spPr>
        <a:xfrm>
          <a:off x="19878675" y="16409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8C240DED-9C45-49CB-95AF-021E991E7345}"/>
            </a:ext>
          </a:extLst>
        </xdr:cNvPr>
        <xdr:cNvSpPr txBox="1"/>
      </xdr:nvSpPr>
      <xdr:spPr>
        <a:xfrm>
          <a:off x="19992975" y="17382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33C622D6-E6E1-4892-9A4E-C93AE9852108}"/>
            </a:ext>
          </a:extLst>
        </xdr:cNvPr>
        <xdr:cNvSpPr/>
      </xdr:nvSpPr>
      <xdr:spPr>
        <a:xfrm>
          <a:off x="19897725" y="174038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17D463AC-6C55-48CA-8737-CE7260A0E6C2}"/>
            </a:ext>
          </a:extLst>
        </xdr:cNvPr>
        <xdr:cNvSpPr/>
      </xdr:nvSpPr>
      <xdr:spPr>
        <a:xfrm>
          <a:off x="19154775" y="174104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11062490-3EEB-40DA-9CC0-4CC60C518B36}"/>
            </a:ext>
          </a:extLst>
        </xdr:cNvPr>
        <xdr:cNvSpPr/>
      </xdr:nvSpPr>
      <xdr:spPr>
        <a:xfrm>
          <a:off x="18345150" y="174201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6CFD0548-F4E5-49E9-A31E-3D2CB82F93C6}"/>
            </a:ext>
          </a:extLst>
        </xdr:cNvPr>
        <xdr:cNvSpPr/>
      </xdr:nvSpPr>
      <xdr:spPr>
        <a:xfrm>
          <a:off x="17554575" y="174235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05EDD516-B4B6-45FD-9698-52217BAA76C3}"/>
            </a:ext>
          </a:extLst>
        </xdr:cNvPr>
        <xdr:cNvSpPr/>
      </xdr:nvSpPr>
      <xdr:spPr>
        <a:xfrm>
          <a:off x="16754475" y="174234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7EA2D359-5815-4A1B-B688-64C2CFA1F0A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F4EA3457-B056-4BC0-B900-9EB9E75E190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85DDF7D-5E91-43AD-B8E4-6D060818DE0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BADB3D3-FC85-466C-8ECA-4189E38A4FF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8CBCC84-5A3E-426E-8909-C05145AA8EE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23768</xdr:rowOff>
    </xdr:from>
    <xdr:to>
      <xdr:col>116</xdr:col>
      <xdr:colOff>114300</xdr:colOff>
      <xdr:row>105</xdr:row>
      <xdr:rowOff>125368</xdr:rowOff>
    </xdr:to>
    <xdr:sp macro="" textlink="">
      <xdr:nvSpPr>
        <xdr:cNvPr id="830" name="楕円 829">
          <a:extLst>
            <a:ext uri="{FF2B5EF4-FFF2-40B4-BE49-F238E27FC236}">
              <a16:creationId xmlns:a16="http://schemas.microsoft.com/office/drawing/2014/main" id="{C9BE6EC1-A943-4941-AF0A-D86BE813F35B}"/>
            </a:ext>
          </a:extLst>
        </xdr:cNvPr>
        <xdr:cNvSpPr/>
      </xdr:nvSpPr>
      <xdr:spPr>
        <a:xfrm>
          <a:off x="19897725" y="171719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46645</xdr:rowOff>
    </xdr:from>
    <xdr:ext cx="469744" cy="259045"/>
    <xdr:sp macro="" textlink="">
      <xdr:nvSpPr>
        <xdr:cNvPr id="831" name="【公民館】&#10;一人当たり面積該当値テキスト">
          <a:extLst>
            <a:ext uri="{FF2B5EF4-FFF2-40B4-BE49-F238E27FC236}">
              <a16:creationId xmlns:a16="http://schemas.microsoft.com/office/drawing/2014/main" id="{611EDAE9-2F78-4CFC-86ED-2570B88E7A81}"/>
            </a:ext>
          </a:extLst>
        </xdr:cNvPr>
        <xdr:cNvSpPr txBox="1"/>
      </xdr:nvSpPr>
      <xdr:spPr>
        <a:xfrm>
          <a:off x="19992975" y="17023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33564</xdr:rowOff>
    </xdr:from>
    <xdr:to>
      <xdr:col>112</xdr:col>
      <xdr:colOff>38100</xdr:colOff>
      <xdr:row>105</xdr:row>
      <xdr:rowOff>135164</xdr:rowOff>
    </xdr:to>
    <xdr:sp macro="" textlink="">
      <xdr:nvSpPr>
        <xdr:cNvPr id="832" name="楕円 831">
          <a:extLst>
            <a:ext uri="{FF2B5EF4-FFF2-40B4-BE49-F238E27FC236}">
              <a16:creationId xmlns:a16="http://schemas.microsoft.com/office/drawing/2014/main" id="{0955469E-E340-4CC3-A5F4-592BE907FEC1}"/>
            </a:ext>
          </a:extLst>
        </xdr:cNvPr>
        <xdr:cNvSpPr/>
      </xdr:nvSpPr>
      <xdr:spPr>
        <a:xfrm>
          <a:off x="19154775" y="171753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74568</xdr:rowOff>
    </xdr:from>
    <xdr:to>
      <xdr:col>116</xdr:col>
      <xdr:colOff>63500</xdr:colOff>
      <xdr:row>105</xdr:row>
      <xdr:rowOff>84364</xdr:rowOff>
    </xdr:to>
    <xdr:cxnSp macro="">
      <xdr:nvCxnSpPr>
        <xdr:cNvPr id="833" name="直線コネクタ 832">
          <a:extLst>
            <a:ext uri="{FF2B5EF4-FFF2-40B4-BE49-F238E27FC236}">
              <a16:creationId xmlns:a16="http://schemas.microsoft.com/office/drawing/2014/main" id="{DF85FFBA-706E-4AF9-8F65-312CAA464F60}"/>
            </a:ext>
          </a:extLst>
        </xdr:cNvPr>
        <xdr:cNvCxnSpPr/>
      </xdr:nvCxnSpPr>
      <xdr:spPr>
        <a:xfrm flipV="1">
          <a:off x="19202400" y="17219568"/>
          <a:ext cx="752475" cy="1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23768</xdr:rowOff>
    </xdr:from>
    <xdr:to>
      <xdr:col>107</xdr:col>
      <xdr:colOff>101600</xdr:colOff>
      <xdr:row>105</xdr:row>
      <xdr:rowOff>125368</xdr:rowOff>
    </xdr:to>
    <xdr:sp macro="" textlink="">
      <xdr:nvSpPr>
        <xdr:cNvPr id="834" name="楕円 833">
          <a:extLst>
            <a:ext uri="{FF2B5EF4-FFF2-40B4-BE49-F238E27FC236}">
              <a16:creationId xmlns:a16="http://schemas.microsoft.com/office/drawing/2014/main" id="{99A5329E-D7AC-4ECE-86E8-52C2D1347CE3}"/>
            </a:ext>
          </a:extLst>
        </xdr:cNvPr>
        <xdr:cNvSpPr/>
      </xdr:nvSpPr>
      <xdr:spPr>
        <a:xfrm>
          <a:off x="18345150" y="171719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74568</xdr:rowOff>
    </xdr:from>
    <xdr:to>
      <xdr:col>111</xdr:col>
      <xdr:colOff>177800</xdr:colOff>
      <xdr:row>105</xdr:row>
      <xdr:rowOff>84364</xdr:rowOff>
    </xdr:to>
    <xdr:cxnSp macro="">
      <xdr:nvCxnSpPr>
        <xdr:cNvPr id="835" name="直線コネクタ 834">
          <a:extLst>
            <a:ext uri="{FF2B5EF4-FFF2-40B4-BE49-F238E27FC236}">
              <a16:creationId xmlns:a16="http://schemas.microsoft.com/office/drawing/2014/main" id="{C8CAD648-5783-4F33-BDB5-C7F30E01317E}"/>
            </a:ext>
          </a:extLst>
        </xdr:cNvPr>
        <xdr:cNvCxnSpPr/>
      </xdr:nvCxnSpPr>
      <xdr:spPr>
        <a:xfrm>
          <a:off x="18392775" y="17219568"/>
          <a:ext cx="809625" cy="1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30299</xdr:rowOff>
    </xdr:from>
    <xdr:to>
      <xdr:col>102</xdr:col>
      <xdr:colOff>165100</xdr:colOff>
      <xdr:row>105</xdr:row>
      <xdr:rowOff>131899</xdr:rowOff>
    </xdr:to>
    <xdr:sp macro="" textlink="">
      <xdr:nvSpPr>
        <xdr:cNvPr id="836" name="楕円 835">
          <a:extLst>
            <a:ext uri="{FF2B5EF4-FFF2-40B4-BE49-F238E27FC236}">
              <a16:creationId xmlns:a16="http://schemas.microsoft.com/office/drawing/2014/main" id="{E87E3413-6BA9-48F0-85AA-6577FA1BF257}"/>
            </a:ext>
          </a:extLst>
        </xdr:cNvPr>
        <xdr:cNvSpPr/>
      </xdr:nvSpPr>
      <xdr:spPr>
        <a:xfrm>
          <a:off x="17554575" y="171721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74568</xdr:rowOff>
    </xdr:from>
    <xdr:to>
      <xdr:col>107</xdr:col>
      <xdr:colOff>50800</xdr:colOff>
      <xdr:row>105</xdr:row>
      <xdr:rowOff>81099</xdr:rowOff>
    </xdr:to>
    <xdr:cxnSp macro="">
      <xdr:nvCxnSpPr>
        <xdr:cNvPr id="837" name="直線コネクタ 836">
          <a:extLst>
            <a:ext uri="{FF2B5EF4-FFF2-40B4-BE49-F238E27FC236}">
              <a16:creationId xmlns:a16="http://schemas.microsoft.com/office/drawing/2014/main" id="{DFAAC7C7-5BA9-4D1C-8F23-2A84E544CBE8}"/>
            </a:ext>
          </a:extLst>
        </xdr:cNvPr>
        <xdr:cNvCxnSpPr/>
      </xdr:nvCxnSpPr>
      <xdr:spPr>
        <a:xfrm flipV="1">
          <a:off x="17602200" y="17219568"/>
          <a:ext cx="7905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64588</xdr:rowOff>
    </xdr:from>
    <xdr:to>
      <xdr:col>98</xdr:col>
      <xdr:colOff>38100</xdr:colOff>
      <xdr:row>104</xdr:row>
      <xdr:rowOff>166188</xdr:rowOff>
    </xdr:to>
    <xdr:sp macro="" textlink="">
      <xdr:nvSpPr>
        <xdr:cNvPr id="838" name="楕円 837">
          <a:extLst>
            <a:ext uri="{FF2B5EF4-FFF2-40B4-BE49-F238E27FC236}">
              <a16:creationId xmlns:a16="http://schemas.microsoft.com/office/drawing/2014/main" id="{3E80F61D-8C3D-4BD7-82FF-B01419D098B0}"/>
            </a:ext>
          </a:extLst>
        </xdr:cNvPr>
        <xdr:cNvSpPr/>
      </xdr:nvSpPr>
      <xdr:spPr>
        <a:xfrm>
          <a:off x="16754475" y="170413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115388</xdr:rowOff>
    </xdr:from>
    <xdr:to>
      <xdr:col>102</xdr:col>
      <xdr:colOff>114300</xdr:colOff>
      <xdr:row>105</xdr:row>
      <xdr:rowOff>81099</xdr:rowOff>
    </xdr:to>
    <xdr:cxnSp macro="">
      <xdr:nvCxnSpPr>
        <xdr:cNvPr id="839" name="直線コネクタ 838">
          <a:extLst>
            <a:ext uri="{FF2B5EF4-FFF2-40B4-BE49-F238E27FC236}">
              <a16:creationId xmlns:a16="http://schemas.microsoft.com/office/drawing/2014/main" id="{43EE342B-8677-45EB-BA3B-735F134A9F44}"/>
            </a:ext>
          </a:extLst>
        </xdr:cNvPr>
        <xdr:cNvCxnSpPr/>
      </xdr:nvCxnSpPr>
      <xdr:spPr>
        <a:xfrm>
          <a:off x="16802100" y="17088938"/>
          <a:ext cx="800100" cy="14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F61EE754-30D6-4595-AE4A-2B57AD7B79BE}"/>
            </a:ext>
          </a:extLst>
        </xdr:cNvPr>
        <xdr:cNvSpPr txBox="1"/>
      </xdr:nvSpPr>
      <xdr:spPr>
        <a:xfrm>
          <a:off x="189834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7ADD3425-9D54-404F-9549-C5C8E298B6FD}"/>
            </a:ext>
          </a:extLst>
        </xdr:cNvPr>
        <xdr:cNvSpPr txBox="1"/>
      </xdr:nvSpPr>
      <xdr:spPr>
        <a:xfrm>
          <a:off x="18183302" y="1750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90F99277-3D7A-4491-9968-A5BA7B8F67FE}"/>
            </a:ext>
          </a:extLst>
        </xdr:cNvPr>
        <xdr:cNvSpPr txBox="1"/>
      </xdr:nvSpPr>
      <xdr:spPr>
        <a:xfrm>
          <a:off x="17383202" y="1751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6BB937E1-3BF2-4BDB-9CE3-FC910D7EEB33}"/>
            </a:ext>
          </a:extLst>
        </xdr:cNvPr>
        <xdr:cNvSpPr txBox="1"/>
      </xdr:nvSpPr>
      <xdr:spPr>
        <a:xfrm>
          <a:off x="16592627" y="1751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151691</xdr:rowOff>
    </xdr:from>
    <xdr:ext cx="469744" cy="259045"/>
    <xdr:sp macro="" textlink="">
      <xdr:nvSpPr>
        <xdr:cNvPr id="844" name="n_1mainValue【公民館】&#10;一人当たり面積">
          <a:extLst>
            <a:ext uri="{FF2B5EF4-FFF2-40B4-BE49-F238E27FC236}">
              <a16:creationId xmlns:a16="http://schemas.microsoft.com/office/drawing/2014/main" id="{E2DE63E7-6239-4CE1-BF3F-BC091C15A4BF}"/>
            </a:ext>
          </a:extLst>
        </xdr:cNvPr>
        <xdr:cNvSpPr txBox="1"/>
      </xdr:nvSpPr>
      <xdr:spPr>
        <a:xfrm>
          <a:off x="18983402" y="1695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141895</xdr:rowOff>
    </xdr:from>
    <xdr:ext cx="469744" cy="259045"/>
    <xdr:sp macro="" textlink="">
      <xdr:nvSpPr>
        <xdr:cNvPr id="845" name="n_2mainValue【公民館】&#10;一人当たり面積">
          <a:extLst>
            <a:ext uri="{FF2B5EF4-FFF2-40B4-BE49-F238E27FC236}">
              <a16:creationId xmlns:a16="http://schemas.microsoft.com/office/drawing/2014/main" id="{26D3A582-D083-4228-80B0-60D987D025A3}"/>
            </a:ext>
          </a:extLst>
        </xdr:cNvPr>
        <xdr:cNvSpPr txBox="1"/>
      </xdr:nvSpPr>
      <xdr:spPr>
        <a:xfrm>
          <a:off x="18183302" y="16947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148426</xdr:rowOff>
    </xdr:from>
    <xdr:ext cx="469744" cy="259045"/>
    <xdr:sp macro="" textlink="">
      <xdr:nvSpPr>
        <xdr:cNvPr id="846" name="n_3mainValue【公民館】&#10;一人当たり面積">
          <a:extLst>
            <a:ext uri="{FF2B5EF4-FFF2-40B4-BE49-F238E27FC236}">
              <a16:creationId xmlns:a16="http://schemas.microsoft.com/office/drawing/2014/main" id="{05C553AF-CC3F-4822-9158-4788A4D9C57F}"/>
            </a:ext>
          </a:extLst>
        </xdr:cNvPr>
        <xdr:cNvSpPr txBox="1"/>
      </xdr:nvSpPr>
      <xdr:spPr>
        <a:xfrm>
          <a:off x="17383202" y="16947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11265</xdr:rowOff>
    </xdr:from>
    <xdr:ext cx="469744" cy="259045"/>
    <xdr:sp macro="" textlink="">
      <xdr:nvSpPr>
        <xdr:cNvPr id="847" name="n_4mainValue【公民館】&#10;一人当たり面積">
          <a:extLst>
            <a:ext uri="{FF2B5EF4-FFF2-40B4-BE49-F238E27FC236}">
              <a16:creationId xmlns:a16="http://schemas.microsoft.com/office/drawing/2014/main" id="{3B5EBA5E-5FE9-46C3-9E11-932FF31CA8EF}"/>
            </a:ext>
          </a:extLst>
        </xdr:cNvPr>
        <xdr:cNvSpPr txBox="1"/>
      </xdr:nvSpPr>
      <xdr:spPr>
        <a:xfrm>
          <a:off x="16592627" y="168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E94CF3E9-7BAE-4399-8B94-836D8874ACC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2834B021-00ED-4DB4-A128-1C526EB019E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C57DDBA3-B07F-418E-881A-F0A473194C6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町の人口は、減少傾向で推移していることから、一人当たりの資産は全体的に増加している。老朽化等に伴い、施設の維持管理費の負担も増大していくことから、施設の集約化や長寿命化対策を図っていく。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については、類似団体平均に比べ、有形固定資産減価償却率は低くなっている。これは、町道富沢</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号線道路改良工事等を実施したことが要因である。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類似団体平均に比べ有形固定資産減価償却率は高くなっている。橋梁長寿命化修繕計画やトンネル長寿命化修繕計画を策定し、計画的な補修等を行っているものの、それ以上に減価償却が進んでいる状況である。引き続き、計画的な補修工事等を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については、類似団体平均に比べ、有形固定資産減価償却率が高くなっている。施設のあり方を含め、運営形態等を検討しながら、改修や長寿命化対策等を図っていく。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05BB0A-85F6-4A63-8760-E6F5909D8AB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95F2CA-395C-407A-AD26-31C6FDD59CCD}"/>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B22EDF-E3E2-4B97-8E61-2AD525636A0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806C847-F6BE-46DD-BC2E-0B55284FEDD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宮城県柴田町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DA7E29E-ADC9-4A0A-888E-4F6435408E0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42F3BE6-2B02-4002-8DF2-851C751B0B3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7693C5-59C6-46D1-9707-33867B3AAB7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27C72A-B4A8-4CD6-B74E-3301201C779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84B397-1055-4CE7-89A2-4382328D733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41C734-82E7-409F-B325-DD6BBADB400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36,331
36,098
54.03
15,517,575
15,054,413
420,675
8,675,903
14,895,911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93D4F43-EB3E-48C2-B450-B64209084FB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2488AA-AB30-4CEA-BA18-F371144A5C0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203D26-108B-4890-B7A4-B027AEE3DC5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3334CC-FD86-4AFA-A753-0C3C02D9EFF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8A6A974-8A70-4160-BAE0-42F4BD9F72E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E3917CA-F225-4488-A3D6-E9EE98964861}"/>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EB029F-3F89-4268-9193-6E7C598CAF3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D91417-940E-4A6A-AA46-CE6D9AF60EF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CA5A707-174B-4F3D-89E3-EDCAC325966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C72DCD-D19D-4FF4-A564-A83EDAD1C1F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BE8452-2A14-4371-955C-8CCF56C4FB5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3F4E974-2DBA-4677-B7F6-1E89012EF7A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E5734E2-BACF-462E-A246-00747DB305B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A53F43-B9EF-4AE3-BC34-8777EE23C1F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91822D-523A-4DA1-B28F-03BB993D204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0430922-DC49-4DD8-933E-8E5BA4099F5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869B90-BCA0-4F91-B760-984C5A58FEC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4E0BABD-A312-49BC-8D66-79B246CF8EE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7DF7F0-892F-449B-9EBD-BB19183FBD7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DC2F2F-2791-4769-BAC9-5721EB8E3D0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093649-EDCD-44FF-9E50-8800AF3594A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7E92A05-B9C6-468C-B31A-0A3B62598CD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55312A1-025C-4C85-84E5-C556B2069D7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244DEDE-BA97-455F-8535-25938356056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2B8943B-2D30-4B4A-8334-CD7E8DD4C58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309210-8DCA-4A72-B696-9988624B617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6F7864-019D-44CE-970D-20D5FC20F54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2EDE8BC-B6B3-44B1-AD1D-BE4C8DCB9EC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E704BDC-69A0-4919-B28D-6F6D4AFD726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807F69D-82FD-44A6-AA95-DAD69CB339F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FD070F8-7493-4027-BB8D-BE79783BDC4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4D8A547-FAC1-4C06-91AD-AB6D4928F27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0E68ABF-09E0-4B3A-9F2B-C6F567B25584}"/>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18264CC-75FD-4ED5-91C3-68DF139A0147}"/>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4546658-B106-4D8B-86EA-5AEDB8C19A67}"/>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7997986-7B0C-4054-A5E7-69466B1BD433}"/>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DE7647A-7709-41D3-AE99-13E9173D6357}"/>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E18A104-A3DD-47F0-8816-35AF1439150D}"/>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0A6D392-866C-4581-B531-6E00E0295A68}"/>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DA1A754-0A9A-4D9B-9914-95A92DA3C0D8}"/>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A9A6E80-2F79-4F62-B242-3220F45332AA}"/>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CD48726-F527-46AB-AE9B-50B031BCC16F}"/>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240E3F1-C833-4191-B0F3-D37206D88544}"/>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0FB65B5-EE75-49C2-85A8-9DB58653CB3E}"/>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048089D-77C2-4E70-9961-1E341DAA269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836004E-A4D8-4F62-863E-02A39F47286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2A99F5E-20F3-469E-A461-CE3CE8D54AA5}"/>
            </a:ext>
          </a:extLst>
        </xdr:cNvPr>
        <xdr:cNvCxnSpPr/>
      </xdr:nvCxnSpPr>
      <xdr:spPr>
        <a:xfrm flipV="1">
          <a:off x="4180840" y="5571581"/>
          <a:ext cx="0" cy="1331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180ADE4-3031-48B5-81A8-22C88C7FFE26}"/>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93A868B4-6A0C-4AA4-B34D-14A412AB5F1B}"/>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DD9418B7-ACF4-48B0-82DE-88BA4759BE52}"/>
            </a:ext>
          </a:extLst>
        </xdr:cNvPr>
        <xdr:cNvSpPr txBox="1"/>
      </xdr:nvSpPr>
      <xdr:spPr>
        <a:xfrm>
          <a:off x="4219575" y="5359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7B4C7ADD-D56E-4CB8-85F4-94AE8A4700C7}"/>
            </a:ext>
          </a:extLst>
        </xdr:cNvPr>
        <xdr:cNvCxnSpPr/>
      </xdr:nvCxnSpPr>
      <xdr:spPr>
        <a:xfrm>
          <a:off x="4105275" y="55715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BE5FA60B-6B29-4B35-B29D-A900F13D7D11}"/>
            </a:ext>
          </a:extLst>
        </xdr:cNvPr>
        <xdr:cNvSpPr txBox="1"/>
      </xdr:nvSpPr>
      <xdr:spPr>
        <a:xfrm>
          <a:off x="4219575" y="604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3D9E6030-B508-4A21-9089-FA92D785FFF7}"/>
            </a:ext>
          </a:extLst>
        </xdr:cNvPr>
        <xdr:cNvSpPr/>
      </xdr:nvSpPr>
      <xdr:spPr>
        <a:xfrm>
          <a:off x="4124325" y="61815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DA1767D1-6DB1-42BF-86EB-96EB3DBC0C4A}"/>
            </a:ext>
          </a:extLst>
        </xdr:cNvPr>
        <xdr:cNvSpPr/>
      </xdr:nvSpPr>
      <xdr:spPr>
        <a:xfrm>
          <a:off x="3381375" y="61535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673DCEAC-A858-4D9D-AC2D-6B3F63E5F415}"/>
            </a:ext>
          </a:extLst>
        </xdr:cNvPr>
        <xdr:cNvSpPr/>
      </xdr:nvSpPr>
      <xdr:spPr>
        <a:xfrm>
          <a:off x="2571750" y="61159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6DA8310B-6E18-4D59-AA0C-80CBB88A00FE}"/>
            </a:ext>
          </a:extLst>
        </xdr:cNvPr>
        <xdr:cNvSpPr/>
      </xdr:nvSpPr>
      <xdr:spPr>
        <a:xfrm>
          <a:off x="1781175" y="6088108"/>
          <a:ext cx="95250"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A140D700-880F-4261-AD92-3003D523E22F}"/>
            </a:ext>
          </a:extLst>
        </xdr:cNvPr>
        <xdr:cNvSpPr/>
      </xdr:nvSpPr>
      <xdr:spPr>
        <a:xfrm>
          <a:off x="981075" y="6048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9071504-3B89-4496-AB7A-2031C72F46C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DE46BD-EE26-4B25-BAD2-2483E4EE5E3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128A442-2DF2-421B-95C8-E74536F2AA9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DE5A310-7E44-4AE7-B1DB-22DD1CC95E0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9A4D7AA-AB86-40B7-98AB-DA379395C6E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144599</xdr:rowOff>
    </xdr:from>
    <xdr:to>
      <xdr:col>24</xdr:col>
      <xdr:colOff>114300</xdr:colOff>
      <xdr:row>40</xdr:row>
      <xdr:rowOff>74749</xdr:rowOff>
    </xdr:to>
    <xdr:sp macro="" textlink="">
      <xdr:nvSpPr>
        <xdr:cNvPr id="74" name="楕円 73">
          <a:extLst>
            <a:ext uri="{FF2B5EF4-FFF2-40B4-BE49-F238E27FC236}">
              <a16:creationId xmlns:a16="http://schemas.microsoft.com/office/drawing/2014/main" id="{06810DE0-393F-4E91-B7F8-647181CD8C0E}"/>
            </a:ext>
          </a:extLst>
        </xdr:cNvPr>
        <xdr:cNvSpPr/>
      </xdr:nvSpPr>
      <xdr:spPr>
        <a:xfrm>
          <a:off x="4124325" y="64660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123026</xdr:rowOff>
    </xdr:from>
    <xdr:ext cx="405111" cy="259045"/>
    <xdr:sp macro="" textlink="">
      <xdr:nvSpPr>
        <xdr:cNvPr id="75" name="【図書館】&#10;有形固定資産減価償却率該当値テキスト">
          <a:extLst>
            <a:ext uri="{FF2B5EF4-FFF2-40B4-BE49-F238E27FC236}">
              <a16:creationId xmlns:a16="http://schemas.microsoft.com/office/drawing/2014/main" id="{121B8EB2-30F3-49AC-9540-19B7B649CB78}"/>
            </a:ext>
          </a:extLst>
        </xdr:cNvPr>
        <xdr:cNvSpPr txBox="1"/>
      </xdr:nvSpPr>
      <xdr:spPr>
        <a:xfrm>
          <a:off x="4219575" y="6450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108676</xdr:rowOff>
    </xdr:from>
    <xdr:to>
      <xdr:col>20</xdr:col>
      <xdr:colOff>38100</xdr:colOff>
      <xdr:row>40</xdr:row>
      <xdr:rowOff>38826</xdr:rowOff>
    </xdr:to>
    <xdr:sp macro="" textlink="">
      <xdr:nvSpPr>
        <xdr:cNvPr id="76" name="楕円 75">
          <a:extLst>
            <a:ext uri="{FF2B5EF4-FFF2-40B4-BE49-F238E27FC236}">
              <a16:creationId xmlns:a16="http://schemas.microsoft.com/office/drawing/2014/main" id="{C05E3C49-1608-4F7A-BE3B-867A36C5DA97}"/>
            </a:ext>
          </a:extLst>
        </xdr:cNvPr>
        <xdr:cNvSpPr/>
      </xdr:nvSpPr>
      <xdr:spPr>
        <a:xfrm>
          <a:off x="3381375" y="64301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159476</xdr:rowOff>
    </xdr:from>
    <xdr:to>
      <xdr:col>24</xdr:col>
      <xdr:colOff>63500</xdr:colOff>
      <xdr:row>40</xdr:row>
      <xdr:rowOff>23949</xdr:rowOff>
    </xdr:to>
    <xdr:cxnSp macro="">
      <xdr:nvCxnSpPr>
        <xdr:cNvPr id="77" name="直線コネクタ 76">
          <a:extLst>
            <a:ext uri="{FF2B5EF4-FFF2-40B4-BE49-F238E27FC236}">
              <a16:creationId xmlns:a16="http://schemas.microsoft.com/office/drawing/2014/main" id="{96C6C5FB-0E2D-4A70-8F34-06DD25425F18}"/>
            </a:ext>
          </a:extLst>
        </xdr:cNvPr>
        <xdr:cNvCxnSpPr/>
      </xdr:nvCxnSpPr>
      <xdr:spPr>
        <a:xfrm>
          <a:off x="3429000" y="6487251"/>
          <a:ext cx="75247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72753</xdr:rowOff>
    </xdr:from>
    <xdr:to>
      <xdr:col>15</xdr:col>
      <xdr:colOff>101600</xdr:colOff>
      <xdr:row>40</xdr:row>
      <xdr:rowOff>2903</xdr:rowOff>
    </xdr:to>
    <xdr:sp macro="" textlink="">
      <xdr:nvSpPr>
        <xdr:cNvPr id="78" name="楕円 77">
          <a:extLst>
            <a:ext uri="{FF2B5EF4-FFF2-40B4-BE49-F238E27FC236}">
              <a16:creationId xmlns:a16="http://schemas.microsoft.com/office/drawing/2014/main" id="{1B567F41-3A46-4AFD-A70D-4D051F8BC77F}"/>
            </a:ext>
          </a:extLst>
        </xdr:cNvPr>
        <xdr:cNvSpPr/>
      </xdr:nvSpPr>
      <xdr:spPr>
        <a:xfrm>
          <a:off x="2571750" y="63941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123553</xdr:rowOff>
    </xdr:from>
    <xdr:to>
      <xdr:col>19</xdr:col>
      <xdr:colOff>177800</xdr:colOff>
      <xdr:row>39</xdr:row>
      <xdr:rowOff>159476</xdr:rowOff>
    </xdr:to>
    <xdr:cxnSp macro="">
      <xdr:nvCxnSpPr>
        <xdr:cNvPr id="79" name="直線コネクタ 78">
          <a:extLst>
            <a:ext uri="{FF2B5EF4-FFF2-40B4-BE49-F238E27FC236}">
              <a16:creationId xmlns:a16="http://schemas.microsoft.com/office/drawing/2014/main" id="{0BBCADA8-D9AF-4108-8ECE-95860AA2C8F7}"/>
            </a:ext>
          </a:extLst>
        </xdr:cNvPr>
        <xdr:cNvCxnSpPr/>
      </xdr:nvCxnSpPr>
      <xdr:spPr>
        <a:xfrm>
          <a:off x="2619375" y="6451328"/>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36830</xdr:rowOff>
    </xdr:from>
    <xdr:to>
      <xdr:col>10</xdr:col>
      <xdr:colOff>165100</xdr:colOff>
      <xdr:row>39</xdr:row>
      <xdr:rowOff>138430</xdr:rowOff>
    </xdr:to>
    <xdr:sp macro="" textlink="">
      <xdr:nvSpPr>
        <xdr:cNvPr id="80" name="楕円 79">
          <a:extLst>
            <a:ext uri="{FF2B5EF4-FFF2-40B4-BE49-F238E27FC236}">
              <a16:creationId xmlns:a16="http://schemas.microsoft.com/office/drawing/2014/main" id="{21B21CE7-FC16-432B-A9E6-BA8D2F87F0BC}"/>
            </a:ext>
          </a:extLst>
        </xdr:cNvPr>
        <xdr:cNvSpPr/>
      </xdr:nvSpPr>
      <xdr:spPr>
        <a:xfrm>
          <a:off x="1781175" y="63614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87630</xdr:rowOff>
    </xdr:from>
    <xdr:to>
      <xdr:col>15</xdr:col>
      <xdr:colOff>50800</xdr:colOff>
      <xdr:row>39</xdr:row>
      <xdr:rowOff>123553</xdr:rowOff>
    </xdr:to>
    <xdr:cxnSp macro="">
      <xdr:nvCxnSpPr>
        <xdr:cNvPr id="81" name="直線コネクタ 80">
          <a:extLst>
            <a:ext uri="{FF2B5EF4-FFF2-40B4-BE49-F238E27FC236}">
              <a16:creationId xmlns:a16="http://schemas.microsoft.com/office/drawing/2014/main" id="{85E1492B-090F-42F8-A341-28505C5169C2}"/>
            </a:ext>
          </a:extLst>
        </xdr:cNvPr>
        <xdr:cNvCxnSpPr/>
      </xdr:nvCxnSpPr>
      <xdr:spPr>
        <a:xfrm>
          <a:off x="1828800" y="6409055"/>
          <a:ext cx="790575" cy="4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152763</xdr:rowOff>
    </xdr:from>
    <xdr:to>
      <xdr:col>6</xdr:col>
      <xdr:colOff>38100</xdr:colOff>
      <xdr:row>39</xdr:row>
      <xdr:rowOff>82913</xdr:rowOff>
    </xdr:to>
    <xdr:sp macro="" textlink="">
      <xdr:nvSpPr>
        <xdr:cNvPr id="82" name="楕円 81">
          <a:extLst>
            <a:ext uri="{FF2B5EF4-FFF2-40B4-BE49-F238E27FC236}">
              <a16:creationId xmlns:a16="http://schemas.microsoft.com/office/drawing/2014/main" id="{3F7CECBC-4B90-4463-9C70-D6C7928055C9}"/>
            </a:ext>
          </a:extLst>
        </xdr:cNvPr>
        <xdr:cNvSpPr/>
      </xdr:nvSpPr>
      <xdr:spPr>
        <a:xfrm>
          <a:off x="981075" y="63154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32113</xdr:rowOff>
    </xdr:from>
    <xdr:to>
      <xdr:col>10</xdr:col>
      <xdr:colOff>114300</xdr:colOff>
      <xdr:row>39</xdr:row>
      <xdr:rowOff>87630</xdr:rowOff>
    </xdr:to>
    <xdr:cxnSp macro="">
      <xdr:nvCxnSpPr>
        <xdr:cNvPr id="83" name="直線コネクタ 82">
          <a:extLst>
            <a:ext uri="{FF2B5EF4-FFF2-40B4-BE49-F238E27FC236}">
              <a16:creationId xmlns:a16="http://schemas.microsoft.com/office/drawing/2014/main" id="{597730C1-630F-4E1D-B14E-48327B39C15F}"/>
            </a:ext>
          </a:extLst>
        </xdr:cNvPr>
        <xdr:cNvCxnSpPr/>
      </xdr:nvCxnSpPr>
      <xdr:spPr>
        <a:xfrm>
          <a:off x="1028700" y="6353538"/>
          <a:ext cx="8001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7AD9F9A0-4002-4712-B2A2-6DCCC79B3453}"/>
            </a:ext>
          </a:extLst>
        </xdr:cNvPr>
        <xdr:cNvSpPr txBox="1"/>
      </xdr:nvSpPr>
      <xdr:spPr>
        <a:xfrm>
          <a:off x="323914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845BCA51-3232-4167-8503-475D60453B31}"/>
            </a:ext>
          </a:extLst>
        </xdr:cNvPr>
        <xdr:cNvSpPr txBox="1"/>
      </xdr:nvSpPr>
      <xdr:spPr>
        <a:xfrm>
          <a:off x="2439044" y="5903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4D273DE5-C819-4477-A3F6-BF63A1B1C867}"/>
            </a:ext>
          </a:extLst>
        </xdr:cNvPr>
        <xdr:cNvSpPr txBox="1"/>
      </xdr:nvSpPr>
      <xdr:spPr>
        <a:xfrm>
          <a:off x="1648469"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F38D169D-EC04-42C3-A7AD-2174E932038B}"/>
            </a:ext>
          </a:extLst>
        </xdr:cNvPr>
        <xdr:cNvSpPr txBox="1"/>
      </xdr:nvSpPr>
      <xdr:spPr>
        <a:xfrm>
          <a:off x="848369"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29953</xdr:rowOff>
    </xdr:from>
    <xdr:ext cx="405111" cy="259045"/>
    <xdr:sp macro="" textlink="">
      <xdr:nvSpPr>
        <xdr:cNvPr id="88" name="n_1mainValue【図書館】&#10;有形固定資産減価償却率">
          <a:extLst>
            <a:ext uri="{FF2B5EF4-FFF2-40B4-BE49-F238E27FC236}">
              <a16:creationId xmlns:a16="http://schemas.microsoft.com/office/drawing/2014/main" id="{D0DD1C21-7769-4301-B73F-7E30C1634880}"/>
            </a:ext>
          </a:extLst>
        </xdr:cNvPr>
        <xdr:cNvSpPr txBox="1"/>
      </xdr:nvSpPr>
      <xdr:spPr>
        <a:xfrm>
          <a:off x="3239144" y="651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165480</xdr:rowOff>
    </xdr:from>
    <xdr:ext cx="405111" cy="259045"/>
    <xdr:sp macro="" textlink="">
      <xdr:nvSpPr>
        <xdr:cNvPr id="89" name="n_2mainValue【図書館】&#10;有形固定資産減価償却率">
          <a:extLst>
            <a:ext uri="{FF2B5EF4-FFF2-40B4-BE49-F238E27FC236}">
              <a16:creationId xmlns:a16="http://schemas.microsoft.com/office/drawing/2014/main" id="{69820859-A508-4B09-A5EB-370A9D87F1B2}"/>
            </a:ext>
          </a:extLst>
        </xdr:cNvPr>
        <xdr:cNvSpPr txBox="1"/>
      </xdr:nvSpPr>
      <xdr:spPr>
        <a:xfrm>
          <a:off x="2439044" y="6486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129557</xdr:rowOff>
    </xdr:from>
    <xdr:ext cx="405111" cy="259045"/>
    <xdr:sp macro="" textlink="">
      <xdr:nvSpPr>
        <xdr:cNvPr id="90" name="n_3mainValue【図書館】&#10;有形固定資産減価償却率">
          <a:extLst>
            <a:ext uri="{FF2B5EF4-FFF2-40B4-BE49-F238E27FC236}">
              <a16:creationId xmlns:a16="http://schemas.microsoft.com/office/drawing/2014/main" id="{E4DD16F6-17FA-4FA8-9DB8-936CC736AB80}"/>
            </a:ext>
          </a:extLst>
        </xdr:cNvPr>
        <xdr:cNvSpPr txBox="1"/>
      </xdr:nvSpPr>
      <xdr:spPr>
        <a:xfrm>
          <a:off x="1648469" y="645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74040</xdr:rowOff>
    </xdr:from>
    <xdr:ext cx="405111" cy="259045"/>
    <xdr:sp macro="" textlink="">
      <xdr:nvSpPr>
        <xdr:cNvPr id="91" name="n_4mainValue【図書館】&#10;有形固定資産減価償却率">
          <a:extLst>
            <a:ext uri="{FF2B5EF4-FFF2-40B4-BE49-F238E27FC236}">
              <a16:creationId xmlns:a16="http://schemas.microsoft.com/office/drawing/2014/main" id="{E8A9AFC8-CF38-48A1-BFA4-93BCCCC0BF8F}"/>
            </a:ext>
          </a:extLst>
        </xdr:cNvPr>
        <xdr:cNvSpPr txBox="1"/>
      </xdr:nvSpPr>
      <xdr:spPr>
        <a:xfrm>
          <a:off x="848369" y="639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27F0FDF-35E5-444D-B158-2452772A24C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3D93892-0FA8-4077-BD0F-719BD174B75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F307513-30EE-4D46-AA91-78F68C1A11A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17903BE-94A1-4205-B882-CBBB3B82559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D2AA494-6FFE-4199-BC0A-1A20638E1C5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E89975F-2BC5-4F54-99D0-45CA9242BAF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E34A131-70EB-4E70-8B1B-A953BB1B969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27D139C-1C30-483A-911D-B9E9753FCE77}"/>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FAC4B8D-AE11-4342-BC08-0BB48D6C764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F1AA4B5-7420-4E6D-8083-AE945811F22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7BBF82C-89EF-440C-A40C-272BCA0DFDB7}"/>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7B37527-13F4-465C-8E81-71BF03F1392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C2DEA5E-2961-45F8-B4D3-46C252B00C92}"/>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7F3F48B-A252-45EE-8B8A-999C8BE65266}"/>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D6CA07B-EB58-438C-B3C3-8AF84325CC24}"/>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3BBE7EF-C8BB-4909-8CA0-B7AE45EF0336}"/>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5DA28B0-8A24-4B9C-8ED5-F7C18389E2EA}"/>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76E2703-8C4F-4806-A8E1-EAF36E5CC045}"/>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E84FF37-B03E-4D2A-9F59-F79F29F7384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8CCF7EE-EFFB-4F05-91F3-A0E6394C7203}"/>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6846919-344E-45C5-B32B-4503EA0E6C1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4744444-34C5-425E-980C-DECF87205B9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5E88CC8E-CF2E-4713-B499-52E0633BD57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66B5EBA1-154D-43C8-8AB2-1F46F8CA47C9}"/>
            </a:ext>
          </a:extLst>
        </xdr:cNvPr>
        <xdr:cNvCxnSpPr/>
      </xdr:nvCxnSpPr>
      <xdr:spPr>
        <a:xfrm flipV="1">
          <a:off x="9429115" y="5637530"/>
          <a:ext cx="0" cy="118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D3235552-2AD4-4331-9621-BB8656228600}"/>
            </a:ext>
          </a:extLst>
        </xdr:cNvPr>
        <xdr:cNvSpPr txBox="1"/>
      </xdr:nvSpPr>
      <xdr:spPr>
        <a:xfrm>
          <a:off x="9467850" y="681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F539B138-8DF0-4E6A-9FCD-47001AF05D19}"/>
            </a:ext>
          </a:extLst>
        </xdr:cNvPr>
        <xdr:cNvCxnSpPr/>
      </xdr:nvCxnSpPr>
      <xdr:spPr>
        <a:xfrm>
          <a:off x="9363075" y="68211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6F17C533-2828-4B7F-BD8F-2632595D61BC}"/>
            </a:ext>
          </a:extLst>
        </xdr:cNvPr>
        <xdr:cNvSpPr txBox="1"/>
      </xdr:nvSpPr>
      <xdr:spPr>
        <a:xfrm>
          <a:off x="9467850" y="54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F82909CA-974E-465C-B006-1525C30671C0}"/>
            </a:ext>
          </a:extLst>
        </xdr:cNvPr>
        <xdr:cNvCxnSpPr/>
      </xdr:nvCxnSpPr>
      <xdr:spPr>
        <a:xfrm>
          <a:off x="9363075" y="5637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866F2138-619C-4E50-9D8D-2F4EEE9D4D50}"/>
            </a:ext>
          </a:extLst>
        </xdr:cNvPr>
        <xdr:cNvSpPr txBox="1"/>
      </xdr:nvSpPr>
      <xdr:spPr>
        <a:xfrm>
          <a:off x="9467850" y="6429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8CCBF406-DD36-4201-AD1D-25594E8C1BF8}"/>
            </a:ext>
          </a:extLst>
        </xdr:cNvPr>
        <xdr:cNvSpPr/>
      </xdr:nvSpPr>
      <xdr:spPr>
        <a:xfrm>
          <a:off x="9401175" y="656526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DC93DEC0-8451-475B-A0AF-98D5A17402E7}"/>
            </a:ext>
          </a:extLst>
        </xdr:cNvPr>
        <xdr:cNvSpPr/>
      </xdr:nvSpPr>
      <xdr:spPr>
        <a:xfrm>
          <a:off x="86391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79ECA02A-8281-48EE-A8F7-59C5964EFA0B}"/>
            </a:ext>
          </a:extLst>
        </xdr:cNvPr>
        <xdr:cNvSpPr/>
      </xdr:nvSpPr>
      <xdr:spPr>
        <a:xfrm>
          <a:off x="7839075" y="6572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1C6F43CB-5426-496D-ADD6-FE48E6A839B4}"/>
            </a:ext>
          </a:extLst>
        </xdr:cNvPr>
        <xdr:cNvSpPr/>
      </xdr:nvSpPr>
      <xdr:spPr>
        <a:xfrm>
          <a:off x="7029450" y="65697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5F22443A-C88D-4861-9F4D-0F98216B5AD4}"/>
            </a:ext>
          </a:extLst>
        </xdr:cNvPr>
        <xdr:cNvSpPr/>
      </xdr:nvSpPr>
      <xdr:spPr>
        <a:xfrm>
          <a:off x="6238875" y="6573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3AC3785-8326-4D68-B9F0-330B26E75B1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1F1665B-55E0-44AE-A6F4-F31BBFDEA65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3F999A7-2DE6-425F-8F04-ED8B6EA6CA5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093479A-7078-4C40-AE31-D025351F78F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5AB39F6-9A57-499E-8B52-97C8928051C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128270</xdr:rowOff>
    </xdr:from>
    <xdr:to>
      <xdr:col>55</xdr:col>
      <xdr:colOff>50800</xdr:colOff>
      <xdr:row>42</xdr:row>
      <xdr:rowOff>58420</xdr:rowOff>
    </xdr:to>
    <xdr:sp macro="" textlink="">
      <xdr:nvSpPr>
        <xdr:cNvPr id="131" name="楕円 130">
          <a:extLst>
            <a:ext uri="{FF2B5EF4-FFF2-40B4-BE49-F238E27FC236}">
              <a16:creationId xmlns:a16="http://schemas.microsoft.com/office/drawing/2014/main" id="{0F85F47E-06DF-4E84-AC81-BF70C07DDA72}"/>
            </a:ext>
          </a:extLst>
        </xdr:cNvPr>
        <xdr:cNvSpPr/>
      </xdr:nvSpPr>
      <xdr:spPr>
        <a:xfrm>
          <a:off x="9401175" y="677354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43197</xdr:rowOff>
    </xdr:from>
    <xdr:ext cx="469744" cy="259045"/>
    <xdr:sp macro="" textlink="">
      <xdr:nvSpPr>
        <xdr:cNvPr id="132" name="【図書館】&#10;一人当たり面積該当値テキスト">
          <a:extLst>
            <a:ext uri="{FF2B5EF4-FFF2-40B4-BE49-F238E27FC236}">
              <a16:creationId xmlns:a16="http://schemas.microsoft.com/office/drawing/2014/main" id="{9F73078A-A9F5-4F36-A44C-408F534B5145}"/>
            </a:ext>
          </a:extLst>
        </xdr:cNvPr>
        <xdr:cNvSpPr txBox="1"/>
      </xdr:nvSpPr>
      <xdr:spPr>
        <a:xfrm>
          <a:off x="9467850" y="669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128270</xdr:rowOff>
    </xdr:from>
    <xdr:to>
      <xdr:col>50</xdr:col>
      <xdr:colOff>165100</xdr:colOff>
      <xdr:row>42</xdr:row>
      <xdr:rowOff>58420</xdr:rowOff>
    </xdr:to>
    <xdr:sp macro="" textlink="">
      <xdr:nvSpPr>
        <xdr:cNvPr id="133" name="楕円 132">
          <a:extLst>
            <a:ext uri="{FF2B5EF4-FFF2-40B4-BE49-F238E27FC236}">
              <a16:creationId xmlns:a16="http://schemas.microsoft.com/office/drawing/2014/main" id="{2652D2AC-1231-49F2-9AE6-78B8CD3AC542}"/>
            </a:ext>
          </a:extLst>
        </xdr:cNvPr>
        <xdr:cNvSpPr/>
      </xdr:nvSpPr>
      <xdr:spPr>
        <a:xfrm>
          <a:off x="8639175" y="67735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7620</xdr:rowOff>
    </xdr:from>
    <xdr:to>
      <xdr:col>55</xdr:col>
      <xdr:colOff>0</xdr:colOff>
      <xdr:row>42</xdr:row>
      <xdr:rowOff>7620</xdr:rowOff>
    </xdr:to>
    <xdr:cxnSp macro="">
      <xdr:nvCxnSpPr>
        <xdr:cNvPr id="134" name="直線コネクタ 133">
          <a:extLst>
            <a:ext uri="{FF2B5EF4-FFF2-40B4-BE49-F238E27FC236}">
              <a16:creationId xmlns:a16="http://schemas.microsoft.com/office/drawing/2014/main" id="{4CCCAF77-CCA1-4AD8-B63E-2EAD5BF8A00F}"/>
            </a:ext>
          </a:extLst>
        </xdr:cNvPr>
        <xdr:cNvCxnSpPr/>
      </xdr:nvCxnSpPr>
      <xdr:spPr>
        <a:xfrm>
          <a:off x="8686800" y="68211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128270</xdr:rowOff>
    </xdr:from>
    <xdr:to>
      <xdr:col>46</xdr:col>
      <xdr:colOff>38100</xdr:colOff>
      <xdr:row>42</xdr:row>
      <xdr:rowOff>58420</xdr:rowOff>
    </xdr:to>
    <xdr:sp macro="" textlink="">
      <xdr:nvSpPr>
        <xdr:cNvPr id="135" name="楕円 134">
          <a:extLst>
            <a:ext uri="{FF2B5EF4-FFF2-40B4-BE49-F238E27FC236}">
              <a16:creationId xmlns:a16="http://schemas.microsoft.com/office/drawing/2014/main" id="{9D5244F7-9242-4020-8D93-8612F7903FD2}"/>
            </a:ext>
          </a:extLst>
        </xdr:cNvPr>
        <xdr:cNvSpPr/>
      </xdr:nvSpPr>
      <xdr:spPr>
        <a:xfrm>
          <a:off x="7839075" y="67735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7620</xdr:rowOff>
    </xdr:from>
    <xdr:to>
      <xdr:col>50</xdr:col>
      <xdr:colOff>114300</xdr:colOff>
      <xdr:row>42</xdr:row>
      <xdr:rowOff>7620</xdr:rowOff>
    </xdr:to>
    <xdr:cxnSp macro="">
      <xdr:nvCxnSpPr>
        <xdr:cNvPr id="136" name="直線コネクタ 135">
          <a:extLst>
            <a:ext uri="{FF2B5EF4-FFF2-40B4-BE49-F238E27FC236}">
              <a16:creationId xmlns:a16="http://schemas.microsoft.com/office/drawing/2014/main" id="{F913EDBC-9C35-4C18-8B2F-3ECE10EE82C9}"/>
            </a:ext>
          </a:extLst>
        </xdr:cNvPr>
        <xdr:cNvCxnSpPr/>
      </xdr:nvCxnSpPr>
      <xdr:spPr>
        <a:xfrm>
          <a:off x="7886700" y="68211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128270</xdr:rowOff>
    </xdr:from>
    <xdr:to>
      <xdr:col>41</xdr:col>
      <xdr:colOff>101600</xdr:colOff>
      <xdr:row>42</xdr:row>
      <xdr:rowOff>58420</xdr:rowOff>
    </xdr:to>
    <xdr:sp macro="" textlink="">
      <xdr:nvSpPr>
        <xdr:cNvPr id="137" name="楕円 136">
          <a:extLst>
            <a:ext uri="{FF2B5EF4-FFF2-40B4-BE49-F238E27FC236}">
              <a16:creationId xmlns:a16="http://schemas.microsoft.com/office/drawing/2014/main" id="{4BA7F9B4-7B81-49DA-A9E3-B7AD16B905E6}"/>
            </a:ext>
          </a:extLst>
        </xdr:cNvPr>
        <xdr:cNvSpPr/>
      </xdr:nvSpPr>
      <xdr:spPr>
        <a:xfrm>
          <a:off x="7029450" y="67735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7620</xdr:rowOff>
    </xdr:from>
    <xdr:to>
      <xdr:col>45</xdr:col>
      <xdr:colOff>177800</xdr:colOff>
      <xdr:row>42</xdr:row>
      <xdr:rowOff>7620</xdr:rowOff>
    </xdr:to>
    <xdr:cxnSp macro="">
      <xdr:nvCxnSpPr>
        <xdr:cNvPr id="138" name="直線コネクタ 137">
          <a:extLst>
            <a:ext uri="{FF2B5EF4-FFF2-40B4-BE49-F238E27FC236}">
              <a16:creationId xmlns:a16="http://schemas.microsoft.com/office/drawing/2014/main" id="{39D9D1C6-CAF8-421C-BB89-B48EF3527ABD}"/>
            </a:ext>
          </a:extLst>
        </xdr:cNvPr>
        <xdr:cNvCxnSpPr/>
      </xdr:nvCxnSpPr>
      <xdr:spPr>
        <a:xfrm>
          <a:off x="7077075" y="682117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135890</xdr:rowOff>
    </xdr:from>
    <xdr:to>
      <xdr:col>36</xdr:col>
      <xdr:colOff>165100</xdr:colOff>
      <xdr:row>42</xdr:row>
      <xdr:rowOff>66040</xdr:rowOff>
    </xdr:to>
    <xdr:sp macro="" textlink="">
      <xdr:nvSpPr>
        <xdr:cNvPr id="139" name="楕円 138">
          <a:extLst>
            <a:ext uri="{FF2B5EF4-FFF2-40B4-BE49-F238E27FC236}">
              <a16:creationId xmlns:a16="http://schemas.microsoft.com/office/drawing/2014/main" id="{5701CD31-9659-4C00-A8ED-6FBA19869674}"/>
            </a:ext>
          </a:extLst>
        </xdr:cNvPr>
        <xdr:cNvSpPr/>
      </xdr:nvSpPr>
      <xdr:spPr>
        <a:xfrm>
          <a:off x="6238875" y="67843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7620</xdr:rowOff>
    </xdr:from>
    <xdr:to>
      <xdr:col>41</xdr:col>
      <xdr:colOff>50800</xdr:colOff>
      <xdr:row>42</xdr:row>
      <xdr:rowOff>15240</xdr:rowOff>
    </xdr:to>
    <xdr:cxnSp macro="">
      <xdr:nvCxnSpPr>
        <xdr:cNvPr id="140" name="直線コネクタ 139">
          <a:extLst>
            <a:ext uri="{FF2B5EF4-FFF2-40B4-BE49-F238E27FC236}">
              <a16:creationId xmlns:a16="http://schemas.microsoft.com/office/drawing/2014/main" id="{75DB7D1F-D474-43E2-A00F-9D3E3B8AD270}"/>
            </a:ext>
          </a:extLst>
        </xdr:cNvPr>
        <xdr:cNvCxnSpPr/>
      </xdr:nvCxnSpPr>
      <xdr:spPr>
        <a:xfrm flipV="1">
          <a:off x="6286500" y="6821170"/>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269B7AD3-EE1C-405F-89D0-B06D5D4DC56C}"/>
            </a:ext>
          </a:extLst>
        </xdr:cNvPr>
        <xdr:cNvSpPr txBox="1"/>
      </xdr:nvSpPr>
      <xdr:spPr>
        <a:xfrm>
          <a:off x="845827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8E83C94A-79AF-484B-A3F0-265789058DFE}"/>
            </a:ext>
          </a:extLst>
        </xdr:cNvPr>
        <xdr:cNvSpPr txBox="1"/>
      </xdr:nvSpPr>
      <xdr:spPr>
        <a:xfrm>
          <a:off x="7677227" y="635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E9D3C767-87F3-45A1-B4BF-1365B4987C3D}"/>
            </a:ext>
          </a:extLst>
        </xdr:cNvPr>
        <xdr:cNvSpPr txBox="1"/>
      </xdr:nvSpPr>
      <xdr:spPr>
        <a:xfrm>
          <a:off x="68676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182F3823-1181-46BD-BEF8-08B666308695}"/>
            </a:ext>
          </a:extLst>
        </xdr:cNvPr>
        <xdr:cNvSpPr txBox="1"/>
      </xdr:nvSpPr>
      <xdr:spPr>
        <a:xfrm>
          <a:off x="6067502"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49547</xdr:rowOff>
    </xdr:from>
    <xdr:ext cx="469744" cy="259045"/>
    <xdr:sp macro="" textlink="">
      <xdr:nvSpPr>
        <xdr:cNvPr id="145" name="n_1mainValue【図書館】&#10;一人当たり面積">
          <a:extLst>
            <a:ext uri="{FF2B5EF4-FFF2-40B4-BE49-F238E27FC236}">
              <a16:creationId xmlns:a16="http://schemas.microsoft.com/office/drawing/2014/main" id="{41A046E8-A027-42BA-A433-929BE0F42C53}"/>
            </a:ext>
          </a:extLst>
        </xdr:cNvPr>
        <xdr:cNvSpPr txBox="1"/>
      </xdr:nvSpPr>
      <xdr:spPr>
        <a:xfrm>
          <a:off x="8458277"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49547</xdr:rowOff>
    </xdr:from>
    <xdr:ext cx="469744" cy="259045"/>
    <xdr:sp macro="" textlink="">
      <xdr:nvSpPr>
        <xdr:cNvPr id="146" name="n_2mainValue【図書館】&#10;一人当たり面積">
          <a:extLst>
            <a:ext uri="{FF2B5EF4-FFF2-40B4-BE49-F238E27FC236}">
              <a16:creationId xmlns:a16="http://schemas.microsoft.com/office/drawing/2014/main" id="{E14845E5-CC7B-49B8-A190-2BD806E48E9A}"/>
            </a:ext>
          </a:extLst>
        </xdr:cNvPr>
        <xdr:cNvSpPr txBox="1"/>
      </xdr:nvSpPr>
      <xdr:spPr>
        <a:xfrm>
          <a:off x="7677227"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49547</xdr:rowOff>
    </xdr:from>
    <xdr:ext cx="469744" cy="259045"/>
    <xdr:sp macro="" textlink="">
      <xdr:nvSpPr>
        <xdr:cNvPr id="147" name="n_3mainValue【図書館】&#10;一人当たり面積">
          <a:extLst>
            <a:ext uri="{FF2B5EF4-FFF2-40B4-BE49-F238E27FC236}">
              <a16:creationId xmlns:a16="http://schemas.microsoft.com/office/drawing/2014/main" id="{306426A9-6ADB-4B14-A0D7-E2A24BDEDC5B}"/>
            </a:ext>
          </a:extLst>
        </xdr:cNvPr>
        <xdr:cNvSpPr txBox="1"/>
      </xdr:nvSpPr>
      <xdr:spPr>
        <a:xfrm>
          <a:off x="6867602"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57167</xdr:rowOff>
    </xdr:from>
    <xdr:ext cx="469744" cy="259045"/>
    <xdr:sp macro="" textlink="">
      <xdr:nvSpPr>
        <xdr:cNvPr id="148" name="n_4mainValue【図書館】&#10;一人当たり面積">
          <a:extLst>
            <a:ext uri="{FF2B5EF4-FFF2-40B4-BE49-F238E27FC236}">
              <a16:creationId xmlns:a16="http://schemas.microsoft.com/office/drawing/2014/main" id="{0FD74F02-2507-457F-86C5-180D892AF7E4}"/>
            </a:ext>
          </a:extLst>
        </xdr:cNvPr>
        <xdr:cNvSpPr txBox="1"/>
      </xdr:nvSpPr>
      <xdr:spPr>
        <a:xfrm>
          <a:off x="6067502" y="686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CB243FD-9BA5-41D4-9BAC-CE46112EE28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369B429-A296-4C9C-99BF-DB8FF450592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BEF0692-F88C-439C-849F-3AE911BACB3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D488900-7C86-4343-BDDA-C17DD1A0F27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F00852A-A463-4FFC-99D2-412316BEE38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7AE2D5A-B8C6-4E31-81F4-32A88B8ABE1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BD22BC4-EEE2-4BE5-B0D3-AD951195FD0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5A6F1A4-57B8-4515-93E9-3C5962E442B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F14885C-ADA7-48B8-B6A8-19CC60337ED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52881E1-A636-40CB-A01F-048347BE0A2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666EDB1-85A8-40A9-B4AC-F93792754D9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C6501EAE-5791-46D0-8EE5-9E7267B2F420}"/>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AF612958-C67C-48FB-AFE0-961AD99CBEB6}"/>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F36B44FB-06AB-416C-95A3-5FE126AA8C9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8B347A97-7F9A-42EE-98CC-955D40241AD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3211E341-681B-434B-9C71-A14D2D38492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5F470554-C6DD-49DD-BC91-D22BE1C08FA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44E6F4C4-DC23-41BE-8839-7AC75FE512E6}"/>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ECEAAE4A-43ED-479D-8011-66F7A08797D0}"/>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8D678694-9E9D-4CF3-B181-1DAF25DBF281}"/>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629CE277-0662-4E04-A915-75E833C24C62}"/>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4E913C4C-A120-4AD8-9710-3A9FFF5B5A17}"/>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FAA83AFF-FBDB-4BDD-BB3C-69118EED49F7}"/>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F91A427-65CE-4228-8F58-924C0BBAD0A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8DDF7796-4852-4613-9284-7B1BDA18E05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9DDB922F-6E2D-41C1-BA6C-E2CE342F7A9D}"/>
            </a:ext>
          </a:extLst>
        </xdr:cNvPr>
        <xdr:cNvCxnSpPr/>
      </xdr:nvCxnSpPr>
      <xdr:spPr>
        <a:xfrm flipV="1">
          <a:off x="4180840"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393510D2-C658-464E-97EF-F86192B4F627}"/>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2AAFA7E9-75F4-4EF9-B70A-7AD455124273}"/>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224F9F39-3DBC-4A67-B3F6-67660720A6CE}"/>
            </a:ext>
          </a:extLst>
        </xdr:cNvPr>
        <xdr:cNvSpPr txBox="1"/>
      </xdr:nvSpPr>
      <xdr:spPr>
        <a:xfrm>
          <a:off x="4219575" y="8894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AC3B1DA-77B2-4D09-B0D5-749F37F5B0E8}"/>
            </a:ext>
          </a:extLst>
        </xdr:cNvPr>
        <xdr:cNvCxnSpPr/>
      </xdr:nvCxnSpPr>
      <xdr:spPr>
        <a:xfrm>
          <a:off x="4105275" y="9096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E3E9BBFE-9311-4250-B920-6945F7352B1B}"/>
            </a:ext>
          </a:extLst>
        </xdr:cNvPr>
        <xdr:cNvSpPr txBox="1"/>
      </xdr:nvSpPr>
      <xdr:spPr>
        <a:xfrm>
          <a:off x="4219575" y="9886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8E1D1099-E437-4504-9995-E03E8FE5E609}"/>
            </a:ext>
          </a:extLst>
        </xdr:cNvPr>
        <xdr:cNvSpPr/>
      </xdr:nvSpPr>
      <xdr:spPr>
        <a:xfrm>
          <a:off x="4124325" y="9898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6D20BAF9-36FF-45CC-98A8-A008DF743EB2}"/>
            </a:ext>
          </a:extLst>
        </xdr:cNvPr>
        <xdr:cNvSpPr/>
      </xdr:nvSpPr>
      <xdr:spPr>
        <a:xfrm>
          <a:off x="3381375" y="9917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B134E54F-EC95-496E-B46A-6126B8873EFF}"/>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8E2C425A-0E16-4E3D-9D40-2FA459485F32}"/>
            </a:ext>
          </a:extLst>
        </xdr:cNvPr>
        <xdr:cNvSpPr/>
      </xdr:nvSpPr>
      <xdr:spPr>
        <a:xfrm>
          <a:off x="1781175" y="99160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4F379167-0CA4-4AB8-8499-298CB389EBB7}"/>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5B9AAD4-B495-4DCD-99E6-8AE6480F0D5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707A12E-F341-41B7-BBE8-ADC305445DB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77C77E2-40FE-4947-8E96-43B53573806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B9ED9DA-269F-4373-AEC9-8FA556BDB5A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8A7436C-0E9C-4AB3-83DF-642BC19888A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140244</xdr:rowOff>
    </xdr:from>
    <xdr:to>
      <xdr:col>24</xdr:col>
      <xdr:colOff>114300</xdr:colOff>
      <xdr:row>56</xdr:row>
      <xdr:rowOff>70394</xdr:rowOff>
    </xdr:to>
    <xdr:sp macro="" textlink="">
      <xdr:nvSpPr>
        <xdr:cNvPr id="190" name="楕円 189">
          <a:extLst>
            <a:ext uri="{FF2B5EF4-FFF2-40B4-BE49-F238E27FC236}">
              <a16:creationId xmlns:a16="http://schemas.microsoft.com/office/drawing/2014/main" id="{95E46C3A-0AF8-4767-BD3B-6400675BB30D}"/>
            </a:ext>
          </a:extLst>
        </xdr:cNvPr>
        <xdr:cNvSpPr/>
      </xdr:nvSpPr>
      <xdr:spPr>
        <a:xfrm>
          <a:off x="4124325" y="905881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93271</xdr:rowOff>
    </xdr:from>
    <xdr:ext cx="340478" cy="259045"/>
    <xdr:sp macro="" textlink="">
      <xdr:nvSpPr>
        <xdr:cNvPr id="191" name="【体育館・プール】&#10;有形固定資産減価償却率該当値テキスト">
          <a:extLst>
            <a:ext uri="{FF2B5EF4-FFF2-40B4-BE49-F238E27FC236}">
              <a16:creationId xmlns:a16="http://schemas.microsoft.com/office/drawing/2014/main" id="{81B38D2F-1F3F-4B34-8D5E-F2336C4EA7ED}"/>
            </a:ext>
          </a:extLst>
        </xdr:cNvPr>
        <xdr:cNvSpPr txBox="1"/>
      </xdr:nvSpPr>
      <xdr:spPr>
        <a:xfrm>
          <a:off x="4219575" y="9008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3084</xdr:rowOff>
    </xdr:from>
    <xdr:to>
      <xdr:col>20</xdr:col>
      <xdr:colOff>38100</xdr:colOff>
      <xdr:row>64</xdr:row>
      <xdr:rowOff>104684</xdr:rowOff>
    </xdr:to>
    <xdr:sp macro="" textlink="">
      <xdr:nvSpPr>
        <xdr:cNvPr id="192" name="楕円 191">
          <a:extLst>
            <a:ext uri="{FF2B5EF4-FFF2-40B4-BE49-F238E27FC236}">
              <a16:creationId xmlns:a16="http://schemas.microsoft.com/office/drawing/2014/main" id="{24321F26-EB16-4DC9-A297-A8F876284374}"/>
            </a:ext>
          </a:extLst>
        </xdr:cNvPr>
        <xdr:cNvSpPr/>
      </xdr:nvSpPr>
      <xdr:spPr>
        <a:xfrm>
          <a:off x="3381375" y="103758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19594</xdr:rowOff>
    </xdr:from>
    <xdr:to>
      <xdr:col>24</xdr:col>
      <xdr:colOff>63500</xdr:colOff>
      <xdr:row>64</xdr:row>
      <xdr:rowOff>53884</xdr:rowOff>
    </xdr:to>
    <xdr:cxnSp macro="">
      <xdr:nvCxnSpPr>
        <xdr:cNvPr id="193" name="直線コネクタ 192">
          <a:extLst>
            <a:ext uri="{FF2B5EF4-FFF2-40B4-BE49-F238E27FC236}">
              <a16:creationId xmlns:a16="http://schemas.microsoft.com/office/drawing/2014/main" id="{92977626-4702-41D5-9F64-1261BE8112E7}"/>
            </a:ext>
          </a:extLst>
        </xdr:cNvPr>
        <xdr:cNvCxnSpPr/>
      </xdr:nvCxnSpPr>
      <xdr:spPr>
        <a:xfrm flipV="1">
          <a:off x="3429000" y="9096919"/>
          <a:ext cx="752475" cy="132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153307</xdr:rowOff>
    </xdr:from>
    <xdr:to>
      <xdr:col>15</xdr:col>
      <xdr:colOff>101600</xdr:colOff>
      <xdr:row>64</xdr:row>
      <xdr:rowOff>83457</xdr:rowOff>
    </xdr:to>
    <xdr:sp macro="" textlink="">
      <xdr:nvSpPr>
        <xdr:cNvPr id="194" name="楕円 193">
          <a:extLst>
            <a:ext uri="{FF2B5EF4-FFF2-40B4-BE49-F238E27FC236}">
              <a16:creationId xmlns:a16="http://schemas.microsoft.com/office/drawing/2014/main" id="{C68BA3CB-22F3-43FC-AF7E-74368A579ABF}"/>
            </a:ext>
          </a:extLst>
        </xdr:cNvPr>
        <xdr:cNvSpPr/>
      </xdr:nvSpPr>
      <xdr:spPr>
        <a:xfrm>
          <a:off x="2571750" y="103641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32657</xdr:rowOff>
    </xdr:from>
    <xdr:to>
      <xdr:col>19</xdr:col>
      <xdr:colOff>177800</xdr:colOff>
      <xdr:row>64</xdr:row>
      <xdr:rowOff>53884</xdr:rowOff>
    </xdr:to>
    <xdr:cxnSp macro="">
      <xdr:nvCxnSpPr>
        <xdr:cNvPr id="195" name="直線コネクタ 194">
          <a:extLst>
            <a:ext uri="{FF2B5EF4-FFF2-40B4-BE49-F238E27FC236}">
              <a16:creationId xmlns:a16="http://schemas.microsoft.com/office/drawing/2014/main" id="{31223B5A-86B6-414E-BFF7-3338C0488374}"/>
            </a:ext>
          </a:extLst>
        </xdr:cNvPr>
        <xdr:cNvCxnSpPr/>
      </xdr:nvCxnSpPr>
      <xdr:spPr>
        <a:xfrm>
          <a:off x="2619375" y="10402207"/>
          <a:ext cx="80962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132080</xdr:rowOff>
    </xdr:from>
    <xdr:to>
      <xdr:col>10</xdr:col>
      <xdr:colOff>165100</xdr:colOff>
      <xdr:row>64</xdr:row>
      <xdr:rowOff>62230</xdr:rowOff>
    </xdr:to>
    <xdr:sp macro="" textlink="">
      <xdr:nvSpPr>
        <xdr:cNvPr id="196" name="楕円 195">
          <a:extLst>
            <a:ext uri="{FF2B5EF4-FFF2-40B4-BE49-F238E27FC236}">
              <a16:creationId xmlns:a16="http://schemas.microsoft.com/office/drawing/2014/main" id="{3CD5AC81-4560-4887-B46E-EBF71522905B}"/>
            </a:ext>
          </a:extLst>
        </xdr:cNvPr>
        <xdr:cNvSpPr/>
      </xdr:nvSpPr>
      <xdr:spPr>
        <a:xfrm>
          <a:off x="1781175" y="103428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11430</xdr:rowOff>
    </xdr:from>
    <xdr:to>
      <xdr:col>15</xdr:col>
      <xdr:colOff>50800</xdr:colOff>
      <xdr:row>64</xdr:row>
      <xdr:rowOff>32657</xdr:rowOff>
    </xdr:to>
    <xdr:cxnSp macro="">
      <xdr:nvCxnSpPr>
        <xdr:cNvPr id="197" name="直線コネクタ 196">
          <a:extLst>
            <a:ext uri="{FF2B5EF4-FFF2-40B4-BE49-F238E27FC236}">
              <a16:creationId xmlns:a16="http://schemas.microsoft.com/office/drawing/2014/main" id="{28C74807-1E77-4468-9B2C-311EA9DB9366}"/>
            </a:ext>
          </a:extLst>
        </xdr:cNvPr>
        <xdr:cNvCxnSpPr/>
      </xdr:nvCxnSpPr>
      <xdr:spPr>
        <a:xfrm>
          <a:off x="1828800" y="10380980"/>
          <a:ext cx="79057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112485</xdr:rowOff>
    </xdr:from>
    <xdr:to>
      <xdr:col>6</xdr:col>
      <xdr:colOff>38100</xdr:colOff>
      <xdr:row>64</xdr:row>
      <xdr:rowOff>42635</xdr:rowOff>
    </xdr:to>
    <xdr:sp macro="" textlink="">
      <xdr:nvSpPr>
        <xdr:cNvPr id="198" name="楕円 197">
          <a:extLst>
            <a:ext uri="{FF2B5EF4-FFF2-40B4-BE49-F238E27FC236}">
              <a16:creationId xmlns:a16="http://schemas.microsoft.com/office/drawing/2014/main" id="{EF666EB8-B40A-4774-B1AD-754965058194}"/>
            </a:ext>
          </a:extLst>
        </xdr:cNvPr>
        <xdr:cNvSpPr/>
      </xdr:nvSpPr>
      <xdr:spPr>
        <a:xfrm>
          <a:off x="981075" y="10323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163285</xdr:rowOff>
    </xdr:from>
    <xdr:to>
      <xdr:col>10</xdr:col>
      <xdr:colOff>114300</xdr:colOff>
      <xdr:row>64</xdr:row>
      <xdr:rowOff>11430</xdr:rowOff>
    </xdr:to>
    <xdr:cxnSp macro="">
      <xdr:nvCxnSpPr>
        <xdr:cNvPr id="199" name="直線コネクタ 198">
          <a:extLst>
            <a:ext uri="{FF2B5EF4-FFF2-40B4-BE49-F238E27FC236}">
              <a16:creationId xmlns:a16="http://schemas.microsoft.com/office/drawing/2014/main" id="{1F1FDD96-CC46-49E7-9CBF-95F32015B0B8}"/>
            </a:ext>
          </a:extLst>
        </xdr:cNvPr>
        <xdr:cNvCxnSpPr/>
      </xdr:nvCxnSpPr>
      <xdr:spPr>
        <a:xfrm>
          <a:off x="1028700" y="10370910"/>
          <a:ext cx="80010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3355E5B5-99AB-46E7-A0F3-343153BA15EF}"/>
            </a:ext>
          </a:extLst>
        </xdr:cNvPr>
        <xdr:cNvSpPr txBox="1"/>
      </xdr:nvSpPr>
      <xdr:spPr>
        <a:xfrm>
          <a:off x="3239144" y="9705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6FFF42B0-CB8E-4541-92C0-B57F9B699C1D}"/>
            </a:ext>
          </a:extLst>
        </xdr:cNvPr>
        <xdr:cNvSpPr txBox="1"/>
      </xdr:nvSpPr>
      <xdr:spPr>
        <a:xfrm>
          <a:off x="2439044"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4C4F52F0-B361-44C0-B365-61AB62BDBA86}"/>
            </a:ext>
          </a:extLst>
        </xdr:cNvPr>
        <xdr:cNvSpPr txBox="1"/>
      </xdr:nvSpPr>
      <xdr:spPr>
        <a:xfrm>
          <a:off x="1648469" y="9703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0FFA084D-8AC6-4DA2-B1D2-890D4D977674}"/>
            </a:ext>
          </a:extLst>
        </xdr:cNvPr>
        <xdr:cNvSpPr txBox="1"/>
      </xdr:nvSpPr>
      <xdr:spPr>
        <a:xfrm>
          <a:off x="848369"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95811</xdr:rowOff>
    </xdr:from>
    <xdr:ext cx="405111" cy="259045"/>
    <xdr:sp macro="" textlink="">
      <xdr:nvSpPr>
        <xdr:cNvPr id="204" name="n_1mainValue【体育館・プール】&#10;有形固定資産減価償却率">
          <a:extLst>
            <a:ext uri="{FF2B5EF4-FFF2-40B4-BE49-F238E27FC236}">
              <a16:creationId xmlns:a16="http://schemas.microsoft.com/office/drawing/2014/main" id="{194550A1-3526-4D29-9761-3AD01C56ACCC}"/>
            </a:ext>
          </a:extLst>
        </xdr:cNvPr>
        <xdr:cNvSpPr txBox="1"/>
      </xdr:nvSpPr>
      <xdr:spPr>
        <a:xfrm>
          <a:off x="3239144" y="10468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74584</xdr:rowOff>
    </xdr:from>
    <xdr:ext cx="405111" cy="259045"/>
    <xdr:sp macro="" textlink="">
      <xdr:nvSpPr>
        <xdr:cNvPr id="205" name="n_2mainValue【体育館・プール】&#10;有形固定資産減価償却率">
          <a:extLst>
            <a:ext uri="{FF2B5EF4-FFF2-40B4-BE49-F238E27FC236}">
              <a16:creationId xmlns:a16="http://schemas.microsoft.com/office/drawing/2014/main" id="{6BDB0B4B-4FCD-4ECD-B4B1-E856428372D6}"/>
            </a:ext>
          </a:extLst>
        </xdr:cNvPr>
        <xdr:cNvSpPr txBox="1"/>
      </xdr:nvSpPr>
      <xdr:spPr>
        <a:xfrm>
          <a:off x="2439044" y="1044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53357</xdr:rowOff>
    </xdr:from>
    <xdr:ext cx="405111" cy="259045"/>
    <xdr:sp macro="" textlink="">
      <xdr:nvSpPr>
        <xdr:cNvPr id="206" name="n_3mainValue【体育館・プール】&#10;有形固定資産減価償却率">
          <a:extLst>
            <a:ext uri="{FF2B5EF4-FFF2-40B4-BE49-F238E27FC236}">
              <a16:creationId xmlns:a16="http://schemas.microsoft.com/office/drawing/2014/main" id="{C910A9AE-B4A9-4791-8DC1-CD36FDCABE0C}"/>
            </a:ext>
          </a:extLst>
        </xdr:cNvPr>
        <xdr:cNvSpPr txBox="1"/>
      </xdr:nvSpPr>
      <xdr:spPr>
        <a:xfrm>
          <a:off x="1648469" y="1042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33762</xdr:rowOff>
    </xdr:from>
    <xdr:ext cx="405111" cy="259045"/>
    <xdr:sp macro="" textlink="">
      <xdr:nvSpPr>
        <xdr:cNvPr id="207" name="n_4mainValue【体育館・プール】&#10;有形固定資産減価償却率">
          <a:extLst>
            <a:ext uri="{FF2B5EF4-FFF2-40B4-BE49-F238E27FC236}">
              <a16:creationId xmlns:a16="http://schemas.microsoft.com/office/drawing/2014/main" id="{66A7CB9B-2E32-4D07-90F4-65388CC6E5C4}"/>
            </a:ext>
          </a:extLst>
        </xdr:cNvPr>
        <xdr:cNvSpPr txBox="1"/>
      </xdr:nvSpPr>
      <xdr:spPr>
        <a:xfrm>
          <a:off x="848369" y="1040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6600E37-159C-497D-B6BF-DEB2B66BA27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C2B4D3AD-FB7F-488B-BD85-37319B40F6F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AC52D5F4-122C-425A-94A5-4326E295EFC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BA68582-0D9E-4359-B03F-73B4D646E67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C526345-8956-42BC-BCF3-E10FA2A05C1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B802D1C-22FF-4E10-9FF7-276D41B8E1B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CC27FD1-0CEB-4D93-99AC-CF39DF92DB7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8308E00-CE53-408A-98A9-5F8C9BBA612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7155CD9-9B2F-42CB-AF90-871A2C6810D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3B26C754-F116-4E7D-B94A-8FA8C87AA4C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B9DD3950-FA31-4C1B-A7DF-C15FFC594780}"/>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BD156CD3-BB39-4B21-AC70-D6408BD86EB6}"/>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1CC1BF1E-AB1F-439C-BDE0-EC8F96B31EB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1783355F-ECEC-4CE3-AA9C-6D64C9D2B1E9}"/>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B94AD2F1-AE4E-4C89-8694-A519A700262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66C1987E-B18E-40D6-A419-69A48B02B986}"/>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6DABF38-EA36-4E0C-B143-5A326653D41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1547EA10-E181-4CE3-B754-C525B3126494}"/>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2B6CFA64-2F16-4FC7-8358-FF1A9D96BD5D}"/>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949156C2-FE5F-4591-A571-3938AD0EBBD0}"/>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70265671-C80E-422C-B45C-C9C365BC907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E5DA7887-CC9D-4D38-B58A-02D7CBA3D46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C332D03B-A679-4406-A1C5-E7DD1281B00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929E64A4-5A37-414B-8009-16BBA563763B}"/>
            </a:ext>
          </a:extLst>
        </xdr:cNvPr>
        <xdr:cNvCxnSpPr/>
      </xdr:nvCxnSpPr>
      <xdr:spPr>
        <a:xfrm flipV="1">
          <a:off x="9429115" y="920242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C56D49E9-BEA3-4FC4-9AF7-E0ACA71A8331}"/>
            </a:ext>
          </a:extLst>
        </xdr:cNvPr>
        <xdr:cNvSpPr txBox="1"/>
      </xdr:nvSpPr>
      <xdr:spPr>
        <a:xfrm>
          <a:off x="9467850"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9C44B797-2788-445F-88B9-1E618A084CCE}"/>
            </a:ext>
          </a:extLst>
        </xdr:cNvPr>
        <xdr:cNvCxnSpPr/>
      </xdr:nvCxnSpPr>
      <xdr:spPr>
        <a:xfrm>
          <a:off x="9363075" y="104387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7211BB8B-985B-4693-BF89-FFB8864E0782}"/>
            </a:ext>
          </a:extLst>
        </xdr:cNvPr>
        <xdr:cNvSpPr txBox="1"/>
      </xdr:nvSpPr>
      <xdr:spPr>
        <a:xfrm>
          <a:off x="9467850"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1118C59E-BF48-4EFE-9472-AD58A17C5763}"/>
            </a:ext>
          </a:extLst>
        </xdr:cNvPr>
        <xdr:cNvCxnSpPr/>
      </xdr:nvCxnSpPr>
      <xdr:spPr>
        <a:xfrm>
          <a:off x="9363075" y="9202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634328FC-C3DD-408A-828A-13EDD55A8D51}"/>
            </a:ext>
          </a:extLst>
        </xdr:cNvPr>
        <xdr:cNvSpPr txBox="1"/>
      </xdr:nvSpPr>
      <xdr:spPr>
        <a:xfrm>
          <a:off x="9467850" y="9953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609AABD5-5C8A-4501-9826-2093BE08082F}"/>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F29A1E69-C9F9-40B7-B62F-2B16B4F10E64}"/>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A2370C9E-D08D-43B8-8A11-D30308EAD0D3}"/>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4B6454EB-F2D6-4E89-B0C8-0E47F4E5BC50}"/>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63EE0622-1B9D-4257-A0F2-37BA62E57CAE}"/>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73DD973-EB68-49BD-9140-42D7A29B338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AE8D24E-474A-43F0-BECA-391EEEBCB878}"/>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A3607FD-6430-4D40-ACA7-CB94C4BF182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D42BB3D-3145-4EC2-86C5-88923CE2C7B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64305E5-04CA-445E-B80B-BBAF06291D6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78740</xdr:rowOff>
    </xdr:from>
    <xdr:to>
      <xdr:col>55</xdr:col>
      <xdr:colOff>50800</xdr:colOff>
      <xdr:row>63</xdr:row>
      <xdr:rowOff>8890</xdr:rowOff>
    </xdr:to>
    <xdr:sp macro="" textlink="">
      <xdr:nvSpPr>
        <xdr:cNvPr id="247" name="楕円 246">
          <a:extLst>
            <a:ext uri="{FF2B5EF4-FFF2-40B4-BE49-F238E27FC236}">
              <a16:creationId xmlns:a16="http://schemas.microsoft.com/office/drawing/2014/main" id="{6F18287E-C8A1-48D7-9247-3599A2BD2F3C}"/>
            </a:ext>
          </a:extLst>
        </xdr:cNvPr>
        <xdr:cNvSpPr/>
      </xdr:nvSpPr>
      <xdr:spPr>
        <a:xfrm>
          <a:off x="9401175" y="1012761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57167</xdr:rowOff>
    </xdr:from>
    <xdr:ext cx="469744" cy="259045"/>
    <xdr:sp macro="" textlink="">
      <xdr:nvSpPr>
        <xdr:cNvPr id="248" name="【体育館・プール】&#10;一人当たり面積該当値テキスト">
          <a:extLst>
            <a:ext uri="{FF2B5EF4-FFF2-40B4-BE49-F238E27FC236}">
              <a16:creationId xmlns:a16="http://schemas.microsoft.com/office/drawing/2014/main" id="{B0387F7F-AFE1-4A2C-9566-B21B4F8E6264}"/>
            </a:ext>
          </a:extLst>
        </xdr:cNvPr>
        <xdr:cNvSpPr txBox="1"/>
      </xdr:nvSpPr>
      <xdr:spPr>
        <a:xfrm>
          <a:off x="9467850"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80645</xdr:rowOff>
    </xdr:from>
    <xdr:to>
      <xdr:col>50</xdr:col>
      <xdr:colOff>165100</xdr:colOff>
      <xdr:row>64</xdr:row>
      <xdr:rowOff>10795</xdr:rowOff>
    </xdr:to>
    <xdr:sp macro="" textlink="">
      <xdr:nvSpPr>
        <xdr:cNvPr id="249" name="楕円 248">
          <a:extLst>
            <a:ext uri="{FF2B5EF4-FFF2-40B4-BE49-F238E27FC236}">
              <a16:creationId xmlns:a16="http://schemas.microsoft.com/office/drawing/2014/main" id="{90537932-7FA6-41AD-A8B1-A2CB3CF3BE80}"/>
            </a:ext>
          </a:extLst>
        </xdr:cNvPr>
        <xdr:cNvSpPr/>
      </xdr:nvSpPr>
      <xdr:spPr>
        <a:xfrm>
          <a:off x="8639175" y="102946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129540</xdr:rowOff>
    </xdr:from>
    <xdr:to>
      <xdr:col>55</xdr:col>
      <xdr:colOff>0</xdr:colOff>
      <xdr:row>63</xdr:row>
      <xdr:rowOff>131445</xdr:rowOff>
    </xdr:to>
    <xdr:cxnSp macro="">
      <xdr:nvCxnSpPr>
        <xdr:cNvPr id="250" name="直線コネクタ 249">
          <a:extLst>
            <a:ext uri="{FF2B5EF4-FFF2-40B4-BE49-F238E27FC236}">
              <a16:creationId xmlns:a16="http://schemas.microsoft.com/office/drawing/2014/main" id="{7A6FE9EB-4673-4AA2-8F56-9BBCA04891E7}"/>
            </a:ext>
          </a:extLst>
        </xdr:cNvPr>
        <xdr:cNvCxnSpPr/>
      </xdr:nvCxnSpPr>
      <xdr:spPr>
        <a:xfrm flipV="1">
          <a:off x="8686800" y="10175240"/>
          <a:ext cx="742950" cy="16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80645</xdr:rowOff>
    </xdr:from>
    <xdr:to>
      <xdr:col>46</xdr:col>
      <xdr:colOff>38100</xdr:colOff>
      <xdr:row>64</xdr:row>
      <xdr:rowOff>10795</xdr:rowOff>
    </xdr:to>
    <xdr:sp macro="" textlink="">
      <xdr:nvSpPr>
        <xdr:cNvPr id="251" name="楕円 250">
          <a:extLst>
            <a:ext uri="{FF2B5EF4-FFF2-40B4-BE49-F238E27FC236}">
              <a16:creationId xmlns:a16="http://schemas.microsoft.com/office/drawing/2014/main" id="{CB82015C-8F68-41E4-B0C3-D0E3C5EFE3D5}"/>
            </a:ext>
          </a:extLst>
        </xdr:cNvPr>
        <xdr:cNvSpPr/>
      </xdr:nvSpPr>
      <xdr:spPr>
        <a:xfrm>
          <a:off x="7839075" y="102946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131445</xdr:rowOff>
    </xdr:from>
    <xdr:to>
      <xdr:col>50</xdr:col>
      <xdr:colOff>114300</xdr:colOff>
      <xdr:row>63</xdr:row>
      <xdr:rowOff>131445</xdr:rowOff>
    </xdr:to>
    <xdr:cxnSp macro="">
      <xdr:nvCxnSpPr>
        <xdr:cNvPr id="252" name="直線コネクタ 251">
          <a:extLst>
            <a:ext uri="{FF2B5EF4-FFF2-40B4-BE49-F238E27FC236}">
              <a16:creationId xmlns:a16="http://schemas.microsoft.com/office/drawing/2014/main" id="{62713B9F-E46E-4B3A-8905-AD0FD0B060D4}"/>
            </a:ext>
          </a:extLst>
        </xdr:cNvPr>
        <xdr:cNvCxnSpPr/>
      </xdr:nvCxnSpPr>
      <xdr:spPr>
        <a:xfrm>
          <a:off x="7886700" y="103422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80645</xdr:rowOff>
    </xdr:from>
    <xdr:to>
      <xdr:col>41</xdr:col>
      <xdr:colOff>101600</xdr:colOff>
      <xdr:row>64</xdr:row>
      <xdr:rowOff>10795</xdr:rowOff>
    </xdr:to>
    <xdr:sp macro="" textlink="">
      <xdr:nvSpPr>
        <xdr:cNvPr id="253" name="楕円 252">
          <a:extLst>
            <a:ext uri="{FF2B5EF4-FFF2-40B4-BE49-F238E27FC236}">
              <a16:creationId xmlns:a16="http://schemas.microsoft.com/office/drawing/2014/main" id="{8D6FFF04-1654-4452-A1AB-BA58D61BC0A5}"/>
            </a:ext>
          </a:extLst>
        </xdr:cNvPr>
        <xdr:cNvSpPr/>
      </xdr:nvSpPr>
      <xdr:spPr>
        <a:xfrm>
          <a:off x="7029450" y="102946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131445</xdr:rowOff>
    </xdr:from>
    <xdr:to>
      <xdr:col>45</xdr:col>
      <xdr:colOff>177800</xdr:colOff>
      <xdr:row>63</xdr:row>
      <xdr:rowOff>131445</xdr:rowOff>
    </xdr:to>
    <xdr:cxnSp macro="">
      <xdr:nvCxnSpPr>
        <xdr:cNvPr id="254" name="直線コネクタ 253">
          <a:extLst>
            <a:ext uri="{FF2B5EF4-FFF2-40B4-BE49-F238E27FC236}">
              <a16:creationId xmlns:a16="http://schemas.microsoft.com/office/drawing/2014/main" id="{D91CAB06-CB86-46E2-A14A-03977E380047}"/>
            </a:ext>
          </a:extLst>
        </xdr:cNvPr>
        <xdr:cNvCxnSpPr/>
      </xdr:nvCxnSpPr>
      <xdr:spPr>
        <a:xfrm>
          <a:off x="7077075" y="103422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71120</xdr:rowOff>
    </xdr:from>
    <xdr:to>
      <xdr:col>36</xdr:col>
      <xdr:colOff>165100</xdr:colOff>
      <xdr:row>64</xdr:row>
      <xdr:rowOff>1270</xdr:rowOff>
    </xdr:to>
    <xdr:sp macro="" textlink="">
      <xdr:nvSpPr>
        <xdr:cNvPr id="255" name="楕円 254">
          <a:extLst>
            <a:ext uri="{FF2B5EF4-FFF2-40B4-BE49-F238E27FC236}">
              <a16:creationId xmlns:a16="http://schemas.microsoft.com/office/drawing/2014/main" id="{E5F18D1D-2CF8-41B6-9084-8964BBAC9ED2}"/>
            </a:ext>
          </a:extLst>
        </xdr:cNvPr>
        <xdr:cNvSpPr/>
      </xdr:nvSpPr>
      <xdr:spPr>
        <a:xfrm>
          <a:off x="6238875" y="102787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121920</xdr:rowOff>
    </xdr:from>
    <xdr:to>
      <xdr:col>41</xdr:col>
      <xdr:colOff>50800</xdr:colOff>
      <xdr:row>63</xdr:row>
      <xdr:rowOff>131445</xdr:rowOff>
    </xdr:to>
    <xdr:cxnSp macro="">
      <xdr:nvCxnSpPr>
        <xdr:cNvPr id="256" name="直線コネクタ 255">
          <a:extLst>
            <a:ext uri="{FF2B5EF4-FFF2-40B4-BE49-F238E27FC236}">
              <a16:creationId xmlns:a16="http://schemas.microsoft.com/office/drawing/2014/main" id="{38B6099B-10F9-428E-AEE4-62C6003B7688}"/>
            </a:ext>
          </a:extLst>
        </xdr:cNvPr>
        <xdr:cNvCxnSpPr/>
      </xdr:nvCxnSpPr>
      <xdr:spPr>
        <a:xfrm>
          <a:off x="6286500" y="10335895"/>
          <a:ext cx="79057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047A7A43-3F20-4C9F-9C5C-9C61942C02B1}"/>
            </a:ext>
          </a:extLst>
        </xdr:cNvPr>
        <xdr:cNvSpPr txBox="1"/>
      </xdr:nvSpPr>
      <xdr:spPr>
        <a:xfrm>
          <a:off x="8458277" y="988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2E52A34F-2192-48AE-8A9C-6218E3381794}"/>
            </a:ext>
          </a:extLst>
        </xdr:cNvPr>
        <xdr:cNvSpPr txBox="1"/>
      </xdr:nvSpPr>
      <xdr:spPr>
        <a:xfrm>
          <a:off x="7677227" y="988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F9164B75-5947-45D2-A0AF-DAEA9F0268BA}"/>
            </a:ext>
          </a:extLst>
        </xdr:cNvPr>
        <xdr:cNvSpPr txBox="1"/>
      </xdr:nvSpPr>
      <xdr:spPr>
        <a:xfrm>
          <a:off x="6867602" y="988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C866E012-1635-4C8D-BC61-D887825AC934}"/>
            </a:ext>
          </a:extLst>
        </xdr:cNvPr>
        <xdr:cNvSpPr txBox="1"/>
      </xdr:nvSpPr>
      <xdr:spPr>
        <a:xfrm>
          <a:off x="6067502" y="9894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1922</xdr:rowOff>
    </xdr:from>
    <xdr:ext cx="469744" cy="259045"/>
    <xdr:sp macro="" textlink="">
      <xdr:nvSpPr>
        <xdr:cNvPr id="261" name="n_1mainValue【体育館・プール】&#10;一人当たり面積">
          <a:extLst>
            <a:ext uri="{FF2B5EF4-FFF2-40B4-BE49-F238E27FC236}">
              <a16:creationId xmlns:a16="http://schemas.microsoft.com/office/drawing/2014/main" id="{AFFE6F03-5AF5-451D-BCEF-FD676EFE18D0}"/>
            </a:ext>
          </a:extLst>
        </xdr:cNvPr>
        <xdr:cNvSpPr txBox="1"/>
      </xdr:nvSpPr>
      <xdr:spPr>
        <a:xfrm>
          <a:off x="8458277" y="1037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1922</xdr:rowOff>
    </xdr:from>
    <xdr:ext cx="469744" cy="259045"/>
    <xdr:sp macro="" textlink="">
      <xdr:nvSpPr>
        <xdr:cNvPr id="262" name="n_2mainValue【体育館・プール】&#10;一人当たり面積">
          <a:extLst>
            <a:ext uri="{FF2B5EF4-FFF2-40B4-BE49-F238E27FC236}">
              <a16:creationId xmlns:a16="http://schemas.microsoft.com/office/drawing/2014/main" id="{677426FF-4DA0-4C78-9AAD-3AAD0AEB4E78}"/>
            </a:ext>
          </a:extLst>
        </xdr:cNvPr>
        <xdr:cNvSpPr txBox="1"/>
      </xdr:nvSpPr>
      <xdr:spPr>
        <a:xfrm>
          <a:off x="7677227" y="1037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1922</xdr:rowOff>
    </xdr:from>
    <xdr:ext cx="469744" cy="259045"/>
    <xdr:sp macro="" textlink="">
      <xdr:nvSpPr>
        <xdr:cNvPr id="263" name="n_3mainValue【体育館・プール】&#10;一人当たり面積">
          <a:extLst>
            <a:ext uri="{FF2B5EF4-FFF2-40B4-BE49-F238E27FC236}">
              <a16:creationId xmlns:a16="http://schemas.microsoft.com/office/drawing/2014/main" id="{1491D1C1-0CA2-440F-B31A-467CFDEAFD9E}"/>
            </a:ext>
          </a:extLst>
        </xdr:cNvPr>
        <xdr:cNvSpPr txBox="1"/>
      </xdr:nvSpPr>
      <xdr:spPr>
        <a:xfrm>
          <a:off x="6867602" y="1037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163847</xdr:rowOff>
    </xdr:from>
    <xdr:ext cx="469744" cy="259045"/>
    <xdr:sp macro="" textlink="">
      <xdr:nvSpPr>
        <xdr:cNvPr id="264" name="n_4mainValue【体育館・プール】&#10;一人当たり面積">
          <a:extLst>
            <a:ext uri="{FF2B5EF4-FFF2-40B4-BE49-F238E27FC236}">
              <a16:creationId xmlns:a16="http://schemas.microsoft.com/office/drawing/2014/main" id="{89C15DC8-F971-4015-8528-B7417137D9CD}"/>
            </a:ext>
          </a:extLst>
        </xdr:cNvPr>
        <xdr:cNvSpPr txBox="1"/>
      </xdr:nvSpPr>
      <xdr:spPr>
        <a:xfrm>
          <a:off x="6067502"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B7909FB-BECF-4AEE-A8AD-6956D91EBC4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1A5DBA82-50C2-471D-9CB9-02CF60308F1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35793444-9594-4427-AB5A-BE2538C67BF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75B6FDD0-2D79-4CF1-8551-0BAD9347D23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7CDD068D-937A-483B-903B-70251B60C44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BF7804E-698E-40A1-958F-C2E35F4964F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DB6100D-3205-452B-BF91-DB25147964A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6B9DB9F-08C9-44B4-B4BE-CDE8C6DEA58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DE9C5B41-E257-4A87-AF28-347034998CC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85445F3-E0C6-4263-8DCC-2FAF093E206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742DA4F1-075B-44F1-9E88-0019FA89559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8FEB1BD5-3C52-4380-8A5A-6328791F6C4F}"/>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A77E82C9-530C-4B84-B6CD-A6682710253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9E9DFE35-7E0B-4D87-9FD8-7638375E142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F1F9DBF9-AE34-4381-B7BE-F88AFC0B2165}"/>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73EF1574-3F15-484D-8F4F-424839DB3494}"/>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7A5445C4-CCF3-4C78-828F-82479AE0F1D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C0FAD82C-28AB-462A-A709-C1E1C7D8188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9E8F3451-4BFB-4575-BC36-0C73AF46F32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559F852F-339B-4905-91E1-CB15A012E5C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6D47CFF2-1213-454A-BDFE-4B26E77C9488}"/>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E0257507-2C42-46B7-AC30-36EB630D0FF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4D894C21-AE09-4F9C-9B1C-0798CDE410C6}"/>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643C1E6-2365-4F4D-90A1-4CA3818C35B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54E67604-EED1-4969-B2B8-5C799E76EE51}"/>
            </a:ext>
          </a:extLst>
        </xdr:cNvPr>
        <xdr:cNvCxnSpPr/>
      </xdr:nvCxnSpPr>
      <xdr:spPr>
        <a:xfrm flipV="1">
          <a:off x="4180840" y="12675870"/>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A778FA54-781E-465F-BE5D-C4559549A0B3}"/>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24B96193-8990-4783-89E6-79F4D2C7DB83}"/>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CA3FB4BF-76AE-4475-8C6B-BF02506D87E1}"/>
            </a:ext>
          </a:extLst>
        </xdr:cNvPr>
        <xdr:cNvSpPr txBox="1"/>
      </xdr:nvSpPr>
      <xdr:spPr>
        <a:xfrm>
          <a:off x="4219575" y="1247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28E21282-B5E0-4754-BF40-0A0172D469C2}"/>
            </a:ext>
          </a:extLst>
        </xdr:cNvPr>
        <xdr:cNvCxnSpPr/>
      </xdr:nvCxnSpPr>
      <xdr:spPr>
        <a:xfrm>
          <a:off x="4105275" y="126758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E6E078AF-445C-4E98-9F6B-B3CEBF6B40E3}"/>
            </a:ext>
          </a:extLst>
        </xdr:cNvPr>
        <xdr:cNvSpPr txBox="1"/>
      </xdr:nvSpPr>
      <xdr:spPr>
        <a:xfrm>
          <a:off x="4219575" y="13336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CFAB40D2-0705-41C8-8905-7CE3F4D78564}"/>
            </a:ext>
          </a:extLst>
        </xdr:cNvPr>
        <xdr:cNvSpPr/>
      </xdr:nvSpPr>
      <xdr:spPr>
        <a:xfrm>
          <a:off x="4124325" y="133515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5388E803-74B0-40FC-9B62-155174C34FE7}"/>
            </a:ext>
          </a:extLst>
        </xdr:cNvPr>
        <xdr:cNvSpPr/>
      </xdr:nvSpPr>
      <xdr:spPr>
        <a:xfrm>
          <a:off x="3381375" y="133178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192FB3B2-1774-459B-9D07-A79168D8D877}"/>
            </a:ext>
          </a:extLst>
        </xdr:cNvPr>
        <xdr:cNvSpPr/>
      </xdr:nvSpPr>
      <xdr:spPr>
        <a:xfrm>
          <a:off x="2571750" y="132886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8668966C-3171-4DBE-BB1B-0F9A69AC343F}"/>
            </a:ext>
          </a:extLst>
        </xdr:cNvPr>
        <xdr:cNvSpPr/>
      </xdr:nvSpPr>
      <xdr:spPr>
        <a:xfrm>
          <a:off x="1781175" y="132676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226E9B19-631E-4A2E-94B3-061919DDF2FE}"/>
            </a:ext>
          </a:extLst>
        </xdr:cNvPr>
        <xdr:cNvSpPr/>
      </xdr:nvSpPr>
      <xdr:spPr>
        <a:xfrm>
          <a:off x="981075" y="132467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7FE8812-5B9D-4359-954D-2D5F4C25D7F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899A6FC-C884-4616-BFDF-89FEF6DECA8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2334CB0-0BBF-465A-B5E6-080559DB9B5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8416BCB-979B-4ABC-9674-9FFB680713C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12DC1CB-3E03-4D35-861B-73794AE75D2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124461</xdr:rowOff>
    </xdr:from>
    <xdr:to>
      <xdr:col>24</xdr:col>
      <xdr:colOff>114300</xdr:colOff>
      <xdr:row>82</xdr:row>
      <xdr:rowOff>54611</xdr:rowOff>
    </xdr:to>
    <xdr:sp macro="" textlink="">
      <xdr:nvSpPr>
        <xdr:cNvPr id="305" name="楕円 304">
          <a:extLst>
            <a:ext uri="{FF2B5EF4-FFF2-40B4-BE49-F238E27FC236}">
              <a16:creationId xmlns:a16="http://schemas.microsoft.com/office/drawing/2014/main" id="{DA23387B-FD14-4A34-9D3C-0E4483DB26B5}"/>
            </a:ext>
          </a:extLst>
        </xdr:cNvPr>
        <xdr:cNvSpPr/>
      </xdr:nvSpPr>
      <xdr:spPr>
        <a:xfrm>
          <a:off x="4124325" y="132467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147338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41871726-CFB5-4641-A667-2B8C5EF57A35}"/>
            </a:ext>
          </a:extLst>
        </xdr:cNvPr>
        <xdr:cNvSpPr txBox="1"/>
      </xdr:nvSpPr>
      <xdr:spPr>
        <a:xfrm>
          <a:off x="4219575" y="13107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90170</xdr:rowOff>
    </xdr:from>
    <xdr:to>
      <xdr:col>20</xdr:col>
      <xdr:colOff>38100</xdr:colOff>
      <xdr:row>82</xdr:row>
      <xdr:rowOff>20320</xdr:rowOff>
    </xdr:to>
    <xdr:sp macro="" textlink="">
      <xdr:nvSpPr>
        <xdr:cNvPr id="307" name="楕円 306">
          <a:extLst>
            <a:ext uri="{FF2B5EF4-FFF2-40B4-BE49-F238E27FC236}">
              <a16:creationId xmlns:a16="http://schemas.microsoft.com/office/drawing/2014/main" id="{EBF5A585-0B07-43C6-8650-1F3C84692BA3}"/>
            </a:ext>
          </a:extLst>
        </xdr:cNvPr>
        <xdr:cNvSpPr/>
      </xdr:nvSpPr>
      <xdr:spPr>
        <a:xfrm>
          <a:off x="3381375" y="13212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82</xdr:row>
      <xdr:rowOff>3811</xdr:rowOff>
    </xdr:to>
    <xdr:cxnSp macro="">
      <xdr:nvCxnSpPr>
        <xdr:cNvPr id="308" name="直線コネクタ 307">
          <a:extLst>
            <a:ext uri="{FF2B5EF4-FFF2-40B4-BE49-F238E27FC236}">
              <a16:creationId xmlns:a16="http://schemas.microsoft.com/office/drawing/2014/main" id="{41641817-AF7D-4F9C-B423-B133D2143D02}"/>
            </a:ext>
          </a:extLst>
        </xdr:cNvPr>
        <xdr:cNvCxnSpPr/>
      </xdr:nvCxnSpPr>
      <xdr:spPr>
        <a:xfrm>
          <a:off x="3429000" y="13269595"/>
          <a:ext cx="752475"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59689</xdr:rowOff>
    </xdr:from>
    <xdr:to>
      <xdr:col>15</xdr:col>
      <xdr:colOff>101600</xdr:colOff>
      <xdr:row>81</xdr:row>
      <xdr:rowOff>161289</xdr:rowOff>
    </xdr:to>
    <xdr:sp macro="" textlink="">
      <xdr:nvSpPr>
        <xdr:cNvPr id="309" name="楕円 308">
          <a:extLst>
            <a:ext uri="{FF2B5EF4-FFF2-40B4-BE49-F238E27FC236}">
              <a16:creationId xmlns:a16="http://schemas.microsoft.com/office/drawing/2014/main" id="{2695B20E-49F2-405F-A946-EE535A8D3175}"/>
            </a:ext>
          </a:extLst>
        </xdr:cNvPr>
        <xdr:cNvSpPr/>
      </xdr:nvSpPr>
      <xdr:spPr>
        <a:xfrm>
          <a:off x="2571750" y="131851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110489</xdr:rowOff>
    </xdr:from>
    <xdr:to>
      <xdr:col>19</xdr:col>
      <xdr:colOff>177800</xdr:colOff>
      <xdr:row>81</xdr:row>
      <xdr:rowOff>140970</xdr:rowOff>
    </xdr:to>
    <xdr:cxnSp macro="">
      <xdr:nvCxnSpPr>
        <xdr:cNvPr id="310" name="直線コネクタ 309">
          <a:extLst>
            <a:ext uri="{FF2B5EF4-FFF2-40B4-BE49-F238E27FC236}">
              <a16:creationId xmlns:a16="http://schemas.microsoft.com/office/drawing/2014/main" id="{04850841-6765-4C8C-A50C-4471E50EAA49}"/>
            </a:ext>
          </a:extLst>
        </xdr:cNvPr>
        <xdr:cNvCxnSpPr/>
      </xdr:nvCxnSpPr>
      <xdr:spPr>
        <a:xfrm>
          <a:off x="2619375" y="13232764"/>
          <a:ext cx="809625"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11" name="楕円 310">
          <a:extLst>
            <a:ext uri="{FF2B5EF4-FFF2-40B4-BE49-F238E27FC236}">
              <a16:creationId xmlns:a16="http://schemas.microsoft.com/office/drawing/2014/main" id="{E2F5E4A0-8F47-4ABF-A345-73A271D8D8EF}"/>
            </a:ext>
          </a:extLst>
        </xdr:cNvPr>
        <xdr:cNvSpPr/>
      </xdr:nvSpPr>
      <xdr:spPr>
        <a:xfrm>
          <a:off x="1781175" y="129743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64770</xdr:rowOff>
    </xdr:from>
    <xdr:to>
      <xdr:col>15</xdr:col>
      <xdr:colOff>50800</xdr:colOff>
      <xdr:row>81</xdr:row>
      <xdr:rowOff>110489</xdr:rowOff>
    </xdr:to>
    <xdr:cxnSp macro="">
      <xdr:nvCxnSpPr>
        <xdr:cNvPr id="312" name="直線コネクタ 311">
          <a:extLst>
            <a:ext uri="{FF2B5EF4-FFF2-40B4-BE49-F238E27FC236}">
              <a16:creationId xmlns:a16="http://schemas.microsoft.com/office/drawing/2014/main" id="{25B2D0AF-D6A8-4BE7-B5A4-E38F07FAC210}"/>
            </a:ext>
          </a:extLst>
        </xdr:cNvPr>
        <xdr:cNvCxnSpPr/>
      </xdr:nvCxnSpPr>
      <xdr:spPr>
        <a:xfrm>
          <a:off x="1828800" y="13031470"/>
          <a:ext cx="790575" cy="20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52070</xdr:rowOff>
    </xdr:from>
    <xdr:to>
      <xdr:col>6</xdr:col>
      <xdr:colOff>38100</xdr:colOff>
      <xdr:row>84</xdr:row>
      <xdr:rowOff>153670</xdr:rowOff>
    </xdr:to>
    <xdr:sp macro="" textlink="">
      <xdr:nvSpPr>
        <xdr:cNvPr id="313" name="楕円 312">
          <a:extLst>
            <a:ext uri="{FF2B5EF4-FFF2-40B4-BE49-F238E27FC236}">
              <a16:creationId xmlns:a16="http://schemas.microsoft.com/office/drawing/2014/main" id="{D251DBA8-1B83-4A1D-8E9B-E48F96A79E0B}"/>
            </a:ext>
          </a:extLst>
        </xdr:cNvPr>
        <xdr:cNvSpPr/>
      </xdr:nvSpPr>
      <xdr:spPr>
        <a:xfrm>
          <a:off x="981075" y="136601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64770</xdr:rowOff>
    </xdr:from>
    <xdr:to>
      <xdr:col>10</xdr:col>
      <xdr:colOff>114300</xdr:colOff>
      <xdr:row>84</xdr:row>
      <xdr:rowOff>102870</xdr:rowOff>
    </xdr:to>
    <xdr:cxnSp macro="">
      <xdr:nvCxnSpPr>
        <xdr:cNvPr id="314" name="直線コネクタ 313">
          <a:extLst>
            <a:ext uri="{FF2B5EF4-FFF2-40B4-BE49-F238E27FC236}">
              <a16:creationId xmlns:a16="http://schemas.microsoft.com/office/drawing/2014/main" id="{822FA05C-6752-41AA-A296-F25FB3DCF953}"/>
            </a:ext>
          </a:extLst>
        </xdr:cNvPr>
        <xdr:cNvCxnSpPr/>
      </xdr:nvCxnSpPr>
      <xdr:spPr>
        <a:xfrm flipV="1">
          <a:off x="1028700" y="13031470"/>
          <a:ext cx="8001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45B9F381-20B8-4F08-94E6-6E8BBB99DF7B}"/>
            </a:ext>
          </a:extLst>
        </xdr:cNvPr>
        <xdr:cNvSpPr txBox="1"/>
      </xdr:nvSpPr>
      <xdr:spPr>
        <a:xfrm>
          <a:off x="3239144" y="1341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C7050910-04B7-4E9A-B2AD-76BDC50E6B0E}"/>
            </a:ext>
          </a:extLst>
        </xdr:cNvPr>
        <xdr:cNvSpPr txBox="1"/>
      </xdr:nvSpPr>
      <xdr:spPr>
        <a:xfrm>
          <a:off x="2439044"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57AA2DAE-E794-4E71-860C-92200B899F09}"/>
            </a:ext>
          </a:extLst>
        </xdr:cNvPr>
        <xdr:cNvSpPr txBox="1"/>
      </xdr:nvSpPr>
      <xdr:spPr>
        <a:xfrm>
          <a:off x="1648469"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3BCF04D8-6EF1-4861-8DE6-99EE6724522C}"/>
            </a:ext>
          </a:extLst>
        </xdr:cNvPr>
        <xdr:cNvSpPr txBox="1"/>
      </xdr:nvSpPr>
      <xdr:spPr>
        <a:xfrm>
          <a:off x="8483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36847</xdr:rowOff>
    </xdr:from>
    <xdr:ext cx="405111" cy="259045"/>
    <xdr:sp macro="" textlink="">
      <xdr:nvSpPr>
        <xdr:cNvPr id="319" name="n_1mainValue【福祉施設】&#10;有形固定資産減価償却率">
          <a:extLst>
            <a:ext uri="{FF2B5EF4-FFF2-40B4-BE49-F238E27FC236}">
              <a16:creationId xmlns:a16="http://schemas.microsoft.com/office/drawing/2014/main" id="{9F99C837-77C9-47D7-862D-6B96C7C7B065}"/>
            </a:ext>
          </a:extLst>
        </xdr:cNvPr>
        <xdr:cNvSpPr txBox="1"/>
      </xdr:nvSpPr>
      <xdr:spPr>
        <a:xfrm>
          <a:off x="3239144" y="1300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6366</xdr:rowOff>
    </xdr:from>
    <xdr:ext cx="405111" cy="259045"/>
    <xdr:sp macro="" textlink="">
      <xdr:nvSpPr>
        <xdr:cNvPr id="320" name="n_2mainValue【福祉施設】&#10;有形固定資産減価償却率">
          <a:extLst>
            <a:ext uri="{FF2B5EF4-FFF2-40B4-BE49-F238E27FC236}">
              <a16:creationId xmlns:a16="http://schemas.microsoft.com/office/drawing/2014/main" id="{F2AFAF50-6658-4109-94CC-B7E1AA582550}"/>
            </a:ext>
          </a:extLst>
        </xdr:cNvPr>
        <xdr:cNvSpPr txBox="1"/>
      </xdr:nvSpPr>
      <xdr:spPr>
        <a:xfrm>
          <a:off x="2439044" y="12973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1" name="n_3mainValue【福祉施設】&#10;有形固定資産減価償却率">
          <a:extLst>
            <a:ext uri="{FF2B5EF4-FFF2-40B4-BE49-F238E27FC236}">
              <a16:creationId xmlns:a16="http://schemas.microsoft.com/office/drawing/2014/main" id="{A644B09F-13FA-442C-B073-08194B86BFC4}"/>
            </a:ext>
          </a:extLst>
        </xdr:cNvPr>
        <xdr:cNvSpPr txBox="1"/>
      </xdr:nvSpPr>
      <xdr:spPr>
        <a:xfrm>
          <a:off x="1648469" y="1277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144797</xdr:rowOff>
    </xdr:from>
    <xdr:ext cx="405111" cy="259045"/>
    <xdr:sp macro="" textlink="">
      <xdr:nvSpPr>
        <xdr:cNvPr id="322" name="n_4mainValue【福祉施設】&#10;有形固定資産減価償却率">
          <a:extLst>
            <a:ext uri="{FF2B5EF4-FFF2-40B4-BE49-F238E27FC236}">
              <a16:creationId xmlns:a16="http://schemas.microsoft.com/office/drawing/2014/main" id="{483A3360-F3EE-4744-856F-48866680629A}"/>
            </a:ext>
          </a:extLst>
        </xdr:cNvPr>
        <xdr:cNvSpPr txBox="1"/>
      </xdr:nvSpPr>
      <xdr:spPr>
        <a:xfrm>
          <a:off x="848369"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FDE23A60-39DD-4951-8BC5-8A59430F0D8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2798852-0579-4D4C-AFDC-67920AD4BD5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C8F25F0F-29E9-4484-92C4-AD43DFE1BF7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67877DF-2ADA-4E83-8A45-088E6EBF1E4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794AA316-8A1D-4147-8F88-5BB477C71FE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6D2231D-88FE-429C-9C1E-23DB81447F9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138F185-3EFC-4943-9AA6-DBBA8E63464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1578500F-F92B-499A-9557-EDB23C40068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CF5267EA-5FD7-4A79-9C95-7126CF60CFA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9070C26-B0B7-45FD-AA82-21ADF17669C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2EECB1DC-C81F-492D-8168-2869B418C415}"/>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2686C88C-4C59-4604-A5B7-67BF6CDD463F}"/>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704F312-C8F2-419F-9086-6D4F7A8054DF}"/>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E3C6DC9D-F71E-4DE8-A31C-3686BAF20D77}"/>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9EE5C232-BD76-460A-BFBC-B78EE9799787}"/>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3E53010-2860-4FF8-A587-33E3E89EEF2B}"/>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59BA694F-34A0-4D72-8B0D-0CDE539458A9}"/>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238731F4-D0C4-41AE-B978-F34546113550}"/>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3495F9F-ED15-4689-B299-7FB97A032AE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20DCB0C-15C0-4232-B55D-612CF0B1A1D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4F7DB52-C9B4-48DD-A547-FFFB2182CB2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71FE88DA-ED6A-431B-8275-05F469EE0E7A}"/>
            </a:ext>
          </a:extLst>
        </xdr:cNvPr>
        <xdr:cNvCxnSpPr/>
      </xdr:nvCxnSpPr>
      <xdr:spPr>
        <a:xfrm flipV="1">
          <a:off x="9429115" y="12670028"/>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BE070D7D-476B-4D7A-BCF6-D38DEB8B054A}"/>
            </a:ext>
          </a:extLst>
        </xdr:cNvPr>
        <xdr:cNvSpPr txBox="1"/>
      </xdr:nvSpPr>
      <xdr:spPr>
        <a:xfrm>
          <a:off x="9467850"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FD485B1-5DF1-4254-BF59-8B1C784C09BE}"/>
            </a:ext>
          </a:extLst>
        </xdr:cNvPr>
        <xdr:cNvCxnSpPr/>
      </xdr:nvCxnSpPr>
      <xdr:spPr>
        <a:xfrm>
          <a:off x="9363075" y="139654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46B14958-C7B9-4A70-9B3A-FB9B53014F57}"/>
            </a:ext>
          </a:extLst>
        </xdr:cNvPr>
        <xdr:cNvSpPr txBox="1"/>
      </xdr:nvSpPr>
      <xdr:spPr>
        <a:xfrm>
          <a:off x="9467850"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AD250F5C-6864-4CA1-AE56-1D1BF1673370}"/>
            </a:ext>
          </a:extLst>
        </xdr:cNvPr>
        <xdr:cNvCxnSpPr/>
      </xdr:nvCxnSpPr>
      <xdr:spPr>
        <a:xfrm>
          <a:off x="9363075" y="126700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A8C71F9D-A129-4A86-87F2-C7FC0CCD7DF4}"/>
            </a:ext>
          </a:extLst>
        </xdr:cNvPr>
        <xdr:cNvSpPr txBox="1"/>
      </xdr:nvSpPr>
      <xdr:spPr>
        <a:xfrm>
          <a:off x="9467850" y="13537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DE0069AE-FF59-4C36-9E12-F733BFC501FA}"/>
            </a:ext>
          </a:extLst>
        </xdr:cNvPr>
        <xdr:cNvSpPr/>
      </xdr:nvSpPr>
      <xdr:spPr>
        <a:xfrm>
          <a:off x="9401175" y="135623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0AA13999-00DE-4AF1-A806-CAAD94D3FBF1}"/>
            </a:ext>
          </a:extLst>
        </xdr:cNvPr>
        <xdr:cNvSpPr/>
      </xdr:nvSpPr>
      <xdr:spPr>
        <a:xfrm>
          <a:off x="8639175" y="135517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1EFB4A0B-2250-45CC-BC2A-61B175D4328B}"/>
            </a:ext>
          </a:extLst>
        </xdr:cNvPr>
        <xdr:cNvSpPr/>
      </xdr:nvSpPr>
      <xdr:spPr>
        <a:xfrm>
          <a:off x="7839075" y="135728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E6BF94D-816F-4C28-8502-959975508054}"/>
            </a:ext>
          </a:extLst>
        </xdr:cNvPr>
        <xdr:cNvSpPr/>
      </xdr:nvSpPr>
      <xdr:spPr>
        <a:xfrm>
          <a:off x="7029450" y="13562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4A851302-AA75-4BE2-AE92-A3CC796359FE}"/>
            </a:ext>
          </a:extLst>
        </xdr:cNvPr>
        <xdr:cNvSpPr/>
      </xdr:nvSpPr>
      <xdr:spPr>
        <a:xfrm>
          <a:off x="6238875" y="13556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7A04017-20C3-4066-88CF-7B44BF7145A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D1F75AC-DBB8-4165-ADDD-794162E0EF4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98F2648-102A-4FD2-95AE-55D2F3059C9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D087A85-E821-4555-897B-41950CB7A0D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07794C2-A2D5-4E42-B095-D97245B7F75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26163</xdr:rowOff>
    </xdr:from>
    <xdr:to>
      <xdr:col>55</xdr:col>
      <xdr:colOff>50800</xdr:colOff>
      <xdr:row>83</xdr:row>
      <xdr:rowOff>127763</xdr:rowOff>
    </xdr:to>
    <xdr:sp macro="" textlink="">
      <xdr:nvSpPr>
        <xdr:cNvPr id="360" name="楕円 359">
          <a:extLst>
            <a:ext uri="{FF2B5EF4-FFF2-40B4-BE49-F238E27FC236}">
              <a16:creationId xmlns:a16="http://schemas.microsoft.com/office/drawing/2014/main" id="{3B05E85B-93E2-4FB1-B7AC-51B9994B534C}"/>
            </a:ext>
          </a:extLst>
        </xdr:cNvPr>
        <xdr:cNvSpPr/>
      </xdr:nvSpPr>
      <xdr:spPr>
        <a:xfrm>
          <a:off x="9401175" y="1347863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49040</xdr:rowOff>
    </xdr:from>
    <xdr:ext cx="469744" cy="259045"/>
    <xdr:sp macro="" textlink="">
      <xdr:nvSpPr>
        <xdr:cNvPr id="361" name="【福祉施設】&#10;一人当たり面積該当値テキスト">
          <a:extLst>
            <a:ext uri="{FF2B5EF4-FFF2-40B4-BE49-F238E27FC236}">
              <a16:creationId xmlns:a16="http://schemas.microsoft.com/office/drawing/2014/main" id="{6E8A1012-2DB1-4B95-BCD0-810AC9D81C59}"/>
            </a:ext>
          </a:extLst>
        </xdr:cNvPr>
        <xdr:cNvSpPr txBox="1"/>
      </xdr:nvSpPr>
      <xdr:spPr>
        <a:xfrm>
          <a:off x="9467850" y="1333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xdr:rowOff>
    </xdr:from>
    <xdr:to>
      <xdr:col>50</xdr:col>
      <xdr:colOff>165100</xdr:colOff>
      <xdr:row>84</xdr:row>
      <xdr:rowOff>116332</xdr:rowOff>
    </xdr:to>
    <xdr:sp macro="" textlink="">
      <xdr:nvSpPr>
        <xdr:cNvPr id="362" name="楕円 361">
          <a:extLst>
            <a:ext uri="{FF2B5EF4-FFF2-40B4-BE49-F238E27FC236}">
              <a16:creationId xmlns:a16="http://schemas.microsoft.com/office/drawing/2014/main" id="{9921FB57-9E2E-4F9C-8579-7175DB43A260}"/>
            </a:ext>
          </a:extLst>
        </xdr:cNvPr>
        <xdr:cNvSpPr/>
      </xdr:nvSpPr>
      <xdr:spPr>
        <a:xfrm>
          <a:off x="8639175" y="136227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76963</xdr:rowOff>
    </xdr:from>
    <xdr:to>
      <xdr:col>55</xdr:col>
      <xdr:colOff>0</xdr:colOff>
      <xdr:row>84</xdr:row>
      <xdr:rowOff>65532</xdr:rowOff>
    </xdr:to>
    <xdr:cxnSp macro="">
      <xdr:nvCxnSpPr>
        <xdr:cNvPr id="363" name="直線コネクタ 362">
          <a:extLst>
            <a:ext uri="{FF2B5EF4-FFF2-40B4-BE49-F238E27FC236}">
              <a16:creationId xmlns:a16="http://schemas.microsoft.com/office/drawing/2014/main" id="{B4AE704C-51AE-4445-BBE9-077C1AA062D4}"/>
            </a:ext>
          </a:extLst>
        </xdr:cNvPr>
        <xdr:cNvCxnSpPr/>
      </xdr:nvCxnSpPr>
      <xdr:spPr>
        <a:xfrm flipV="1">
          <a:off x="8686800" y="13526263"/>
          <a:ext cx="742950" cy="15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64" name="楕円 363">
          <a:extLst>
            <a:ext uri="{FF2B5EF4-FFF2-40B4-BE49-F238E27FC236}">
              <a16:creationId xmlns:a16="http://schemas.microsoft.com/office/drawing/2014/main" id="{6B32E8D8-8835-4845-95C1-DEDEBE31F792}"/>
            </a:ext>
          </a:extLst>
        </xdr:cNvPr>
        <xdr:cNvSpPr/>
      </xdr:nvSpPr>
      <xdr:spPr>
        <a:xfrm>
          <a:off x="7839075" y="136227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65532</xdr:rowOff>
    </xdr:from>
    <xdr:to>
      <xdr:col>50</xdr:col>
      <xdr:colOff>114300</xdr:colOff>
      <xdr:row>84</xdr:row>
      <xdr:rowOff>65532</xdr:rowOff>
    </xdr:to>
    <xdr:cxnSp macro="">
      <xdr:nvCxnSpPr>
        <xdr:cNvPr id="365" name="直線コネクタ 364">
          <a:extLst>
            <a:ext uri="{FF2B5EF4-FFF2-40B4-BE49-F238E27FC236}">
              <a16:creationId xmlns:a16="http://schemas.microsoft.com/office/drawing/2014/main" id="{982DC86A-A0A1-46EE-804C-0B1D9A7BF928}"/>
            </a:ext>
          </a:extLst>
        </xdr:cNvPr>
        <xdr:cNvCxnSpPr/>
      </xdr:nvCxnSpPr>
      <xdr:spPr>
        <a:xfrm>
          <a:off x="7886700" y="136799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19304</xdr:rowOff>
    </xdr:from>
    <xdr:to>
      <xdr:col>41</xdr:col>
      <xdr:colOff>101600</xdr:colOff>
      <xdr:row>84</xdr:row>
      <xdr:rowOff>120904</xdr:rowOff>
    </xdr:to>
    <xdr:sp macro="" textlink="">
      <xdr:nvSpPr>
        <xdr:cNvPr id="366" name="楕円 365">
          <a:extLst>
            <a:ext uri="{FF2B5EF4-FFF2-40B4-BE49-F238E27FC236}">
              <a16:creationId xmlns:a16="http://schemas.microsoft.com/office/drawing/2014/main" id="{B784E23E-920E-4865-BF9F-D15002D878B4}"/>
            </a:ext>
          </a:extLst>
        </xdr:cNvPr>
        <xdr:cNvSpPr/>
      </xdr:nvSpPr>
      <xdr:spPr>
        <a:xfrm>
          <a:off x="7029450" y="136305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65532</xdr:rowOff>
    </xdr:from>
    <xdr:to>
      <xdr:col>45</xdr:col>
      <xdr:colOff>177800</xdr:colOff>
      <xdr:row>84</xdr:row>
      <xdr:rowOff>70104</xdr:rowOff>
    </xdr:to>
    <xdr:cxnSp macro="">
      <xdr:nvCxnSpPr>
        <xdr:cNvPr id="367" name="直線コネクタ 366">
          <a:extLst>
            <a:ext uri="{FF2B5EF4-FFF2-40B4-BE49-F238E27FC236}">
              <a16:creationId xmlns:a16="http://schemas.microsoft.com/office/drawing/2014/main" id="{0D2EC2C2-7DD0-4AC9-82F7-6FD5182FEDAC}"/>
            </a:ext>
          </a:extLst>
        </xdr:cNvPr>
        <xdr:cNvCxnSpPr/>
      </xdr:nvCxnSpPr>
      <xdr:spPr>
        <a:xfrm flipV="1">
          <a:off x="7077075" y="1367993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108458</xdr:rowOff>
    </xdr:from>
    <xdr:to>
      <xdr:col>36</xdr:col>
      <xdr:colOff>165100</xdr:colOff>
      <xdr:row>86</xdr:row>
      <xdr:rowOff>38608</xdr:rowOff>
    </xdr:to>
    <xdr:sp macro="" textlink="">
      <xdr:nvSpPr>
        <xdr:cNvPr id="368" name="楕円 367">
          <a:extLst>
            <a:ext uri="{FF2B5EF4-FFF2-40B4-BE49-F238E27FC236}">
              <a16:creationId xmlns:a16="http://schemas.microsoft.com/office/drawing/2014/main" id="{D3096E75-9160-43A5-A7DD-2C50F80D3460}"/>
            </a:ext>
          </a:extLst>
        </xdr:cNvPr>
        <xdr:cNvSpPr/>
      </xdr:nvSpPr>
      <xdr:spPr>
        <a:xfrm>
          <a:off x="6238875" y="138784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70104</xdr:rowOff>
    </xdr:from>
    <xdr:to>
      <xdr:col>41</xdr:col>
      <xdr:colOff>50800</xdr:colOff>
      <xdr:row>85</xdr:row>
      <xdr:rowOff>159258</xdr:rowOff>
    </xdr:to>
    <xdr:cxnSp macro="">
      <xdr:nvCxnSpPr>
        <xdr:cNvPr id="369" name="直線コネクタ 368">
          <a:extLst>
            <a:ext uri="{FF2B5EF4-FFF2-40B4-BE49-F238E27FC236}">
              <a16:creationId xmlns:a16="http://schemas.microsoft.com/office/drawing/2014/main" id="{9AD11F64-7115-4190-BEFF-AA941D204A7A}"/>
            </a:ext>
          </a:extLst>
        </xdr:cNvPr>
        <xdr:cNvCxnSpPr/>
      </xdr:nvCxnSpPr>
      <xdr:spPr>
        <a:xfrm flipV="1">
          <a:off x="6286500" y="13678154"/>
          <a:ext cx="790575" cy="25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3D5CDF04-BB04-4B74-8F48-9925FA038E15}"/>
            </a:ext>
          </a:extLst>
        </xdr:cNvPr>
        <xdr:cNvSpPr txBox="1"/>
      </xdr:nvSpPr>
      <xdr:spPr>
        <a:xfrm>
          <a:off x="8458277" y="1333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35841A39-7B67-4727-A3CF-66DF160E2634}"/>
            </a:ext>
          </a:extLst>
        </xdr:cNvPr>
        <xdr:cNvSpPr txBox="1"/>
      </xdr:nvSpPr>
      <xdr:spPr>
        <a:xfrm>
          <a:off x="7677227"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E0B6B041-AFF0-47A6-B3AC-76FB2BF125DD}"/>
            </a:ext>
          </a:extLst>
        </xdr:cNvPr>
        <xdr:cNvSpPr txBox="1"/>
      </xdr:nvSpPr>
      <xdr:spPr>
        <a:xfrm>
          <a:off x="6867602"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A959774F-093F-4735-B237-8487311E8DBF}"/>
            </a:ext>
          </a:extLst>
        </xdr:cNvPr>
        <xdr:cNvSpPr txBox="1"/>
      </xdr:nvSpPr>
      <xdr:spPr>
        <a:xfrm>
          <a:off x="6067502" y="1333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107459</xdr:rowOff>
    </xdr:from>
    <xdr:ext cx="469744" cy="259045"/>
    <xdr:sp macro="" textlink="">
      <xdr:nvSpPr>
        <xdr:cNvPr id="374" name="n_1mainValue【福祉施設】&#10;一人当たり面積">
          <a:extLst>
            <a:ext uri="{FF2B5EF4-FFF2-40B4-BE49-F238E27FC236}">
              <a16:creationId xmlns:a16="http://schemas.microsoft.com/office/drawing/2014/main" id="{74AD8A23-02AE-4C26-A857-2DEC40B20597}"/>
            </a:ext>
          </a:extLst>
        </xdr:cNvPr>
        <xdr:cNvSpPr txBox="1"/>
      </xdr:nvSpPr>
      <xdr:spPr>
        <a:xfrm>
          <a:off x="8458277"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107459</xdr:rowOff>
    </xdr:from>
    <xdr:ext cx="469744" cy="259045"/>
    <xdr:sp macro="" textlink="">
      <xdr:nvSpPr>
        <xdr:cNvPr id="375" name="n_2mainValue【福祉施設】&#10;一人当たり面積">
          <a:extLst>
            <a:ext uri="{FF2B5EF4-FFF2-40B4-BE49-F238E27FC236}">
              <a16:creationId xmlns:a16="http://schemas.microsoft.com/office/drawing/2014/main" id="{7C5F5A3B-4AE2-4397-9F40-561148DF0629}"/>
            </a:ext>
          </a:extLst>
        </xdr:cNvPr>
        <xdr:cNvSpPr txBox="1"/>
      </xdr:nvSpPr>
      <xdr:spPr>
        <a:xfrm>
          <a:off x="7677227"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112031</xdr:rowOff>
    </xdr:from>
    <xdr:ext cx="469744" cy="259045"/>
    <xdr:sp macro="" textlink="">
      <xdr:nvSpPr>
        <xdr:cNvPr id="376" name="n_3mainValue【福祉施設】&#10;一人当たり面積">
          <a:extLst>
            <a:ext uri="{FF2B5EF4-FFF2-40B4-BE49-F238E27FC236}">
              <a16:creationId xmlns:a16="http://schemas.microsoft.com/office/drawing/2014/main" id="{FEAB7307-B543-462E-986F-91C61CC9CC83}"/>
            </a:ext>
          </a:extLst>
        </xdr:cNvPr>
        <xdr:cNvSpPr txBox="1"/>
      </xdr:nvSpPr>
      <xdr:spPr>
        <a:xfrm>
          <a:off x="6867602" y="1372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29735</xdr:rowOff>
    </xdr:from>
    <xdr:ext cx="469744" cy="259045"/>
    <xdr:sp macro="" textlink="">
      <xdr:nvSpPr>
        <xdr:cNvPr id="377" name="n_4mainValue【福祉施設】&#10;一人当たり面積">
          <a:extLst>
            <a:ext uri="{FF2B5EF4-FFF2-40B4-BE49-F238E27FC236}">
              <a16:creationId xmlns:a16="http://schemas.microsoft.com/office/drawing/2014/main" id="{0AE30547-A7F2-48E5-AF42-9A129B23D314}"/>
            </a:ext>
          </a:extLst>
        </xdr:cNvPr>
        <xdr:cNvSpPr txBox="1"/>
      </xdr:nvSpPr>
      <xdr:spPr>
        <a:xfrm>
          <a:off x="6067502" y="1396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DDED4C7-B181-400F-8666-5E65C8E6170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2B5E9D2-9435-45AD-9598-357B252DFDF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4FAF958-EB4A-4662-9B08-95888615EF3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F17F2F4-97E7-4661-B6CB-E9F8BCF632D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D2ACF7F-D5C4-46C4-9B0B-9E9E2ADDC4F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435D913-463E-4EA8-9FD5-82B037E1DDD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FE7A3B0-D7BC-4169-B180-B4C692CBAC9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923D6F7-B6FB-4445-BFC8-4E7B07D9D783}"/>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E8268C2B-3A51-48FE-AAF4-63C1652222B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44333A20-D848-4281-B5EB-89EE5B395CC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7F0E4FAF-F589-4DF9-8215-52E958EB1C9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4293D48D-4D7F-4C8C-BC12-C28D406A301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5F0A2170-34B1-43EA-9A9F-4C657676E7E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BA1BD7-A3EF-4C4B-9F9C-906AEE672F9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6C42B1C-55D4-461D-A33E-8514F664063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C526605-C6EF-471E-A337-44ED7D6675B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3C90A91F-66C5-49B7-9327-CEE65CD819B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4D8F864-4846-4253-B57D-3F2E3C6D7BB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C02A18C2-75E2-4126-8F73-4AAB0DDA580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251CCC85-7C05-41E4-BDDC-8BE9ABE9329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D2D624C-2FB3-4B99-9733-4BE5C3D6466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DACC1F7-E01F-41BC-9829-ED5AD5D4A11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9878A85-AAE0-4F1C-AA2B-EB34ABF76AC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9D412602-F1DE-4CB8-8583-BAD336EBD3E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161CE54-CAE4-4C14-97D7-49C2E2F2D4C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3087080E-4E38-44BA-91F9-7608FA68D55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36788019-E928-4B5B-ABEE-BCFB70B52EF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CA9585C0-36E5-46B8-84C0-33CBCA403B4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90D85D1B-B420-48B0-B782-2D67F6AADFB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2AF88FD0-4A49-4275-AAB8-62858F1B9D32}"/>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3E0CCB8E-3223-45CB-A569-7B17AC761C61}"/>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95B318F3-63FC-4CD4-BBA3-BAA57466F313}"/>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874C750E-0622-4662-BB90-1D0D1D8F81A8}"/>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BA0878F-D0FD-4A5C-9ACF-980763C0B5C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B28852B6-6703-41EE-96BB-E0F4DF34C2D6}"/>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1D45583-A45B-4688-AFC9-504E80D861CC}"/>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F7618091-C6AF-40DC-9343-DF0E21B74AA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C12BA0B6-4E99-45C1-A544-3AD2FB595317}"/>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DA9DE216-9D22-4ED9-9C5B-45F9BE06E2B2}"/>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DFE406A3-ED76-41F5-97BC-CE8A6E97A76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E59460E8-8497-401D-ABC2-5C3717136F9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EB2E9AC6-251D-497C-8B2E-C1A7E7E93DC2}"/>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AC96FFEA-98EE-4500-AD59-14948786593B}"/>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A4918583-0429-4188-AE12-A3E32922E7A1}"/>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E2802B66-F41F-4032-974B-1EAD84599CDB}"/>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5EF90C60-ACE0-4154-A611-2EF10262AE6D}"/>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DA2892D6-3307-4695-B3B0-E03DD1F2F376}"/>
            </a:ext>
          </a:extLst>
        </xdr:cNvPr>
        <xdr:cNvSpPr txBox="1"/>
      </xdr:nvSpPr>
      <xdr:spPr>
        <a:xfrm>
          <a:off x="14735175" y="6086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31A33A95-FC7A-43A3-B28D-281427286BC4}"/>
            </a:ext>
          </a:extLst>
        </xdr:cNvPr>
        <xdr:cNvSpPr/>
      </xdr:nvSpPr>
      <xdr:spPr>
        <a:xfrm>
          <a:off x="14649450" y="6222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F07B8D04-D515-43E6-8E59-12B96A5A6589}"/>
            </a:ext>
          </a:extLst>
        </xdr:cNvPr>
        <xdr:cNvSpPr/>
      </xdr:nvSpPr>
      <xdr:spPr>
        <a:xfrm>
          <a:off x="13887450" y="62859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F675A6EF-8E08-438C-8BCF-EF5048E97801}"/>
            </a:ext>
          </a:extLst>
        </xdr:cNvPr>
        <xdr:cNvSpPr/>
      </xdr:nvSpPr>
      <xdr:spPr>
        <a:xfrm>
          <a:off x="130968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29608DC5-4386-4137-8394-DF9D38E19591}"/>
            </a:ext>
          </a:extLst>
        </xdr:cNvPr>
        <xdr:cNvSpPr/>
      </xdr:nvSpPr>
      <xdr:spPr>
        <a:xfrm>
          <a:off x="12296775" y="629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632517BB-E80F-4BD5-9E0A-39FD92D55947}"/>
            </a:ext>
          </a:extLst>
        </xdr:cNvPr>
        <xdr:cNvSpPr/>
      </xdr:nvSpPr>
      <xdr:spPr>
        <a:xfrm>
          <a:off x="11487150" y="62958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625247E-C113-49AA-9C6C-C205FCD50B2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2C86CCB-E3E5-4D09-8655-053CF0AD938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CDACB85-2343-4C20-8B38-5AA25D819E7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690BA34-6112-4F4A-BDEF-8F826311CD1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04E5156-700F-40C9-BC08-0C62FBAC1EA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123372</xdr:rowOff>
    </xdr:from>
    <xdr:to>
      <xdr:col>85</xdr:col>
      <xdr:colOff>177800</xdr:colOff>
      <xdr:row>39</xdr:row>
      <xdr:rowOff>53522</xdr:rowOff>
    </xdr:to>
    <xdr:sp macro="" textlink="">
      <xdr:nvSpPr>
        <xdr:cNvPr id="435" name="楕円 434">
          <a:extLst>
            <a:ext uri="{FF2B5EF4-FFF2-40B4-BE49-F238E27FC236}">
              <a16:creationId xmlns:a16="http://schemas.microsoft.com/office/drawing/2014/main" id="{E2AE7077-75C5-4D7B-A381-D4C8D93AD5B3}"/>
            </a:ext>
          </a:extLst>
        </xdr:cNvPr>
        <xdr:cNvSpPr/>
      </xdr:nvSpPr>
      <xdr:spPr>
        <a:xfrm>
          <a:off x="14649450" y="628922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101799</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1D31CED0-0A29-4AB0-A236-CF46C6AD98F9}"/>
            </a:ext>
          </a:extLst>
        </xdr:cNvPr>
        <xdr:cNvSpPr txBox="1"/>
      </xdr:nvSpPr>
      <xdr:spPr>
        <a:xfrm>
          <a:off x="14735175" y="626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160927</xdr:rowOff>
    </xdr:from>
    <xdr:to>
      <xdr:col>81</xdr:col>
      <xdr:colOff>101600</xdr:colOff>
      <xdr:row>38</xdr:row>
      <xdr:rowOff>91077</xdr:rowOff>
    </xdr:to>
    <xdr:sp macro="" textlink="">
      <xdr:nvSpPr>
        <xdr:cNvPr id="437" name="楕円 436">
          <a:extLst>
            <a:ext uri="{FF2B5EF4-FFF2-40B4-BE49-F238E27FC236}">
              <a16:creationId xmlns:a16="http://schemas.microsoft.com/office/drawing/2014/main" id="{3F985D05-D2EE-43CE-B620-8C22B8E2D7C4}"/>
            </a:ext>
          </a:extLst>
        </xdr:cNvPr>
        <xdr:cNvSpPr/>
      </xdr:nvSpPr>
      <xdr:spPr>
        <a:xfrm>
          <a:off x="13887450" y="61648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40277</xdr:rowOff>
    </xdr:from>
    <xdr:to>
      <xdr:col>85</xdr:col>
      <xdr:colOff>127000</xdr:colOff>
      <xdr:row>39</xdr:row>
      <xdr:rowOff>2722</xdr:rowOff>
    </xdr:to>
    <xdr:cxnSp macro="">
      <xdr:nvCxnSpPr>
        <xdr:cNvPr id="438" name="直線コネクタ 437">
          <a:extLst>
            <a:ext uri="{FF2B5EF4-FFF2-40B4-BE49-F238E27FC236}">
              <a16:creationId xmlns:a16="http://schemas.microsoft.com/office/drawing/2014/main" id="{AD5F5398-AE4C-4FF3-A005-A6E60E79324E}"/>
            </a:ext>
          </a:extLst>
        </xdr:cNvPr>
        <xdr:cNvCxnSpPr/>
      </xdr:nvCxnSpPr>
      <xdr:spPr>
        <a:xfrm>
          <a:off x="13935075" y="6202952"/>
          <a:ext cx="762000" cy="12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156028</xdr:rowOff>
    </xdr:from>
    <xdr:to>
      <xdr:col>76</xdr:col>
      <xdr:colOff>165100</xdr:colOff>
      <xdr:row>38</xdr:row>
      <xdr:rowOff>86178</xdr:rowOff>
    </xdr:to>
    <xdr:sp macro="" textlink="">
      <xdr:nvSpPr>
        <xdr:cNvPr id="439" name="楕円 438">
          <a:extLst>
            <a:ext uri="{FF2B5EF4-FFF2-40B4-BE49-F238E27FC236}">
              <a16:creationId xmlns:a16="http://schemas.microsoft.com/office/drawing/2014/main" id="{5DD80F4B-F866-4E6B-B9CF-29304186F6A1}"/>
            </a:ext>
          </a:extLst>
        </xdr:cNvPr>
        <xdr:cNvSpPr/>
      </xdr:nvSpPr>
      <xdr:spPr>
        <a:xfrm>
          <a:off x="13096875" y="61599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35378</xdr:rowOff>
    </xdr:from>
    <xdr:to>
      <xdr:col>81</xdr:col>
      <xdr:colOff>50800</xdr:colOff>
      <xdr:row>38</xdr:row>
      <xdr:rowOff>40277</xdr:rowOff>
    </xdr:to>
    <xdr:cxnSp macro="">
      <xdr:nvCxnSpPr>
        <xdr:cNvPr id="440" name="直線コネクタ 439">
          <a:extLst>
            <a:ext uri="{FF2B5EF4-FFF2-40B4-BE49-F238E27FC236}">
              <a16:creationId xmlns:a16="http://schemas.microsoft.com/office/drawing/2014/main" id="{D3AE98EA-49D4-4D07-ADAE-7F5C5DE9A348}"/>
            </a:ext>
          </a:extLst>
        </xdr:cNvPr>
        <xdr:cNvCxnSpPr/>
      </xdr:nvCxnSpPr>
      <xdr:spPr>
        <a:xfrm>
          <a:off x="13144500" y="6198053"/>
          <a:ext cx="79057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84183</xdr:rowOff>
    </xdr:from>
    <xdr:to>
      <xdr:col>72</xdr:col>
      <xdr:colOff>38100</xdr:colOff>
      <xdr:row>38</xdr:row>
      <xdr:rowOff>14332</xdr:rowOff>
    </xdr:to>
    <xdr:sp macro="" textlink="">
      <xdr:nvSpPr>
        <xdr:cNvPr id="441" name="楕円 440">
          <a:extLst>
            <a:ext uri="{FF2B5EF4-FFF2-40B4-BE49-F238E27FC236}">
              <a16:creationId xmlns:a16="http://schemas.microsoft.com/office/drawing/2014/main" id="{33B1B6EC-124B-4C08-9A8E-86728D01676D}"/>
            </a:ext>
          </a:extLst>
        </xdr:cNvPr>
        <xdr:cNvSpPr/>
      </xdr:nvSpPr>
      <xdr:spPr>
        <a:xfrm>
          <a:off x="12296775" y="6088108"/>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134983</xdr:rowOff>
    </xdr:from>
    <xdr:to>
      <xdr:col>76</xdr:col>
      <xdr:colOff>114300</xdr:colOff>
      <xdr:row>38</xdr:row>
      <xdr:rowOff>35378</xdr:rowOff>
    </xdr:to>
    <xdr:cxnSp macro="">
      <xdr:nvCxnSpPr>
        <xdr:cNvPr id="442" name="直線コネクタ 441">
          <a:extLst>
            <a:ext uri="{FF2B5EF4-FFF2-40B4-BE49-F238E27FC236}">
              <a16:creationId xmlns:a16="http://schemas.microsoft.com/office/drawing/2014/main" id="{678FC57D-57FB-4EA5-ADE0-5FB9F2964F02}"/>
            </a:ext>
          </a:extLst>
        </xdr:cNvPr>
        <xdr:cNvCxnSpPr/>
      </xdr:nvCxnSpPr>
      <xdr:spPr>
        <a:xfrm>
          <a:off x="12344400" y="6135733"/>
          <a:ext cx="800100" cy="6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xdr:rowOff>
    </xdr:from>
    <xdr:to>
      <xdr:col>67</xdr:col>
      <xdr:colOff>101600</xdr:colOff>
      <xdr:row>37</xdr:row>
      <xdr:rowOff>115570</xdr:rowOff>
    </xdr:to>
    <xdr:sp macro="" textlink="">
      <xdr:nvSpPr>
        <xdr:cNvPr id="443" name="楕円 442">
          <a:extLst>
            <a:ext uri="{FF2B5EF4-FFF2-40B4-BE49-F238E27FC236}">
              <a16:creationId xmlns:a16="http://schemas.microsoft.com/office/drawing/2014/main" id="{602A4F60-98DD-44AC-9F35-25221BD95A2F}"/>
            </a:ext>
          </a:extLst>
        </xdr:cNvPr>
        <xdr:cNvSpPr/>
      </xdr:nvSpPr>
      <xdr:spPr>
        <a:xfrm>
          <a:off x="11487150" y="60115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64770</xdr:rowOff>
    </xdr:from>
    <xdr:to>
      <xdr:col>71</xdr:col>
      <xdr:colOff>177800</xdr:colOff>
      <xdr:row>37</xdr:row>
      <xdr:rowOff>134983</xdr:rowOff>
    </xdr:to>
    <xdr:cxnSp macro="">
      <xdr:nvCxnSpPr>
        <xdr:cNvPr id="444" name="直線コネクタ 443">
          <a:extLst>
            <a:ext uri="{FF2B5EF4-FFF2-40B4-BE49-F238E27FC236}">
              <a16:creationId xmlns:a16="http://schemas.microsoft.com/office/drawing/2014/main" id="{E0792E22-E0B1-4551-9E50-23EA3767DCC2}"/>
            </a:ext>
          </a:extLst>
        </xdr:cNvPr>
        <xdr:cNvCxnSpPr/>
      </xdr:nvCxnSpPr>
      <xdr:spPr>
        <a:xfrm>
          <a:off x="11534775" y="6068695"/>
          <a:ext cx="809625"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A75EC1E5-E795-4C19-A41B-B262E0FC2D80}"/>
            </a:ext>
          </a:extLst>
        </xdr:cNvPr>
        <xdr:cNvSpPr txBox="1"/>
      </xdr:nvSpPr>
      <xdr:spPr>
        <a:xfrm>
          <a:off x="13745219" y="6369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676D1D69-6CBD-416B-8F63-21922614742B}"/>
            </a:ext>
          </a:extLst>
        </xdr:cNvPr>
        <xdr:cNvSpPr txBox="1"/>
      </xdr:nvSpPr>
      <xdr:spPr>
        <a:xfrm>
          <a:off x="12964169"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DC4E205D-AFF6-41AE-BA2A-25B72644D103}"/>
            </a:ext>
          </a:extLst>
        </xdr:cNvPr>
        <xdr:cNvSpPr txBox="1"/>
      </xdr:nvSpPr>
      <xdr:spPr>
        <a:xfrm>
          <a:off x="12164069" y="637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E8A37BDA-A730-4CCC-913B-679C0AF90484}"/>
            </a:ext>
          </a:extLst>
        </xdr:cNvPr>
        <xdr:cNvSpPr txBox="1"/>
      </xdr:nvSpPr>
      <xdr:spPr>
        <a:xfrm>
          <a:off x="11354444" y="637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107604</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FB34BC9E-F8AE-416A-AE2E-6993BB1EDFEA}"/>
            </a:ext>
          </a:extLst>
        </xdr:cNvPr>
        <xdr:cNvSpPr txBox="1"/>
      </xdr:nvSpPr>
      <xdr:spPr>
        <a:xfrm>
          <a:off x="13745219" y="594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102705</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5C71725F-6AA8-4574-9B62-D7EE7A9AABB5}"/>
            </a:ext>
          </a:extLst>
        </xdr:cNvPr>
        <xdr:cNvSpPr txBox="1"/>
      </xdr:nvSpPr>
      <xdr:spPr>
        <a:xfrm>
          <a:off x="12964169" y="594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30860</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FE7F7134-2FA8-4461-BA3B-ADC318C1D619}"/>
            </a:ext>
          </a:extLst>
        </xdr:cNvPr>
        <xdr:cNvSpPr txBox="1"/>
      </xdr:nvSpPr>
      <xdr:spPr>
        <a:xfrm>
          <a:off x="12164069"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132097</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AB4FA9B8-0C21-455F-B8FB-506633E4172A}"/>
            </a:ext>
          </a:extLst>
        </xdr:cNvPr>
        <xdr:cNvSpPr txBox="1"/>
      </xdr:nvSpPr>
      <xdr:spPr>
        <a:xfrm>
          <a:off x="113544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F92346D5-B439-4A87-9E82-A9A33F79E4A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91CFBCA5-CFF2-4C75-ABC1-2789734722E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4E2A5560-D567-4536-8668-680386CDB9B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433BA795-00BD-46B2-9DB6-70D89440010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03EB942-91EE-41D3-8F67-1355C047535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945BCF7C-581F-466F-B118-A825FA19CEE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EF083441-3938-432C-A034-01C61BE8159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FC5EF3F5-5924-42BE-BE48-B728AD02A8C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E83BE640-92C0-49BD-BDB7-D492D246457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2517A661-6136-4790-9228-6E3EE1434E5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79C2EA1-427F-455C-96C4-412E73045DAB}"/>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1323B5CD-A00E-4486-8167-CA7217F5AA88}"/>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A58C3890-FED3-48A7-B62F-79C34A90666F}"/>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32727D84-BFC0-483D-9E62-10F13BA00F50}"/>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E6B8C69B-CCD7-4D83-83A0-DE733001F393}"/>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F4107DD6-90B5-4E2A-A675-8D467A1A3848}"/>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DFE9D6AF-51FB-4869-9B38-D0CABBD1E28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575E4D95-3210-4284-AA3A-D928ED453494}"/>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662071D0-13E2-4DD7-8FB3-AF7DFE0BEA3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34419D59-0D43-4688-A552-07D3985F85F4}"/>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7B9E245B-8B1E-48BE-B63C-F437BFDDE8F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76C00BF6-B530-4DC6-BA2D-4349F8210E2C}"/>
            </a:ext>
          </a:extLst>
        </xdr:cNvPr>
        <xdr:cNvCxnSpPr/>
      </xdr:nvCxnSpPr>
      <xdr:spPr>
        <a:xfrm flipV="1">
          <a:off x="19954239" y="5354221"/>
          <a:ext cx="0" cy="1424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2D774FD9-0366-4734-9BD0-2DA2730DE33B}"/>
            </a:ext>
          </a:extLst>
        </xdr:cNvPr>
        <xdr:cNvSpPr txBox="1"/>
      </xdr:nvSpPr>
      <xdr:spPr>
        <a:xfrm>
          <a:off x="19992975" y="678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2134C03F-5152-4E19-A419-ACE7131D1748}"/>
            </a:ext>
          </a:extLst>
        </xdr:cNvPr>
        <xdr:cNvCxnSpPr/>
      </xdr:nvCxnSpPr>
      <xdr:spPr>
        <a:xfrm>
          <a:off x="19878675" y="67791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0776CA58-F228-4E5E-B9E8-65D8F53F759B}"/>
            </a:ext>
          </a:extLst>
        </xdr:cNvPr>
        <xdr:cNvSpPr txBox="1"/>
      </xdr:nvSpPr>
      <xdr:spPr>
        <a:xfrm>
          <a:off x="19992975" y="515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E7673C07-B84B-40A3-A1FA-B9B50574C13C}"/>
            </a:ext>
          </a:extLst>
        </xdr:cNvPr>
        <xdr:cNvCxnSpPr/>
      </xdr:nvCxnSpPr>
      <xdr:spPr>
        <a:xfrm>
          <a:off x="19878675" y="5354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9F220D9F-DA30-43D2-9346-4BF3D73AF221}"/>
            </a:ext>
          </a:extLst>
        </xdr:cNvPr>
        <xdr:cNvSpPr txBox="1"/>
      </xdr:nvSpPr>
      <xdr:spPr>
        <a:xfrm>
          <a:off x="19992975" y="6512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EDA530F4-B821-495B-BBB4-0763F5802080}"/>
            </a:ext>
          </a:extLst>
        </xdr:cNvPr>
        <xdr:cNvSpPr/>
      </xdr:nvSpPr>
      <xdr:spPr>
        <a:xfrm>
          <a:off x="19897725" y="65338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101C708C-98E7-4A77-BED1-A0906A13CF2D}"/>
            </a:ext>
          </a:extLst>
        </xdr:cNvPr>
        <xdr:cNvSpPr/>
      </xdr:nvSpPr>
      <xdr:spPr>
        <a:xfrm>
          <a:off x="19154775" y="65414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BADDAE7B-F0F1-420D-B02F-560EE6C71774}"/>
            </a:ext>
          </a:extLst>
        </xdr:cNvPr>
        <xdr:cNvSpPr/>
      </xdr:nvSpPr>
      <xdr:spPr>
        <a:xfrm>
          <a:off x="18345150" y="65461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1FD6C7F7-0B9B-4F6D-8DCD-6AAE6C3C77BD}"/>
            </a:ext>
          </a:extLst>
        </xdr:cNvPr>
        <xdr:cNvSpPr/>
      </xdr:nvSpPr>
      <xdr:spPr>
        <a:xfrm>
          <a:off x="17554575" y="657075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76EBC6A6-04EA-45FF-B9B5-640B20D23F3F}"/>
            </a:ext>
          </a:extLst>
        </xdr:cNvPr>
        <xdr:cNvSpPr/>
      </xdr:nvSpPr>
      <xdr:spPr>
        <a:xfrm>
          <a:off x="16754475" y="65695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BA25D5B-9AB4-46D0-9A85-AED4B884F373}"/>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33178D3-6B63-47E0-84BF-7D6F1599C26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BEAEE56-08FC-4919-B4AC-DDB2E9A6758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26D3947-2807-4030-8D68-41053D8903F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8A2394F-12C9-4CDF-A82B-641BAE3C99E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11471</xdr:rowOff>
    </xdr:from>
    <xdr:to>
      <xdr:col>116</xdr:col>
      <xdr:colOff>114300</xdr:colOff>
      <xdr:row>40</xdr:row>
      <xdr:rowOff>113071</xdr:rowOff>
    </xdr:to>
    <xdr:sp macro="" textlink="">
      <xdr:nvSpPr>
        <xdr:cNvPr id="490" name="楕円 489">
          <a:extLst>
            <a:ext uri="{FF2B5EF4-FFF2-40B4-BE49-F238E27FC236}">
              <a16:creationId xmlns:a16="http://schemas.microsoft.com/office/drawing/2014/main" id="{66B7D1BF-4AC8-42E1-8D62-EFBDF4B419A4}"/>
            </a:ext>
          </a:extLst>
        </xdr:cNvPr>
        <xdr:cNvSpPr/>
      </xdr:nvSpPr>
      <xdr:spPr>
        <a:xfrm>
          <a:off x="19897725" y="64948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34348</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38B8F596-7A5D-4958-B967-112FC874839A}"/>
            </a:ext>
          </a:extLst>
        </xdr:cNvPr>
        <xdr:cNvSpPr txBox="1"/>
      </xdr:nvSpPr>
      <xdr:spPr>
        <a:xfrm>
          <a:off x="19992975" y="6355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14562</xdr:rowOff>
    </xdr:from>
    <xdr:to>
      <xdr:col>112</xdr:col>
      <xdr:colOff>38100</xdr:colOff>
      <xdr:row>40</xdr:row>
      <xdr:rowOff>116162</xdr:rowOff>
    </xdr:to>
    <xdr:sp macro="" textlink="">
      <xdr:nvSpPr>
        <xdr:cNvPr id="492" name="楕円 491">
          <a:extLst>
            <a:ext uri="{FF2B5EF4-FFF2-40B4-BE49-F238E27FC236}">
              <a16:creationId xmlns:a16="http://schemas.microsoft.com/office/drawing/2014/main" id="{B7CC2962-F7FD-43A9-9327-4FFFE71375EF}"/>
            </a:ext>
          </a:extLst>
        </xdr:cNvPr>
        <xdr:cNvSpPr/>
      </xdr:nvSpPr>
      <xdr:spPr>
        <a:xfrm>
          <a:off x="19154775" y="64979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62271</xdr:rowOff>
    </xdr:from>
    <xdr:to>
      <xdr:col>116</xdr:col>
      <xdr:colOff>63500</xdr:colOff>
      <xdr:row>40</xdr:row>
      <xdr:rowOff>65362</xdr:rowOff>
    </xdr:to>
    <xdr:cxnSp macro="">
      <xdr:nvCxnSpPr>
        <xdr:cNvPr id="493" name="直線コネクタ 492">
          <a:extLst>
            <a:ext uri="{FF2B5EF4-FFF2-40B4-BE49-F238E27FC236}">
              <a16:creationId xmlns:a16="http://schemas.microsoft.com/office/drawing/2014/main" id="{1D489E55-C249-49D1-8B31-3DEB1D6F1168}"/>
            </a:ext>
          </a:extLst>
        </xdr:cNvPr>
        <xdr:cNvCxnSpPr/>
      </xdr:nvCxnSpPr>
      <xdr:spPr>
        <a:xfrm flipV="1">
          <a:off x="19202400" y="6551971"/>
          <a:ext cx="752475" cy="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16041</xdr:rowOff>
    </xdr:from>
    <xdr:to>
      <xdr:col>107</xdr:col>
      <xdr:colOff>101600</xdr:colOff>
      <xdr:row>40</xdr:row>
      <xdr:rowOff>117641</xdr:rowOff>
    </xdr:to>
    <xdr:sp macro="" textlink="">
      <xdr:nvSpPr>
        <xdr:cNvPr id="494" name="楕円 493">
          <a:extLst>
            <a:ext uri="{FF2B5EF4-FFF2-40B4-BE49-F238E27FC236}">
              <a16:creationId xmlns:a16="http://schemas.microsoft.com/office/drawing/2014/main" id="{CE1037CB-D6A0-4A19-899B-EA3C45FAD4B2}"/>
            </a:ext>
          </a:extLst>
        </xdr:cNvPr>
        <xdr:cNvSpPr/>
      </xdr:nvSpPr>
      <xdr:spPr>
        <a:xfrm>
          <a:off x="18345150" y="65025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65362</xdr:rowOff>
    </xdr:from>
    <xdr:to>
      <xdr:col>111</xdr:col>
      <xdr:colOff>177800</xdr:colOff>
      <xdr:row>40</xdr:row>
      <xdr:rowOff>66841</xdr:rowOff>
    </xdr:to>
    <xdr:cxnSp macro="">
      <xdr:nvCxnSpPr>
        <xdr:cNvPr id="495" name="直線コネクタ 494">
          <a:extLst>
            <a:ext uri="{FF2B5EF4-FFF2-40B4-BE49-F238E27FC236}">
              <a16:creationId xmlns:a16="http://schemas.microsoft.com/office/drawing/2014/main" id="{96D6CBDD-999B-4A0A-9C11-89748891BE96}"/>
            </a:ext>
          </a:extLst>
        </xdr:cNvPr>
        <xdr:cNvCxnSpPr/>
      </xdr:nvCxnSpPr>
      <xdr:spPr>
        <a:xfrm flipV="1">
          <a:off x="18392775" y="655506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20487</xdr:rowOff>
    </xdr:from>
    <xdr:to>
      <xdr:col>102</xdr:col>
      <xdr:colOff>165100</xdr:colOff>
      <xdr:row>40</xdr:row>
      <xdr:rowOff>122087</xdr:rowOff>
    </xdr:to>
    <xdr:sp macro="" textlink="">
      <xdr:nvSpPr>
        <xdr:cNvPr id="496" name="楕円 495">
          <a:extLst>
            <a:ext uri="{FF2B5EF4-FFF2-40B4-BE49-F238E27FC236}">
              <a16:creationId xmlns:a16="http://schemas.microsoft.com/office/drawing/2014/main" id="{FDBC075A-9AFE-4523-8046-C66EECF18FF0}"/>
            </a:ext>
          </a:extLst>
        </xdr:cNvPr>
        <xdr:cNvSpPr/>
      </xdr:nvSpPr>
      <xdr:spPr>
        <a:xfrm>
          <a:off x="17554575" y="65070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66841</xdr:rowOff>
    </xdr:from>
    <xdr:to>
      <xdr:col>107</xdr:col>
      <xdr:colOff>50800</xdr:colOff>
      <xdr:row>40</xdr:row>
      <xdr:rowOff>71287</xdr:rowOff>
    </xdr:to>
    <xdr:cxnSp macro="">
      <xdr:nvCxnSpPr>
        <xdr:cNvPr id="497" name="直線コネクタ 496">
          <a:extLst>
            <a:ext uri="{FF2B5EF4-FFF2-40B4-BE49-F238E27FC236}">
              <a16:creationId xmlns:a16="http://schemas.microsoft.com/office/drawing/2014/main" id="{627ED7CE-17ED-401F-A6CC-776A20982F50}"/>
            </a:ext>
          </a:extLst>
        </xdr:cNvPr>
        <xdr:cNvCxnSpPr/>
      </xdr:nvCxnSpPr>
      <xdr:spPr>
        <a:xfrm flipV="1">
          <a:off x="17602200" y="6550191"/>
          <a:ext cx="790575" cy="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20448</xdr:rowOff>
    </xdr:from>
    <xdr:to>
      <xdr:col>98</xdr:col>
      <xdr:colOff>38100</xdr:colOff>
      <xdr:row>40</xdr:row>
      <xdr:rowOff>122048</xdr:rowOff>
    </xdr:to>
    <xdr:sp macro="" textlink="">
      <xdr:nvSpPr>
        <xdr:cNvPr id="498" name="楕円 497">
          <a:extLst>
            <a:ext uri="{FF2B5EF4-FFF2-40B4-BE49-F238E27FC236}">
              <a16:creationId xmlns:a16="http://schemas.microsoft.com/office/drawing/2014/main" id="{89722345-44B9-470F-BA96-526A848EAEA3}"/>
            </a:ext>
          </a:extLst>
        </xdr:cNvPr>
        <xdr:cNvSpPr/>
      </xdr:nvSpPr>
      <xdr:spPr>
        <a:xfrm>
          <a:off x="16754475" y="65069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71248</xdr:rowOff>
    </xdr:from>
    <xdr:to>
      <xdr:col>102</xdr:col>
      <xdr:colOff>114300</xdr:colOff>
      <xdr:row>40</xdr:row>
      <xdr:rowOff>71287</xdr:rowOff>
    </xdr:to>
    <xdr:cxnSp macro="">
      <xdr:nvCxnSpPr>
        <xdr:cNvPr id="499" name="直線コネクタ 498">
          <a:extLst>
            <a:ext uri="{FF2B5EF4-FFF2-40B4-BE49-F238E27FC236}">
              <a16:creationId xmlns:a16="http://schemas.microsoft.com/office/drawing/2014/main" id="{8A1A00BD-E8B5-4DE1-8FAD-2966FA727C72}"/>
            </a:ext>
          </a:extLst>
        </xdr:cNvPr>
        <xdr:cNvCxnSpPr/>
      </xdr:nvCxnSpPr>
      <xdr:spPr>
        <a:xfrm>
          <a:off x="16802100" y="6554598"/>
          <a:ext cx="8001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4B4EC606-75E7-4D4F-BA49-A13B290A04FB}"/>
            </a:ext>
          </a:extLst>
        </xdr:cNvPr>
        <xdr:cNvSpPr txBox="1"/>
      </xdr:nvSpPr>
      <xdr:spPr>
        <a:xfrm>
          <a:off x="18944736" y="663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7078F1A4-A513-4325-A9C3-55B662092CB6}"/>
            </a:ext>
          </a:extLst>
        </xdr:cNvPr>
        <xdr:cNvSpPr txBox="1"/>
      </xdr:nvSpPr>
      <xdr:spPr>
        <a:xfrm>
          <a:off x="18163686" y="663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464BF37F-B20A-4956-B921-E7CFBB206BE0}"/>
            </a:ext>
          </a:extLst>
        </xdr:cNvPr>
        <xdr:cNvSpPr txBox="1"/>
      </xdr:nvSpPr>
      <xdr:spPr>
        <a:xfrm>
          <a:off x="17354061" y="665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30D21FF9-3184-4B1C-B597-7700082B251A}"/>
            </a:ext>
          </a:extLst>
        </xdr:cNvPr>
        <xdr:cNvSpPr txBox="1"/>
      </xdr:nvSpPr>
      <xdr:spPr>
        <a:xfrm>
          <a:off x="16563486" y="664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132689</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BCD853F0-7CBB-4C1E-B129-5092D28ED999}"/>
            </a:ext>
          </a:extLst>
        </xdr:cNvPr>
        <xdr:cNvSpPr txBox="1"/>
      </xdr:nvSpPr>
      <xdr:spPr>
        <a:xfrm>
          <a:off x="18915595" y="629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134168</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52223F14-F256-43D1-9F50-00D29811B0A1}"/>
            </a:ext>
          </a:extLst>
        </xdr:cNvPr>
        <xdr:cNvSpPr txBox="1"/>
      </xdr:nvSpPr>
      <xdr:spPr>
        <a:xfrm>
          <a:off x="18134545" y="6296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138614</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138FA253-EC74-45CE-A46C-11DFBFCA5134}"/>
            </a:ext>
          </a:extLst>
        </xdr:cNvPr>
        <xdr:cNvSpPr txBox="1"/>
      </xdr:nvSpPr>
      <xdr:spPr>
        <a:xfrm>
          <a:off x="17324920" y="6304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138575</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D74C814A-6CE7-479F-BFAF-1BDBDE022193}"/>
            </a:ext>
          </a:extLst>
        </xdr:cNvPr>
        <xdr:cNvSpPr txBox="1"/>
      </xdr:nvSpPr>
      <xdr:spPr>
        <a:xfrm>
          <a:off x="16524820" y="6304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8A2FF64-DA7E-4D2E-9E0D-030148F7AF2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47754CB4-E72A-4DDA-A148-81AC44956B7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F41AFAEC-8092-41A8-8175-5815FA13790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9A95520-87CB-4807-8162-67391D7CD35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35A80145-E3C3-4E17-9522-63B7EBDDB4C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4BF4241D-B0D5-4EE4-82BC-E7EACC2DCDD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78EFF283-EB88-4D7B-BD28-6BADC62C279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5E058A73-8B7F-4667-A43F-F61DAD910FF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D7B2357C-2C8C-4475-AEA7-97AF365A051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9B6A6BC1-01F8-45C8-8513-CA52428043B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450088DF-8A55-445F-9540-FB6A71F03E7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1B7B81AE-238D-4A1C-A574-EB8EC3A5FC81}"/>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C79D8AD0-158C-41C4-935D-20D037712B07}"/>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D563F43E-681A-4880-90DE-F01BF148A0EC}"/>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AA62EDFB-0B91-43CF-8D9E-B7720930E666}"/>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236EDA78-F39A-4668-8CBC-B95851F9402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A1B28971-BCAE-4372-B68F-5D943C4EA34D}"/>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1ACFDF9E-E8E8-48C1-B84B-F87EDCC09FFA}"/>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640E5227-2FA5-4B00-9D8E-E132B196733A}"/>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D87B1B4D-B44E-4B74-821B-1AA17417EF20}"/>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1026B972-6D6B-496E-B382-7F77DD45BA7D}"/>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49E893D-2914-41E2-A3D3-49F447AF40E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A5CFE258-D851-48B6-8A24-D78BAFF2D6F6}"/>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04405876-BDB7-431B-8D18-788C17CE09A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E08CD329-5F93-4373-AA07-7D130F93F8FD}"/>
            </a:ext>
          </a:extLst>
        </xdr:cNvPr>
        <xdr:cNvCxnSpPr/>
      </xdr:nvCxnSpPr>
      <xdr:spPr>
        <a:xfrm flipV="1">
          <a:off x="14696439" y="8912225"/>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01237533-8E26-4BDD-A8DE-15B468E2E3C7}"/>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595C3848-BB2B-4363-84A3-FEE066DC282E}"/>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64A0CF37-3B0C-4F7B-844D-FC5EC8D7921A}"/>
            </a:ext>
          </a:extLst>
        </xdr:cNvPr>
        <xdr:cNvSpPr txBox="1"/>
      </xdr:nvSpPr>
      <xdr:spPr>
        <a:xfrm>
          <a:off x="14735175" y="869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8E801826-3926-4241-93F0-C769E2717049}"/>
            </a:ext>
          </a:extLst>
        </xdr:cNvPr>
        <xdr:cNvCxnSpPr/>
      </xdr:nvCxnSpPr>
      <xdr:spPr>
        <a:xfrm>
          <a:off x="14611350" y="891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90BA508-316C-4AF5-A143-403445D69097}"/>
            </a:ext>
          </a:extLst>
        </xdr:cNvPr>
        <xdr:cNvSpPr txBox="1"/>
      </xdr:nvSpPr>
      <xdr:spPr>
        <a:xfrm>
          <a:off x="14735175" y="9497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CEB6C365-E74C-4FAB-B7B8-B443BE0AF5B8}"/>
            </a:ext>
          </a:extLst>
        </xdr:cNvPr>
        <xdr:cNvSpPr/>
      </xdr:nvSpPr>
      <xdr:spPr>
        <a:xfrm>
          <a:off x="14649450" y="9636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33828AEE-1BE2-4D99-91B7-BE1671AC9095}"/>
            </a:ext>
          </a:extLst>
        </xdr:cNvPr>
        <xdr:cNvSpPr/>
      </xdr:nvSpPr>
      <xdr:spPr>
        <a:xfrm>
          <a:off x="13887450" y="95980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A15B25C9-2719-45FC-9316-84182513C028}"/>
            </a:ext>
          </a:extLst>
        </xdr:cNvPr>
        <xdr:cNvSpPr/>
      </xdr:nvSpPr>
      <xdr:spPr>
        <a:xfrm>
          <a:off x="13096875" y="9574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95287AEE-DAED-4CCB-9975-1C6C4A1D81FE}"/>
            </a:ext>
          </a:extLst>
        </xdr:cNvPr>
        <xdr:cNvSpPr/>
      </xdr:nvSpPr>
      <xdr:spPr>
        <a:xfrm>
          <a:off x="12296775" y="955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5C01392B-C9CB-4AC3-BC6F-E588CCB178F5}"/>
            </a:ext>
          </a:extLst>
        </xdr:cNvPr>
        <xdr:cNvSpPr/>
      </xdr:nvSpPr>
      <xdr:spPr>
        <a:xfrm>
          <a:off x="11487150" y="95421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4A6A0DD-1344-42D3-8D9C-B284EE73EE7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A76EFE0-3017-4C13-AB54-0867F31D0C2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3D80263-8DB2-4A6C-92CE-DA408501CB1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F0083E7-8CB4-4040-9813-E1E9F51AB16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C28EDE2-AAF6-4484-B283-1E35263A6F8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158750</xdr:rowOff>
    </xdr:from>
    <xdr:to>
      <xdr:col>85</xdr:col>
      <xdr:colOff>177800</xdr:colOff>
      <xdr:row>62</xdr:row>
      <xdr:rowOff>88900</xdr:rowOff>
    </xdr:to>
    <xdr:sp macro="" textlink="">
      <xdr:nvSpPr>
        <xdr:cNvPr id="548" name="楕円 547">
          <a:extLst>
            <a:ext uri="{FF2B5EF4-FFF2-40B4-BE49-F238E27FC236}">
              <a16:creationId xmlns:a16="http://schemas.microsoft.com/office/drawing/2014/main" id="{ADD77849-C4EE-4E03-B35B-040F23B0CA72}"/>
            </a:ext>
          </a:extLst>
        </xdr:cNvPr>
        <xdr:cNvSpPr/>
      </xdr:nvSpPr>
      <xdr:spPr>
        <a:xfrm>
          <a:off x="14649450" y="100488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137177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FE960459-C2BD-4EBB-B85F-675AC0903974}"/>
            </a:ext>
          </a:extLst>
        </xdr:cNvPr>
        <xdr:cNvSpPr txBox="1"/>
      </xdr:nvSpPr>
      <xdr:spPr>
        <a:xfrm>
          <a:off x="14735175" y="1002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120650</xdr:rowOff>
    </xdr:from>
    <xdr:to>
      <xdr:col>81</xdr:col>
      <xdr:colOff>101600</xdr:colOff>
      <xdr:row>62</xdr:row>
      <xdr:rowOff>50800</xdr:rowOff>
    </xdr:to>
    <xdr:sp macro="" textlink="">
      <xdr:nvSpPr>
        <xdr:cNvPr id="550" name="楕円 549">
          <a:extLst>
            <a:ext uri="{FF2B5EF4-FFF2-40B4-BE49-F238E27FC236}">
              <a16:creationId xmlns:a16="http://schemas.microsoft.com/office/drawing/2014/main" id="{AAD7AE06-2007-406D-8490-94EBFD8409FA}"/>
            </a:ext>
          </a:extLst>
        </xdr:cNvPr>
        <xdr:cNvSpPr/>
      </xdr:nvSpPr>
      <xdr:spPr>
        <a:xfrm>
          <a:off x="13887450" y="100107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0</xdr:rowOff>
    </xdr:from>
    <xdr:to>
      <xdr:col>85</xdr:col>
      <xdr:colOff>127000</xdr:colOff>
      <xdr:row>62</xdr:row>
      <xdr:rowOff>38100</xdr:rowOff>
    </xdr:to>
    <xdr:cxnSp macro="">
      <xdr:nvCxnSpPr>
        <xdr:cNvPr id="551" name="直線コネクタ 550">
          <a:extLst>
            <a:ext uri="{FF2B5EF4-FFF2-40B4-BE49-F238E27FC236}">
              <a16:creationId xmlns:a16="http://schemas.microsoft.com/office/drawing/2014/main" id="{958F5CEE-6B1C-4922-B448-3BEEC6A0A00E}"/>
            </a:ext>
          </a:extLst>
        </xdr:cNvPr>
        <xdr:cNvCxnSpPr/>
      </xdr:nvCxnSpPr>
      <xdr:spPr>
        <a:xfrm>
          <a:off x="13935075" y="1004887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82550</xdr:rowOff>
    </xdr:from>
    <xdr:to>
      <xdr:col>76</xdr:col>
      <xdr:colOff>165100</xdr:colOff>
      <xdr:row>62</xdr:row>
      <xdr:rowOff>12700</xdr:rowOff>
    </xdr:to>
    <xdr:sp macro="" textlink="">
      <xdr:nvSpPr>
        <xdr:cNvPr id="552" name="楕円 551">
          <a:extLst>
            <a:ext uri="{FF2B5EF4-FFF2-40B4-BE49-F238E27FC236}">
              <a16:creationId xmlns:a16="http://schemas.microsoft.com/office/drawing/2014/main" id="{6B5D2EDA-1CF6-4609-900D-5DBCDDAD6315}"/>
            </a:ext>
          </a:extLst>
        </xdr:cNvPr>
        <xdr:cNvSpPr/>
      </xdr:nvSpPr>
      <xdr:spPr>
        <a:xfrm>
          <a:off x="13096875" y="99726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133350</xdr:rowOff>
    </xdr:from>
    <xdr:to>
      <xdr:col>81</xdr:col>
      <xdr:colOff>50800</xdr:colOff>
      <xdr:row>62</xdr:row>
      <xdr:rowOff>0</xdr:rowOff>
    </xdr:to>
    <xdr:cxnSp macro="">
      <xdr:nvCxnSpPr>
        <xdr:cNvPr id="553" name="直線コネクタ 552">
          <a:extLst>
            <a:ext uri="{FF2B5EF4-FFF2-40B4-BE49-F238E27FC236}">
              <a16:creationId xmlns:a16="http://schemas.microsoft.com/office/drawing/2014/main" id="{86B3BA59-20C9-4733-95B6-D48B6B975691}"/>
            </a:ext>
          </a:extLst>
        </xdr:cNvPr>
        <xdr:cNvCxnSpPr/>
      </xdr:nvCxnSpPr>
      <xdr:spPr>
        <a:xfrm>
          <a:off x="13144500" y="10020300"/>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44450</xdr:rowOff>
    </xdr:from>
    <xdr:to>
      <xdr:col>72</xdr:col>
      <xdr:colOff>38100</xdr:colOff>
      <xdr:row>61</xdr:row>
      <xdr:rowOff>146050</xdr:rowOff>
    </xdr:to>
    <xdr:sp macro="" textlink="">
      <xdr:nvSpPr>
        <xdr:cNvPr id="554" name="楕円 553">
          <a:extLst>
            <a:ext uri="{FF2B5EF4-FFF2-40B4-BE49-F238E27FC236}">
              <a16:creationId xmlns:a16="http://schemas.microsoft.com/office/drawing/2014/main" id="{6054E5DD-3E96-484B-8531-2CD3E806500B}"/>
            </a:ext>
          </a:extLst>
        </xdr:cNvPr>
        <xdr:cNvSpPr/>
      </xdr:nvSpPr>
      <xdr:spPr>
        <a:xfrm>
          <a:off x="12296775" y="99345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95250</xdr:rowOff>
    </xdr:from>
    <xdr:to>
      <xdr:col>76</xdr:col>
      <xdr:colOff>114300</xdr:colOff>
      <xdr:row>61</xdr:row>
      <xdr:rowOff>133350</xdr:rowOff>
    </xdr:to>
    <xdr:cxnSp macro="">
      <xdr:nvCxnSpPr>
        <xdr:cNvPr id="555" name="直線コネクタ 554">
          <a:extLst>
            <a:ext uri="{FF2B5EF4-FFF2-40B4-BE49-F238E27FC236}">
              <a16:creationId xmlns:a16="http://schemas.microsoft.com/office/drawing/2014/main" id="{1568EEC0-E2C9-4960-83FC-B23087E19D37}"/>
            </a:ext>
          </a:extLst>
        </xdr:cNvPr>
        <xdr:cNvCxnSpPr/>
      </xdr:nvCxnSpPr>
      <xdr:spPr>
        <a:xfrm>
          <a:off x="12344400" y="998220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xdr:rowOff>
    </xdr:from>
    <xdr:to>
      <xdr:col>67</xdr:col>
      <xdr:colOff>101600</xdr:colOff>
      <xdr:row>61</xdr:row>
      <xdr:rowOff>107950</xdr:rowOff>
    </xdr:to>
    <xdr:sp macro="" textlink="">
      <xdr:nvSpPr>
        <xdr:cNvPr id="556" name="楕円 555">
          <a:extLst>
            <a:ext uri="{FF2B5EF4-FFF2-40B4-BE49-F238E27FC236}">
              <a16:creationId xmlns:a16="http://schemas.microsoft.com/office/drawing/2014/main" id="{091716EC-241C-4038-9CE7-4AB38340E47B}"/>
            </a:ext>
          </a:extLst>
        </xdr:cNvPr>
        <xdr:cNvSpPr/>
      </xdr:nvSpPr>
      <xdr:spPr>
        <a:xfrm>
          <a:off x="11487150" y="989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95250</xdr:rowOff>
    </xdr:to>
    <xdr:cxnSp macro="">
      <xdr:nvCxnSpPr>
        <xdr:cNvPr id="557" name="直線コネクタ 556">
          <a:extLst>
            <a:ext uri="{FF2B5EF4-FFF2-40B4-BE49-F238E27FC236}">
              <a16:creationId xmlns:a16="http://schemas.microsoft.com/office/drawing/2014/main" id="{2427900D-C057-4583-8BE9-B80AB40A3F0F}"/>
            </a:ext>
          </a:extLst>
        </xdr:cNvPr>
        <xdr:cNvCxnSpPr/>
      </xdr:nvCxnSpPr>
      <xdr:spPr>
        <a:xfrm>
          <a:off x="11534775" y="994410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FF17643A-6907-4DFD-AAFC-5704671AA030}"/>
            </a:ext>
          </a:extLst>
        </xdr:cNvPr>
        <xdr:cNvSpPr txBox="1"/>
      </xdr:nvSpPr>
      <xdr:spPr>
        <a:xfrm>
          <a:off x="13745219" y="939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246ECFAC-CE34-4488-9BF8-14D6A904ED25}"/>
            </a:ext>
          </a:extLst>
        </xdr:cNvPr>
        <xdr:cNvSpPr txBox="1"/>
      </xdr:nvSpPr>
      <xdr:spPr>
        <a:xfrm>
          <a:off x="12964169" y="936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01CC965B-8393-465D-92BC-513C45F0700A}"/>
            </a:ext>
          </a:extLst>
        </xdr:cNvPr>
        <xdr:cNvSpPr txBox="1"/>
      </xdr:nvSpPr>
      <xdr:spPr>
        <a:xfrm>
          <a:off x="12164069"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F8E488ED-3104-4FCB-88BC-FC172CFE0AA6}"/>
            </a:ext>
          </a:extLst>
        </xdr:cNvPr>
        <xdr:cNvSpPr txBox="1"/>
      </xdr:nvSpPr>
      <xdr:spPr>
        <a:xfrm>
          <a:off x="11354444"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41927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3C3C845A-2C31-419E-9AE5-95401F580271}"/>
            </a:ext>
          </a:extLst>
        </xdr:cNvPr>
        <xdr:cNvSpPr txBox="1"/>
      </xdr:nvSpPr>
      <xdr:spPr>
        <a:xfrm>
          <a:off x="13745219"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3827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89F78F22-C0AC-45F7-89E4-D9FAE6C578AC}"/>
            </a:ext>
          </a:extLst>
        </xdr:cNvPr>
        <xdr:cNvSpPr txBox="1"/>
      </xdr:nvSpPr>
      <xdr:spPr>
        <a:xfrm>
          <a:off x="12964169"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137177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381F9C6D-5016-479D-B4B1-74D7CB50F128}"/>
            </a:ext>
          </a:extLst>
        </xdr:cNvPr>
        <xdr:cNvSpPr txBox="1"/>
      </xdr:nvSpPr>
      <xdr:spPr>
        <a:xfrm>
          <a:off x="12164069" y="1002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99077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B0A6C403-05C4-4904-97F6-EB64F09ED76E}"/>
            </a:ext>
          </a:extLst>
        </xdr:cNvPr>
        <xdr:cNvSpPr txBox="1"/>
      </xdr:nvSpPr>
      <xdr:spPr>
        <a:xfrm>
          <a:off x="11354444" y="998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0442FE6-A8D0-4400-8285-9FEA30AC12C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B0CC7938-E97A-4182-90D9-5F6123318DB4}"/>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5A1DE5C-DD03-4976-B7AC-4923CD13756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B4D05F18-1830-4550-8ACE-6B55B27A337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AF0E3B85-3125-4D01-BAFA-9C82C2EFBC1E}"/>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D366ADB-134D-41EB-867B-0709954D301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9CC3881-3020-468C-A2CC-67573ABC2D5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50056577-330D-4E6D-8778-40CEE79BFC8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ABEFAA26-9A03-4E8C-BC89-4F41D547501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75DCB708-C342-4B54-8DC5-8E80C5D233B2}"/>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F0DA971E-58BD-4959-97F0-E6426F76E031}"/>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1AE8583D-D432-40C5-A62A-F7AC9F7E3751}"/>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A8E976EE-1E21-4971-9C66-00D0356EBF41}"/>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3A2EE750-A609-4793-BB82-90A3ED3DB3B3}"/>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0BD89779-3261-44EE-BF2B-9E8D26EAECC6}"/>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A06AFF35-0367-409F-9981-7CCF60ABB2E6}"/>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F68B0367-ACC7-41E5-94FC-8A088CA71349}"/>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F84D51B8-AB1F-430C-A446-FCABECEF655B}"/>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EBFA76AE-4EEA-4063-9626-F020D4EEFC7D}"/>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45AC6767-4161-41CF-88AF-8758D180F0DC}"/>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FAC6F76C-B7D6-45D9-9ABE-0C7FB2A22CB6}"/>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88E3919E-97C4-405F-8A7B-C2F9E4768E1A}"/>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7AC19424-B49A-4ADE-91E6-FE183BAC36C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AE0D61DA-43CC-4208-9C74-E605EEAE2DE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8319281E-687E-4648-851B-4C9A420AF49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D7D3042C-753D-4C7E-A39C-F8789EB8BD9A}"/>
            </a:ext>
          </a:extLst>
        </xdr:cNvPr>
        <xdr:cNvCxnSpPr/>
      </xdr:nvCxnSpPr>
      <xdr:spPr>
        <a:xfrm flipV="1">
          <a:off x="19954239" y="9002032"/>
          <a:ext cx="0" cy="1494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F30879F6-84E5-41BE-94AA-1117ABF1D275}"/>
            </a:ext>
          </a:extLst>
        </xdr:cNvPr>
        <xdr:cNvSpPr txBox="1"/>
      </xdr:nvSpPr>
      <xdr:spPr>
        <a:xfrm>
          <a:off x="19992975" y="1049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2C5D7346-1E9A-4389-893D-3448A86F3987}"/>
            </a:ext>
          </a:extLst>
        </xdr:cNvPr>
        <xdr:cNvCxnSpPr/>
      </xdr:nvCxnSpPr>
      <xdr:spPr>
        <a:xfrm>
          <a:off x="19878675" y="104967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89AD3BB3-8147-4742-B102-229888BFC3F9}"/>
            </a:ext>
          </a:extLst>
        </xdr:cNvPr>
        <xdr:cNvSpPr txBox="1"/>
      </xdr:nvSpPr>
      <xdr:spPr>
        <a:xfrm>
          <a:off x="19992975" y="878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89303D73-0087-48D1-B93E-2E9F2E1FDDC9}"/>
            </a:ext>
          </a:extLst>
        </xdr:cNvPr>
        <xdr:cNvCxnSpPr/>
      </xdr:nvCxnSpPr>
      <xdr:spPr>
        <a:xfrm>
          <a:off x="198786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547BE0A8-BE96-426D-A7F9-D5B6AEEA4EB3}"/>
            </a:ext>
          </a:extLst>
        </xdr:cNvPr>
        <xdr:cNvSpPr txBox="1"/>
      </xdr:nvSpPr>
      <xdr:spPr>
        <a:xfrm>
          <a:off x="19992975" y="10241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670F18B4-C175-4F2F-8B86-67C4057488C9}"/>
            </a:ext>
          </a:extLst>
        </xdr:cNvPr>
        <xdr:cNvSpPr/>
      </xdr:nvSpPr>
      <xdr:spPr>
        <a:xfrm>
          <a:off x="19897725" y="10266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F2D57B9D-8B68-41E8-8386-27186A77CD43}"/>
            </a:ext>
          </a:extLst>
        </xdr:cNvPr>
        <xdr:cNvSpPr/>
      </xdr:nvSpPr>
      <xdr:spPr>
        <a:xfrm>
          <a:off x="19154775" y="102562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87316387-F608-4BF7-A164-2F7838A77E98}"/>
            </a:ext>
          </a:extLst>
        </xdr:cNvPr>
        <xdr:cNvSpPr/>
      </xdr:nvSpPr>
      <xdr:spPr>
        <a:xfrm>
          <a:off x="18345150" y="102564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64000376-AD18-4088-8E14-ED25ACFC34ED}"/>
            </a:ext>
          </a:extLst>
        </xdr:cNvPr>
        <xdr:cNvSpPr/>
      </xdr:nvSpPr>
      <xdr:spPr>
        <a:xfrm>
          <a:off x="17554575" y="102596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883643CC-B6C5-4822-92FE-C5C8888B81A5}"/>
            </a:ext>
          </a:extLst>
        </xdr:cNvPr>
        <xdr:cNvSpPr/>
      </xdr:nvSpPr>
      <xdr:spPr>
        <a:xfrm>
          <a:off x="16754475" y="102758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224787B-2E37-4C2D-AB31-5B2D524F84B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38DA1BF-7F1C-4EE7-B0A6-A3EBFB9113C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25227AF-E88F-46F1-B43C-55B01D4CD39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F8B3C7E-1DED-4E64-ABDC-A42504B39FA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FC17192-58DD-4640-A919-D0521ED318C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07" name="楕円 606">
          <a:extLst>
            <a:ext uri="{FF2B5EF4-FFF2-40B4-BE49-F238E27FC236}">
              <a16:creationId xmlns:a16="http://schemas.microsoft.com/office/drawing/2014/main" id="{E8095783-323A-4B27-BFD2-585BEBCF306A}"/>
            </a:ext>
          </a:extLst>
        </xdr:cNvPr>
        <xdr:cNvSpPr/>
      </xdr:nvSpPr>
      <xdr:spPr>
        <a:xfrm>
          <a:off x="19897725" y="102596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74947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F96C5474-DB20-4836-A8BE-F1F56EC5A2E6}"/>
            </a:ext>
          </a:extLst>
        </xdr:cNvPr>
        <xdr:cNvSpPr txBox="1"/>
      </xdr:nvSpPr>
      <xdr:spPr>
        <a:xfrm>
          <a:off x="19992975" y="1012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55335</xdr:rowOff>
    </xdr:from>
    <xdr:to>
      <xdr:col>112</xdr:col>
      <xdr:colOff>38100</xdr:colOff>
      <xdr:row>63</xdr:row>
      <xdr:rowOff>156935</xdr:rowOff>
    </xdr:to>
    <xdr:sp macro="" textlink="">
      <xdr:nvSpPr>
        <xdr:cNvPr id="609" name="楕円 608">
          <a:extLst>
            <a:ext uri="{FF2B5EF4-FFF2-40B4-BE49-F238E27FC236}">
              <a16:creationId xmlns:a16="http://schemas.microsoft.com/office/drawing/2014/main" id="{199C3C8A-FDC4-4B5F-B518-7DED902D4C7F}"/>
            </a:ext>
          </a:extLst>
        </xdr:cNvPr>
        <xdr:cNvSpPr/>
      </xdr:nvSpPr>
      <xdr:spPr>
        <a:xfrm>
          <a:off x="19154775" y="102661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106135</xdr:rowOff>
    </xdr:to>
    <xdr:cxnSp macro="">
      <xdr:nvCxnSpPr>
        <xdr:cNvPr id="610" name="直線コネクタ 609">
          <a:extLst>
            <a:ext uri="{FF2B5EF4-FFF2-40B4-BE49-F238E27FC236}">
              <a16:creationId xmlns:a16="http://schemas.microsoft.com/office/drawing/2014/main" id="{5461D593-332C-42DE-AF5B-FA515BF1AE65}"/>
            </a:ext>
          </a:extLst>
        </xdr:cNvPr>
        <xdr:cNvCxnSpPr/>
      </xdr:nvCxnSpPr>
      <xdr:spPr>
        <a:xfrm flipV="1">
          <a:off x="19202400" y="1031684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65133</xdr:rowOff>
    </xdr:from>
    <xdr:to>
      <xdr:col>107</xdr:col>
      <xdr:colOff>101600</xdr:colOff>
      <xdr:row>63</xdr:row>
      <xdr:rowOff>166733</xdr:rowOff>
    </xdr:to>
    <xdr:sp macro="" textlink="">
      <xdr:nvSpPr>
        <xdr:cNvPr id="611" name="楕円 610">
          <a:extLst>
            <a:ext uri="{FF2B5EF4-FFF2-40B4-BE49-F238E27FC236}">
              <a16:creationId xmlns:a16="http://schemas.microsoft.com/office/drawing/2014/main" id="{1C21BC37-6A93-4D6C-B0E4-CD7D376BBDB8}"/>
            </a:ext>
          </a:extLst>
        </xdr:cNvPr>
        <xdr:cNvSpPr/>
      </xdr:nvSpPr>
      <xdr:spPr>
        <a:xfrm>
          <a:off x="18345150" y="102791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106135</xdr:rowOff>
    </xdr:from>
    <xdr:to>
      <xdr:col>111</xdr:col>
      <xdr:colOff>177800</xdr:colOff>
      <xdr:row>63</xdr:row>
      <xdr:rowOff>115933</xdr:rowOff>
    </xdr:to>
    <xdr:cxnSp macro="">
      <xdr:nvCxnSpPr>
        <xdr:cNvPr id="612" name="直線コネクタ 611">
          <a:extLst>
            <a:ext uri="{FF2B5EF4-FFF2-40B4-BE49-F238E27FC236}">
              <a16:creationId xmlns:a16="http://schemas.microsoft.com/office/drawing/2014/main" id="{56199CAD-7E20-4097-B5D5-ED4C5B3ED62A}"/>
            </a:ext>
          </a:extLst>
        </xdr:cNvPr>
        <xdr:cNvCxnSpPr/>
      </xdr:nvCxnSpPr>
      <xdr:spPr>
        <a:xfrm flipV="1">
          <a:off x="18392775" y="10313760"/>
          <a:ext cx="809625" cy="1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68399</xdr:rowOff>
    </xdr:from>
    <xdr:to>
      <xdr:col>102</xdr:col>
      <xdr:colOff>165100</xdr:colOff>
      <xdr:row>63</xdr:row>
      <xdr:rowOff>169999</xdr:rowOff>
    </xdr:to>
    <xdr:sp macro="" textlink="">
      <xdr:nvSpPr>
        <xdr:cNvPr id="613" name="楕円 612">
          <a:extLst>
            <a:ext uri="{FF2B5EF4-FFF2-40B4-BE49-F238E27FC236}">
              <a16:creationId xmlns:a16="http://schemas.microsoft.com/office/drawing/2014/main" id="{0D2E92C3-109D-40B6-8005-7BA0E7CB6FEC}"/>
            </a:ext>
          </a:extLst>
        </xdr:cNvPr>
        <xdr:cNvSpPr/>
      </xdr:nvSpPr>
      <xdr:spPr>
        <a:xfrm>
          <a:off x="17554575" y="102760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115933</xdr:rowOff>
    </xdr:from>
    <xdr:to>
      <xdr:col>107</xdr:col>
      <xdr:colOff>50800</xdr:colOff>
      <xdr:row>63</xdr:row>
      <xdr:rowOff>119199</xdr:rowOff>
    </xdr:to>
    <xdr:cxnSp macro="">
      <xdr:nvCxnSpPr>
        <xdr:cNvPr id="614" name="直線コネクタ 613">
          <a:extLst>
            <a:ext uri="{FF2B5EF4-FFF2-40B4-BE49-F238E27FC236}">
              <a16:creationId xmlns:a16="http://schemas.microsoft.com/office/drawing/2014/main" id="{24EBAD35-FA1A-49E3-93F1-88E7BB005635}"/>
            </a:ext>
          </a:extLst>
        </xdr:cNvPr>
        <xdr:cNvCxnSpPr/>
      </xdr:nvCxnSpPr>
      <xdr:spPr>
        <a:xfrm flipV="1">
          <a:off x="17602200" y="10326733"/>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58601</xdr:rowOff>
    </xdr:from>
    <xdr:to>
      <xdr:col>98</xdr:col>
      <xdr:colOff>38100</xdr:colOff>
      <xdr:row>63</xdr:row>
      <xdr:rowOff>160201</xdr:rowOff>
    </xdr:to>
    <xdr:sp macro="" textlink="">
      <xdr:nvSpPr>
        <xdr:cNvPr id="615" name="楕円 614">
          <a:extLst>
            <a:ext uri="{FF2B5EF4-FFF2-40B4-BE49-F238E27FC236}">
              <a16:creationId xmlns:a16="http://schemas.microsoft.com/office/drawing/2014/main" id="{108CB625-A51F-475D-A17A-B1AB782BD95B}"/>
            </a:ext>
          </a:extLst>
        </xdr:cNvPr>
        <xdr:cNvSpPr/>
      </xdr:nvSpPr>
      <xdr:spPr>
        <a:xfrm>
          <a:off x="16754475" y="102694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109401</xdr:rowOff>
    </xdr:from>
    <xdr:to>
      <xdr:col>102</xdr:col>
      <xdr:colOff>114300</xdr:colOff>
      <xdr:row>63</xdr:row>
      <xdr:rowOff>119199</xdr:rowOff>
    </xdr:to>
    <xdr:cxnSp macro="">
      <xdr:nvCxnSpPr>
        <xdr:cNvPr id="616" name="直線コネクタ 615">
          <a:extLst>
            <a:ext uri="{FF2B5EF4-FFF2-40B4-BE49-F238E27FC236}">
              <a16:creationId xmlns:a16="http://schemas.microsoft.com/office/drawing/2014/main" id="{914A610C-12D9-474B-96E4-9C4B7E39C762}"/>
            </a:ext>
          </a:extLst>
        </xdr:cNvPr>
        <xdr:cNvCxnSpPr/>
      </xdr:nvCxnSpPr>
      <xdr:spPr>
        <a:xfrm>
          <a:off x="16802100" y="10317026"/>
          <a:ext cx="800100"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17" name="n_1aveValue【保健センター・保健所】&#10;一人当たり面積">
          <a:extLst>
            <a:ext uri="{FF2B5EF4-FFF2-40B4-BE49-F238E27FC236}">
              <a16:creationId xmlns:a16="http://schemas.microsoft.com/office/drawing/2014/main" id="{2BD61327-99C8-4C99-8ADE-4338B8C6FC3F}"/>
            </a:ext>
          </a:extLst>
        </xdr:cNvPr>
        <xdr:cNvSpPr txBox="1"/>
      </xdr:nvSpPr>
      <xdr:spPr>
        <a:xfrm>
          <a:off x="18983402" y="10050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18" name="n_2aveValue【保健センター・保健所】&#10;一人当たり面積">
          <a:extLst>
            <a:ext uri="{FF2B5EF4-FFF2-40B4-BE49-F238E27FC236}">
              <a16:creationId xmlns:a16="http://schemas.microsoft.com/office/drawing/2014/main" id="{38AB2E6D-5F36-4766-A712-127B54595C58}"/>
            </a:ext>
          </a:extLst>
        </xdr:cNvPr>
        <xdr:cNvSpPr txBox="1"/>
      </xdr:nvSpPr>
      <xdr:spPr>
        <a:xfrm>
          <a:off x="18183302" y="1005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19" name="n_3aveValue【保健センター・保健所】&#10;一人当たり面積">
          <a:extLst>
            <a:ext uri="{FF2B5EF4-FFF2-40B4-BE49-F238E27FC236}">
              <a16:creationId xmlns:a16="http://schemas.microsoft.com/office/drawing/2014/main" id="{91B46639-F26E-47BE-9DB5-6502427A8C5B}"/>
            </a:ext>
          </a:extLst>
        </xdr:cNvPr>
        <xdr:cNvSpPr txBox="1"/>
      </xdr:nvSpPr>
      <xdr:spPr>
        <a:xfrm>
          <a:off x="17383202"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620" name="n_4aveValue【保健センター・保健所】&#10;一人当たり面積">
          <a:extLst>
            <a:ext uri="{FF2B5EF4-FFF2-40B4-BE49-F238E27FC236}">
              <a16:creationId xmlns:a16="http://schemas.microsoft.com/office/drawing/2014/main" id="{D3601548-4383-43FF-BFDA-F1AAF5E7F34C}"/>
            </a:ext>
          </a:extLst>
        </xdr:cNvPr>
        <xdr:cNvSpPr txBox="1"/>
      </xdr:nvSpPr>
      <xdr:spPr>
        <a:xfrm>
          <a:off x="16592627" y="1036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148062</xdr:rowOff>
    </xdr:from>
    <xdr:ext cx="469744" cy="259045"/>
    <xdr:sp macro="" textlink="">
      <xdr:nvSpPr>
        <xdr:cNvPr id="621" name="n_1mainValue【保健センター・保健所】&#10;一人当たり面積">
          <a:extLst>
            <a:ext uri="{FF2B5EF4-FFF2-40B4-BE49-F238E27FC236}">
              <a16:creationId xmlns:a16="http://schemas.microsoft.com/office/drawing/2014/main" id="{BAFFFEA3-B680-488A-9F57-3BED14894402}"/>
            </a:ext>
          </a:extLst>
        </xdr:cNvPr>
        <xdr:cNvSpPr txBox="1"/>
      </xdr:nvSpPr>
      <xdr:spPr>
        <a:xfrm>
          <a:off x="18983402" y="1035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157860</xdr:rowOff>
    </xdr:from>
    <xdr:ext cx="469744" cy="259045"/>
    <xdr:sp macro="" textlink="">
      <xdr:nvSpPr>
        <xdr:cNvPr id="622" name="n_2mainValue【保健センター・保健所】&#10;一人当たり面積">
          <a:extLst>
            <a:ext uri="{FF2B5EF4-FFF2-40B4-BE49-F238E27FC236}">
              <a16:creationId xmlns:a16="http://schemas.microsoft.com/office/drawing/2014/main" id="{19E4383D-BEAC-4B82-B886-ADFA88CC8FAC}"/>
            </a:ext>
          </a:extLst>
        </xdr:cNvPr>
        <xdr:cNvSpPr txBox="1"/>
      </xdr:nvSpPr>
      <xdr:spPr>
        <a:xfrm>
          <a:off x="18183302" y="1037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161126</xdr:rowOff>
    </xdr:from>
    <xdr:ext cx="469744" cy="259045"/>
    <xdr:sp macro="" textlink="">
      <xdr:nvSpPr>
        <xdr:cNvPr id="623" name="n_3mainValue【保健センター・保健所】&#10;一人当たり面積">
          <a:extLst>
            <a:ext uri="{FF2B5EF4-FFF2-40B4-BE49-F238E27FC236}">
              <a16:creationId xmlns:a16="http://schemas.microsoft.com/office/drawing/2014/main" id="{BC35644B-B6BA-4CE7-9A93-01E20742686F}"/>
            </a:ext>
          </a:extLst>
        </xdr:cNvPr>
        <xdr:cNvSpPr txBox="1"/>
      </xdr:nvSpPr>
      <xdr:spPr>
        <a:xfrm>
          <a:off x="17383202" y="1037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5278</xdr:rowOff>
    </xdr:from>
    <xdr:ext cx="469744" cy="259045"/>
    <xdr:sp macro="" textlink="">
      <xdr:nvSpPr>
        <xdr:cNvPr id="624" name="n_4mainValue【保健センター・保健所】&#10;一人当たり面積">
          <a:extLst>
            <a:ext uri="{FF2B5EF4-FFF2-40B4-BE49-F238E27FC236}">
              <a16:creationId xmlns:a16="http://schemas.microsoft.com/office/drawing/2014/main" id="{2F1F4EFA-D092-4B79-BBBF-F060F486A78B}"/>
            </a:ext>
          </a:extLst>
        </xdr:cNvPr>
        <xdr:cNvSpPr txBox="1"/>
      </xdr:nvSpPr>
      <xdr:spPr>
        <a:xfrm>
          <a:off x="16592627" y="1005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AECF69A5-5379-4A69-BF17-96135663576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9B42AE8D-85D7-4527-88B4-06B1D49E5A9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388BB9FB-EFC9-4D4F-827D-4BD68DC77E1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EBE9520-7089-44E1-9BE7-4E00EADFB95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84BB1E6D-B689-4DA6-AD24-0B576007AE0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2106FCFA-51FF-42DE-A76A-CDAB4657D56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9D65EBC0-EAB3-463B-B958-AE46C15A4C0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DE1223F1-AC61-486B-945D-B292920B6C9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B0580E4-3A90-4BEC-8854-9FDA6819E31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5D3135E0-B059-4ABB-8DD3-513C4FB5888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20ED031D-DACD-45CD-BBCC-1B68ADD1594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96A78AA7-3B96-475C-BC35-DEB658D0AFCE}"/>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C75FFE05-BFB8-4E88-BD17-E12AA03147A9}"/>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58D589F7-903A-48EE-9142-7B05B48F42A4}"/>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AEF7DD4B-1768-4730-8428-499E21551A11}"/>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8F8B3F29-F6E6-40A1-B519-1165BD86D980}"/>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4C434101-6DD7-40F8-B5C0-308229A50560}"/>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D33DF7BF-5BB1-4D64-867C-4018CC49F0E6}"/>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2006D73A-5242-46A3-A8CD-5D727C9A35F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96212921-34A3-44D2-8A17-87FBABB1D195}"/>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EF236EF5-DEAC-4FE1-AE85-019D00DF3BF5}"/>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1BA9C4AA-C6A3-4A39-8206-B095996FD181}"/>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6A00EA76-C8A5-40D1-80ED-503E47672600}"/>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425AEDAE-BD1C-4307-B3AC-B977B1E5EEB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9DF50574-228F-4924-9259-5FAF792F0EE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C94FA5A3-CB7B-4E94-9D33-5E64D3FCE732}"/>
            </a:ext>
          </a:extLst>
        </xdr:cNvPr>
        <xdr:cNvCxnSpPr/>
      </xdr:nvCxnSpPr>
      <xdr:spPr>
        <a:xfrm flipV="1">
          <a:off x="14696439" y="12620444"/>
          <a:ext cx="0" cy="14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F1DA7474-386E-464C-87F9-564B904247FE}"/>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A779C59B-355B-4120-9A58-1923B308BD3C}"/>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882A3616-D0E7-4078-99EB-B5542FA8A602}"/>
            </a:ext>
          </a:extLst>
        </xdr:cNvPr>
        <xdr:cNvSpPr txBox="1"/>
      </xdr:nvSpPr>
      <xdr:spPr>
        <a:xfrm>
          <a:off x="14735175" y="12408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3ECD87BA-2687-48ED-A634-85D188CDA54E}"/>
            </a:ext>
          </a:extLst>
        </xdr:cNvPr>
        <xdr:cNvCxnSpPr/>
      </xdr:nvCxnSpPr>
      <xdr:spPr>
        <a:xfrm>
          <a:off x="14611350" y="126204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A200051C-1258-4F06-B7C3-09588B5D033F}"/>
            </a:ext>
          </a:extLst>
        </xdr:cNvPr>
        <xdr:cNvSpPr txBox="1"/>
      </xdr:nvSpPr>
      <xdr:spPr>
        <a:xfrm>
          <a:off x="14735175" y="13313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0DE52340-26C2-480B-BA6A-C29648C84F29}"/>
            </a:ext>
          </a:extLst>
        </xdr:cNvPr>
        <xdr:cNvSpPr/>
      </xdr:nvSpPr>
      <xdr:spPr>
        <a:xfrm>
          <a:off x="14649450" y="13459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D704C2A4-043E-474D-A2F3-36BA01181597}"/>
            </a:ext>
          </a:extLst>
        </xdr:cNvPr>
        <xdr:cNvSpPr/>
      </xdr:nvSpPr>
      <xdr:spPr>
        <a:xfrm>
          <a:off x="13887450" y="13459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4865F775-3672-455A-84E0-FAB9380AE7B3}"/>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A37B9DFF-E2EE-4650-B458-495A8CD4C2FF}"/>
            </a:ext>
          </a:extLst>
        </xdr:cNvPr>
        <xdr:cNvSpPr/>
      </xdr:nvSpPr>
      <xdr:spPr>
        <a:xfrm>
          <a:off x="12296775" y="134313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B9F3F97D-117D-4673-A3C1-47724F6068DE}"/>
            </a:ext>
          </a:extLst>
        </xdr:cNvPr>
        <xdr:cNvSpPr/>
      </xdr:nvSpPr>
      <xdr:spPr>
        <a:xfrm>
          <a:off x="11487150" y="134135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8F18A8A-B717-4E04-92DB-8CC66009404A}"/>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D57998C-92DF-4336-8E30-5A3B0D728A6D}"/>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A21A4C2-9C1C-4647-91C5-09001E07770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6EE19ECA-3F6B-4F03-AFDE-80F53643E45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739BDCC-5C10-4364-962B-4DB76D0CD7B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82006</xdr:rowOff>
    </xdr:from>
    <xdr:to>
      <xdr:col>85</xdr:col>
      <xdr:colOff>177800</xdr:colOff>
      <xdr:row>85</xdr:row>
      <xdr:rowOff>12156</xdr:rowOff>
    </xdr:to>
    <xdr:sp macro="" textlink="">
      <xdr:nvSpPr>
        <xdr:cNvPr id="666" name="楕円 665">
          <a:extLst>
            <a:ext uri="{FF2B5EF4-FFF2-40B4-BE49-F238E27FC236}">
              <a16:creationId xmlns:a16="http://schemas.microsoft.com/office/drawing/2014/main" id="{5DDC65DC-CFE9-42A8-BAFA-8DF48D304A91}"/>
            </a:ext>
          </a:extLst>
        </xdr:cNvPr>
        <xdr:cNvSpPr/>
      </xdr:nvSpPr>
      <xdr:spPr>
        <a:xfrm>
          <a:off x="14649450" y="1369640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60433</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7F8FAE75-1FC6-46C0-9C15-4158896C1106}"/>
            </a:ext>
          </a:extLst>
        </xdr:cNvPr>
        <xdr:cNvSpPr txBox="1"/>
      </xdr:nvSpPr>
      <xdr:spPr>
        <a:xfrm>
          <a:off x="14735175" y="13674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139156</xdr:rowOff>
    </xdr:from>
    <xdr:to>
      <xdr:col>81</xdr:col>
      <xdr:colOff>101600</xdr:colOff>
      <xdr:row>85</xdr:row>
      <xdr:rowOff>69306</xdr:rowOff>
    </xdr:to>
    <xdr:sp macro="" textlink="">
      <xdr:nvSpPr>
        <xdr:cNvPr id="668" name="楕円 667">
          <a:extLst>
            <a:ext uri="{FF2B5EF4-FFF2-40B4-BE49-F238E27FC236}">
              <a16:creationId xmlns:a16="http://schemas.microsoft.com/office/drawing/2014/main" id="{BD390266-3AD4-4C4B-A43E-DA9E267A2C33}"/>
            </a:ext>
          </a:extLst>
        </xdr:cNvPr>
        <xdr:cNvSpPr/>
      </xdr:nvSpPr>
      <xdr:spPr>
        <a:xfrm>
          <a:off x="13887450" y="137535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132806</xdr:rowOff>
    </xdr:from>
    <xdr:to>
      <xdr:col>85</xdr:col>
      <xdr:colOff>127000</xdr:colOff>
      <xdr:row>85</xdr:row>
      <xdr:rowOff>18506</xdr:rowOff>
    </xdr:to>
    <xdr:cxnSp macro="">
      <xdr:nvCxnSpPr>
        <xdr:cNvPr id="669" name="直線コネクタ 668">
          <a:extLst>
            <a:ext uri="{FF2B5EF4-FFF2-40B4-BE49-F238E27FC236}">
              <a16:creationId xmlns:a16="http://schemas.microsoft.com/office/drawing/2014/main" id="{4CD6D83D-6C11-452C-B620-3EAA98FDBF17}"/>
            </a:ext>
          </a:extLst>
        </xdr:cNvPr>
        <xdr:cNvCxnSpPr/>
      </xdr:nvCxnSpPr>
      <xdr:spPr>
        <a:xfrm flipV="1">
          <a:off x="13935075" y="13744031"/>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98334</xdr:rowOff>
    </xdr:from>
    <xdr:to>
      <xdr:col>76</xdr:col>
      <xdr:colOff>165100</xdr:colOff>
      <xdr:row>85</xdr:row>
      <xdr:rowOff>28484</xdr:rowOff>
    </xdr:to>
    <xdr:sp macro="" textlink="">
      <xdr:nvSpPr>
        <xdr:cNvPr id="670" name="楕円 669">
          <a:extLst>
            <a:ext uri="{FF2B5EF4-FFF2-40B4-BE49-F238E27FC236}">
              <a16:creationId xmlns:a16="http://schemas.microsoft.com/office/drawing/2014/main" id="{DC1ED71F-D89E-4B93-AD81-C113D8F71AFB}"/>
            </a:ext>
          </a:extLst>
        </xdr:cNvPr>
        <xdr:cNvSpPr/>
      </xdr:nvSpPr>
      <xdr:spPr>
        <a:xfrm>
          <a:off x="13096875" y="137095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149134</xdr:rowOff>
    </xdr:from>
    <xdr:to>
      <xdr:col>81</xdr:col>
      <xdr:colOff>50800</xdr:colOff>
      <xdr:row>85</xdr:row>
      <xdr:rowOff>18506</xdr:rowOff>
    </xdr:to>
    <xdr:cxnSp macro="">
      <xdr:nvCxnSpPr>
        <xdr:cNvPr id="671" name="直線コネクタ 670">
          <a:extLst>
            <a:ext uri="{FF2B5EF4-FFF2-40B4-BE49-F238E27FC236}">
              <a16:creationId xmlns:a16="http://schemas.microsoft.com/office/drawing/2014/main" id="{FE272EB0-491E-43A1-B1D9-0F1D41C15E7A}"/>
            </a:ext>
          </a:extLst>
        </xdr:cNvPr>
        <xdr:cNvCxnSpPr/>
      </xdr:nvCxnSpPr>
      <xdr:spPr>
        <a:xfrm>
          <a:off x="13144500" y="13757184"/>
          <a:ext cx="790575"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82006</xdr:rowOff>
    </xdr:from>
    <xdr:to>
      <xdr:col>72</xdr:col>
      <xdr:colOff>38100</xdr:colOff>
      <xdr:row>85</xdr:row>
      <xdr:rowOff>12156</xdr:rowOff>
    </xdr:to>
    <xdr:sp macro="" textlink="">
      <xdr:nvSpPr>
        <xdr:cNvPr id="672" name="楕円 671">
          <a:extLst>
            <a:ext uri="{FF2B5EF4-FFF2-40B4-BE49-F238E27FC236}">
              <a16:creationId xmlns:a16="http://schemas.microsoft.com/office/drawing/2014/main" id="{058B94D7-9E31-47BD-986C-843949C0BB34}"/>
            </a:ext>
          </a:extLst>
        </xdr:cNvPr>
        <xdr:cNvSpPr/>
      </xdr:nvSpPr>
      <xdr:spPr>
        <a:xfrm>
          <a:off x="12296775" y="1369640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132806</xdr:rowOff>
    </xdr:from>
    <xdr:to>
      <xdr:col>76</xdr:col>
      <xdr:colOff>114300</xdr:colOff>
      <xdr:row>84</xdr:row>
      <xdr:rowOff>149134</xdr:rowOff>
    </xdr:to>
    <xdr:cxnSp macro="">
      <xdr:nvCxnSpPr>
        <xdr:cNvPr id="673" name="直線コネクタ 672">
          <a:extLst>
            <a:ext uri="{FF2B5EF4-FFF2-40B4-BE49-F238E27FC236}">
              <a16:creationId xmlns:a16="http://schemas.microsoft.com/office/drawing/2014/main" id="{2D7F1C1B-8D94-4B74-A750-39594E2E5672}"/>
            </a:ext>
          </a:extLst>
        </xdr:cNvPr>
        <xdr:cNvCxnSpPr/>
      </xdr:nvCxnSpPr>
      <xdr:spPr>
        <a:xfrm>
          <a:off x="12344400" y="13744031"/>
          <a:ext cx="800100"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47716</xdr:rowOff>
    </xdr:from>
    <xdr:to>
      <xdr:col>67</xdr:col>
      <xdr:colOff>101600</xdr:colOff>
      <xdr:row>85</xdr:row>
      <xdr:rowOff>149316</xdr:rowOff>
    </xdr:to>
    <xdr:sp macro="" textlink="">
      <xdr:nvSpPr>
        <xdr:cNvPr id="674" name="楕円 673">
          <a:extLst>
            <a:ext uri="{FF2B5EF4-FFF2-40B4-BE49-F238E27FC236}">
              <a16:creationId xmlns:a16="http://schemas.microsoft.com/office/drawing/2014/main" id="{C75A9B8E-80CE-49F8-A42C-D047D10BD5A1}"/>
            </a:ext>
          </a:extLst>
        </xdr:cNvPr>
        <xdr:cNvSpPr/>
      </xdr:nvSpPr>
      <xdr:spPr>
        <a:xfrm>
          <a:off x="11487150" y="138176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132806</xdr:rowOff>
    </xdr:from>
    <xdr:to>
      <xdr:col>71</xdr:col>
      <xdr:colOff>177800</xdr:colOff>
      <xdr:row>85</xdr:row>
      <xdr:rowOff>98516</xdr:rowOff>
    </xdr:to>
    <xdr:cxnSp macro="">
      <xdr:nvCxnSpPr>
        <xdr:cNvPr id="675" name="直線コネクタ 674">
          <a:extLst>
            <a:ext uri="{FF2B5EF4-FFF2-40B4-BE49-F238E27FC236}">
              <a16:creationId xmlns:a16="http://schemas.microsoft.com/office/drawing/2014/main" id="{A3EE5434-629C-49F4-9A2C-3DF86135AD93}"/>
            </a:ext>
          </a:extLst>
        </xdr:cNvPr>
        <xdr:cNvCxnSpPr/>
      </xdr:nvCxnSpPr>
      <xdr:spPr>
        <a:xfrm flipV="1">
          <a:off x="11534775" y="13744031"/>
          <a:ext cx="809625"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6" name="n_1aveValue【消防施設】&#10;有形固定資産減価償却率">
          <a:extLst>
            <a:ext uri="{FF2B5EF4-FFF2-40B4-BE49-F238E27FC236}">
              <a16:creationId xmlns:a16="http://schemas.microsoft.com/office/drawing/2014/main" id="{A14F0E5F-35A4-470E-AE82-7EBE9993A477}"/>
            </a:ext>
          </a:extLst>
        </xdr:cNvPr>
        <xdr:cNvSpPr txBox="1"/>
      </xdr:nvSpPr>
      <xdr:spPr>
        <a:xfrm>
          <a:off x="13745219" y="13247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7" name="n_2aveValue【消防施設】&#10;有形固定資産減価償却率">
          <a:extLst>
            <a:ext uri="{FF2B5EF4-FFF2-40B4-BE49-F238E27FC236}">
              <a16:creationId xmlns:a16="http://schemas.microsoft.com/office/drawing/2014/main" id="{3EC3E0AE-8C2D-4171-8819-082E24042893}"/>
            </a:ext>
          </a:extLst>
        </xdr:cNvPr>
        <xdr:cNvSpPr txBox="1"/>
      </xdr:nvSpPr>
      <xdr:spPr>
        <a:xfrm>
          <a:off x="129641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78" name="n_3aveValue【消防施設】&#10;有形固定資産減価償却率">
          <a:extLst>
            <a:ext uri="{FF2B5EF4-FFF2-40B4-BE49-F238E27FC236}">
              <a16:creationId xmlns:a16="http://schemas.microsoft.com/office/drawing/2014/main" id="{4E22D657-EBE8-416A-A015-9113452614AD}"/>
            </a:ext>
          </a:extLst>
        </xdr:cNvPr>
        <xdr:cNvSpPr txBox="1"/>
      </xdr:nvSpPr>
      <xdr:spPr>
        <a:xfrm>
          <a:off x="121640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79" name="n_4aveValue【消防施設】&#10;有形固定資産減価償却率">
          <a:extLst>
            <a:ext uri="{FF2B5EF4-FFF2-40B4-BE49-F238E27FC236}">
              <a16:creationId xmlns:a16="http://schemas.microsoft.com/office/drawing/2014/main" id="{53C817E1-61A5-4FC5-8B74-7BF4CD754752}"/>
            </a:ext>
          </a:extLst>
        </xdr:cNvPr>
        <xdr:cNvSpPr txBox="1"/>
      </xdr:nvSpPr>
      <xdr:spPr>
        <a:xfrm>
          <a:off x="11354444" y="1320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60433</xdr:rowOff>
    </xdr:from>
    <xdr:ext cx="405111" cy="259045"/>
    <xdr:sp macro="" textlink="">
      <xdr:nvSpPr>
        <xdr:cNvPr id="680" name="n_1mainValue【消防施設】&#10;有形固定資産減価償却率">
          <a:extLst>
            <a:ext uri="{FF2B5EF4-FFF2-40B4-BE49-F238E27FC236}">
              <a16:creationId xmlns:a16="http://schemas.microsoft.com/office/drawing/2014/main" id="{CEBBD4CA-749A-40FA-887B-D5D4DD88F877}"/>
            </a:ext>
          </a:extLst>
        </xdr:cNvPr>
        <xdr:cNvSpPr txBox="1"/>
      </xdr:nvSpPr>
      <xdr:spPr>
        <a:xfrm>
          <a:off x="13745219" y="13836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19611</xdr:rowOff>
    </xdr:from>
    <xdr:ext cx="405111" cy="259045"/>
    <xdr:sp macro="" textlink="">
      <xdr:nvSpPr>
        <xdr:cNvPr id="681" name="n_2mainValue【消防施設】&#10;有形固定資産減価償却率">
          <a:extLst>
            <a:ext uri="{FF2B5EF4-FFF2-40B4-BE49-F238E27FC236}">
              <a16:creationId xmlns:a16="http://schemas.microsoft.com/office/drawing/2014/main" id="{ED33C2C2-7009-4596-A15D-D694379B6676}"/>
            </a:ext>
          </a:extLst>
        </xdr:cNvPr>
        <xdr:cNvSpPr txBox="1"/>
      </xdr:nvSpPr>
      <xdr:spPr>
        <a:xfrm>
          <a:off x="12964169" y="1379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3283</xdr:rowOff>
    </xdr:from>
    <xdr:ext cx="405111" cy="259045"/>
    <xdr:sp macro="" textlink="">
      <xdr:nvSpPr>
        <xdr:cNvPr id="682" name="n_3mainValue【消防施設】&#10;有形固定資産減価償却率">
          <a:extLst>
            <a:ext uri="{FF2B5EF4-FFF2-40B4-BE49-F238E27FC236}">
              <a16:creationId xmlns:a16="http://schemas.microsoft.com/office/drawing/2014/main" id="{1F3D1BD9-C47B-4737-B9FB-BDFB9823E23B}"/>
            </a:ext>
          </a:extLst>
        </xdr:cNvPr>
        <xdr:cNvSpPr txBox="1"/>
      </xdr:nvSpPr>
      <xdr:spPr>
        <a:xfrm>
          <a:off x="12164069" y="1377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140443</xdr:rowOff>
    </xdr:from>
    <xdr:ext cx="405111" cy="259045"/>
    <xdr:sp macro="" textlink="">
      <xdr:nvSpPr>
        <xdr:cNvPr id="683" name="n_4mainValue【消防施設】&#10;有形固定資産減価償却率">
          <a:extLst>
            <a:ext uri="{FF2B5EF4-FFF2-40B4-BE49-F238E27FC236}">
              <a16:creationId xmlns:a16="http://schemas.microsoft.com/office/drawing/2014/main" id="{975DD62B-A5FA-4DC2-B682-D894927A286E}"/>
            </a:ext>
          </a:extLst>
        </xdr:cNvPr>
        <xdr:cNvSpPr txBox="1"/>
      </xdr:nvSpPr>
      <xdr:spPr>
        <a:xfrm>
          <a:off x="11354444" y="13916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BB34AF73-67B3-44A5-9AC0-0D16FE3BFD7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5B62ED0C-49E9-41C0-8646-17BACE492AC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10394BAB-90CB-4A23-86D8-5DDDF9F8267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4C4CEAF6-0DD3-4A3B-9B82-3D34CAE9F95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A93A8E-409F-4018-8992-38E00214090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5AFAA533-1689-493C-AFDB-7CCB3998998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85602B47-86D5-49E9-8C11-F669811B500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18321B6-EBE1-4EA9-A172-FB002269C402}"/>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DD5DE64E-22E5-48DB-9301-5064B4B0BC4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F9A47398-76A9-4C7D-B888-C1187D9C118C}"/>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0A82EE07-0675-40DD-9FF1-F015F30BC49C}"/>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F95D5515-3B76-48A5-897F-DB39FB1A2A56}"/>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4D1DB29D-4E13-435F-8E63-9EAD98ECB412}"/>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15135DAF-CCB9-45F6-AEC0-FA7CD58886AF}"/>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2A96F406-CC73-4153-B391-C96868D199C7}"/>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44D06B06-EE09-40C6-BDD9-ABC3C32E9931}"/>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E28FD395-23FF-429B-AFF5-0395DF0CF906}"/>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5C50C7DA-6F3D-480C-A037-4C4A554C2C66}"/>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1EC89CC6-5E6F-4BC4-9565-C0E3FCB50C9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D3AAFDD2-86F6-4FEC-A7E3-7C0C1337C8C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3A091E9F-4BBB-4882-BF7E-57E68AFF6A5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8F882540-04DA-4622-81E0-63655099D308}"/>
            </a:ext>
          </a:extLst>
        </xdr:cNvPr>
        <xdr:cNvCxnSpPr/>
      </xdr:nvCxnSpPr>
      <xdr:spPr>
        <a:xfrm flipV="1">
          <a:off x="19954239" y="12779756"/>
          <a:ext cx="0" cy="117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24A12EB7-E3A9-41BD-BEB4-C913DD39BE9E}"/>
            </a:ext>
          </a:extLst>
        </xdr:cNvPr>
        <xdr:cNvSpPr txBox="1"/>
      </xdr:nvSpPr>
      <xdr:spPr>
        <a:xfrm>
          <a:off x="19992975"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EA97A63E-E9A8-4FED-BA50-F3F95D5AD35C}"/>
            </a:ext>
          </a:extLst>
        </xdr:cNvPr>
        <xdr:cNvCxnSpPr/>
      </xdr:nvCxnSpPr>
      <xdr:spPr>
        <a:xfrm>
          <a:off x="19878675" y="13954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6E9FAD2C-CE5B-4F91-BB10-5E379FBB1C91}"/>
            </a:ext>
          </a:extLst>
        </xdr:cNvPr>
        <xdr:cNvSpPr txBox="1"/>
      </xdr:nvSpPr>
      <xdr:spPr>
        <a:xfrm>
          <a:off x="19992975" y="125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29E8C9A8-A4B6-45D8-B89E-3CC893136C14}"/>
            </a:ext>
          </a:extLst>
        </xdr:cNvPr>
        <xdr:cNvCxnSpPr/>
      </xdr:nvCxnSpPr>
      <xdr:spPr>
        <a:xfrm>
          <a:off x="19878675"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10" name="【消防施設】&#10;一人当たり面積平均値テキスト">
          <a:extLst>
            <a:ext uri="{FF2B5EF4-FFF2-40B4-BE49-F238E27FC236}">
              <a16:creationId xmlns:a16="http://schemas.microsoft.com/office/drawing/2014/main" id="{028BA936-69A9-4349-A261-A3141A5C4153}"/>
            </a:ext>
          </a:extLst>
        </xdr:cNvPr>
        <xdr:cNvSpPr txBox="1"/>
      </xdr:nvSpPr>
      <xdr:spPr>
        <a:xfrm>
          <a:off x="19992975" y="13592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FA6AD2AD-96CB-4E92-B826-F20B733AF5C6}"/>
            </a:ext>
          </a:extLst>
        </xdr:cNvPr>
        <xdr:cNvSpPr/>
      </xdr:nvSpPr>
      <xdr:spPr>
        <a:xfrm>
          <a:off x="19897725" y="13614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CD97B6E6-C5E5-412F-82FB-A71C39B19CF5}"/>
            </a:ext>
          </a:extLst>
        </xdr:cNvPr>
        <xdr:cNvSpPr/>
      </xdr:nvSpPr>
      <xdr:spPr>
        <a:xfrm>
          <a:off x="191547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A90C6093-A4AA-4199-B673-C1B285F8DFE8}"/>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42F4ED26-808A-4940-B0F8-28EB09B3BB78}"/>
            </a:ext>
          </a:extLst>
        </xdr:cNvPr>
        <xdr:cNvSpPr/>
      </xdr:nvSpPr>
      <xdr:spPr>
        <a:xfrm>
          <a:off x="175545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DE45B1D2-394D-4856-9860-B7916581EBA2}"/>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EA2DE3A-E5BC-42C2-910A-DB408C7683D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A6ADC2-8AC7-4206-9F9E-607DB6A22ED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8847E4E-3874-45E6-9EFC-DCC1DD980D87}"/>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AAA3B92-08F5-448B-989F-5EB0EB84A76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22C68AE-7A88-4E4E-B25F-4EBB1AD9B2E3}"/>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145035</xdr:rowOff>
    </xdr:from>
    <xdr:to>
      <xdr:col>116</xdr:col>
      <xdr:colOff>114300</xdr:colOff>
      <xdr:row>84</xdr:row>
      <xdr:rowOff>75185</xdr:rowOff>
    </xdr:to>
    <xdr:sp macro="" textlink="">
      <xdr:nvSpPr>
        <xdr:cNvPr id="721" name="楕円 720">
          <a:extLst>
            <a:ext uri="{FF2B5EF4-FFF2-40B4-BE49-F238E27FC236}">
              <a16:creationId xmlns:a16="http://schemas.microsoft.com/office/drawing/2014/main" id="{CD9332DB-A6C7-4D6B-A28D-73FD48468F26}"/>
            </a:ext>
          </a:extLst>
        </xdr:cNvPr>
        <xdr:cNvSpPr/>
      </xdr:nvSpPr>
      <xdr:spPr>
        <a:xfrm>
          <a:off x="19897725" y="135911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167912</xdr:rowOff>
    </xdr:from>
    <xdr:ext cx="469744" cy="259045"/>
    <xdr:sp macro="" textlink="">
      <xdr:nvSpPr>
        <xdr:cNvPr id="722" name="【消防施設】&#10;一人当たり面積該当値テキスト">
          <a:extLst>
            <a:ext uri="{FF2B5EF4-FFF2-40B4-BE49-F238E27FC236}">
              <a16:creationId xmlns:a16="http://schemas.microsoft.com/office/drawing/2014/main" id="{5A516B07-392E-4BBD-9C02-6DE24F79CE96}"/>
            </a:ext>
          </a:extLst>
        </xdr:cNvPr>
        <xdr:cNvSpPr txBox="1"/>
      </xdr:nvSpPr>
      <xdr:spPr>
        <a:xfrm>
          <a:off x="19992975" y="1345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149606</xdr:rowOff>
    </xdr:from>
    <xdr:to>
      <xdr:col>112</xdr:col>
      <xdr:colOff>38100</xdr:colOff>
      <xdr:row>84</xdr:row>
      <xdr:rowOff>79756</xdr:rowOff>
    </xdr:to>
    <xdr:sp macro="" textlink="">
      <xdr:nvSpPr>
        <xdr:cNvPr id="723" name="楕円 722">
          <a:extLst>
            <a:ext uri="{FF2B5EF4-FFF2-40B4-BE49-F238E27FC236}">
              <a16:creationId xmlns:a16="http://schemas.microsoft.com/office/drawing/2014/main" id="{5EFB1CDA-8094-4DE0-BF54-042CBAD65E6D}"/>
            </a:ext>
          </a:extLst>
        </xdr:cNvPr>
        <xdr:cNvSpPr/>
      </xdr:nvSpPr>
      <xdr:spPr>
        <a:xfrm>
          <a:off x="19154775" y="135989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24385</xdr:rowOff>
    </xdr:from>
    <xdr:to>
      <xdr:col>116</xdr:col>
      <xdr:colOff>63500</xdr:colOff>
      <xdr:row>84</xdr:row>
      <xdr:rowOff>28956</xdr:rowOff>
    </xdr:to>
    <xdr:cxnSp macro="">
      <xdr:nvCxnSpPr>
        <xdr:cNvPr id="724" name="直線コネクタ 723">
          <a:extLst>
            <a:ext uri="{FF2B5EF4-FFF2-40B4-BE49-F238E27FC236}">
              <a16:creationId xmlns:a16="http://schemas.microsoft.com/office/drawing/2014/main" id="{148E9A58-9A12-4635-B620-98CBB1F6E990}"/>
            </a:ext>
          </a:extLst>
        </xdr:cNvPr>
        <xdr:cNvCxnSpPr/>
      </xdr:nvCxnSpPr>
      <xdr:spPr>
        <a:xfrm flipV="1">
          <a:off x="19202400" y="1363878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149606</xdr:rowOff>
    </xdr:from>
    <xdr:to>
      <xdr:col>107</xdr:col>
      <xdr:colOff>101600</xdr:colOff>
      <xdr:row>84</xdr:row>
      <xdr:rowOff>79756</xdr:rowOff>
    </xdr:to>
    <xdr:sp macro="" textlink="">
      <xdr:nvSpPr>
        <xdr:cNvPr id="725" name="楕円 724">
          <a:extLst>
            <a:ext uri="{FF2B5EF4-FFF2-40B4-BE49-F238E27FC236}">
              <a16:creationId xmlns:a16="http://schemas.microsoft.com/office/drawing/2014/main" id="{1808AB2B-FCC2-4AFA-B83D-7855B342DE3D}"/>
            </a:ext>
          </a:extLst>
        </xdr:cNvPr>
        <xdr:cNvSpPr/>
      </xdr:nvSpPr>
      <xdr:spPr>
        <a:xfrm>
          <a:off x="18345150" y="135989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28956</xdr:rowOff>
    </xdr:from>
    <xdr:to>
      <xdr:col>111</xdr:col>
      <xdr:colOff>177800</xdr:colOff>
      <xdr:row>84</xdr:row>
      <xdr:rowOff>28956</xdr:rowOff>
    </xdr:to>
    <xdr:cxnSp macro="">
      <xdr:nvCxnSpPr>
        <xdr:cNvPr id="726" name="直線コネクタ 725">
          <a:extLst>
            <a:ext uri="{FF2B5EF4-FFF2-40B4-BE49-F238E27FC236}">
              <a16:creationId xmlns:a16="http://schemas.microsoft.com/office/drawing/2014/main" id="{78AD650A-EE01-496F-9E06-46624277D9AB}"/>
            </a:ext>
          </a:extLst>
        </xdr:cNvPr>
        <xdr:cNvCxnSpPr/>
      </xdr:nvCxnSpPr>
      <xdr:spPr>
        <a:xfrm>
          <a:off x="18392775" y="1363700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154178</xdr:rowOff>
    </xdr:from>
    <xdr:to>
      <xdr:col>102</xdr:col>
      <xdr:colOff>165100</xdr:colOff>
      <xdr:row>84</xdr:row>
      <xdr:rowOff>84328</xdr:rowOff>
    </xdr:to>
    <xdr:sp macro="" textlink="">
      <xdr:nvSpPr>
        <xdr:cNvPr id="727" name="楕円 726">
          <a:extLst>
            <a:ext uri="{FF2B5EF4-FFF2-40B4-BE49-F238E27FC236}">
              <a16:creationId xmlns:a16="http://schemas.microsoft.com/office/drawing/2014/main" id="{47E5BDD9-9694-48DE-81B0-095E6D65FC1C}"/>
            </a:ext>
          </a:extLst>
        </xdr:cNvPr>
        <xdr:cNvSpPr/>
      </xdr:nvSpPr>
      <xdr:spPr>
        <a:xfrm>
          <a:off x="17554575" y="13603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28956</xdr:rowOff>
    </xdr:from>
    <xdr:to>
      <xdr:col>107</xdr:col>
      <xdr:colOff>50800</xdr:colOff>
      <xdr:row>84</xdr:row>
      <xdr:rowOff>33528</xdr:rowOff>
    </xdr:to>
    <xdr:cxnSp macro="">
      <xdr:nvCxnSpPr>
        <xdr:cNvPr id="728" name="直線コネクタ 727">
          <a:extLst>
            <a:ext uri="{FF2B5EF4-FFF2-40B4-BE49-F238E27FC236}">
              <a16:creationId xmlns:a16="http://schemas.microsoft.com/office/drawing/2014/main" id="{0F64B8C4-7FD0-446F-ADD2-FB1931E07DEF}"/>
            </a:ext>
          </a:extLst>
        </xdr:cNvPr>
        <xdr:cNvCxnSpPr/>
      </xdr:nvCxnSpPr>
      <xdr:spPr>
        <a:xfrm flipV="1">
          <a:off x="17602200" y="13637006"/>
          <a:ext cx="7905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29" name="楕円 728">
          <a:extLst>
            <a:ext uri="{FF2B5EF4-FFF2-40B4-BE49-F238E27FC236}">
              <a16:creationId xmlns:a16="http://schemas.microsoft.com/office/drawing/2014/main" id="{352199A9-4B75-4284-B305-7F3F02B23B0E}"/>
            </a:ext>
          </a:extLst>
        </xdr:cNvPr>
        <xdr:cNvSpPr/>
      </xdr:nvSpPr>
      <xdr:spPr>
        <a:xfrm>
          <a:off x="16754475" y="13591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24385</xdr:rowOff>
    </xdr:from>
    <xdr:to>
      <xdr:col>102</xdr:col>
      <xdr:colOff>114300</xdr:colOff>
      <xdr:row>84</xdr:row>
      <xdr:rowOff>33528</xdr:rowOff>
    </xdr:to>
    <xdr:cxnSp macro="">
      <xdr:nvCxnSpPr>
        <xdr:cNvPr id="730" name="直線コネクタ 729">
          <a:extLst>
            <a:ext uri="{FF2B5EF4-FFF2-40B4-BE49-F238E27FC236}">
              <a16:creationId xmlns:a16="http://schemas.microsoft.com/office/drawing/2014/main" id="{0ECE5C34-CFE9-4491-B0C4-287CB00BB3B5}"/>
            </a:ext>
          </a:extLst>
        </xdr:cNvPr>
        <xdr:cNvCxnSpPr/>
      </xdr:nvCxnSpPr>
      <xdr:spPr>
        <a:xfrm>
          <a:off x="16802100" y="13638785"/>
          <a:ext cx="80010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1" name="n_1aveValue【消防施設】&#10;一人当たり面積">
          <a:extLst>
            <a:ext uri="{FF2B5EF4-FFF2-40B4-BE49-F238E27FC236}">
              <a16:creationId xmlns:a16="http://schemas.microsoft.com/office/drawing/2014/main" id="{D90BC36B-4F30-4365-BCD4-0E2B1E9BFF8F}"/>
            </a:ext>
          </a:extLst>
        </xdr:cNvPr>
        <xdr:cNvSpPr txBox="1"/>
      </xdr:nvSpPr>
      <xdr:spPr>
        <a:xfrm>
          <a:off x="18983402" y="1370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2" name="n_2aveValue【消防施設】&#10;一人当たり面積">
          <a:extLst>
            <a:ext uri="{FF2B5EF4-FFF2-40B4-BE49-F238E27FC236}">
              <a16:creationId xmlns:a16="http://schemas.microsoft.com/office/drawing/2014/main" id="{C8524CA2-0EDF-4812-8BA3-954D83C31137}"/>
            </a:ext>
          </a:extLst>
        </xdr:cNvPr>
        <xdr:cNvSpPr txBox="1"/>
      </xdr:nvSpPr>
      <xdr:spPr>
        <a:xfrm>
          <a:off x="181833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33" name="n_3aveValue【消防施設】&#10;一人当たり面積">
          <a:extLst>
            <a:ext uri="{FF2B5EF4-FFF2-40B4-BE49-F238E27FC236}">
              <a16:creationId xmlns:a16="http://schemas.microsoft.com/office/drawing/2014/main" id="{98C7DA5B-4486-4185-91C2-B60BDA1F69C7}"/>
            </a:ext>
          </a:extLst>
        </xdr:cNvPr>
        <xdr:cNvSpPr txBox="1"/>
      </xdr:nvSpPr>
      <xdr:spPr>
        <a:xfrm>
          <a:off x="17383202"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34" name="n_4aveValue【消防施設】&#10;一人当たり面積">
          <a:extLst>
            <a:ext uri="{FF2B5EF4-FFF2-40B4-BE49-F238E27FC236}">
              <a16:creationId xmlns:a16="http://schemas.microsoft.com/office/drawing/2014/main" id="{163D6397-2B3E-4F45-A34B-C1239060256D}"/>
            </a:ext>
          </a:extLst>
        </xdr:cNvPr>
        <xdr:cNvSpPr txBox="1"/>
      </xdr:nvSpPr>
      <xdr:spPr>
        <a:xfrm>
          <a:off x="16592627" y="1372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96283</xdr:rowOff>
    </xdr:from>
    <xdr:ext cx="469744" cy="259045"/>
    <xdr:sp macro="" textlink="">
      <xdr:nvSpPr>
        <xdr:cNvPr id="735" name="n_1mainValue【消防施設】&#10;一人当たり面積">
          <a:extLst>
            <a:ext uri="{FF2B5EF4-FFF2-40B4-BE49-F238E27FC236}">
              <a16:creationId xmlns:a16="http://schemas.microsoft.com/office/drawing/2014/main" id="{1CECF60D-3CDC-48BC-BB5B-E6C758A5DE53}"/>
            </a:ext>
          </a:extLst>
        </xdr:cNvPr>
        <xdr:cNvSpPr txBox="1"/>
      </xdr:nvSpPr>
      <xdr:spPr>
        <a:xfrm>
          <a:off x="18983402" y="1338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96283</xdr:rowOff>
    </xdr:from>
    <xdr:ext cx="469744" cy="259045"/>
    <xdr:sp macro="" textlink="">
      <xdr:nvSpPr>
        <xdr:cNvPr id="736" name="n_2mainValue【消防施設】&#10;一人当たり面積">
          <a:extLst>
            <a:ext uri="{FF2B5EF4-FFF2-40B4-BE49-F238E27FC236}">
              <a16:creationId xmlns:a16="http://schemas.microsoft.com/office/drawing/2014/main" id="{308CB10A-2E8C-4986-8F30-DDE6D5B9EA57}"/>
            </a:ext>
          </a:extLst>
        </xdr:cNvPr>
        <xdr:cNvSpPr txBox="1"/>
      </xdr:nvSpPr>
      <xdr:spPr>
        <a:xfrm>
          <a:off x="18183302" y="1338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100855</xdr:rowOff>
    </xdr:from>
    <xdr:ext cx="469744" cy="259045"/>
    <xdr:sp macro="" textlink="">
      <xdr:nvSpPr>
        <xdr:cNvPr id="737" name="n_3mainValue【消防施設】&#10;一人当たり面積">
          <a:extLst>
            <a:ext uri="{FF2B5EF4-FFF2-40B4-BE49-F238E27FC236}">
              <a16:creationId xmlns:a16="http://schemas.microsoft.com/office/drawing/2014/main" id="{FF3BF61C-3198-4363-ACC2-E07ABA87A8CD}"/>
            </a:ext>
          </a:extLst>
        </xdr:cNvPr>
        <xdr:cNvSpPr txBox="1"/>
      </xdr:nvSpPr>
      <xdr:spPr>
        <a:xfrm>
          <a:off x="17383202" y="1339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738" name="n_4mainValue【消防施設】&#10;一人当たり面積">
          <a:extLst>
            <a:ext uri="{FF2B5EF4-FFF2-40B4-BE49-F238E27FC236}">
              <a16:creationId xmlns:a16="http://schemas.microsoft.com/office/drawing/2014/main" id="{1A69B1C0-9A31-4561-B177-263858062B7B}"/>
            </a:ext>
          </a:extLst>
        </xdr:cNvPr>
        <xdr:cNvSpPr txBox="1"/>
      </xdr:nvSpPr>
      <xdr:spPr>
        <a:xfrm>
          <a:off x="16592627"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7217FB1-86C5-4188-B0C1-ADAB7461788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FF8C7FB6-5AB5-4BAF-81F9-B2775503771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B8A49509-AABE-4AE9-B511-946ADFB1B50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85C92C78-940F-4C59-82AF-3903EA9DDE5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9393EA6-00D6-4066-AB4B-4D0350BC205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798317B-DF60-4524-B78E-3DB3C0C61AE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1967A53B-0BE8-4390-9E29-D171146879D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BB48CA58-F501-4AE3-9232-158D00944AD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66BCBE7F-9D39-4BC8-A09E-F568457F41A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FFE5F87E-EDF5-4FE7-BBCA-721D86E4E03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3B350B59-986D-417F-9965-054B2D4DB2A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38843738-EB8E-44A9-B4B9-CE75221EE7B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A1B987D1-E432-44B3-A172-A15D04FC8B2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8957B4F8-F92B-4D62-90B5-517199DA81CB}"/>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FA0CF21E-302D-46BA-BE17-67A1668BF438}"/>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17E85836-19DC-41AE-B0E4-F5C9B584C99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DDE7972F-96FE-4ADC-8B74-54D67248E521}"/>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D90A6AF-4935-4051-A2F2-FCA571A4E26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249EE4CA-5FD9-4B4D-B821-5A243FB312DC}"/>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234C1AC1-62DF-4F06-9775-79B2CD11407D}"/>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14D4488-7455-4550-9F13-115F14C2A4D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E8FB0AC1-BE05-45B4-8F87-20FC28352459}"/>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974F3AA0-4872-45BF-A058-7786457C1710}"/>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58AC5CC8-4287-4A89-9CBA-5E8EAF51A34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E4126243-B0E3-470C-B2CD-529A94B676F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84F46E00-9BF7-4C72-910D-77043AB4CE06}"/>
            </a:ext>
          </a:extLst>
        </xdr:cNvPr>
        <xdr:cNvCxnSpPr/>
      </xdr:nvCxnSpPr>
      <xdr:spPr>
        <a:xfrm flipV="1">
          <a:off x="14696439" y="1628883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0340B8F2-5944-446E-8BC9-44FA7CA9CD4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D5188D02-A3E9-4C98-A06B-5B55438829F0}"/>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EEDD3EE5-789B-4F41-9E8B-AAEF4E761E51}"/>
            </a:ext>
          </a:extLst>
        </xdr:cNvPr>
        <xdr:cNvSpPr txBox="1"/>
      </xdr:nvSpPr>
      <xdr:spPr>
        <a:xfrm>
          <a:off x="14735175" y="16067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AC4A1360-9F2A-484D-9056-37C99BAA4A8F}"/>
            </a:ext>
          </a:extLst>
        </xdr:cNvPr>
        <xdr:cNvCxnSpPr/>
      </xdr:nvCxnSpPr>
      <xdr:spPr>
        <a:xfrm>
          <a:off x="14611350" y="16288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69" name="【庁舎】&#10;有形固定資産減価償却率平均値テキスト">
          <a:extLst>
            <a:ext uri="{FF2B5EF4-FFF2-40B4-BE49-F238E27FC236}">
              <a16:creationId xmlns:a16="http://schemas.microsoft.com/office/drawing/2014/main" id="{ECAABEEF-C0AD-4A70-B022-4BE4948B014E}"/>
            </a:ext>
          </a:extLst>
        </xdr:cNvPr>
        <xdr:cNvSpPr txBox="1"/>
      </xdr:nvSpPr>
      <xdr:spPr>
        <a:xfrm>
          <a:off x="14735175" y="17057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6362168E-0550-4BF9-B94F-5325D1BBD5E4}"/>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6F4E9B46-52EA-46D0-9C3D-4E853258639B}"/>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172809FB-648F-4363-8FBF-0E89501042C5}"/>
            </a:ext>
          </a:extLst>
        </xdr:cNvPr>
        <xdr:cNvSpPr/>
      </xdr:nvSpPr>
      <xdr:spPr>
        <a:xfrm>
          <a:off x="13096875" y="170219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31914252-CC30-4E58-BEB5-4E9D10B167D5}"/>
            </a:ext>
          </a:extLst>
        </xdr:cNvPr>
        <xdr:cNvSpPr/>
      </xdr:nvSpPr>
      <xdr:spPr>
        <a:xfrm>
          <a:off x="122967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075EFF2E-1366-425D-A2D8-9DA919FB1E37}"/>
            </a:ext>
          </a:extLst>
        </xdr:cNvPr>
        <xdr:cNvSpPr/>
      </xdr:nvSpPr>
      <xdr:spPr>
        <a:xfrm>
          <a:off x="11487150" y="17052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63D2B8B-072F-4DD7-A7DB-A774B65A1D9D}"/>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8F895A9-D468-48D7-8450-6EED320403E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BDE990D-DEA6-4ADD-9347-16FF1640F98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B08883A7-6A7B-446D-BA8F-49319255332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1258F39-E0FC-4721-851B-F7C6828CF4AC}"/>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64588</xdr:rowOff>
    </xdr:from>
    <xdr:to>
      <xdr:col>85</xdr:col>
      <xdr:colOff>177800</xdr:colOff>
      <xdr:row>102</xdr:row>
      <xdr:rowOff>166188</xdr:rowOff>
    </xdr:to>
    <xdr:sp macro="" textlink="">
      <xdr:nvSpPr>
        <xdr:cNvPr id="780" name="楕円 779">
          <a:extLst>
            <a:ext uri="{FF2B5EF4-FFF2-40B4-BE49-F238E27FC236}">
              <a16:creationId xmlns:a16="http://schemas.microsoft.com/office/drawing/2014/main" id="{BB08F798-7EDE-433B-97F5-C05BF51E3CF9}"/>
            </a:ext>
          </a:extLst>
        </xdr:cNvPr>
        <xdr:cNvSpPr/>
      </xdr:nvSpPr>
      <xdr:spPr>
        <a:xfrm>
          <a:off x="14649450" y="166984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87465</xdr:rowOff>
    </xdr:from>
    <xdr:ext cx="405111" cy="259045"/>
    <xdr:sp macro="" textlink="">
      <xdr:nvSpPr>
        <xdr:cNvPr id="781" name="【庁舎】&#10;有形固定資産減価償却率該当値テキスト">
          <a:extLst>
            <a:ext uri="{FF2B5EF4-FFF2-40B4-BE49-F238E27FC236}">
              <a16:creationId xmlns:a16="http://schemas.microsoft.com/office/drawing/2014/main" id="{C697D821-82E1-4044-A5FB-BD2BFBE8F5B8}"/>
            </a:ext>
          </a:extLst>
        </xdr:cNvPr>
        <xdr:cNvSpPr txBox="1"/>
      </xdr:nvSpPr>
      <xdr:spPr>
        <a:xfrm>
          <a:off x="14735175" y="1654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12337</xdr:rowOff>
    </xdr:from>
    <xdr:to>
      <xdr:col>81</xdr:col>
      <xdr:colOff>101600</xdr:colOff>
      <xdr:row>102</xdr:row>
      <xdr:rowOff>113937</xdr:rowOff>
    </xdr:to>
    <xdr:sp macro="" textlink="">
      <xdr:nvSpPr>
        <xdr:cNvPr id="782" name="楕円 781">
          <a:extLst>
            <a:ext uri="{FF2B5EF4-FFF2-40B4-BE49-F238E27FC236}">
              <a16:creationId xmlns:a16="http://schemas.microsoft.com/office/drawing/2014/main" id="{610631C1-B06D-4C5A-B655-36F360B4C59D}"/>
            </a:ext>
          </a:extLst>
        </xdr:cNvPr>
        <xdr:cNvSpPr/>
      </xdr:nvSpPr>
      <xdr:spPr>
        <a:xfrm>
          <a:off x="13887450" y="166398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63137</xdr:rowOff>
    </xdr:from>
    <xdr:to>
      <xdr:col>85</xdr:col>
      <xdr:colOff>127000</xdr:colOff>
      <xdr:row>102</xdr:row>
      <xdr:rowOff>115388</xdr:rowOff>
    </xdr:to>
    <xdr:cxnSp macro="">
      <xdr:nvCxnSpPr>
        <xdr:cNvPr id="783" name="直線コネクタ 782">
          <a:extLst>
            <a:ext uri="{FF2B5EF4-FFF2-40B4-BE49-F238E27FC236}">
              <a16:creationId xmlns:a16="http://schemas.microsoft.com/office/drawing/2014/main" id="{5B4FB2E1-BD67-4287-9DA8-1380DB41F508}"/>
            </a:ext>
          </a:extLst>
        </xdr:cNvPr>
        <xdr:cNvCxnSpPr/>
      </xdr:nvCxnSpPr>
      <xdr:spPr>
        <a:xfrm>
          <a:off x="13935075" y="16696962"/>
          <a:ext cx="7620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138068</xdr:rowOff>
    </xdr:from>
    <xdr:to>
      <xdr:col>76</xdr:col>
      <xdr:colOff>165100</xdr:colOff>
      <xdr:row>102</xdr:row>
      <xdr:rowOff>68218</xdr:rowOff>
    </xdr:to>
    <xdr:sp macro="" textlink="">
      <xdr:nvSpPr>
        <xdr:cNvPr id="784" name="楕円 783">
          <a:extLst>
            <a:ext uri="{FF2B5EF4-FFF2-40B4-BE49-F238E27FC236}">
              <a16:creationId xmlns:a16="http://schemas.microsoft.com/office/drawing/2014/main" id="{C2F6C967-3EBF-48E0-9C50-C16B0158D60F}"/>
            </a:ext>
          </a:extLst>
        </xdr:cNvPr>
        <xdr:cNvSpPr/>
      </xdr:nvSpPr>
      <xdr:spPr>
        <a:xfrm>
          <a:off x="13096875" y="166004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17418</xdr:rowOff>
    </xdr:from>
    <xdr:to>
      <xdr:col>81</xdr:col>
      <xdr:colOff>50800</xdr:colOff>
      <xdr:row>102</xdr:row>
      <xdr:rowOff>63137</xdr:rowOff>
    </xdr:to>
    <xdr:cxnSp macro="">
      <xdr:nvCxnSpPr>
        <xdr:cNvPr id="785" name="直線コネクタ 784">
          <a:extLst>
            <a:ext uri="{FF2B5EF4-FFF2-40B4-BE49-F238E27FC236}">
              <a16:creationId xmlns:a16="http://schemas.microsoft.com/office/drawing/2014/main" id="{14FCFF0E-A366-4E14-9288-9EE309CF0595}"/>
            </a:ext>
          </a:extLst>
        </xdr:cNvPr>
        <xdr:cNvCxnSpPr/>
      </xdr:nvCxnSpPr>
      <xdr:spPr>
        <a:xfrm>
          <a:off x="13144500" y="16648068"/>
          <a:ext cx="79057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84182</xdr:rowOff>
    </xdr:from>
    <xdr:to>
      <xdr:col>72</xdr:col>
      <xdr:colOff>38100</xdr:colOff>
      <xdr:row>102</xdr:row>
      <xdr:rowOff>14332</xdr:rowOff>
    </xdr:to>
    <xdr:sp macro="" textlink="">
      <xdr:nvSpPr>
        <xdr:cNvPr id="786" name="楕円 785">
          <a:extLst>
            <a:ext uri="{FF2B5EF4-FFF2-40B4-BE49-F238E27FC236}">
              <a16:creationId xmlns:a16="http://schemas.microsoft.com/office/drawing/2014/main" id="{1E76389C-B3B3-4D90-A851-3CE5D9E28414}"/>
            </a:ext>
          </a:extLst>
        </xdr:cNvPr>
        <xdr:cNvSpPr/>
      </xdr:nvSpPr>
      <xdr:spPr>
        <a:xfrm>
          <a:off x="12296775" y="165465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134982</xdr:rowOff>
    </xdr:from>
    <xdr:to>
      <xdr:col>76</xdr:col>
      <xdr:colOff>114300</xdr:colOff>
      <xdr:row>102</xdr:row>
      <xdr:rowOff>17418</xdr:rowOff>
    </xdr:to>
    <xdr:cxnSp macro="">
      <xdr:nvCxnSpPr>
        <xdr:cNvPr id="787" name="直線コネクタ 786">
          <a:extLst>
            <a:ext uri="{FF2B5EF4-FFF2-40B4-BE49-F238E27FC236}">
              <a16:creationId xmlns:a16="http://schemas.microsoft.com/office/drawing/2014/main" id="{489F4B3A-8163-4F38-922E-A74E57E93F12}"/>
            </a:ext>
          </a:extLst>
        </xdr:cNvPr>
        <xdr:cNvCxnSpPr/>
      </xdr:nvCxnSpPr>
      <xdr:spPr>
        <a:xfrm>
          <a:off x="12344400" y="16594182"/>
          <a:ext cx="800100" cy="5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126637</xdr:rowOff>
    </xdr:from>
    <xdr:to>
      <xdr:col>67</xdr:col>
      <xdr:colOff>101600</xdr:colOff>
      <xdr:row>107</xdr:row>
      <xdr:rowOff>56787</xdr:rowOff>
    </xdr:to>
    <xdr:sp macro="" textlink="">
      <xdr:nvSpPr>
        <xdr:cNvPr id="788" name="楕円 787">
          <a:extLst>
            <a:ext uri="{FF2B5EF4-FFF2-40B4-BE49-F238E27FC236}">
              <a16:creationId xmlns:a16="http://schemas.microsoft.com/office/drawing/2014/main" id="{25EF846D-C270-4C49-BFDD-37E5A091A01D}"/>
            </a:ext>
          </a:extLst>
        </xdr:cNvPr>
        <xdr:cNvSpPr/>
      </xdr:nvSpPr>
      <xdr:spPr>
        <a:xfrm>
          <a:off x="11487150" y="174399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134982</xdr:rowOff>
    </xdr:from>
    <xdr:to>
      <xdr:col>71</xdr:col>
      <xdr:colOff>177800</xdr:colOff>
      <xdr:row>107</xdr:row>
      <xdr:rowOff>5987</xdr:rowOff>
    </xdr:to>
    <xdr:cxnSp macro="">
      <xdr:nvCxnSpPr>
        <xdr:cNvPr id="789" name="直線コネクタ 788">
          <a:extLst>
            <a:ext uri="{FF2B5EF4-FFF2-40B4-BE49-F238E27FC236}">
              <a16:creationId xmlns:a16="http://schemas.microsoft.com/office/drawing/2014/main" id="{83777E3A-A422-4341-ABEA-48999938D164}"/>
            </a:ext>
          </a:extLst>
        </xdr:cNvPr>
        <xdr:cNvCxnSpPr/>
      </xdr:nvCxnSpPr>
      <xdr:spPr>
        <a:xfrm flipV="1">
          <a:off x="11534775" y="16594182"/>
          <a:ext cx="809625" cy="90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0" name="n_1aveValue【庁舎】&#10;有形固定資産減価償却率">
          <a:extLst>
            <a:ext uri="{FF2B5EF4-FFF2-40B4-BE49-F238E27FC236}">
              <a16:creationId xmlns:a16="http://schemas.microsoft.com/office/drawing/2014/main" id="{F6FEF516-B59F-4712-8AAC-00FA2FF95023}"/>
            </a:ext>
          </a:extLst>
        </xdr:cNvPr>
        <xdr:cNvSpPr txBox="1"/>
      </xdr:nvSpPr>
      <xdr:spPr>
        <a:xfrm>
          <a:off x="1374521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791" name="n_2aveValue【庁舎】&#10;有形固定資産減価償却率">
          <a:extLst>
            <a:ext uri="{FF2B5EF4-FFF2-40B4-BE49-F238E27FC236}">
              <a16:creationId xmlns:a16="http://schemas.microsoft.com/office/drawing/2014/main" id="{64826EED-1625-49ED-850F-AD87C27D266D}"/>
            </a:ext>
          </a:extLst>
        </xdr:cNvPr>
        <xdr:cNvSpPr txBox="1"/>
      </xdr:nvSpPr>
      <xdr:spPr>
        <a:xfrm>
          <a:off x="12964169" y="1711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92" name="n_3aveValue【庁舎】&#10;有形固定資産減価償却率">
          <a:extLst>
            <a:ext uri="{FF2B5EF4-FFF2-40B4-BE49-F238E27FC236}">
              <a16:creationId xmlns:a16="http://schemas.microsoft.com/office/drawing/2014/main" id="{7BCD93C7-059F-4E94-9346-D6E679E6A579}"/>
            </a:ext>
          </a:extLst>
        </xdr:cNvPr>
        <xdr:cNvSpPr txBox="1"/>
      </xdr:nvSpPr>
      <xdr:spPr>
        <a:xfrm>
          <a:off x="12164069" y="1711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3" name="n_4aveValue【庁舎】&#10;有形固定資産減価償却率">
          <a:extLst>
            <a:ext uri="{FF2B5EF4-FFF2-40B4-BE49-F238E27FC236}">
              <a16:creationId xmlns:a16="http://schemas.microsoft.com/office/drawing/2014/main" id="{C8D67434-5A71-49A0-8F0E-E1F6A7E8DE6E}"/>
            </a:ext>
          </a:extLst>
        </xdr:cNvPr>
        <xdr:cNvSpPr txBox="1"/>
      </xdr:nvSpPr>
      <xdr:spPr>
        <a:xfrm>
          <a:off x="11354444" y="1683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130464</xdr:rowOff>
    </xdr:from>
    <xdr:ext cx="405111" cy="259045"/>
    <xdr:sp macro="" textlink="">
      <xdr:nvSpPr>
        <xdr:cNvPr id="794" name="n_1mainValue【庁舎】&#10;有形固定資産減価償却率">
          <a:extLst>
            <a:ext uri="{FF2B5EF4-FFF2-40B4-BE49-F238E27FC236}">
              <a16:creationId xmlns:a16="http://schemas.microsoft.com/office/drawing/2014/main" id="{F4C98587-DD56-4045-B8B3-2CF80BAFEF37}"/>
            </a:ext>
          </a:extLst>
        </xdr:cNvPr>
        <xdr:cNvSpPr txBox="1"/>
      </xdr:nvSpPr>
      <xdr:spPr>
        <a:xfrm>
          <a:off x="13745219" y="1641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84745</xdr:rowOff>
    </xdr:from>
    <xdr:ext cx="405111" cy="259045"/>
    <xdr:sp macro="" textlink="">
      <xdr:nvSpPr>
        <xdr:cNvPr id="795" name="n_2mainValue【庁舎】&#10;有形固定資産減価償却率">
          <a:extLst>
            <a:ext uri="{FF2B5EF4-FFF2-40B4-BE49-F238E27FC236}">
              <a16:creationId xmlns:a16="http://schemas.microsoft.com/office/drawing/2014/main" id="{CE0D81EF-7AFF-4508-AD1D-3DC7FB86FDCC}"/>
            </a:ext>
          </a:extLst>
        </xdr:cNvPr>
        <xdr:cNvSpPr txBox="1"/>
      </xdr:nvSpPr>
      <xdr:spPr>
        <a:xfrm>
          <a:off x="12964169" y="16375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30859</xdr:rowOff>
    </xdr:from>
    <xdr:ext cx="405111" cy="259045"/>
    <xdr:sp macro="" textlink="">
      <xdr:nvSpPr>
        <xdr:cNvPr id="796" name="n_3mainValue【庁舎】&#10;有形固定資産減価償却率">
          <a:extLst>
            <a:ext uri="{FF2B5EF4-FFF2-40B4-BE49-F238E27FC236}">
              <a16:creationId xmlns:a16="http://schemas.microsoft.com/office/drawing/2014/main" id="{286FACC2-404A-4DA5-AA48-41A92225BCD2}"/>
            </a:ext>
          </a:extLst>
        </xdr:cNvPr>
        <xdr:cNvSpPr txBox="1"/>
      </xdr:nvSpPr>
      <xdr:spPr>
        <a:xfrm>
          <a:off x="12164069" y="1631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47914</xdr:rowOff>
    </xdr:from>
    <xdr:ext cx="405111" cy="259045"/>
    <xdr:sp macro="" textlink="">
      <xdr:nvSpPr>
        <xdr:cNvPr id="797" name="n_4mainValue【庁舎】&#10;有形固定資産減価償却率">
          <a:extLst>
            <a:ext uri="{FF2B5EF4-FFF2-40B4-BE49-F238E27FC236}">
              <a16:creationId xmlns:a16="http://schemas.microsoft.com/office/drawing/2014/main" id="{6E3E23D9-1F62-40D9-B752-05ED4C71BBB6}"/>
            </a:ext>
          </a:extLst>
        </xdr:cNvPr>
        <xdr:cNvSpPr txBox="1"/>
      </xdr:nvSpPr>
      <xdr:spPr>
        <a:xfrm>
          <a:off x="11354444" y="175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86F96563-697A-4885-B270-A8885904A82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3EAA41F6-0B6C-45C3-9FBD-06E01B9EF77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F3B6A5F2-E093-4CEC-A4B6-5DDD26EE6AC6}"/>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CB1341AD-5E43-4637-8B32-9680C830F08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DF81575D-E8BC-4EC1-85A2-27A78C656D0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DF1B4DD6-33A6-44CC-A78C-D0C65805F76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A3196AA9-089E-40F2-8B3A-BE7CD940338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7B362658-8EC8-40AF-8C47-856DC415258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A1852379-B4C5-4001-A949-8C0262372AB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26AB8FBD-2464-4FE7-807D-16AC3170ABE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AC254B9C-853E-4842-B1DD-67DC0B137FAF}"/>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543327EF-B85D-47AA-BB2A-58912A6D17AE}"/>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5D49E369-4532-42AE-87AF-71F9A3FB31C3}"/>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EEC4EE7F-B263-4855-BB7D-461045A5C757}"/>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C8A7386F-9996-4A85-B532-BC3DFA60E77E}"/>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BB2EEACD-2782-412C-8EF4-95A6C0EE06DF}"/>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9861479D-2A57-4A98-BB12-B81ED719FF82}"/>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38710E55-077C-4D55-A35C-43A82723C0BF}"/>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E77C068D-2E25-41F5-9B54-E877DD3B48F3}"/>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8204A585-4630-4DCD-A5C5-E8BBF7BEBAAD}"/>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DC9219A8-E63E-4A2E-88C3-31C2FC6D6AEC}"/>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1D7673C5-A5C5-46A0-8541-4D36BEF4D6CD}"/>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4F6E5C74-DA80-4D90-92C8-9E55CFF866EA}"/>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3B17DFFC-9001-4AA0-85CD-C7FAF60F4A1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2207E323-D143-41E5-B5DB-8EA3A64A7991}"/>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B96E481E-6E81-43B2-B096-51A236F4E91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D0C7093C-32A7-4065-B4F1-E0A067FB0E59}"/>
            </a:ext>
          </a:extLst>
        </xdr:cNvPr>
        <xdr:cNvCxnSpPr/>
      </xdr:nvCxnSpPr>
      <xdr:spPr>
        <a:xfrm flipV="1">
          <a:off x="19954239" y="16243209"/>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6DEBB9D5-14BD-4C45-9D46-EC49F2032ED5}"/>
            </a:ext>
          </a:extLst>
        </xdr:cNvPr>
        <xdr:cNvSpPr txBox="1"/>
      </xdr:nvSpPr>
      <xdr:spPr>
        <a:xfrm>
          <a:off x="19992975" y="178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2A99CACC-565E-4A05-9C14-BC03B4711ABF}"/>
            </a:ext>
          </a:extLst>
        </xdr:cNvPr>
        <xdr:cNvCxnSpPr/>
      </xdr:nvCxnSpPr>
      <xdr:spPr>
        <a:xfrm>
          <a:off x="19878675"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2DE0CD0C-A78B-4A77-B7BA-BD3DAD7EFBBB}"/>
            </a:ext>
          </a:extLst>
        </xdr:cNvPr>
        <xdr:cNvSpPr txBox="1"/>
      </xdr:nvSpPr>
      <xdr:spPr>
        <a:xfrm>
          <a:off x="19992975"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635491F1-B086-4F9B-9FA6-1153FBEBD955}"/>
            </a:ext>
          </a:extLst>
        </xdr:cNvPr>
        <xdr:cNvCxnSpPr/>
      </xdr:nvCxnSpPr>
      <xdr:spPr>
        <a:xfrm>
          <a:off x="19878675" y="162432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29" name="【庁舎】&#10;一人当たり面積平均値テキスト">
          <a:extLst>
            <a:ext uri="{FF2B5EF4-FFF2-40B4-BE49-F238E27FC236}">
              <a16:creationId xmlns:a16="http://schemas.microsoft.com/office/drawing/2014/main" id="{0C717DC5-874E-4368-9898-14E2B90550A8}"/>
            </a:ext>
          </a:extLst>
        </xdr:cNvPr>
        <xdr:cNvSpPr txBox="1"/>
      </xdr:nvSpPr>
      <xdr:spPr>
        <a:xfrm>
          <a:off x="19992975" y="1728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F6C9A366-0B0A-45F2-BC27-1BA84E4B3619}"/>
            </a:ext>
          </a:extLst>
        </xdr:cNvPr>
        <xdr:cNvSpPr/>
      </xdr:nvSpPr>
      <xdr:spPr>
        <a:xfrm>
          <a:off x="19897725" y="17430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B2FE29EC-C581-4DFB-8FE3-AF82443087F4}"/>
            </a:ext>
          </a:extLst>
        </xdr:cNvPr>
        <xdr:cNvSpPr/>
      </xdr:nvSpPr>
      <xdr:spPr>
        <a:xfrm>
          <a:off x="19154775" y="17433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345C1331-5783-4474-8FC2-1A99B2811024}"/>
            </a:ext>
          </a:extLst>
        </xdr:cNvPr>
        <xdr:cNvSpPr/>
      </xdr:nvSpPr>
      <xdr:spPr>
        <a:xfrm>
          <a:off x="18345150" y="1743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6467819A-4DF2-4170-9383-6D49DA9F8FEC}"/>
            </a:ext>
          </a:extLst>
        </xdr:cNvPr>
        <xdr:cNvSpPr/>
      </xdr:nvSpPr>
      <xdr:spPr>
        <a:xfrm>
          <a:off x="17554575" y="17439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337433BA-32CB-46D2-8655-F9C95B7ADC83}"/>
            </a:ext>
          </a:extLst>
        </xdr:cNvPr>
        <xdr:cNvSpPr/>
      </xdr:nvSpPr>
      <xdr:spPr>
        <a:xfrm>
          <a:off x="16754475" y="174595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7D3A339-5164-4884-8223-28D75B94A5E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F58DD5C-3088-49B4-A510-F46F1DAD83A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3EAF0D0-96B7-41AC-9B09-42235C1107D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5ABEF011-50B6-4611-85E5-768B674457D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CD44FA2-28CC-434E-B784-EA58F5206EC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51526</xdr:rowOff>
    </xdr:from>
    <xdr:to>
      <xdr:col>116</xdr:col>
      <xdr:colOff>114300</xdr:colOff>
      <xdr:row>108</xdr:row>
      <xdr:rowOff>153126</xdr:rowOff>
    </xdr:to>
    <xdr:sp macro="" textlink="">
      <xdr:nvSpPr>
        <xdr:cNvPr id="840" name="楕円 839">
          <a:extLst>
            <a:ext uri="{FF2B5EF4-FFF2-40B4-BE49-F238E27FC236}">
              <a16:creationId xmlns:a16="http://schemas.microsoft.com/office/drawing/2014/main" id="{7F9E7F36-40EF-4C1C-8B6B-D6A6B0197755}"/>
            </a:ext>
          </a:extLst>
        </xdr:cNvPr>
        <xdr:cNvSpPr/>
      </xdr:nvSpPr>
      <xdr:spPr>
        <a:xfrm>
          <a:off x="19897725" y="177077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137903</xdr:rowOff>
    </xdr:from>
    <xdr:ext cx="469744" cy="259045"/>
    <xdr:sp macro="" textlink="">
      <xdr:nvSpPr>
        <xdr:cNvPr id="841" name="【庁舎】&#10;一人当たり面積該当値テキスト">
          <a:extLst>
            <a:ext uri="{FF2B5EF4-FFF2-40B4-BE49-F238E27FC236}">
              <a16:creationId xmlns:a16="http://schemas.microsoft.com/office/drawing/2014/main" id="{24C396BB-B135-4681-92D2-0E3EE101271A}"/>
            </a:ext>
          </a:extLst>
        </xdr:cNvPr>
        <xdr:cNvSpPr txBox="1"/>
      </xdr:nvSpPr>
      <xdr:spPr>
        <a:xfrm>
          <a:off x="19992975" y="1762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54792</xdr:rowOff>
    </xdr:from>
    <xdr:to>
      <xdr:col>112</xdr:col>
      <xdr:colOff>38100</xdr:colOff>
      <xdr:row>108</xdr:row>
      <xdr:rowOff>156392</xdr:rowOff>
    </xdr:to>
    <xdr:sp macro="" textlink="">
      <xdr:nvSpPr>
        <xdr:cNvPr id="842" name="楕円 841">
          <a:extLst>
            <a:ext uri="{FF2B5EF4-FFF2-40B4-BE49-F238E27FC236}">
              <a16:creationId xmlns:a16="http://schemas.microsoft.com/office/drawing/2014/main" id="{F3C45C2A-6ED7-4CA5-877E-CB796CDD607D}"/>
            </a:ext>
          </a:extLst>
        </xdr:cNvPr>
        <xdr:cNvSpPr/>
      </xdr:nvSpPr>
      <xdr:spPr>
        <a:xfrm>
          <a:off x="19154775" y="177141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102326</xdr:rowOff>
    </xdr:from>
    <xdr:to>
      <xdr:col>116</xdr:col>
      <xdr:colOff>63500</xdr:colOff>
      <xdr:row>108</xdr:row>
      <xdr:rowOff>105592</xdr:rowOff>
    </xdr:to>
    <xdr:cxnSp macro="">
      <xdr:nvCxnSpPr>
        <xdr:cNvPr id="843" name="直線コネクタ 842">
          <a:extLst>
            <a:ext uri="{FF2B5EF4-FFF2-40B4-BE49-F238E27FC236}">
              <a16:creationId xmlns:a16="http://schemas.microsoft.com/office/drawing/2014/main" id="{E5FD9A91-BFB6-48A8-A5F6-F6CB85ECF1CD}"/>
            </a:ext>
          </a:extLst>
        </xdr:cNvPr>
        <xdr:cNvCxnSpPr/>
      </xdr:nvCxnSpPr>
      <xdr:spPr>
        <a:xfrm flipV="1">
          <a:off x="19202400" y="1776485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58057</xdr:rowOff>
    </xdr:from>
    <xdr:to>
      <xdr:col>107</xdr:col>
      <xdr:colOff>101600</xdr:colOff>
      <xdr:row>108</xdr:row>
      <xdr:rowOff>159657</xdr:rowOff>
    </xdr:to>
    <xdr:sp macro="" textlink="">
      <xdr:nvSpPr>
        <xdr:cNvPr id="844" name="楕円 843">
          <a:extLst>
            <a:ext uri="{FF2B5EF4-FFF2-40B4-BE49-F238E27FC236}">
              <a16:creationId xmlns:a16="http://schemas.microsoft.com/office/drawing/2014/main" id="{0A3AD698-96BB-4E4D-B516-C0E3A47DFB4C}"/>
            </a:ext>
          </a:extLst>
        </xdr:cNvPr>
        <xdr:cNvSpPr/>
      </xdr:nvSpPr>
      <xdr:spPr>
        <a:xfrm>
          <a:off x="18345150" y="177174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105592</xdr:rowOff>
    </xdr:from>
    <xdr:to>
      <xdr:col>111</xdr:col>
      <xdr:colOff>177800</xdr:colOff>
      <xdr:row>108</xdr:row>
      <xdr:rowOff>108857</xdr:rowOff>
    </xdr:to>
    <xdr:cxnSp macro="">
      <xdr:nvCxnSpPr>
        <xdr:cNvPr id="845" name="直線コネクタ 844">
          <a:extLst>
            <a:ext uri="{FF2B5EF4-FFF2-40B4-BE49-F238E27FC236}">
              <a16:creationId xmlns:a16="http://schemas.microsoft.com/office/drawing/2014/main" id="{A2192BCE-B95E-4F2D-B127-9AFCBF072C42}"/>
            </a:ext>
          </a:extLst>
        </xdr:cNvPr>
        <xdr:cNvCxnSpPr/>
      </xdr:nvCxnSpPr>
      <xdr:spPr>
        <a:xfrm flipV="1">
          <a:off x="18392775" y="17761767"/>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61323</xdr:rowOff>
    </xdr:from>
    <xdr:to>
      <xdr:col>102</xdr:col>
      <xdr:colOff>165100</xdr:colOff>
      <xdr:row>108</xdr:row>
      <xdr:rowOff>162923</xdr:rowOff>
    </xdr:to>
    <xdr:sp macro="" textlink="">
      <xdr:nvSpPr>
        <xdr:cNvPr id="846" name="楕円 845">
          <a:extLst>
            <a:ext uri="{FF2B5EF4-FFF2-40B4-BE49-F238E27FC236}">
              <a16:creationId xmlns:a16="http://schemas.microsoft.com/office/drawing/2014/main" id="{AD9C8756-EC0E-49F6-A5CD-AF7C5718D0D4}"/>
            </a:ext>
          </a:extLst>
        </xdr:cNvPr>
        <xdr:cNvSpPr/>
      </xdr:nvSpPr>
      <xdr:spPr>
        <a:xfrm>
          <a:off x="17554575" y="177238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108857</xdr:rowOff>
    </xdr:from>
    <xdr:to>
      <xdr:col>107</xdr:col>
      <xdr:colOff>50800</xdr:colOff>
      <xdr:row>108</xdr:row>
      <xdr:rowOff>112123</xdr:rowOff>
    </xdr:to>
    <xdr:cxnSp macro="">
      <xdr:nvCxnSpPr>
        <xdr:cNvPr id="847" name="直線コネクタ 846">
          <a:extLst>
            <a:ext uri="{FF2B5EF4-FFF2-40B4-BE49-F238E27FC236}">
              <a16:creationId xmlns:a16="http://schemas.microsoft.com/office/drawing/2014/main" id="{6610AC92-FFD6-48F9-810C-2992C2A8C180}"/>
            </a:ext>
          </a:extLst>
        </xdr:cNvPr>
        <xdr:cNvCxnSpPr/>
      </xdr:nvCxnSpPr>
      <xdr:spPr>
        <a:xfrm flipV="1">
          <a:off x="17602200" y="17765032"/>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102144</xdr:rowOff>
    </xdr:from>
    <xdr:to>
      <xdr:col>98</xdr:col>
      <xdr:colOff>38100</xdr:colOff>
      <xdr:row>108</xdr:row>
      <xdr:rowOff>32294</xdr:rowOff>
    </xdr:to>
    <xdr:sp macro="" textlink="">
      <xdr:nvSpPr>
        <xdr:cNvPr id="848" name="楕円 847">
          <a:extLst>
            <a:ext uri="{FF2B5EF4-FFF2-40B4-BE49-F238E27FC236}">
              <a16:creationId xmlns:a16="http://schemas.microsoft.com/office/drawing/2014/main" id="{FA263150-7103-4BF1-BE8B-6750FA25B937}"/>
            </a:ext>
          </a:extLst>
        </xdr:cNvPr>
        <xdr:cNvSpPr/>
      </xdr:nvSpPr>
      <xdr:spPr>
        <a:xfrm>
          <a:off x="16754475" y="175932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152944</xdr:rowOff>
    </xdr:from>
    <xdr:to>
      <xdr:col>102</xdr:col>
      <xdr:colOff>114300</xdr:colOff>
      <xdr:row>108</xdr:row>
      <xdr:rowOff>112123</xdr:rowOff>
    </xdr:to>
    <xdr:cxnSp macro="">
      <xdr:nvCxnSpPr>
        <xdr:cNvPr id="849" name="直線コネクタ 848">
          <a:extLst>
            <a:ext uri="{FF2B5EF4-FFF2-40B4-BE49-F238E27FC236}">
              <a16:creationId xmlns:a16="http://schemas.microsoft.com/office/drawing/2014/main" id="{3C5A5D60-0D1F-4121-B2D8-0277241E00B4}"/>
            </a:ext>
          </a:extLst>
        </xdr:cNvPr>
        <xdr:cNvCxnSpPr/>
      </xdr:nvCxnSpPr>
      <xdr:spPr>
        <a:xfrm>
          <a:off x="16802100" y="17640844"/>
          <a:ext cx="8001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50" name="n_1aveValue【庁舎】&#10;一人当たり面積">
          <a:extLst>
            <a:ext uri="{FF2B5EF4-FFF2-40B4-BE49-F238E27FC236}">
              <a16:creationId xmlns:a16="http://schemas.microsoft.com/office/drawing/2014/main" id="{6DAA574C-7178-46DC-90AB-DDA133A6ED7D}"/>
            </a:ext>
          </a:extLst>
        </xdr:cNvPr>
        <xdr:cNvSpPr txBox="1"/>
      </xdr:nvSpPr>
      <xdr:spPr>
        <a:xfrm>
          <a:off x="18983402" y="172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1" name="n_2aveValue【庁舎】&#10;一人当たり面積">
          <a:extLst>
            <a:ext uri="{FF2B5EF4-FFF2-40B4-BE49-F238E27FC236}">
              <a16:creationId xmlns:a16="http://schemas.microsoft.com/office/drawing/2014/main" id="{1786769B-6ADC-4AE7-A37D-7B8690F81BE2}"/>
            </a:ext>
          </a:extLst>
        </xdr:cNvPr>
        <xdr:cNvSpPr txBox="1"/>
      </xdr:nvSpPr>
      <xdr:spPr>
        <a:xfrm>
          <a:off x="18183302" y="1721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2" name="n_3aveValue【庁舎】&#10;一人当たり面積">
          <a:extLst>
            <a:ext uri="{FF2B5EF4-FFF2-40B4-BE49-F238E27FC236}">
              <a16:creationId xmlns:a16="http://schemas.microsoft.com/office/drawing/2014/main" id="{DA44C828-8A86-42E9-A23C-1B4D91AFBC0A}"/>
            </a:ext>
          </a:extLst>
        </xdr:cNvPr>
        <xdr:cNvSpPr txBox="1"/>
      </xdr:nvSpPr>
      <xdr:spPr>
        <a:xfrm>
          <a:off x="17383202" y="1720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3" name="n_4aveValue【庁舎】&#10;一人当たり面積">
          <a:extLst>
            <a:ext uri="{FF2B5EF4-FFF2-40B4-BE49-F238E27FC236}">
              <a16:creationId xmlns:a16="http://schemas.microsoft.com/office/drawing/2014/main" id="{BFC7EA53-0327-4601-8848-85E984372F1E}"/>
            </a:ext>
          </a:extLst>
        </xdr:cNvPr>
        <xdr:cNvSpPr txBox="1"/>
      </xdr:nvSpPr>
      <xdr:spPr>
        <a:xfrm>
          <a:off x="16592627" y="1723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147519</xdr:rowOff>
    </xdr:from>
    <xdr:ext cx="469744" cy="259045"/>
    <xdr:sp macro="" textlink="">
      <xdr:nvSpPr>
        <xdr:cNvPr id="854" name="n_1mainValue【庁舎】&#10;一人当たり面積">
          <a:extLst>
            <a:ext uri="{FF2B5EF4-FFF2-40B4-BE49-F238E27FC236}">
              <a16:creationId xmlns:a16="http://schemas.microsoft.com/office/drawing/2014/main" id="{270DF796-283E-4894-BBEF-592029A905E8}"/>
            </a:ext>
          </a:extLst>
        </xdr:cNvPr>
        <xdr:cNvSpPr txBox="1"/>
      </xdr:nvSpPr>
      <xdr:spPr>
        <a:xfrm>
          <a:off x="18983402" y="1780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150784</xdr:rowOff>
    </xdr:from>
    <xdr:ext cx="469744" cy="259045"/>
    <xdr:sp macro="" textlink="">
      <xdr:nvSpPr>
        <xdr:cNvPr id="855" name="n_2mainValue【庁舎】&#10;一人当たり面積">
          <a:extLst>
            <a:ext uri="{FF2B5EF4-FFF2-40B4-BE49-F238E27FC236}">
              <a16:creationId xmlns:a16="http://schemas.microsoft.com/office/drawing/2014/main" id="{C01E4F8D-4F45-4D8D-8360-90D3BF93C13A}"/>
            </a:ext>
          </a:extLst>
        </xdr:cNvPr>
        <xdr:cNvSpPr txBox="1"/>
      </xdr:nvSpPr>
      <xdr:spPr>
        <a:xfrm>
          <a:off x="18183302" y="17810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154050</xdr:rowOff>
    </xdr:from>
    <xdr:ext cx="469744" cy="259045"/>
    <xdr:sp macro="" textlink="">
      <xdr:nvSpPr>
        <xdr:cNvPr id="856" name="n_3mainValue【庁舎】&#10;一人当たり面積">
          <a:extLst>
            <a:ext uri="{FF2B5EF4-FFF2-40B4-BE49-F238E27FC236}">
              <a16:creationId xmlns:a16="http://schemas.microsoft.com/office/drawing/2014/main" id="{50D01D46-1FAC-4C33-8378-2FEA24DBB497}"/>
            </a:ext>
          </a:extLst>
        </xdr:cNvPr>
        <xdr:cNvSpPr txBox="1"/>
      </xdr:nvSpPr>
      <xdr:spPr>
        <a:xfrm>
          <a:off x="17383202" y="17813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23421</xdr:rowOff>
    </xdr:from>
    <xdr:ext cx="469744" cy="259045"/>
    <xdr:sp macro="" textlink="">
      <xdr:nvSpPr>
        <xdr:cNvPr id="857" name="n_4mainValue【庁舎】&#10;一人当たり面積">
          <a:extLst>
            <a:ext uri="{FF2B5EF4-FFF2-40B4-BE49-F238E27FC236}">
              <a16:creationId xmlns:a16="http://schemas.microsoft.com/office/drawing/2014/main" id="{988E6AAE-D69B-4360-87BF-49D0111663ED}"/>
            </a:ext>
          </a:extLst>
        </xdr:cNvPr>
        <xdr:cNvSpPr txBox="1"/>
      </xdr:nvSpPr>
      <xdr:spPr>
        <a:xfrm>
          <a:off x="16592627" y="1768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DB9301F9-8E21-417E-8C0A-3EF2EEDB353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51A4D045-5F8B-4DB6-82B3-79CFD350D37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C94198DF-4527-4F95-841F-8B176E170BA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類似団体平均と比較し、有形固定資産減価償却率が低くなったのは、令和６年度に供用を開始した総合体育館がオープンしたことが大きな要因である。この要因に伴い、「一人当たり面積」も類似団体平均に大きく近づい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については、類似団体平均に比べ有形固定資産減価償却率が高い傾向となっている。両施設については、今後建替が予定されているので、本指数は改善されていく見込みである。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有形固定資産減価償却率が高い施設が多くあるため、計画的に集約化、長寿命化対策等を行っていく必要がある。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54" t="s">
        <v>131</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2"/>
      <c r="DK1" s="2"/>
      <c r="DL1" s="2"/>
      <c r="DM1" s="2"/>
      <c r="DN1" s="2"/>
      <c r="DO1" s="2"/>
    </row>
    <row r="2" spans="1:119" ht="23.5" x14ac:dyDescent="0.2">
      <c r="B2" s="3" t="s">
        <v>132</v>
      </c>
      <c r="C2" s="3"/>
      <c r="D2" s="10"/>
    </row>
    <row r="3" spans="1:119" ht="18.75" customHeight="1" x14ac:dyDescent="0.2">
      <c r="A3" s="2"/>
      <c r="B3" s="509" t="s">
        <v>133</v>
      </c>
      <c r="C3" s="510"/>
      <c r="D3" s="510"/>
      <c r="E3" s="511"/>
      <c r="F3" s="511"/>
      <c r="G3" s="511"/>
      <c r="H3" s="511"/>
      <c r="I3" s="511"/>
      <c r="J3" s="511"/>
      <c r="K3" s="511"/>
      <c r="L3" s="511" t="s">
        <v>43</v>
      </c>
      <c r="M3" s="511"/>
      <c r="N3" s="511"/>
      <c r="O3" s="511"/>
      <c r="P3" s="511"/>
      <c r="Q3" s="511"/>
      <c r="R3" s="518"/>
      <c r="S3" s="518"/>
      <c r="T3" s="518"/>
      <c r="U3" s="518"/>
      <c r="V3" s="519"/>
      <c r="W3" s="358" t="s">
        <v>138</v>
      </c>
      <c r="X3" s="359"/>
      <c r="Y3" s="359"/>
      <c r="Z3" s="359"/>
      <c r="AA3" s="359"/>
      <c r="AB3" s="510"/>
      <c r="AC3" s="518" t="s">
        <v>139</v>
      </c>
      <c r="AD3" s="359"/>
      <c r="AE3" s="359"/>
      <c r="AF3" s="359"/>
      <c r="AG3" s="359"/>
      <c r="AH3" s="359"/>
      <c r="AI3" s="359"/>
      <c r="AJ3" s="359"/>
      <c r="AK3" s="359"/>
      <c r="AL3" s="360"/>
      <c r="AM3" s="358" t="s">
        <v>140</v>
      </c>
      <c r="AN3" s="359"/>
      <c r="AO3" s="359"/>
      <c r="AP3" s="359"/>
      <c r="AQ3" s="359"/>
      <c r="AR3" s="359"/>
      <c r="AS3" s="359"/>
      <c r="AT3" s="359"/>
      <c r="AU3" s="359"/>
      <c r="AV3" s="359"/>
      <c r="AW3" s="359"/>
      <c r="AX3" s="360"/>
      <c r="AY3" s="355" t="s">
        <v>7</v>
      </c>
      <c r="AZ3" s="356"/>
      <c r="BA3" s="356"/>
      <c r="BB3" s="356"/>
      <c r="BC3" s="356"/>
      <c r="BD3" s="356"/>
      <c r="BE3" s="356"/>
      <c r="BF3" s="356"/>
      <c r="BG3" s="356"/>
      <c r="BH3" s="356"/>
      <c r="BI3" s="356"/>
      <c r="BJ3" s="356"/>
      <c r="BK3" s="356"/>
      <c r="BL3" s="356"/>
      <c r="BM3" s="357"/>
      <c r="BN3" s="358" t="s">
        <v>144</v>
      </c>
      <c r="BO3" s="359"/>
      <c r="BP3" s="359"/>
      <c r="BQ3" s="359"/>
      <c r="BR3" s="359"/>
      <c r="BS3" s="359"/>
      <c r="BT3" s="359"/>
      <c r="BU3" s="360"/>
      <c r="BV3" s="358" t="s">
        <v>145</v>
      </c>
      <c r="BW3" s="359"/>
      <c r="BX3" s="359"/>
      <c r="BY3" s="359"/>
      <c r="BZ3" s="359"/>
      <c r="CA3" s="359"/>
      <c r="CB3" s="359"/>
      <c r="CC3" s="360"/>
      <c r="CD3" s="355" t="s">
        <v>7</v>
      </c>
      <c r="CE3" s="356"/>
      <c r="CF3" s="356"/>
      <c r="CG3" s="356"/>
      <c r="CH3" s="356"/>
      <c r="CI3" s="356"/>
      <c r="CJ3" s="356"/>
      <c r="CK3" s="356"/>
      <c r="CL3" s="356"/>
      <c r="CM3" s="356"/>
      <c r="CN3" s="356"/>
      <c r="CO3" s="356"/>
      <c r="CP3" s="356"/>
      <c r="CQ3" s="356"/>
      <c r="CR3" s="356"/>
      <c r="CS3" s="357"/>
      <c r="CT3" s="358" t="s">
        <v>146</v>
      </c>
      <c r="CU3" s="359"/>
      <c r="CV3" s="359"/>
      <c r="CW3" s="359"/>
      <c r="CX3" s="359"/>
      <c r="CY3" s="359"/>
      <c r="CZ3" s="359"/>
      <c r="DA3" s="360"/>
      <c r="DB3" s="358" t="s">
        <v>45</v>
      </c>
      <c r="DC3" s="359"/>
      <c r="DD3" s="359"/>
      <c r="DE3" s="359"/>
      <c r="DF3" s="359"/>
      <c r="DG3" s="359"/>
      <c r="DH3" s="359"/>
      <c r="DI3" s="360"/>
    </row>
    <row r="4" spans="1:119" ht="18.75" customHeight="1" x14ac:dyDescent="0.2">
      <c r="A4" s="2"/>
      <c r="B4" s="512"/>
      <c r="C4" s="513"/>
      <c r="D4" s="513"/>
      <c r="E4" s="514"/>
      <c r="F4" s="514"/>
      <c r="G4" s="514"/>
      <c r="H4" s="514"/>
      <c r="I4" s="514"/>
      <c r="J4" s="514"/>
      <c r="K4" s="514"/>
      <c r="L4" s="514"/>
      <c r="M4" s="514"/>
      <c r="N4" s="514"/>
      <c r="O4" s="514"/>
      <c r="P4" s="514"/>
      <c r="Q4" s="514"/>
      <c r="R4" s="520"/>
      <c r="S4" s="520"/>
      <c r="T4" s="520"/>
      <c r="U4" s="520"/>
      <c r="V4" s="521"/>
      <c r="W4" s="524"/>
      <c r="X4" s="503"/>
      <c r="Y4" s="503"/>
      <c r="Z4" s="503"/>
      <c r="AA4" s="503"/>
      <c r="AB4" s="513"/>
      <c r="AC4" s="520"/>
      <c r="AD4" s="503"/>
      <c r="AE4" s="503"/>
      <c r="AF4" s="503"/>
      <c r="AG4" s="503"/>
      <c r="AH4" s="503"/>
      <c r="AI4" s="503"/>
      <c r="AJ4" s="503"/>
      <c r="AK4" s="503"/>
      <c r="AL4" s="527"/>
      <c r="AM4" s="525"/>
      <c r="AN4" s="526"/>
      <c r="AO4" s="526"/>
      <c r="AP4" s="526"/>
      <c r="AQ4" s="526"/>
      <c r="AR4" s="526"/>
      <c r="AS4" s="526"/>
      <c r="AT4" s="526"/>
      <c r="AU4" s="526"/>
      <c r="AV4" s="526"/>
      <c r="AW4" s="526"/>
      <c r="AX4" s="528"/>
      <c r="AY4" s="361" t="s">
        <v>148</v>
      </c>
      <c r="AZ4" s="362"/>
      <c r="BA4" s="362"/>
      <c r="BB4" s="362"/>
      <c r="BC4" s="362"/>
      <c r="BD4" s="362"/>
      <c r="BE4" s="362"/>
      <c r="BF4" s="362"/>
      <c r="BG4" s="362"/>
      <c r="BH4" s="362"/>
      <c r="BI4" s="362"/>
      <c r="BJ4" s="362"/>
      <c r="BK4" s="362"/>
      <c r="BL4" s="362"/>
      <c r="BM4" s="363"/>
      <c r="BN4" s="364">
        <v>15517575</v>
      </c>
      <c r="BO4" s="365"/>
      <c r="BP4" s="365"/>
      <c r="BQ4" s="365"/>
      <c r="BR4" s="365"/>
      <c r="BS4" s="365"/>
      <c r="BT4" s="365"/>
      <c r="BU4" s="366"/>
      <c r="BV4" s="364">
        <v>15255134</v>
      </c>
      <c r="BW4" s="365"/>
      <c r="BX4" s="365"/>
      <c r="BY4" s="365"/>
      <c r="BZ4" s="365"/>
      <c r="CA4" s="365"/>
      <c r="CB4" s="365"/>
      <c r="CC4" s="366"/>
      <c r="CD4" s="367" t="s">
        <v>150</v>
      </c>
      <c r="CE4" s="368"/>
      <c r="CF4" s="368"/>
      <c r="CG4" s="368"/>
      <c r="CH4" s="368"/>
      <c r="CI4" s="368"/>
      <c r="CJ4" s="368"/>
      <c r="CK4" s="368"/>
      <c r="CL4" s="368"/>
      <c r="CM4" s="368"/>
      <c r="CN4" s="368"/>
      <c r="CO4" s="368"/>
      <c r="CP4" s="368"/>
      <c r="CQ4" s="368"/>
      <c r="CR4" s="368"/>
      <c r="CS4" s="369"/>
      <c r="CT4" s="370">
        <v>4.8</v>
      </c>
      <c r="CU4" s="371"/>
      <c r="CV4" s="371"/>
      <c r="CW4" s="371"/>
      <c r="CX4" s="371"/>
      <c r="CY4" s="371"/>
      <c r="CZ4" s="371"/>
      <c r="DA4" s="372"/>
      <c r="DB4" s="370">
        <v>3.1</v>
      </c>
      <c r="DC4" s="371"/>
      <c r="DD4" s="371"/>
      <c r="DE4" s="371"/>
      <c r="DF4" s="371"/>
      <c r="DG4" s="371"/>
      <c r="DH4" s="371"/>
      <c r="DI4" s="372"/>
    </row>
    <row r="5" spans="1:119" ht="18.75" customHeight="1" x14ac:dyDescent="0.2">
      <c r="A5" s="2"/>
      <c r="B5" s="515"/>
      <c r="C5" s="516"/>
      <c r="D5" s="516"/>
      <c r="E5" s="517"/>
      <c r="F5" s="517"/>
      <c r="G5" s="517"/>
      <c r="H5" s="517"/>
      <c r="I5" s="517"/>
      <c r="J5" s="517"/>
      <c r="K5" s="517"/>
      <c r="L5" s="517"/>
      <c r="M5" s="517"/>
      <c r="N5" s="517"/>
      <c r="O5" s="517"/>
      <c r="P5" s="517"/>
      <c r="Q5" s="517"/>
      <c r="R5" s="522"/>
      <c r="S5" s="522"/>
      <c r="T5" s="522"/>
      <c r="U5" s="522"/>
      <c r="V5" s="523"/>
      <c r="W5" s="525"/>
      <c r="X5" s="526"/>
      <c r="Y5" s="526"/>
      <c r="Z5" s="526"/>
      <c r="AA5" s="526"/>
      <c r="AB5" s="516"/>
      <c r="AC5" s="522"/>
      <c r="AD5" s="526"/>
      <c r="AE5" s="526"/>
      <c r="AF5" s="526"/>
      <c r="AG5" s="526"/>
      <c r="AH5" s="526"/>
      <c r="AI5" s="526"/>
      <c r="AJ5" s="526"/>
      <c r="AK5" s="526"/>
      <c r="AL5" s="528"/>
      <c r="AM5" s="373" t="s">
        <v>151</v>
      </c>
      <c r="AN5" s="374"/>
      <c r="AO5" s="374"/>
      <c r="AP5" s="374"/>
      <c r="AQ5" s="374"/>
      <c r="AR5" s="374"/>
      <c r="AS5" s="374"/>
      <c r="AT5" s="375"/>
      <c r="AU5" s="376" t="s">
        <v>67</v>
      </c>
      <c r="AV5" s="377"/>
      <c r="AW5" s="377"/>
      <c r="AX5" s="377"/>
      <c r="AY5" s="378" t="s">
        <v>141</v>
      </c>
      <c r="AZ5" s="379"/>
      <c r="BA5" s="379"/>
      <c r="BB5" s="379"/>
      <c r="BC5" s="379"/>
      <c r="BD5" s="379"/>
      <c r="BE5" s="379"/>
      <c r="BF5" s="379"/>
      <c r="BG5" s="379"/>
      <c r="BH5" s="379"/>
      <c r="BI5" s="379"/>
      <c r="BJ5" s="379"/>
      <c r="BK5" s="379"/>
      <c r="BL5" s="379"/>
      <c r="BM5" s="380"/>
      <c r="BN5" s="381">
        <v>15054413</v>
      </c>
      <c r="BO5" s="382"/>
      <c r="BP5" s="382"/>
      <c r="BQ5" s="382"/>
      <c r="BR5" s="382"/>
      <c r="BS5" s="382"/>
      <c r="BT5" s="382"/>
      <c r="BU5" s="383"/>
      <c r="BV5" s="381">
        <v>14760538</v>
      </c>
      <c r="BW5" s="382"/>
      <c r="BX5" s="382"/>
      <c r="BY5" s="382"/>
      <c r="BZ5" s="382"/>
      <c r="CA5" s="382"/>
      <c r="CB5" s="382"/>
      <c r="CC5" s="383"/>
      <c r="CD5" s="384" t="s">
        <v>153</v>
      </c>
      <c r="CE5" s="385"/>
      <c r="CF5" s="385"/>
      <c r="CG5" s="385"/>
      <c r="CH5" s="385"/>
      <c r="CI5" s="385"/>
      <c r="CJ5" s="385"/>
      <c r="CK5" s="385"/>
      <c r="CL5" s="385"/>
      <c r="CM5" s="385"/>
      <c r="CN5" s="385"/>
      <c r="CO5" s="385"/>
      <c r="CP5" s="385"/>
      <c r="CQ5" s="385"/>
      <c r="CR5" s="385"/>
      <c r="CS5" s="386"/>
      <c r="CT5" s="387">
        <v>94.5</v>
      </c>
      <c r="CU5" s="388"/>
      <c r="CV5" s="388"/>
      <c r="CW5" s="388"/>
      <c r="CX5" s="388"/>
      <c r="CY5" s="388"/>
      <c r="CZ5" s="388"/>
      <c r="DA5" s="389"/>
      <c r="DB5" s="387">
        <v>93.8</v>
      </c>
      <c r="DC5" s="388"/>
      <c r="DD5" s="388"/>
      <c r="DE5" s="388"/>
      <c r="DF5" s="388"/>
      <c r="DG5" s="388"/>
      <c r="DH5" s="388"/>
      <c r="DI5" s="389"/>
    </row>
    <row r="6" spans="1:119" ht="18.75" customHeight="1" x14ac:dyDescent="0.2">
      <c r="A6" s="2"/>
      <c r="B6" s="529" t="s">
        <v>154</v>
      </c>
      <c r="C6" s="530"/>
      <c r="D6" s="530"/>
      <c r="E6" s="531"/>
      <c r="F6" s="531"/>
      <c r="G6" s="531"/>
      <c r="H6" s="531"/>
      <c r="I6" s="531"/>
      <c r="J6" s="531"/>
      <c r="K6" s="531"/>
      <c r="L6" s="531" t="s">
        <v>157</v>
      </c>
      <c r="M6" s="531"/>
      <c r="N6" s="531"/>
      <c r="O6" s="531"/>
      <c r="P6" s="531"/>
      <c r="Q6" s="531"/>
      <c r="R6" s="535"/>
      <c r="S6" s="535"/>
      <c r="T6" s="535"/>
      <c r="U6" s="535"/>
      <c r="V6" s="536"/>
      <c r="W6" s="539" t="s">
        <v>158</v>
      </c>
      <c r="X6" s="540"/>
      <c r="Y6" s="540"/>
      <c r="Z6" s="540"/>
      <c r="AA6" s="540"/>
      <c r="AB6" s="530"/>
      <c r="AC6" s="541" t="s">
        <v>159</v>
      </c>
      <c r="AD6" s="542"/>
      <c r="AE6" s="542"/>
      <c r="AF6" s="542"/>
      <c r="AG6" s="542"/>
      <c r="AH6" s="542"/>
      <c r="AI6" s="542"/>
      <c r="AJ6" s="542"/>
      <c r="AK6" s="542"/>
      <c r="AL6" s="543"/>
      <c r="AM6" s="373" t="s">
        <v>71</v>
      </c>
      <c r="AN6" s="374"/>
      <c r="AO6" s="374"/>
      <c r="AP6" s="374"/>
      <c r="AQ6" s="374"/>
      <c r="AR6" s="374"/>
      <c r="AS6" s="374"/>
      <c r="AT6" s="375"/>
      <c r="AU6" s="376" t="s">
        <v>67</v>
      </c>
      <c r="AV6" s="377"/>
      <c r="AW6" s="377"/>
      <c r="AX6" s="377"/>
      <c r="AY6" s="378" t="s">
        <v>162</v>
      </c>
      <c r="AZ6" s="379"/>
      <c r="BA6" s="379"/>
      <c r="BB6" s="379"/>
      <c r="BC6" s="379"/>
      <c r="BD6" s="379"/>
      <c r="BE6" s="379"/>
      <c r="BF6" s="379"/>
      <c r="BG6" s="379"/>
      <c r="BH6" s="379"/>
      <c r="BI6" s="379"/>
      <c r="BJ6" s="379"/>
      <c r="BK6" s="379"/>
      <c r="BL6" s="379"/>
      <c r="BM6" s="380"/>
      <c r="BN6" s="381">
        <v>463162</v>
      </c>
      <c r="BO6" s="382"/>
      <c r="BP6" s="382"/>
      <c r="BQ6" s="382"/>
      <c r="BR6" s="382"/>
      <c r="BS6" s="382"/>
      <c r="BT6" s="382"/>
      <c r="BU6" s="383"/>
      <c r="BV6" s="381">
        <v>494596</v>
      </c>
      <c r="BW6" s="382"/>
      <c r="BX6" s="382"/>
      <c r="BY6" s="382"/>
      <c r="BZ6" s="382"/>
      <c r="CA6" s="382"/>
      <c r="CB6" s="382"/>
      <c r="CC6" s="383"/>
      <c r="CD6" s="384" t="s">
        <v>163</v>
      </c>
      <c r="CE6" s="385"/>
      <c r="CF6" s="385"/>
      <c r="CG6" s="385"/>
      <c r="CH6" s="385"/>
      <c r="CI6" s="385"/>
      <c r="CJ6" s="385"/>
      <c r="CK6" s="385"/>
      <c r="CL6" s="385"/>
      <c r="CM6" s="385"/>
      <c r="CN6" s="385"/>
      <c r="CO6" s="385"/>
      <c r="CP6" s="385"/>
      <c r="CQ6" s="385"/>
      <c r="CR6" s="385"/>
      <c r="CS6" s="386"/>
      <c r="CT6" s="390">
        <v>94.9</v>
      </c>
      <c r="CU6" s="391"/>
      <c r="CV6" s="391"/>
      <c r="CW6" s="391"/>
      <c r="CX6" s="391"/>
      <c r="CY6" s="391"/>
      <c r="CZ6" s="391"/>
      <c r="DA6" s="392"/>
      <c r="DB6" s="390">
        <v>94.6</v>
      </c>
      <c r="DC6" s="391"/>
      <c r="DD6" s="391"/>
      <c r="DE6" s="391"/>
      <c r="DF6" s="391"/>
      <c r="DG6" s="391"/>
      <c r="DH6" s="391"/>
      <c r="DI6" s="392"/>
    </row>
    <row r="7" spans="1:119" ht="18.75" customHeight="1" x14ac:dyDescent="0.2">
      <c r="A7" s="2"/>
      <c r="B7" s="512"/>
      <c r="C7" s="513"/>
      <c r="D7" s="513"/>
      <c r="E7" s="514"/>
      <c r="F7" s="514"/>
      <c r="G7" s="514"/>
      <c r="H7" s="514"/>
      <c r="I7" s="514"/>
      <c r="J7" s="514"/>
      <c r="K7" s="514"/>
      <c r="L7" s="514"/>
      <c r="M7" s="514"/>
      <c r="N7" s="514"/>
      <c r="O7" s="514"/>
      <c r="P7" s="514"/>
      <c r="Q7" s="514"/>
      <c r="R7" s="520"/>
      <c r="S7" s="520"/>
      <c r="T7" s="520"/>
      <c r="U7" s="520"/>
      <c r="V7" s="521"/>
      <c r="W7" s="524"/>
      <c r="X7" s="503"/>
      <c r="Y7" s="503"/>
      <c r="Z7" s="503"/>
      <c r="AA7" s="503"/>
      <c r="AB7" s="513"/>
      <c r="AC7" s="544"/>
      <c r="AD7" s="502"/>
      <c r="AE7" s="502"/>
      <c r="AF7" s="502"/>
      <c r="AG7" s="502"/>
      <c r="AH7" s="502"/>
      <c r="AI7" s="502"/>
      <c r="AJ7" s="502"/>
      <c r="AK7" s="502"/>
      <c r="AL7" s="545"/>
      <c r="AM7" s="373" t="s">
        <v>130</v>
      </c>
      <c r="AN7" s="374"/>
      <c r="AO7" s="374"/>
      <c r="AP7" s="374"/>
      <c r="AQ7" s="374"/>
      <c r="AR7" s="374"/>
      <c r="AS7" s="374"/>
      <c r="AT7" s="375"/>
      <c r="AU7" s="376" t="s">
        <v>67</v>
      </c>
      <c r="AV7" s="377"/>
      <c r="AW7" s="377"/>
      <c r="AX7" s="377"/>
      <c r="AY7" s="378" t="s">
        <v>164</v>
      </c>
      <c r="AZ7" s="379"/>
      <c r="BA7" s="379"/>
      <c r="BB7" s="379"/>
      <c r="BC7" s="379"/>
      <c r="BD7" s="379"/>
      <c r="BE7" s="379"/>
      <c r="BF7" s="379"/>
      <c r="BG7" s="379"/>
      <c r="BH7" s="379"/>
      <c r="BI7" s="379"/>
      <c r="BJ7" s="379"/>
      <c r="BK7" s="379"/>
      <c r="BL7" s="379"/>
      <c r="BM7" s="380"/>
      <c r="BN7" s="381">
        <v>42487</v>
      </c>
      <c r="BO7" s="382"/>
      <c r="BP7" s="382"/>
      <c r="BQ7" s="382"/>
      <c r="BR7" s="382"/>
      <c r="BS7" s="382"/>
      <c r="BT7" s="382"/>
      <c r="BU7" s="383"/>
      <c r="BV7" s="381">
        <v>228111</v>
      </c>
      <c r="BW7" s="382"/>
      <c r="BX7" s="382"/>
      <c r="BY7" s="382"/>
      <c r="BZ7" s="382"/>
      <c r="CA7" s="382"/>
      <c r="CB7" s="382"/>
      <c r="CC7" s="383"/>
      <c r="CD7" s="384" t="s">
        <v>165</v>
      </c>
      <c r="CE7" s="385"/>
      <c r="CF7" s="385"/>
      <c r="CG7" s="385"/>
      <c r="CH7" s="385"/>
      <c r="CI7" s="385"/>
      <c r="CJ7" s="385"/>
      <c r="CK7" s="385"/>
      <c r="CL7" s="385"/>
      <c r="CM7" s="385"/>
      <c r="CN7" s="385"/>
      <c r="CO7" s="385"/>
      <c r="CP7" s="385"/>
      <c r="CQ7" s="385"/>
      <c r="CR7" s="385"/>
      <c r="CS7" s="386"/>
      <c r="CT7" s="381">
        <v>8675903</v>
      </c>
      <c r="CU7" s="382"/>
      <c r="CV7" s="382"/>
      <c r="CW7" s="382"/>
      <c r="CX7" s="382"/>
      <c r="CY7" s="382"/>
      <c r="CZ7" s="382"/>
      <c r="DA7" s="383"/>
      <c r="DB7" s="381">
        <v>8474523</v>
      </c>
      <c r="DC7" s="382"/>
      <c r="DD7" s="382"/>
      <c r="DE7" s="382"/>
      <c r="DF7" s="382"/>
      <c r="DG7" s="382"/>
      <c r="DH7" s="382"/>
      <c r="DI7" s="383"/>
    </row>
    <row r="8" spans="1:119" ht="18.75" customHeight="1" x14ac:dyDescent="0.2">
      <c r="A8" s="2"/>
      <c r="B8" s="532"/>
      <c r="C8" s="533"/>
      <c r="D8" s="533"/>
      <c r="E8" s="534"/>
      <c r="F8" s="534"/>
      <c r="G8" s="534"/>
      <c r="H8" s="534"/>
      <c r="I8" s="534"/>
      <c r="J8" s="534"/>
      <c r="K8" s="534"/>
      <c r="L8" s="534"/>
      <c r="M8" s="534"/>
      <c r="N8" s="534"/>
      <c r="O8" s="534"/>
      <c r="P8" s="534"/>
      <c r="Q8" s="534"/>
      <c r="R8" s="537"/>
      <c r="S8" s="537"/>
      <c r="T8" s="537"/>
      <c r="U8" s="537"/>
      <c r="V8" s="538"/>
      <c r="W8" s="471"/>
      <c r="X8" s="472"/>
      <c r="Y8" s="472"/>
      <c r="Z8" s="472"/>
      <c r="AA8" s="472"/>
      <c r="AB8" s="533"/>
      <c r="AC8" s="546"/>
      <c r="AD8" s="547"/>
      <c r="AE8" s="547"/>
      <c r="AF8" s="547"/>
      <c r="AG8" s="547"/>
      <c r="AH8" s="547"/>
      <c r="AI8" s="547"/>
      <c r="AJ8" s="547"/>
      <c r="AK8" s="547"/>
      <c r="AL8" s="548"/>
      <c r="AM8" s="373" t="s">
        <v>166</v>
      </c>
      <c r="AN8" s="374"/>
      <c r="AO8" s="374"/>
      <c r="AP8" s="374"/>
      <c r="AQ8" s="374"/>
      <c r="AR8" s="374"/>
      <c r="AS8" s="374"/>
      <c r="AT8" s="375"/>
      <c r="AU8" s="376" t="s">
        <v>67</v>
      </c>
      <c r="AV8" s="377"/>
      <c r="AW8" s="377"/>
      <c r="AX8" s="377"/>
      <c r="AY8" s="378" t="s">
        <v>169</v>
      </c>
      <c r="AZ8" s="379"/>
      <c r="BA8" s="379"/>
      <c r="BB8" s="379"/>
      <c r="BC8" s="379"/>
      <c r="BD8" s="379"/>
      <c r="BE8" s="379"/>
      <c r="BF8" s="379"/>
      <c r="BG8" s="379"/>
      <c r="BH8" s="379"/>
      <c r="BI8" s="379"/>
      <c r="BJ8" s="379"/>
      <c r="BK8" s="379"/>
      <c r="BL8" s="379"/>
      <c r="BM8" s="380"/>
      <c r="BN8" s="381">
        <v>420675</v>
      </c>
      <c r="BO8" s="382"/>
      <c r="BP8" s="382"/>
      <c r="BQ8" s="382"/>
      <c r="BR8" s="382"/>
      <c r="BS8" s="382"/>
      <c r="BT8" s="382"/>
      <c r="BU8" s="383"/>
      <c r="BV8" s="381">
        <v>266485</v>
      </c>
      <c r="BW8" s="382"/>
      <c r="BX8" s="382"/>
      <c r="BY8" s="382"/>
      <c r="BZ8" s="382"/>
      <c r="CA8" s="382"/>
      <c r="CB8" s="382"/>
      <c r="CC8" s="383"/>
      <c r="CD8" s="384" t="s">
        <v>170</v>
      </c>
      <c r="CE8" s="385"/>
      <c r="CF8" s="385"/>
      <c r="CG8" s="385"/>
      <c r="CH8" s="385"/>
      <c r="CI8" s="385"/>
      <c r="CJ8" s="385"/>
      <c r="CK8" s="385"/>
      <c r="CL8" s="385"/>
      <c r="CM8" s="385"/>
      <c r="CN8" s="385"/>
      <c r="CO8" s="385"/>
      <c r="CP8" s="385"/>
      <c r="CQ8" s="385"/>
      <c r="CR8" s="385"/>
      <c r="CS8" s="386"/>
      <c r="CT8" s="393">
        <v>0.59</v>
      </c>
      <c r="CU8" s="394"/>
      <c r="CV8" s="394"/>
      <c r="CW8" s="394"/>
      <c r="CX8" s="394"/>
      <c r="CY8" s="394"/>
      <c r="CZ8" s="394"/>
      <c r="DA8" s="395"/>
      <c r="DB8" s="393">
        <v>0.59</v>
      </c>
      <c r="DC8" s="394"/>
      <c r="DD8" s="394"/>
      <c r="DE8" s="394"/>
      <c r="DF8" s="394"/>
      <c r="DG8" s="394"/>
      <c r="DH8" s="394"/>
      <c r="DI8" s="395"/>
    </row>
    <row r="9" spans="1:119" ht="18.75" customHeight="1" x14ac:dyDescent="0.2">
      <c r="A9" s="2"/>
      <c r="B9" s="355" t="s">
        <v>17</v>
      </c>
      <c r="C9" s="356"/>
      <c r="D9" s="356"/>
      <c r="E9" s="356"/>
      <c r="F9" s="356"/>
      <c r="G9" s="356"/>
      <c r="H9" s="356"/>
      <c r="I9" s="356"/>
      <c r="J9" s="356"/>
      <c r="K9" s="453"/>
      <c r="L9" s="406" t="s">
        <v>14</v>
      </c>
      <c r="M9" s="407"/>
      <c r="N9" s="407"/>
      <c r="O9" s="407"/>
      <c r="P9" s="407"/>
      <c r="Q9" s="408"/>
      <c r="R9" s="409">
        <v>38271</v>
      </c>
      <c r="S9" s="410"/>
      <c r="T9" s="410"/>
      <c r="U9" s="410"/>
      <c r="V9" s="411"/>
      <c r="W9" s="358" t="s">
        <v>172</v>
      </c>
      <c r="X9" s="359"/>
      <c r="Y9" s="359"/>
      <c r="Z9" s="359"/>
      <c r="AA9" s="359"/>
      <c r="AB9" s="359"/>
      <c r="AC9" s="359"/>
      <c r="AD9" s="359"/>
      <c r="AE9" s="359"/>
      <c r="AF9" s="359"/>
      <c r="AG9" s="359"/>
      <c r="AH9" s="359"/>
      <c r="AI9" s="359"/>
      <c r="AJ9" s="359"/>
      <c r="AK9" s="359"/>
      <c r="AL9" s="360"/>
      <c r="AM9" s="373" t="s">
        <v>173</v>
      </c>
      <c r="AN9" s="374"/>
      <c r="AO9" s="374"/>
      <c r="AP9" s="374"/>
      <c r="AQ9" s="374"/>
      <c r="AR9" s="374"/>
      <c r="AS9" s="374"/>
      <c r="AT9" s="375"/>
      <c r="AU9" s="376" t="s">
        <v>67</v>
      </c>
      <c r="AV9" s="377"/>
      <c r="AW9" s="377"/>
      <c r="AX9" s="377"/>
      <c r="AY9" s="378" t="s">
        <v>68</v>
      </c>
      <c r="AZ9" s="379"/>
      <c r="BA9" s="379"/>
      <c r="BB9" s="379"/>
      <c r="BC9" s="379"/>
      <c r="BD9" s="379"/>
      <c r="BE9" s="379"/>
      <c r="BF9" s="379"/>
      <c r="BG9" s="379"/>
      <c r="BH9" s="379"/>
      <c r="BI9" s="379"/>
      <c r="BJ9" s="379"/>
      <c r="BK9" s="379"/>
      <c r="BL9" s="379"/>
      <c r="BM9" s="380"/>
      <c r="BN9" s="381">
        <v>154190</v>
      </c>
      <c r="BO9" s="382"/>
      <c r="BP9" s="382"/>
      <c r="BQ9" s="382"/>
      <c r="BR9" s="382"/>
      <c r="BS9" s="382"/>
      <c r="BT9" s="382"/>
      <c r="BU9" s="383"/>
      <c r="BV9" s="381">
        <v>-98069</v>
      </c>
      <c r="BW9" s="382"/>
      <c r="BX9" s="382"/>
      <c r="BY9" s="382"/>
      <c r="BZ9" s="382"/>
      <c r="CA9" s="382"/>
      <c r="CB9" s="382"/>
      <c r="CC9" s="383"/>
      <c r="CD9" s="384" t="s">
        <v>65</v>
      </c>
      <c r="CE9" s="385"/>
      <c r="CF9" s="385"/>
      <c r="CG9" s="385"/>
      <c r="CH9" s="385"/>
      <c r="CI9" s="385"/>
      <c r="CJ9" s="385"/>
      <c r="CK9" s="385"/>
      <c r="CL9" s="385"/>
      <c r="CM9" s="385"/>
      <c r="CN9" s="385"/>
      <c r="CO9" s="385"/>
      <c r="CP9" s="385"/>
      <c r="CQ9" s="385"/>
      <c r="CR9" s="385"/>
      <c r="CS9" s="386"/>
      <c r="CT9" s="387">
        <v>13.1</v>
      </c>
      <c r="CU9" s="388"/>
      <c r="CV9" s="388"/>
      <c r="CW9" s="388"/>
      <c r="CX9" s="388"/>
      <c r="CY9" s="388"/>
      <c r="CZ9" s="388"/>
      <c r="DA9" s="389"/>
      <c r="DB9" s="387">
        <v>13.1</v>
      </c>
      <c r="DC9" s="388"/>
      <c r="DD9" s="388"/>
      <c r="DE9" s="388"/>
      <c r="DF9" s="388"/>
      <c r="DG9" s="388"/>
      <c r="DH9" s="388"/>
      <c r="DI9" s="389"/>
    </row>
    <row r="10" spans="1:119" ht="18.75" customHeight="1" x14ac:dyDescent="0.2">
      <c r="A10" s="2"/>
      <c r="B10" s="355"/>
      <c r="C10" s="356"/>
      <c r="D10" s="356"/>
      <c r="E10" s="356"/>
      <c r="F10" s="356"/>
      <c r="G10" s="356"/>
      <c r="H10" s="356"/>
      <c r="I10" s="356"/>
      <c r="J10" s="356"/>
      <c r="K10" s="453"/>
      <c r="L10" s="396" t="s">
        <v>176</v>
      </c>
      <c r="M10" s="374"/>
      <c r="N10" s="374"/>
      <c r="O10" s="374"/>
      <c r="P10" s="374"/>
      <c r="Q10" s="375"/>
      <c r="R10" s="397">
        <v>39525</v>
      </c>
      <c r="S10" s="398"/>
      <c r="T10" s="398"/>
      <c r="U10" s="398"/>
      <c r="V10" s="399"/>
      <c r="W10" s="524"/>
      <c r="X10" s="503"/>
      <c r="Y10" s="503"/>
      <c r="Z10" s="503"/>
      <c r="AA10" s="503"/>
      <c r="AB10" s="503"/>
      <c r="AC10" s="503"/>
      <c r="AD10" s="503"/>
      <c r="AE10" s="503"/>
      <c r="AF10" s="503"/>
      <c r="AG10" s="503"/>
      <c r="AH10" s="503"/>
      <c r="AI10" s="503"/>
      <c r="AJ10" s="503"/>
      <c r="AK10" s="503"/>
      <c r="AL10" s="527"/>
      <c r="AM10" s="373" t="s">
        <v>177</v>
      </c>
      <c r="AN10" s="374"/>
      <c r="AO10" s="374"/>
      <c r="AP10" s="374"/>
      <c r="AQ10" s="374"/>
      <c r="AR10" s="374"/>
      <c r="AS10" s="374"/>
      <c r="AT10" s="375"/>
      <c r="AU10" s="376" t="s">
        <v>67</v>
      </c>
      <c r="AV10" s="377"/>
      <c r="AW10" s="377"/>
      <c r="AX10" s="377"/>
      <c r="AY10" s="378" t="s">
        <v>179</v>
      </c>
      <c r="AZ10" s="379"/>
      <c r="BA10" s="379"/>
      <c r="BB10" s="379"/>
      <c r="BC10" s="379"/>
      <c r="BD10" s="379"/>
      <c r="BE10" s="379"/>
      <c r="BF10" s="379"/>
      <c r="BG10" s="379"/>
      <c r="BH10" s="379"/>
      <c r="BI10" s="379"/>
      <c r="BJ10" s="379"/>
      <c r="BK10" s="379"/>
      <c r="BL10" s="379"/>
      <c r="BM10" s="380"/>
      <c r="BN10" s="381">
        <v>1452</v>
      </c>
      <c r="BO10" s="382"/>
      <c r="BP10" s="382"/>
      <c r="BQ10" s="382"/>
      <c r="BR10" s="382"/>
      <c r="BS10" s="382"/>
      <c r="BT10" s="382"/>
      <c r="BU10" s="383"/>
      <c r="BV10" s="381">
        <v>32</v>
      </c>
      <c r="BW10" s="382"/>
      <c r="BX10" s="382"/>
      <c r="BY10" s="382"/>
      <c r="BZ10" s="382"/>
      <c r="CA10" s="382"/>
      <c r="CB10" s="382"/>
      <c r="CC10" s="383"/>
      <c r="CD10" s="22" t="s">
        <v>181</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55"/>
      <c r="C11" s="356"/>
      <c r="D11" s="356"/>
      <c r="E11" s="356"/>
      <c r="F11" s="356"/>
      <c r="G11" s="356"/>
      <c r="H11" s="356"/>
      <c r="I11" s="356"/>
      <c r="J11" s="356"/>
      <c r="K11" s="453"/>
      <c r="L11" s="400" t="s">
        <v>184</v>
      </c>
      <c r="M11" s="401"/>
      <c r="N11" s="401"/>
      <c r="O11" s="401"/>
      <c r="P11" s="401"/>
      <c r="Q11" s="402"/>
      <c r="R11" s="403" t="s">
        <v>186</v>
      </c>
      <c r="S11" s="404"/>
      <c r="T11" s="404"/>
      <c r="U11" s="404"/>
      <c r="V11" s="405"/>
      <c r="W11" s="524"/>
      <c r="X11" s="503"/>
      <c r="Y11" s="503"/>
      <c r="Z11" s="503"/>
      <c r="AA11" s="503"/>
      <c r="AB11" s="503"/>
      <c r="AC11" s="503"/>
      <c r="AD11" s="503"/>
      <c r="AE11" s="503"/>
      <c r="AF11" s="503"/>
      <c r="AG11" s="503"/>
      <c r="AH11" s="503"/>
      <c r="AI11" s="503"/>
      <c r="AJ11" s="503"/>
      <c r="AK11" s="503"/>
      <c r="AL11" s="527"/>
      <c r="AM11" s="373" t="s">
        <v>187</v>
      </c>
      <c r="AN11" s="374"/>
      <c r="AO11" s="374"/>
      <c r="AP11" s="374"/>
      <c r="AQ11" s="374"/>
      <c r="AR11" s="374"/>
      <c r="AS11" s="374"/>
      <c r="AT11" s="375"/>
      <c r="AU11" s="376" t="s">
        <v>67</v>
      </c>
      <c r="AV11" s="377"/>
      <c r="AW11" s="377"/>
      <c r="AX11" s="377"/>
      <c r="AY11" s="378" t="s">
        <v>188</v>
      </c>
      <c r="AZ11" s="379"/>
      <c r="BA11" s="379"/>
      <c r="BB11" s="379"/>
      <c r="BC11" s="379"/>
      <c r="BD11" s="379"/>
      <c r="BE11" s="379"/>
      <c r="BF11" s="379"/>
      <c r="BG11" s="379"/>
      <c r="BH11" s="379"/>
      <c r="BI11" s="379"/>
      <c r="BJ11" s="379"/>
      <c r="BK11" s="379"/>
      <c r="BL11" s="379"/>
      <c r="BM11" s="380"/>
      <c r="BN11" s="381">
        <v>0</v>
      </c>
      <c r="BO11" s="382"/>
      <c r="BP11" s="382"/>
      <c r="BQ11" s="382"/>
      <c r="BR11" s="382"/>
      <c r="BS11" s="382"/>
      <c r="BT11" s="382"/>
      <c r="BU11" s="383"/>
      <c r="BV11" s="381">
        <v>0</v>
      </c>
      <c r="BW11" s="382"/>
      <c r="BX11" s="382"/>
      <c r="BY11" s="382"/>
      <c r="BZ11" s="382"/>
      <c r="CA11" s="382"/>
      <c r="CB11" s="382"/>
      <c r="CC11" s="383"/>
      <c r="CD11" s="384" t="s">
        <v>191</v>
      </c>
      <c r="CE11" s="385"/>
      <c r="CF11" s="385"/>
      <c r="CG11" s="385"/>
      <c r="CH11" s="385"/>
      <c r="CI11" s="385"/>
      <c r="CJ11" s="385"/>
      <c r="CK11" s="385"/>
      <c r="CL11" s="385"/>
      <c r="CM11" s="385"/>
      <c r="CN11" s="385"/>
      <c r="CO11" s="385"/>
      <c r="CP11" s="385"/>
      <c r="CQ11" s="385"/>
      <c r="CR11" s="385"/>
      <c r="CS11" s="386"/>
      <c r="CT11" s="393" t="s">
        <v>192</v>
      </c>
      <c r="CU11" s="394"/>
      <c r="CV11" s="394"/>
      <c r="CW11" s="394"/>
      <c r="CX11" s="394"/>
      <c r="CY11" s="394"/>
      <c r="CZ11" s="394"/>
      <c r="DA11" s="395"/>
      <c r="DB11" s="393" t="s">
        <v>192</v>
      </c>
      <c r="DC11" s="394"/>
      <c r="DD11" s="394"/>
      <c r="DE11" s="394"/>
      <c r="DF11" s="394"/>
      <c r="DG11" s="394"/>
      <c r="DH11" s="394"/>
      <c r="DI11" s="395"/>
    </row>
    <row r="12" spans="1:119" ht="18.75" customHeight="1" x14ac:dyDescent="0.2">
      <c r="A12" s="2"/>
      <c r="B12" s="549" t="s">
        <v>194</v>
      </c>
      <c r="C12" s="550"/>
      <c r="D12" s="550"/>
      <c r="E12" s="550"/>
      <c r="F12" s="550"/>
      <c r="G12" s="550"/>
      <c r="H12" s="550"/>
      <c r="I12" s="550"/>
      <c r="J12" s="550"/>
      <c r="K12" s="551"/>
      <c r="L12" s="419" t="s">
        <v>195</v>
      </c>
      <c r="M12" s="420"/>
      <c r="N12" s="420"/>
      <c r="O12" s="420"/>
      <c r="P12" s="420"/>
      <c r="Q12" s="421"/>
      <c r="R12" s="422">
        <v>36331</v>
      </c>
      <c r="S12" s="423"/>
      <c r="T12" s="423"/>
      <c r="U12" s="423"/>
      <c r="V12" s="424"/>
      <c r="W12" s="425" t="s">
        <v>7</v>
      </c>
      <c r="X12" s="377"/>
      <c r="Y12" s="377"/>
      <c r="Z12" s="377"/>
      <c r="AA12" s="377"/>
      <c r="AB12" s="426"/>
      <c r="AC12" s="427" t="s">
        <v>107</v>
      </c>
      <c r="AD12" s="428"/>
      <c r="AE12" s="428"/>
      <c r="AF12" s="428"/>
      <c r="AG12" s="429"/>
      <c r="AH12" s="427" t="s">
        <v>197</v>
      </c>
      <c r="AI12" s="428"/>
      <c r="AJ12" s="428"/>
      <c r="AK12" s="428"/>
      <c r="AL12" s="430"/>
      <c r="AM12" s="373" t="s">
        <v>198</v>
      </c>
      <c r="AN12" s="374"/>
      <c r="AO12" s="374"/>
      <c r="AP12" s="374"/>
      <c r="AQ12" s="374"/>
      <c r="AR12" s="374"/>
      <c r="AS12" s="374"/>
      <c r="AT12" s="375"/>
      <c r="AU12" s="376" t="s">
        <v>201</v>
      </c>
      <c r="AV12" s="377"/>
      <c r="AW12" s="377"/>
      <c r="AX12" s="377"/>
      <c r="AY12" s="378" t="s">
        <v>203</v>
      </c>
      <c r="AZ12" s="379"/>
      <c r="BA12" s="379"/>
      <c r="BB12" s="379"/>
      <c r="BC12" s="379"/>
      <c r="BD12" s="379"/>
      <c r="BE12" s="379"/>
      <c r="BF12" s="379"/>
      <c r="BG12" s="379"/>
      <c r="BH12" s="379"/>
      <c r="BI12" s="379"/>
      <c r="BJ12" s="379"/>
      <c r="BK12" s="379"/>
      <c r="BL12" s="379"/>
      <c r="BM12" s="380"/>
      <c r="BN12" s="381">
        <v>205639</v>
      </c>
      <c r="BO12" s="382"/>
      <c r="BP12" s="382"/>
      <c r="BQ12" s="382"/>
      <c r="BR12" s="382"/>
      <c r="BS12" s="382"/>
      <c r="BT12" s="382"/>
      <c r="BU12" s="383"/>
      <c r="BV12" s="381">
        <v>250884</v>
      </c>
      <c r="BW12" s="382"/>
      <c r="BX12" s="382"/>
      <c r="BY12" s="382"/>
      <c r="BZ12" s="382"/>
      <c r="CA12" s="382"/>
      <c r="CB12" s="382"/>
      <c r="CC12" s="383"/>
      <c r="CD12" s="384" t="s">
        <v>204</v>
      </c>
      <c r="CE12" s="385"/>
      <c r="CF12" s="385"/>
      <c r="CG12" s="385"/>
      <c r="CH12" s="385"/>
      <c r="CI12" s="385"/>
      <c r="CJ12" s="385"/>
      <c r="CK12" s="385"/>
      <c r="CL12" s="385"/>
      <c r="CM12" s="385"/>
      <c r="CN12" s="385"/>
      <c r="CO12" s="385"/>
      <c r="CP12" s="385"/>
      <c r="CQ12" s="385"/>
      <c r="CR12" s="385"/>
      <c r="CS12" s="386"/>
      <c r="CT12" s="393" t="s">
        <v>192</v>
      </c>
      <c r="CU12" s="394"/>
      <c r="CV12" s="394"/>
      <c r="CW12" s="394"/>
      <c r="CX12" s="394"/>
      <c r="CY12" s="394"/>
      <c r="CZ12" s="394"/>
      <c r="DA12" s="395"/>
      <c r="DB12" s="393" t="s">
        <v>192</v>
      </c>
      <c r="DC12" s="394"/>
      <c r="DD12" s="394"/>
      <c r="DE12" s="394"/>
      <c r="DF12" s="394"/>
      <c r="DG12" s="394"/>
      <c r="DH12" s="394"/>
      <c r="DI12" s="395"/>
    </row>
    <row r="13" spans="1:119" ht="18.75" customHeight="1" x14ac:dyDescent="0.2">
      <c r="A13" s="2"/>
      <c r="B13" s="552"/>
      <c r="C13" s="553"/>
      <c r="D13" s="553"/>
      <c r="E13" s="553"/>
      <c r="F13" s="553"/>
      <c r="G13" s="553"/>
      <c r="H13" s="553"/>
      <c r="I13" s="553"/>
      <c r="J13" s="553"/>
      <c r="K13" s="554"/>
      <c r="L13" s="14"/>
      <c r="M13" s="412" t="s">
        <v>206</v>
      </c>
      <c r="N13" s="413"/>
      <c r="O13" s="413"/>
      <c r="P13" s="413"/>
      <c r="Q13" s="414"/>
      <c r="R13" s="415">
        <v>36098</v>
      </c>
      <c r="S13" s="416"/>
      <c r="T13" s="416"/>
      <c r="U13" s="416"/>
      <c r="V13" s="417"/>
      <c r="W13" s="539" t="s">
        <v>207</v>
      </c>
      <c r="X13" s="540"/>
      <c r="Y13" s="540"/>
      <c r="Z13" s="540"/>
      <c r="AA13" s="540"/>
      <c r="AB13" s="530"/>
      <c r="AC13" s="397">
        <v>405</v>
      </c>
      <c r="AD13" s="398"/>
      <c r="AE13" s="398"/>
      <c r="AF13" s="398"/>
      <c r="AG13" s="418"/>
      <c r="AH13" s="397">
        <v>435</v>
      </c>
      <c r="AI13" s="398"/>
      <c r="AJ13" s="398"/>
      <c r="AK13" s="398"/>
      <c r="AL13" s="399"/>
      <c r="AM13" s="373" t="s">
        <v>209</v>
      </c>
      <c r="AN13" s="374"/>
      <c r="AO13" s="374"/>
      <c r="AP13" s="374"/>
      <c r="AQ13" s="374"/>
      <c r="AR13" s="374"/>
      <c r="AS13" s="374"/>
      <c r="AT13" s="375"/>
      <c r="AU13" s="376" t="s">
        <v>201</v>
      </c>
      <c r="AV13" s="377"/>
      <c r="AW13" s="377"/>
      <c r="AX13" s="377"/>
      <c r="AY13" s="378" t="s">
        <v>211</v>
      </c>
      <c r="AZ13" s="379"/>
      <c r="BA13" s="379"/>
      <c r="BB13" s="379"/>
      <c r="BC13" s="379"/>
      <c r="BD13" s="379"/>
      <c r="BE13" s="379"/>
      <c r="BF13" s="379"/>
      <c r="BG13" s="379"/>
      <c r="BH13" s="379"/>
      <c r="BI13" s="379"/>
      <c r="BJ13" s="379"/>
      <c r="BK13" s="379"/>
      <c r="BL13" s="379"/>
      <c r="BM13" s="380"/>
      <c r="BN13" s="381">
        <v>-49997</v>
      </c>
      <c r="BO13" s="382"/>
      <c r="BP13" s="382"/>
      <c r="BQ13" s="382"/>
      <c r="BR13" s="382"/>
      <c r="BS13" s="382"/>
      <c r="BT13" s="382"/>
      <c r="BU13" s="383"/>
      <c r="BV13" s="381">
        <v>-348921</v>
      </c>
      <c r="BW13" s="382"/>
      <c r="BX13" s="382"/>
      <c r="BY13" s="382"/>
      <c r="BZ13" s="382"/>
      <c r="CA13" s="382"/>
      <c r="CB13" s="382"/>
      <c r="CC13" s="383"/>
      <c r="CD13" s="384" t="s">
        <v>212</v>
      </c>
      <c r="CE13" s="385"/>
      <c r="CF13" s="385"/>
      <c r="CG13" s="385"/>
      <c r="CH13" s="385"/>
      <c r="CI13" s="385"/>
      <c r="CJ13" s="385"/>
      <c r="CK13" s="385"/>
      <c r="CL13" s="385"/>
      <c r="CM13" s="385"/>
      <c r="CN13" s="385"/>
      <c r="CO13" s="385"/>
      <c r="CP13" s="385"/>
      <c r="CQ13" s="385"/>
      <c r="CR13" s="385"/>
      <c r="CS13" s="386"/>
      <c r="CT13" s="387">
        <v>6.7</v>
      </c>
      <c r="CU13" s="388"/>
      <c r="CV13" s="388"/>
      <c r="CW13" s="388"/>
      <c r="CX13" s="388"/>
      <c r="CY13" s="388"/>
      <c r="CZ13" s="388"/>
      <c r="DA13" s="389"/>
      <c r="DB13" s="387">
        <v>5.6</v>
      </c>
      <c r="DC13" s="388"/>
      <c r="DD13" s="388"/>
      <c r="DE13" s="388"/>
      <c r="DF13" s="388"/>
      <c r="DG13" s="388"/>
      <c r="DH13" s="388"/>
      <c r="DI13" s="389"/>
    </row>
    <row r="14" spans="1:119" ht="18.75" customHeight="1" x14ac:dyDescent="0.2">
      <c r="A14" s="2"/>
      <c r="B14" s="552"/>
      <c r="C14" s="553"/>
      <c r="D14" s="553"/>
      <c r="E14" s="553"/>
      <c r="F14" s="553"/>
      <c r="G14" s="553"/>
      <c r="H14" s="553"/>
      <c r="I14" s="553"/>
      <c r="J14" s="553"/>
      <c r="K14" s="554"/>
      <c r="L14" s="437" t="s">
        <v>214</v>
      </c>
      <c r="M14" s="438"/>
      <c r="N14" s="438"/>
      <c r="O14" s="438"/>
      <c r="P14" s="438"/>
      <c r="Q14" s="439"/>
      <c r="R14" s="415">
        <v>36800</v>
      </c>
      <c r="S14" s="416"/>
      <c r="T14" s="416"/>
      <c r="U14" s="416"/>
      <c r="V14" s="417"/>
      <c r="W14" s="525"/>
      <c r="X14" s="526"/>
      <c r="Y14" s="526"/>
      <c r="Z14" s="526"/>
      <c r="AA14" s="526"/>
      <c r="AB14" s="516"/>
      <c r="AC14" s="440">
        <v>2.2999999999999998</v>
      </c>
      <c r="AD14" s="441"/>
      <c r="AE14" s="441"/>
      <c r="AF14" s="441"/>
      <c r="AG14" s="442"/>
      <c r="AH14" s="440">
        <v>2.4</v>
      </c>
      <c r="AI14" s="441"/>
      <c r="AJ14" s="441"/>
      <c r="AK14" s="441"/>
      <c r="AL14" s="443"/>
      <c r="AM14" s="373"/>
      <c r="AN14" s="374"/>
      <c r="AO14" s="374"/>
      <c r="AP14" s="374"/>
      <c r="AQ14" s="374"/>
      <c r="AR14" s="374"/>
      <c r="AS14" s="374"/>
      <c r="AT14" s="375"/>
      <c r="AU14" s="376"/>
      <c r="AV14" s="377"/>
      <c r="AW14" s="377"/>
      <c r="AX14" s="377"/>
      <c r="AY14" s="378"/>
      <c r="AZ14" s="379"/>
      <c r="BA14" s="379"/>
      <c r="BB14" s="379"/>
      <c r="BC14" s="379"/>
      <c r="BD14" s="379"/>
      <c r="BE14" s="379"/>
      <c r="BF14" s="379"/>
      <c r="BG14" s="379"/>
      <c r="BH14" s="379"/>
      <c r="BI14" s="379"/>
      <c r="BJ14" s="379"/>
      <c r="BK14" s="379"/>
      <c r="BL14" s="379"/>
      <c r="BM14" s="380"/>
      <c r="BN14" s="381"/>
      <c r="BO14" s="382"/>
      <c r="BP14" s="382"/>
      <c r="BQ14" s="382"/>
      <c r="BR14" s="382"/>
      <c r="BS14" s="382"/>
      <c r="BT14" s="382"/>
      <c r="BU14" s="383"/>
      <c r="BV14" s="381"/>
      <c r="BW14" s="382"/>
      <c r="BX14" s="382"/>
      <c r="BY14" s="382"/>
      <c r="BZ14" s="382"/>
      <c r="CA14" s="382"/>
      <c r="CB14" s="382"/>
      <c r="CC14" s="383"/>
      <c r="CD14" s="431" t="s">
        <v>217</v>
      </c>
      <c r="CE14" s="432"/>
      <c r="CF14" s="432"/>
      <c r="CG14" s="432"/>
      <c r="CH14" s="432"/>
      <c r="CI14" s="432"/>
      <c r="CJ14" s="432"/>
      <c r="CK14" s="432"/>
      <c r="CL14" s="432"/>
      <c r="CM14" s="432"/>
      <c r="CN14" s="432"/>
      <c r="CO14" s="432"/>
      <c r="CP14" s="432"/>
      <c r="CQ14" s="432"/>
      <c r="CR14" s="432"/>
      <c r="CS14" s="433"/>
      <c r="CT14" s="434">
        <v>54.4</v>
      </c>
      <c r="CU14" s="435"/>
      <c r="CV14" s="435"/>
      <c r="CW14" s="435"/>
      <c r="CX14" s="435"/>
      <c r="CY14" s="435"/>
      <c r="CZ14" s="435"/>
      <c r="DA14" s="436"/>
      <c r="DB14" s="434">
        <v>55.3</v>
      </c>
      <c r="DC14" s="435"/>
      <c r="DD14" s="435"/>
      <c r="DE14" s="435"/>
      <c r="DF14" s="435"/>
      <c r="DG14" s="435"/>
      <c r="DH14" s="435"/>
      <c r="DI14" s="436"/>
    </row>
    <row r="15" spans="1:119" ht="18.75" customHeight="1" x14ac:dyDescent="0.2">
      <c r="A15" s="2"/>
      <c r="B15" s="552"/>
      <c r="C15" s="553"/>
      <c r="D15" s="553"/>
      <c r="E15" s="553"/>
      <c r="F15" s="553"/>
      <c r="G15" s="553"/>
      <c r="H15" s="553"/>
      <c r="I15" s="553"/>
      <c r="J15" s="553"/>
      <c r="K15" s="554"/>
      <c r="L15" s="14"/>
      <c r="M15" s="412" t="s">
        <v>206</v>
      </c>
      <c r="N15" s="413"/>
      <c r="O15" s="413"/>
      <c r="P15" s="413"/>
      <c r="Q15" s="414"/>
      <c r="R15" s="415">
        <v>36592</v>
      </c>
      <c r="S15" s="416"/>
      <c r="T15" s="416"/>
      <c r="U15" s="416"/>
      <c r="V15" s="417"/>
      <c r="W15" s="539" t="s">
        <v>6</v>
      </c>
      <c r="X15" s="540"/>
      <c r="Y15" s="540"/>
      <c r="Z15" s="540"/>
      <c r="AA15" s="540"/>
      <c r="AB15" s="530"/>
      <c r="AC15" s="397">
        <v>5885</v>
      </c>
      <c r="AD15" s="398"/>
      <c r="AE15" s="398"/>
      <c r="AF15" s="398"/>
      <c r="AG15" s="418"/>
      <c r="AH15" s="397">
        <v>6028</v>
      </c>
      <c r="AI15" s="398"/>
      <c r="AJ15" s="398"/>
      <c r="AK15" s="398"/>
      <c r="AL15" s="399"/>
      <c r="AM15" s="373"/>
      <c r="AN15" s="374"/>
      <c r="AO15" s="374"/>
      <c r="AP15" s="374"/>
      <c r="AQ15" s="374"/>
      <c r="AR15" s="374"/>
      <c r="AS15" s="374"/>
      <c r="AT15" s="375"/>
      <c r="AU15" s="376"/>
      <c r="AV15" s="377"/>
      <c r="AW15" s="377"/>
      <c r="AX15" s="377"/>
      <c r="AY15" s="361" t="s">
        <v>218</v>
      </c>
      <c r="AZ15" s="362"/>
      <c r="BA15" s="362"/>
      <c r="BB15" s="362"/>
      <c r="BC15" s="362"/>
      <c r="BD15" s="362"/>
      <c r="BE15" s="362"/>
      <c r="BF15" s="362"/>
      <c r="BG15" s="362"/>
      <c r="BH15" s="362"/>
      <c r="BI15" s="362"/>
      <c r="BJ15" s="362"/>
      <c r="BK15" s="362"/>
      <c r="BL15" s="362"/>
      <c r="BM15" s="363"/>
      <c r="BN15" s="364">
        <v>4410536</v>
      </c>
      <c r="BO15" s="365"/>
      <c r="BP15" s="365"/>
      <c r="BQ15" s="365"/>
      <c r="BR15" s="365"/>
      <c r="BS15" s="365"/>
      <c r="BT15" s="365"/>
      <c r="BU15" s="366"/>
      <c r="BV15" s="364">
        <v>4368792</v>
      </c>
      <c r="BW15" s="365"/>
      <c r="BX15" s="365"/>
      <c r="BY15" s="365"/>
      <c r="BZ15" s="365"/>
      <c r="CA15" s="365"/>
      <c r="CB15" s="365"/>
      <c r="CC15" s="366"/>
      <c r="CD15" s="367" t="s">
        <v>205</v>
      </c>
      <c r="CE15" s="368"/>
      <c r="CF15" s="368"/>
      <c r="CG15" s="368"/>
      <c r="CH15" s="368"/>
      <c r="CI15" s="368"/>
      <c r="CJ15" s="368"/>
      <c r="CK15" s="368"/>
      <c r="CL15" s="368"/>
      <c r="CM15" s="368"/>
      <c r="CN15" s="368"/>
      <c r="CO15" s="368"/>
      <c r="CP15" s="368"/>
      <c r="CQ15" s="368"/>
      <c r="CR15" s="368"/>
      <c r="CS15" s="369"/>
      <c r="CT15" s="28"/>
      <c r="CU15" s="31"/>
      <c r="CV15" s="31"/>
      <c r="CW15" s="31"/>
      <c r="CX15" s="31"/>
      <c r="CY15" s="31"/>
      <c r="CZ15" s="31"/>
      <c r="DA15" s="34"/>
      <c r="DB15" s="28"/>
      <c r="DC15" s="31"/>
      <c r="DD15" s="31"/>
      <c r="DE15" s="31"/>
      <c r="DF15" s="31"/>
      <c r="DG15" s="31"/>
      <c r="DH15" s="31"/>
      <c r="DI15" s="34"/>
    </row>
    <row r="16" spans="1:119" ht="18.75" customHeight="1" x14ac:dyDescent="0.2">
      <c r="A16" s="2"/>
      <c r="B16" s="552"/>
      <c r="C16" s="553"/>
      <c r="D16" s="553"/>
      <c r="E16" s="553"/>
      <c r="F16" s="553"/>
      <c r="G16" s="553"/>
      <c r="H16" s="553"/>
      <c r="I16" s="553"/>
      <c r="J16" s="553"/>
      <c r="K16" s="554"/>
      <c r="L16" s="437" t="s">
        <v>220</v>
      </c>
      <c r="M16" s="444"/>
      <c r="N16" s="444"/>
      <c r="O16" s="444"/>
      <c r="P16" s="444"/>
      <c r="Q16" s="445"/>
      <c r="R16" s="446" t="s">
        <v>221</v>
      </c>
      <c r="S16" s="447"/>
      <c r="T16" s="447"/>
      <c r="U16" s="447"/>
      <c r="V16" s="448"/>
      <c r="W16" s="525"/>
      <c r="X16" s="526"/>
      <c r="Y16" s="526"/>
      <c r="Z16" s="526"/>
      <c r="AA16" s="526"/>
      <c r="AB16" s="516"/>
      <c r="AC16" s="440">
        <v>32.700000000000003</v>
      </c>
      <c r="AD16" s="441"/>
      <c r="AE16" s="441"/>
      <c r="AF16" s="441"/>
      <c r="AG16" s="442"/>
      <c r="AH16" s="440">
        <v>33.6</v>
      </c>
      <c r="AI16" s="441"/>
      <c r="AJ16" s="441"/>
      <c r="AK16" s="441"/>
      <c r="AL16" s="443"/>
      <c r="AM16" s="373"/>
      <c r="AN16" s="374"/>
      <c r="AO16" s="374"/>
      <c r="AP16" s="374"/>
      <c r="AQ16" s="374"/>
      <c r="AR16" s="374"/>
      <c r="AS16" s="374"/>
      <c r="AT16" s="375"/>
      <c r="AU16" s="376"/>
      <c r="AV16" s="377"/>
      <c r="AW16" s="377"/>
      <c r="AX16" s="377"/>
      <c r="AY16" s="378" t="s">
        <v>105</v>
      </c>
      <c r="AZ16" s="379"/>
      <c r="BA16" s="379"/>
      <c r="BB16" s="379"/>
      <c r="BC16" s="379"/>
      <c r="BD16" s="379"/>
      <c r="BE16" s="379"/>
      <c r="BF16" s="379"/>
      <c r="BG16" s="379"/>
      <c r="BH16" s="379"/>
      <c r="BI16" s="379"/>
      <c r="BJ16" s="379"/>
      <c r="BK16" s="379"/>
      <c r="BL16" s="379"/>
      <c r="BM16" s="380"/>
      <c r="BN16" s="381">
        <v>7544073</v>
      </c>
      <c r="BO16" s="382"/>
      <c r="BP16" s="382"/>
      <c r="BQ16" s="382"/>
      <c r="BR16" s="382"/>
      <c r="BS16" s="382"/>
      <c r="BT16" s="382"/>
      <c r="BU16" s="383"/>
      <c r="BV16" s="381">
        <v>7316571</v>
      </c>
      <c r="BW16" s="382"/>
      <c r="BX16" s="382"/>
      <c r="BY16" s="382"/>
      <c r="BZ16" s="382"/>
      <c r="CA16" s="382"/>
      <c r="CB16" s="382"/>
      <c r="CC16" s="383"/>
      <c r="CD16" s="21"/>
      <c r="CE16" s="558"/>
      <c r="CF16" s="558"/>
      <c r="CG16" s="558"/>
      <c r="CH16" s="558"/>
      <c r="CI16" s="558"/>
      <c r="CJ16" s="558"/>
      <c r="CK16" s="558"/>
      <c r="CL16" s="558"/>
      <c r="CM16" s="558"/>
      <c r="CN16" s="558"/>
      <c r="CO16" s="558"/>
      <c r="CP16" s="558"/>
      <c r="CQ16" s="558"/>
      <c r="CR16" s="558"/>
      <c r="CS16" s="559"/>
      <c r="CT16" s="387"/>
      <c r="CU16" s="388"/>
      <c r="CV16" s="388"/>
      <c r="CW16" s="388"/>
      <c r="CX16" s="388"/>
      <c r="CY16" s="388"/>
      <c r="CZ16" s="388"/>
      <c r="DA16" s="389"/>
      <c r="DB16" s="387"/>
      <c r="DC16" s="388"/>
      <c r="DD16" s="388"/>
      <c r="DE16" s="388"/>
      <c r="DF16" s="388"/>
      <c r="DG16" s="388"/>
      <c r="DH16" s="388"/>
      <c r="DI16" s="389"/>
    </row>
    <row r="17" spans="1:113" ht="18.75" customHeight="1" x14ac:dyDescent="0.2">
      <c r="A17" s="2"/>
      <c r="B17" s="555"/>
      <c r="C17" s="556"/>
      <c r="D17" s="556"/>
      <c r="E17" s="556"/>
      <c r="F17" s="556"/>
      <c r="G17" s="556"/>
      <c r="H17" s="556"/>
      <c r="I17" s="556"/>
      <c r="J17" s="556"/>
      <c r="K17" s="557"/>
      <c r="L17" s="15"/>
      <c r="M17" s="449" t="s">
        <v>100</v>
      </c>
      <c r="N17" s="450"/>
      <c r="O17" s="450"/>
      <c r="P17" s="450"/>
      <c r="Q17" s="451"/>
      <c r="R17" s="446" t="s">
        <v>223</v>
      </c>
      <c r="S17" s="447"/>
      <c r="T17" s="447"/>
      <c r="U17" s="447"/>
      <c r="V17" s="448"/>
      <c r="W17" s="539" t="s">
        <v>94</v>
      </c>
      <c r="X17" s="540"/>
      <c r="Y17" s="540"/>
      <c r="Z17" s="540"/>
      <c r="AA17" s="540"/>
      <c r="AB17" s="530"/>
      <c r="AC17" s="397">
        <v>11697</v>
      </c>
      <c r="AD17" s="398"/>
      <c r="AE17" s="398"/>
      <c r="AF17" s="398"/>
      <c r="AG17" s="418"/>
      <c r="AH17" s="397">
        <v>11462</v>
      </c>
      <c r="AI17" s="398"/>
      <c r="AJ17" s="398"/>
      <c r="AK17" s="398"/>
      <c r="AL17" s="399"/>
      <c r="AM17" s="373"/>
      <c r="AN17" s="374"/>
      <c r="AO17" s="374"/>
      <c r="AP17" s="374"/>
      <c r="AQ17" s="374"/>
      <c r="AR17" s="374"/>
      <c r="AS17" s="374"/>
      <c r="AT17" s="375"/>
      <c r="AU17" s="376"/>
      <c r="AV17" s="377"/>
      <c r="AW17" s="377"/>
      <c r="AX17" s="377"/>
      <c r="AY17" s="378" t="s">
        <v>226</v>
      </c>
      <c r="AZ17" s="379"/>
      <c r="BA17" s="379"/>
      <c r="BB17" s="379"/>
      <c r="BC17" s="379"/>
      <c r="BD17" s="379"/>
      <c r="BE17" s="379"/>
      <c r="BF17" s="379"/>
      <c r="BG17" s="379"/>
      <c r="BH17" s="379"/>
      <c r="BI17" s="379"/>
      <c r="BJ17" s="379"/>
      <c r="BK17" s="379"/>
      <c r="BL17" s="379"/>
      <c r="BM17" s="380"/>
      <c r="BN17" s="381">
        <v>5507136</v>
      </c>
      <c r="BO17" s="382"/>
      <c r="BP17" s="382"/>
      <c r="BQ17" s="382"/>
      <c r="BR17" s="382"/>
      <c r="BS17" s="382"/>
      <c r="BT17" s="382"/>
      <c r="BU17" s="383"/>
      <c r="BV17" s="381">
        <v>5452867</v>
      </c>
      <c r="BW17" s="382"/>
      <c r="BX17" s="382"/>
      <c r="BY17" s="382"/>
      <c r="BZ17" s="382"/>
      <c r="CA17" s="382"/>
      <c r="CB17" s="382"/>
      <c r="CC17" s="383"/>
      <c r="CD17" s="21"/>
      <c r="CE17" s="558"/>
      <c r="CF17" s="558"/>
      <c r="CG17" s="558"/>
      <c r="CH17" s="558"/>
      <c r="CI17" s="558"/>
      <c r="CJ17" s="558"/>
      <c r="CK17" s="558"/>
      <c r="CL17" s="558"/>
      <c r="CM17" s="558"/>
      <c r="CN17" s="558"/>
      <c r="CO17" s="558"/>
      <c r="CP17" s="558"/>
      <c r="CQ17" s="558"/>
      <c r="CR17" s="558"/>
      <c r="CS17" s="559"/>
      <c r="CT17" s="387"/>
      <c r="CU17" s="388"/>
      <c r="CV17" s="388"/>
      <c r="CW17" s="388"/>
      <c r="CX17" s="388"/>
      <c r="CY17" s="388"/>
      <c r="CZ17" s="388"/>
      <c r="DA17" s="389"/>
      <c r="DB17" s="387"/>
      <c r="DC17" s="388"/>
      <c r="DD17" s="388"/>
      <c r="DE17" s="388"/>
      <c r="DF17" s="388"/>
      <c r="DG17" s="388"/>
      <c r="DH17" s="388"/>
      <c r="DI17" s="389"/>
    </row>
    <row r="18" spans="1:113" ht="18.75" customHeight="1" x14ac:dyDescent="0.2">
      <c r="A18" s="2"/>
      <c r="B18" s="452" t="s">
        <v>227</v>
      </c>
      <c r="C18" s="453"/>
      <c r="D18" s="453"/>
      <c r="E18" s="454"/>
      <c r="F18" s="454"/>
      <c r="G18" s="454"/>
      <c r="H18" s="454"/>
      <c r="I18" s="454"/>
      <c r="J18" s="454"/>
      <c r="K18" s="454"/>
      <c r="L18" s="455">
        <v>54.03</v>
      </c>
      <c r="M18" s="455"/>
      <c r="N18" s="455"/>
      <c r="O18" s="455"/>
      <c r="P18" s="455"/>
      <c r="Q18" s="455"/>
      <c r="R18" s="456"/>
      <c r="S18" s="456"/>
      <c r="T18" s="456"/>
      <c r="U18" s="456"/>
      <c r="V18" s="457"/>
      <c r="W18" s="471"/>
      <c r="X18" s="472"/>
      <c r="Y18" s="472"/>
      <c r="Z18" s="472"/>
      <c r="AA18" s="472"/>
      <c r="AB18" s="533"/>
      <c r="AC18" s="458">
        <v>65</v>
      </c>
      <c r="AD18" s="459"/>
      <c r="AE18" s="459"/>
      <c r="AF18" s="459"/>
      <c r="AG18" s="460"/>
      <c r="AH18" s="458">
        <v>63.9</v>
      </c>
      <c r="AI18" s="459"/>
      <c r="AJ18" s="459"/>
      <c r="AK18" s="459"/>
      <c r="AL18" s="461"/>
      <c r="AM18" s="373"/>
      <c r="AN18" s="374"/>
      <c r="AO18" s="374"/>
      <c r="AP18" s="374"/>
      <c r="AQ18" s="374"/>
      <c r="AR18" s="374"/>
      <c r="AS18" s="374"/>
      <c r="AT18" s="375"/>
      <c r="AU18" s="376"/>
      <c r="AV18" s="377"/>
      <c r="AW18" s="377"/>
      <c r="AX18" s="377"/>
      <c r="AY18" s="378" t="s">
        <v>228</v>
      </c>
      <c r="AZ18" s="379"/>
      <c r="BA18" s="379"/>
      <c r="BB18" s="379"/>
      <c r="BC18" s="379"/>
      <c r="BD18" s="379"/>
      <c r="BE18" s="379"/>
      <c r="BF18" s="379"/>
      <c r="BG18" s="379"/>
      <c r="BH18" s="379"/>
      <c r="BI18" s="379"/>
      <c r="BJ18" s="379"/>
      <c r="BK18" s="379"/>
      <c r="BL18" s="379"/>
      <c r="BM18" s="380"/>
      <c r="BN18" s="381">
        <v>8307764</v>
      </c>
      <c r="BO18" s="382"/>
      <c r="BP18" s="382"/>
      <c r="BQ18" s="382"/>
      <c r="BR18" s="382"/>
      <c r="BS18" s="382"/>
      <c r="BT18" s="382"/>
      <c r="BU18" s="383"/>
      <c r="BV18" s="381">
        <v>7954148</v>
      </c>
      <c r="BW18" s="382"/>
      <c r="BX18" s="382"/>
      <c r="BY18" s="382"/>
      <c r="BZ18" s="382"/>
      <c r="CA18" s="382"/>
      <c r="CB18" s="382"/>
      <c r="CC18" s="383"/>
      <c r="CD18" s="21"/>
      <c r="CE18" s="558"/>
      <c r="CF18" s="558"/>
      <c r="CG18" s="558"/>
      <c r="CH18" s="558"/>
      <c r="CI18" s="558"/>
      <c r="CJ18" s="558"/>
      <c r="CK18" s="558"/>
      <c r="CL18" s="558"/>
      <c r="CM18" s="558"/>
      <c r="CN18" s="558"/>
      <c r="CO18" s="558"/>
      <c r="CP18" s="558"/>
      <c r="CQ18" s="558"/>
      <c r="CR18" s="558"/>
      <c r="CS18" s="559"/>
      <c r="CT18" s="387"/>
      <c r="CU18" s="388"/>
      <c r="CV18" s="388"/>
      <c r="CW18" s="388"/>
      <c r="CX18" s="388"/>
      <c r="CY18" s="388"/>
      <c r="CZ18" s="388"/>
      <c r="DA18" s="389"/>
      <c r="DB18" s="387"/>
      <c r="DC18" s="388"/>
      <c r="DD18" s="388"/>
      <c r="DE18" s="388"/>
      <c r="DF18" s="388"/>
      <c r="DG18" s="388"/>
      <c r="DH18" s="388"/>
      <c r="DI18" s="389"/>
    </row>
    <row r="19" spans="1:113" ht="18.75" customHeight="1" x14ac:dyDescent="0.2">
      <c r="A19" s="2"/>
      <c r="B19" s="452" t="s">
        <v>55</v>
      </c>
      <c r="C19" s="453"/>
      <c r="D19" s="453"/>
      <c r="E19" s="454"/>
      <c r="F19" s="454"/>
      <c r="G19" s="454"/>
      <c r="H19" s="454"/>
      <c r="I19" s="454"/>
      <c r="J19" s="454"/>
      <c r="K19" s="454"/>
      <c r="L19" s="462">
        <v>708</v>
      </c>
      <c r="M19" s="462"/>
      <c r="N19" s="462"/>
      <c r="O19" s="462"/>
      <c r="P19" s="462"/>
      <c r="Q19" s="462"/>
      <c r="R19" s="463"/>
      <c r="S19" s="463"/>
      <c r="T19" s="463"/>
      <c r="U19" s="463"/>
      <c r="V19" s="464"/>
      <c r="W19" s="358"/>
      <c r="X19" s="359"/>
      <c r="Y19" s="359"/>
      <c r="Z19" s="359"/>
      <c r="AA19" s="359"/>
      <c r="AB19" s="359"/>
      <c r="AC19" s="473"/>
      <c r="AD19" s="473"/>
      <c r="AE19" s="473"/>
      <c r="AF19" s="473"/>
      <c r="AG19" s="473"/>
      <c r="AH19" s="473"/>
      <c r="AI19" s="473"/>
      <c r="AJ19" s="473"/>
      <c r="AK19" s="473"/>
      <c r="AL19" s="474"/>
      <c r="AM19" s="373"/>
      <c r="AN19" s="374"/>
      <c r="AO19" s="374"/>
      <c r="AP19" s="374"/>
      <c r="AQ19" s="374"/>
      <c r="AR19" s="374"/>
      <c r="AS19" s="374"/>
      <c r="AT19" s="375"/>
      <c r="AU19" s="376"/>
      <c r="AV19" s="377"/>
      <c r="AW19" s="377"/>
      <c r="AX19" s="377"/>
      <c r="AY19" s="378" t="s">
        <v>229</v>
      </c>
      <c r="AZ19" s="379"/>
      <c r="BA19" s="379"/>
      <c r="BB19" s="379"/>
      <c r="BC19" s="379"/>
      <c r="BD19" s="379"/>
      <c r="BE19" s="379"/>
      <c r="BF19" s="379"/>
      <c r="BG19" s="379"/>
      <c r="BH19" s="379"/>
      <c r="BI19" s="379"/>
      <c r="BJ19" s="379"/>
      <c r="BK19" s="379"/>
      <c r="BL19" s="379"/>
      <c r="BM19" s="380"/>
      <c r="BN19" s="381">
        <v>10459946</v>
      </c>
      <c r="BO19" s="382"/>
      <c r="BP19" s="382"/>
      <c r="BQ19" s="382"/>
      <c r="BR19" s="382"/>
      <c r="BS19" s="382"/>
      <c r="BT19" s="382"/>
      <c r="BU19" s="383"/>
      <c r="BV19" s="381">
        <v>10109053</v>
      </c>
      <c r="BW19" s="382"/>
      <c r="BX19" s="382"/>
      <c r="BY19" s="382"/>
      <c r="BZ19" s="382"/>
      <c r="CA19" s="382"/>
      <c r="CB19" s="382"/>
      <c r="CC19" s="383"/>
      <c r="CD19" s="21"/>
      <c r="CE19" s="558"/>
      <c r="CF19" s="558"/>
      <c r="CG19" s="558"/>
      <c r="CH19" s="558"/>
      <c r="CI19" s="558"/>
      <c r="CJ19" s="558"/>
      <c r="CK19" s="558"/>
      <c r="CL19" s="558"/>
      <c r="CM19" s="558"/>
      <c r="CN19" s="558"/>
      <c r="CO19" s="558"/>
      <c r="CP19" s="558"/>
      <c r="CQ19" s="558"/>
      <c r="CR19" s="558"/>
      <c r="CS19" s="559"/>
      <c r="CT19" s="387"/>
      <c r="CU19" s="388"/>
      <c r="CV19" s="388"/>
      <c r="CW19" s="388"/>
      <c r="CX19" s="388"/>
      <c r="CY19" s="388"/>
      <c r="CZ19" s="388"/>
      <c r="DA19" s="389"/>
      <c r="DB19" s="387"/>
      <c r="DC19" s="388"/>
      <c r="DD19" s="388"/>
      <c r="DE19" s="388"/>
      <c r="DF19" s="388"/>
      <c r="DG19" s="388"/>
      <c r="DH19" s="388"/>
      <c r="DI19" s="389"/>
    </row>
    <row r="20" spans="1:113" ht="18.75" customHeight="1" x14ac:dyDescent="0.2">
      <c r="A20" s="2"/>
      <c r="B20" s="452" t="s">
        <v>233</v>
      </c>
      <c r="C20" s="453"/>
      <c r="D20" s="453"/>
      <c r="E20" s="454"/>
      <c r="F20" s="454"/>
      <c r="G20" s="454"/>
      <c r="H20" s="454"/>
      <c r="I20" s="454"/>
      <c r="J20" s="454"/>
      <c r="K20" s="454"/>
      <c r="L20" s="462">
        <v>15546</v>
      </c>
      <c r="M20" s="462"/>
      <c r="N20" s="462"/>
      <c r="O20" s="462"/>
      <c r="P20" s="462"/>
      <c r="Q20" s="462"/>
      <c r="R20" s="463"/>
      <c r="S20" s="463"/>
      <c r="T20" s="463"/>
      <c r="U20" s="463"/>
      <c r="V20" s="464"/>
      <c r="W20" s="471"/>
      <c r="X20" s="472"/>
      <c r="Y20" s="472"/>
      <c r="Z20" s="472"/>
      <c r="AA20" s="472"/>
      <c r="AB20" s="472"/>
      <c r="AC20" s="465"/>
      <c r="AD20" s="465"/>
      <c r="AE20" s="465"/>
      <c r="AF20" s="465"/>
      <c r="AG20" s="465"/>
      <c r="AH20" s="465"/>
      <c r="AI20" s="465"/>
      <c r="AJ20" s="465"/>
      <c r="AK20" s="465"/>
      <c r="AL20" s="466"/>
      <c r="AM20" s="467"/>
      <c r="AN20" s="401"/>
      <c r="AO20" s="401"/>
      <c r="AP20" s="401"/>
      <c r="AQ20" s="401"/>
      <c r="AR20" s="401"/>
      <c r="AS20" s="401"/>
      <c r="AT20" s="402"/>
      <c r="AU20" s="468"/>
      <c r="AV20" s="469"/>
      <c r="AW20" s="469"/>
      <c r="AX20" s="470"/>
      <c r="AY20" s="378"/>
      <c r="AZ20" s="379"/>
      <c r="BA20" s="379"/>
      <c r="BB20" s="379"/>
      <c r="BC20" s="379"/>
      <c r="BD20" s="379"/>
      <c r="BE20" s="379"/>
      <c r="BF20" s="379"/>
      <c r="BG20" s="379"/>
      <c r="BH20" s="379"/>
      <c r="BI20" s="379"/>
      <c r="BJ20" s="379"/>
      <c r="BK20" s="379"/>
      <c r="BL20" s="379"/>
      <c r="BM20" s="380"/>
      <c r="BN20" s="381"/>
      <c r="BO20" s="382"/>
      <c r="BP20" s="382"/>
      <c r="BQ20" s="382"/>
      <c r="BR20" s="382"/>
      <c r="BS20" s="382"/>
      <c r="BT20" s="382"/>
      <c r="BU20" s="383"/>
      <c r="BV20" s="381"/>
      <c r="BW20" s="382"/>
      <c r="BX20" s="382"/>
      <c r="BY20" s="382"/>
      <c r="BZ20" s="382"/>
      <c r="CA20" s="382"/>
      <c r="CB20" s="382"/>
      <c r="CC20" s="383"/>
      <c r="CD20" s="21"/>
      <c r="CE20" s="558"/>
      <c r="CF20" s="558"/>
      <c r="CG20" s="558"/>
      <c r="CH20" s="558"/>
      <c r="CI20" s="558"/>
      <c r="CJ20" s="558"/>
      <c r="CK20" s="558"/>
      <c r="CL20" s="558"/>
      <c r="CM20" s="558"/>
      <c r="CN20" s="558"/>
      <c r="CO20" s="558"/>
      <c r="CP20" s="558"/>
      <c r="CQ20" s="558"/>
      <c r="CR20" s="558"/>
      <c r="CS20" s="559"/>
      <c r="CT20" s="387"/>
      <c r="CU20" s="388"/>
      <c r="CV20" s="388"/>
      <c r="CW20" s="388"/>
      <c r="CX20" s="388"/>
      <c r="CY20" s="388"/>
      <c r="CZ20" s="388"/>
      <c r="DA20" s="389"/>
      <c r="DB20" s="387"/>
      <c r="DC20" s="388"/>
      <c r="DD20" s="388"/>
      <c r="DE20" s="388"/>
      <c r="DF20" s="388"/>
      <c r="DG20" s="388"/>
      <c r="DH20" s="388"/>
      <c r="DI20" s="389"/>
    </row>
    <row r="21" spans="1:113" ht="18.75" customHeight="1" x14ac:dyDescent="0.2">
      <c r="A21" s="2"/>
      <c r="B21" s="475" t="s">
        <v>235</v>
      </c>
      <c r="C21" s="476"/>
      <c r="D21" s="476"/>
      <c r="E21" s="476"/>
      <c r="F21" s="476"/>
      <c r="G21" s="476"/>
      <c r="H21" s="476"/>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c r="AG21" s="476"/>
      <c r="AH21" s="476"/>
      <c r="AI21" s="476"/>
      <c r="AJ21" s="476"/>
      <c r="AK21" s="476"/>
      <c r="AL21" s="476"/>
      <c r="AM21" s="476"/>
      <c r="AN21" s="476"/>
      <c r="AO21" s="476"/>
      <c r="AP21" s="476"/>
      <c r="AQ21" s="476"/>
      <c r="AR21" s="476"/>
      <c r="AS21" s="476"/>
      <c r="AT21" s="476"/>
      <c r="AU21" s="476"/>
      <c r="AV21" s="476"/>
      <c r="AW21" s="476"/>
      <c r="AX21" s="477"/>
      <c r="AY21" s="478"/>
      <c r="AZ21" s="479"/>
      <c r="BA21" s="479"/>
      <c r="BB21" s="479"/>
      <c r="BC21" s="479"/>
      <c r="BD21" s="479"/>
      <c r="BE21" s="479"/>
      <c r="BF21" s="479"/>
      <c r="BG21" s="479"/>
      <c r="BH21" s="479"/>
      <c r="BI21" s="479"/>
      <c r="BJ21" s="479"/>
      <c r="BK21" s="479"/>
      <c r="BL21" s="479"/>
      <c r="BM21" s="480"/>
      <c r="BN21" s="481"/>
      <c r="BO21" s="482"/>
      <c r="BP21" s="482"/>
      <c r="BQ21" s="482"/>
      <c r="BR21" s="482"/>
      <c r="BS21" s="482"/>
      <c r="BT21" s="482"/>
      <c r="BU21" s="483"/>
      <c r="BV21" s="481"/>
      <c r="BW21" s="482"/>
      <c r="BX21" s="482"/>
      <c r="BY21" s="482"/>
      <c r="BZ21" s="482"/>
      <c r="CA21" s="482"/>
      <c r="CB21" s="482"/>
      <c r="CC21" s="483"/>
      <c r="CD21" s="21"/>
      <c r="CE21" s="558"/>
      <c r="CF21" s="558"/>
      <c r="CG21" s="558"/>
      <c r="CH21" s="558"/>
      <c r="CI21" s="558"/>
      <c r="CJ21" s="558"/>
      <c r="CK21" s="558"/>
      <c r="CL21" s="558"/>
      <c r="CM21" s="558"/>
      <c r="CN21" s="558"/>
      <c r="CO21" s="558"/>
      <c r="CP21" s="558"/>
      <c r="CQ21" s="558"/>
      <c r="CR21" s="558"/>
      <c r="CS21" s="559"/>
      <c r="CT21" s="387"/>
      <c r="CU21" s="388"/>
      <c r="CV21" s="388"/>
      <c r="CW21" s="388"/>
      <c r="CX21" s="388"/>
      <c r="CY21" s="388"/>
      <c r="CZ21" s="388"/>
      <c r="DA21" s="389"/>
      <c r="DB21" s="387"/>
      <c r="DC21" s="388"/>
      <c r="DD21" s="388"/>
      <c r="DE21" s="388"/>
      <c r="DF21" s="388"/>
      <c r="DG21" s="388"/>
      <c r="DH21" s="388"/>
      <c r="DI21" s="389"/>
    </row>
    <row r="22" spans="1:113" ht="18.75" customHeight="1" x14ac:dyDescent="0.2">
      <c r="A22" s="2"/>
      <c r="B22" s="493" t="s">
        <v>236</v>
      </c>
      <c r="C22" s="494"/>
      <c r="D22" s="495"/>
      <c r="E22" s="535" t="s">
        <v>7</v>
      </c>
      <c r="F22" s="540"/>
      <c r="G22" s="540"/>
      <c r="H22" s="540"/>
      <c r="I22" s="540"/>
      <c r="J22" s="540"/>
      <c r="K22" s="530"/>
      <c r="L22" s="535" t="s">
        <v>238</v>
      </c>
      <c r="M22" s="540"/>
      <c r="N22" s="540"/>
      <c r="O22" s="540"/>
      <c r="P22" s="530"/>
      <c r="Q22" s="560" t="s">
        <v>240</v>
      </c>
      <c r="R22" s="561"/>
      <c r="S22" s="561"/>
      <c r="T22" s="561"/>
      <c r="U22" s="561"/>
      <c r="V22" s="562"/>
      <c r="W22" s="574" t="s">
        <v>56</v>
      </c>
      <c r="X22" s="494"/>
      <c r="Y22" s="495"/>
      <c r="Z22" s="535" t="s">
        <v>7</v>
      </c>
      <c r="AA22" s="540"/>
      <c r="AB22" s="540"/>
      <c r="AC22" s="540"/>
      <c r="AD22" s="540"/>
      <c r="AE22" s="540"/>
      <c r="AF22" s="540"/>
      <c r="AG22" s="530"/>
      <c r="AH22" s="566" t="s">
        <v>174</v>
      </c>
      <c r="AI22" s="540"/>
      <c r="AJ22" s="540"/>
      <c r="AK22" s="540"/>
      <c r="AL22" s="530"/>
      <c r="AM22" s="566" t="s">
        <v>241</v>
      </c>
      <c r="AN22" s="567"/>
      <c r="AO22" s="567"/>
      <c r="AP22" s="567"/>
      <c r="AQ22" s="567"/>
      <c r="AR22" s="568"/>
      <c r="AS22" s="560" t="s">
        <v>240</v>
      </c>
      <c r="AT22" s="561"/>
      <c r="AU22" s="561"/>
      <c r="AV22" s="561"/>
      <c r="AW22" s="561"/>
      <c r="AX22" s="572"/>
      <c r="AY22" s="361" t="s">
        <v>243</v>
      </c>
      <c r="AZ22" s="362"/>
      <c r="BA22" s="362"/>
      <c r="BB22" s="362"/>
      <c r="BC22" s="362"/>
      <c r="BD22" s="362"/>
      <c r="BE22" s="362"/>
      <c r="BF22" s="362"/>
      <c r="BG22" s="362"/>
      <c r="BH22" s="362"/>
      <c r="BI22" s="362"/>
      <c r="BJ22" s="362"/>
      <c r="BK22" s="362"/>
      <c r="BL22" s="362"/>
      <c r="BM22" s="363"/>
      <c r="BN22" s="364">
        <v>14895911</v>
      </c>
      <c r="BO22" s="365"/>
      <c r="BP22" s="365"/>
      <c r="BQ22" s="365"/>
      <c r="BR22" s="365"/>
      <c r="BS22" s="365"/>
      <c r="BT22" s="365"/>
      <c r="BU22" s="366"/>
      <c r="BV22" s="364">
        <v>15944922</v>
      </c>
      <c r="BW22" s="365"/>
      <c r="BX22" s="365"/>
      <c r="BY22" s="365"/>
      <c r="BZ22" s="365"/>
      <c r="CA22" s="365"/>
      <c r="CB22" s="365"/>
      <c r="CC22" s="366"/>
      <c r="CD22" s="21"/>
      <c r="CE22" s="558"/>
      <c r="CF22" s="558"/>
      <c r="CG22" s="558"/>
      <c r="CH22" s="558"/>
      <c r="CI22" s="558"/>
      <c r="CJ22" s="558"/>
      <c r="CK22" s="558"/>
      <c r="CL22" s="558"/>
      <c r="CM22" s="558"/>
      <c r="CN22" s="558"/>
      <c r="CO22" s="558"/>
      <c r="CP22" s="558"/>
      <c r="CQ22" s="558"/>
      <c r="CR22" s="558"/>
      <c r="CS22" s="559"/>
      <c r="CT22" s="387"/>
      <c r="CU22" s="388"/>
      <c r="CV22" s="388"/>
      <c r="CW22" s="388"/>
      <c r="CX22" s="388"/>
      <c r="CY22" s="388"/>
      <c r="CZ22" s="388"/>
      <c r="DA22" s="389"/>
      <c r="DB22" s="387"/>
      <c r="DC22" s="388"/>
      <c r="DD22" s="388"/>
      <c r="DE22" s="388"/>
      <c r="DF22" s="388"/>
      <c r="DG22" s="388"/>
      <c r="DH22" s="388"/>
      <c r="DI22" s="389"/>
    </row>
    <row r="23" spans="1:113" ht="18.75" customHeight="1" x14ac:dyDescent="0.2">
      <c r="A23" s="2"/>
      <c r="B23" s="496"/>
      <c r="C23" s="497"/>
      <c r="D23" s="498"/>
      <c r="E23" s="522"/>
      <c r="F23" s="526"/>
      <c r="G23" s="526"/>
      <c r="H23" s="526"/>
      <c r="I23" s="526"/>
      <c r="J23" s="526"/>
      <c r="K23" s="516"/>
      <c r="L23" s="522"/>
      <c r="M23" s="526"/>
      <c r="N23" s="526"/>
      <c r="O23" s="526"/>
      <c r="P23" s="516"/>
      <c r="Q23" s="563"/>
      <c r="R23" s="564"/>
      <c r="S23" s="564"/>
      <c r="T23" s="564"/>
      <c r="U23" s="564"/>
      <c r="V23" s="565"/>
      <c r="W23" s="575"/>
      <c r="X23" s="497"/>
      <c r="Y23" s="498"/>
      <c r="Z23" s="522"/>
      <c r="AA23" s="526"/>
      <c r="AB23" s="526"/>
      <c r="AC23" s="526"/>
      <c r="AD23" s="526"/>
      <c r="AE23" s="526"/>
      <c r="AF23" s="526"/>
      <c r="AG23" s="516"/>
      <c r="AH23" s="522"/>
      <c r="AI23" s="526"/>
      <c r="AJ23" s="526"/>
      <c r="AK23" s="526"/>
      <c r="AL23" s="516"/>
      <c r="AM23" s="569"/>
      <c r="AN23" s="570"/>
      <c r="AO23" s="570"/>
      <c r="AP23" s="570"/>
      <c r="AQ23" s="570"/>
      <c r="AR23" s="571"/>
      <c r="AS23" s="563"/>
      <c r="AT23" s="564"/>
      <c r="AU23" s="564"/>
      <c r="AV23" s="564"/>
      <c r="AW23" s="564"/>
      <c r="AX23" s="573"/>
      <c r="AY23" s="378" t="s">
        <v>245</v>
      </c>
      <c r="AZ23" s="379"/>
      <c r="BA23" s="379"/>
      <c r="BB23" s="379"/>
      <c r="BC23" s="379"/>
      <c r="BD23" s="379"/>
      <c r="BE23" s="379"/>
      <c r="BF23" s="379"/>
      <c r="BG23" s="379"/>
      <c r="BH23" s="379"/>
      <c r="BI23" s="379"/>
      <c r="BJ23" s="379"/>
      <c r="BK23" s="379"/>
      <c r="BL23" s="379"/>
      <c r="BM23" s="380"/>
      <c r="BN23" s="381">
        <v>9291747</v>
      </c>
      <c r="BO23" s="382"/>
      <c r="BP23" s="382"/>
      <c r="BQ23" s="382"/>
      <c r="BR23" s="382"/>
      <c r="BS23" s="382"/>
      <c r="BT23" s="382"/>
      <c r="BU23" s="383"/>
      <c r="BV23" s="381">
        <v>9837926</v>
      </c>
      <c r="BW23" s="382"/>
      <c r="BX23" s="382"/>
      <c r="BY23" s="382"/>
      <c r="BZ23" s="382"/>
      <c r="CA23" s="382"/>
      <c r="CB23" s="382"/>
      <c r="CC23" s="383"/>
      <c r="CD23" s="21"/>
      <c r="CE23" s="558"/>
      <c r="CF23" s="558"/>
      <c r="CG23" s="558"/>
      <c r="CH23" s="558"/>
      <c r="CI23" s="558"/>
      <c r="CJ23" s="558"/>
      <c r="CK23" s="558"/>
      <c r="CL23" s="558"/>
      <c r="CM23" s="558"/>
      <c r="CN23" s="558"/>
      <c r="CO23" s="558"/>
      <c r="CP23" s="558"/>
      <c r="CQ23" s="558"/>
      <c r="CR23" s="558"/>
      <c r="CS23" s="559"/>
      <c r="CT23" s="387"/>
      <c r="CU23" s="388"/>
      <c r="CV23" s="388"/>
      <c r="CW23" s="388"/>
      <c r="CX23" s="388"/>
      <c r="CY23" s="388"/>
      <c r="CZ23" s="388"/>
      <c r="DA23" s="389"/>
      <c r="DB23" s="387"/>
      <c r="DC23" s="388"/>
      <c r="DD23" s="388"/>
      <c r="DE23" s="388"/>
      <c r="DF23" s="388"/>
      <c r="DG23" s="388"/>
      <c r="DH23" s="388"/>
      <c r="DI23" s="389"/>
    </row>
    <row r="24" spans="1:113" ht="18.75" customHeight="1" x14ac:dyDescent="0.2">
      <c r="A24" s="2"/>
      <c r="B24" s="496"/>
      <c r="C24" s="497"/>
      <c r="D24" s="498"/>
      <c r="E24" s="396" t="s">
        <v>247</v>
      </c>
      <c r="F24" s="374"/>
      <c r="G24" s="374"/>
      <c r="H24" s="374"/>
      <c r="I24" s="374"/>
      <c r="J24" s="374"/>
      <c r="K24" s="375"/>
      <c r="L24" s="397">
        <v>1</v>
      </c>
      <c r="M24" s="398"/>
      <c r="N24" s="398"/>
      <c r="O24" s="398"/>
      <c r="P24" s="418"/>
      <c r="Q24" s="397">
        <v>9040</v>
      </c>
      <c r="R24" s="398"/>
      <c r="S24" s="398"/>
      <c r="T24" s="398"/>
      <c r="U24" s="398"/>
      <c r="V24" s="418"/>
      <c r="W24" s="575"/>
      <c r="X24" s="497"/>
      <c r="Y24" s="498"/>
      <c r="Z24" s="396" t="s">
        <v>224</v>
      </c>
      <c r="AA24" s="374"/>
      <c r="AB24" s="374"/>
      <c r="AC24" s="374"/>
      <c r="AD24" s="374"/>
      <c r="AE24" s="374"/>
      <c r="AF24" s="374"/>
      <c r="AG24" s="375"/>
      <c r="AH24" s="397">
        <v>260</v>
      </c>
      <c r="AI24" s="398"/>
      <c r="AJ24" s="398"/>
      <c r="AK24" s="398"/>
      <c r="AL24" s="418"/>
      <c r="AM24" s="397">
        <v>751920</v>
      </c>
      <c r="AN24" s="398"/>
      <c r="AO24" s="398"/>
      <c r="AP24" s="398"/>
      <c r="AQ24" s="398"/>
      <c r="AR24" s="418"/>
      <c r="AS24" s="397">
        <v>2892</v>
      </c>
      <c r="AT24" s="398"/>
      <c r="AU24" s="398"/>
      <c r="AV24" s="398"/>
      <c r="AW24" s="398"/>
      <c r="AX24" s="399"/>
      <c r="AY24" s="478" t="s">
        <v>249</v>
      </c>
      <c r="AZ24" s="479"/>
      <c r="BA24" s="479"/>
      <c r="BB24" s="479"/>
      <c r="BC24" s="479"/>
      <c r="BD24" s="479"/>
      <c r="BE24" s="479"/>
      <c r="BF24" s="479"/>
      <c r="BG24" s="479"/>
      <c r="BH24" s="479"/>
      <c r="BI24" s="479"/>
      <c r="BJ24" s="479"/>
      <c r="BK24" s="479"/>
      <c r="BL24" s="479"/>
      <c r="BM24" s="480"/>
      <c r="BN24" s="381">
        <v>9823998</v>
      </c>
      <c r="BO24" s="382"/>
      <c r="BP24" s="382"/>
      <c r="BQ24" s="382"/>
      <c r="BR24" s="382"/>
      <c r="BS24" s="382"/>
      <c r="BT24" s="382"/>
      <c r="BU24" s="383"/>
      <c r="BV24" s="381">
        <v>10359627</v>
      </c>
      <c r="BW24" s="382"/>
      <c r="BX24" s="382"/>
      <c r="BY24" s="382"/>
      <c r="BZ24" s="382"/>
      <c r="CA24" s="382"/>
      <c r="CB24" s="382"/>
      <c r="CC24" s="383"/>
      <c r="CD24" s="21"/>
      <c r="CE24" s="558"/>
      <c r="CF24" s="558"/>
      <c r="CG24" s="558"/>
      <c r="CH24" s="558"/>
      <c r="CI24" s="558"/>
      <c r="CJ24" s="558"/>
      <c r="CK24" s="558"/>
      <c r="CL24" s="558"/>
      <c r="CM24" s="558"/>
      <c r="CN24" s="558"/>
      <c r="CO24" s="558"/>
      <c r="CP24" s="558"/>
      <c r="CQ24" s="558"/>
      <c r="CR24" s="558"/>
      <c r="CS24" s="559"/>
      <c r="CT24" s="387"/>
      <c r="CU24" s="388"/>
      <c r="CV24" s="388"/>
      <c r="CW24" s="388"/>
      <c r="CX24" s="388"/>
      <c r="CY24" s="388"/>
      <c r="CZ24" s="388"/>
      <c r="DA24" s="389"/>
      <c r="DB24" s="387"/>
      <c r="DC24" s="388"/>
      <c r="DD24" s="388"/>
      <c r="DE24" s="388"/>
      <c r="DF24" s="388"/>
      <c r="DG24" s="388"/>
      <c r="DH24" s="388"/>
      <c r="DI24" s="389"/>
    </row>
    <row r="25" spans="1:113" ht="18.75" customHeight="1" x14ac:dyDescent="0.2">
      <c r="A25" s="2"/>
      <c r="B25" s="496"/>
      <c r="C25" s="497"/>
      <c r="D25" s="498"/>
      <c r="E25" s="396" t="s">
        <v>252</v>
      </c>
      <c r="F25" s="374"/>
      <c r="G25" s="374"/>
      <c r="H25" s="374"/>
      <c r="I25" s="374"/>
      <c r="J25" s="374"/>
      <c r="K25" s="375"/>
      <c r="L25" s="397">
        <v>1</v>
      </c>
      <c r="M25" s="398"/>
      <c r="N25" s="398"/>
      <c r="O25" s="398"/>
      <c r="P25" s="418"/>
      <c r="Q25" s="397">
        <v>7000</v>
      </c>
      <c r="R25" s="398"/>
      <c r="S25" s="398"/>
      <c r="T25" s="398"/>
      <c r="U25" s="398"/>
      <c r="V25" s="418"/>
      <c r="W25" s="575"/>
      <c r="X25" s="497"/>
      <c r="Y25" s="498"/>
      <c r="Z25" s="396" t="s">
        <v>253</v>
      </c>
      <c r="AA25" s="374"/>
      <c r="AB25" s="374"/>
      <c r="AC25" s="374"/>
      <c r="AD25" s="374"/>
      <c r="AE25" s="374"/>
      <c r="AF25" s="374"/>
      <c r="AG25" s="375"/>
      <c r="AH25" s="397" t="s">
        <v>192</v>
      </c>
      <c r="AI25" s="398"/>
      <c r="AJ25" s="398"/>
      <c r="AK25" s="398"/>
      <c r="AL25" s="418"/>
      <c r="AM25" s="397" t="s">
        <v>192</v>
      </c>
      <c r="AN25" s="398"/>
      <c r="AO25" s="398"/>
      <c r="AP25" s="398"/>
      <c r="AQ25" s="398"/>
      <c r="AR25" s="418"/>
      <c r="AS25" s="397" t="s">
        <v>192</v>
      </c>
      <c r="AT25" s="398"/>
      <c r="AU25" s="398"/>
      <c r="AV25" s="398"/>
      <c r="AW25" s="398"/>
      <c r="AX25" s="399"/>
      <c r="AY25" s="361" t="s">
        <v>33</v>
      </c>
      <c r="AZ25" s="362"/>
      <c r="BA25" s="362"/>
      <c r="BB25" s="362"/>
      <c r="BC25" s="362"/>
      <c r="BD25" s="362"/>
      <c r="BE25" s="362"/>
      <c r="BF25" s="362"/>
      <c r="BG25" s="362"/>
      <c r="BH25" s="362"/>
      <c r="BI25" s="362"/>
      <c r="BJ25" s="362"/>
      <c r="BK25" s="362"/>
      <c r="BL25" s="362"/>
      <c r="BM25" s="363"/>
      <c r="BN25" s="364">
        <v>5221707</v>
      </c>
      <c r="BO25" s="365"/>
      <c r="BP25" s="365"/>
      <c r="BQ25" s="365"/>
      <c r="BR25" s="365"/>
      <c r="BS25" s="365"/>
      <c r="BT25" s="365"/>
      <c r="BU25" s="366"/>
      <c r="BV25" s="364">
        <v>5476237</v>
      </c>
      <c r="BW25" s="365"/>
      <c r="BX25" s="365"/>
      <c r="BY25" s="365"/>
      <c r="BZ25" s="365"/>
      <c r="CA25" s="365"/>
      <c r="CB25" s="365"/>
      <c r="CC25" s="366"/>
      <c r="CD25" s="21"/>
      <c r="CE25" s="558"/>
      <c r="CF25" s="558"/>
      <c r="CG25" s="558"/>
      <c r="CH25" s="558"/>
      <c r="CI25" s="558"/>
      <c r="CJ25" s="558"/>
      <c r="CK25" s="558"/>
      <c r="CL25" s="558"/>
      <c r="CM25" s="558"/>
      <c r="CN25" s="558"/>
      <c r="CO25" s="558"/>
      <c r="CP25" s="558"/>
      <c r="CQ25" s="558"/>
      <c r="CR25" s="558"/>
      <c r="CS25" s="559"/>
      <c r="CT25" s="387"/>
      <c r="CU25" s="388"/>
      <c r="CV25" s="388"/>
      <c r="CW25" s="388"/>
      <c r="CX25" s="388"/>
      <c r="CY25" s="388"/>
      <c r="CZ25" s="388"/>
      <c r="DA25" s="389"/>
      <c r="DB25" s="387"/>
      <c r="DC25" s="388"/>
      <c r="DD25" s="388"/>
      <c r="DE25" s="388"/>
      <c r="DF25" s="388"/>
      <c r="DG25" s="388"/>
      <c r="DH25" s="388"/>
      <c r="DI25" s="389"/>
    </row>
    <row r="26" spans="1:113" ht="18.75" customHeight="1" x14ac:dyDescent="0.2">
      <c r="A26" s="2"/>
      <c r="B26" s="496"/>
      <c r="C26" s="497"/>
      <c r="D26" s="498"/>
      <c r="E26" s="396" t="s">
        <v>254</v>
      </c>
      <c r="F26" s="374"/>
      <c r="G26" s="374"/>
      <c r="H26" s="374"/>
      <c r="I26" s="374"/>
      <c r="J26" s="374"/>
      <c r="K26" s="375"/>
      <c r="L26" s="397">
        <v>1</v>
      </c>
      <c r="M26" s="398"/>
      <c r="N26" s="398"/>
      <c r="O26" s="398"/>
      <c r="P26" s="418"/>
      <c r="Q26" s="397">
        <v>5930</v>
      </c>
      <c r="R26" s="398"/>
      <c r="S26" s="398"/>
      <c r="T26" s="398"/>
      <c r="U26" s="398"/>
      <c r="V26" s="418"/>
      <c r="W26" s="575"/>
      <c r="X26" s="497"/>
      <c r="Y26" s="498"/>
      <c r="Z26" s="396" t="s">
        <v>255</v>
      </c>
      <c r="AA26" s="484"/>
      <c r="AB26" s="484"/>
      <c r="AC26" s="484"/>
      <c r="AD26" s="484"/>
      <c r="AE26" s="484"/>
      <c r="AF26" s="484"/>
      <c r="AG26" s="485"/>
      <c r="AH26" s="397">
        <v>7</v>
      </c>
      <c r="AI26" s="398"/>
      <c r="AJ26" s="398"/>
      <c r="AK26" s="398"/>
      <c r="AL26" s="418"/>
      <c r="AM26" s="397">
        <v>21098</v>
      </c>
      <c r="AN26" s="398"/>
      <c r="AO26" s="398"/>
      <c r="AP26" s="398"/>
      <c r="AQ26" s="398"/>
      <c r="AR26" s="418"/>
      <c r="AS26" s="397">
        <v>3014</v>
      </c>
      <c r="AT26" s="398"/>
      <c r="AU26" s="398"/>
      <c r="AV26" s="398"/>
      <c r="AW26" s="398"/>
      <c r="AX26" s="399"/>
      <c r="AY26" s="384" t="s">
        <v>256</v>
      </c>
      <c r="AZ26" s="385"/>
      <c r="BA26" s="385"/>
      <c r="BB26" s="385"/>
      <c r="BC26" s="385"/>
      <c r="BD26" s="385"/>
      <c r="BE26" s="385"/>
      <c r="BF26" s="385"/>
      <c r="BG26" s="385"/>
      <c r="BH26" s="385"/>
      <c r="BI26" s="385"/>
      <c r="BJ26" s="385"/>
      <c r="BK26" s="385"/>
      <c r="BL26" s="385"/>
      <c r="BM26" s="386"/>
      <c r="BN26" s="381" t="s">
        <v>192</v>
      </c>
      <c r="BO26" s="382"/>
      <c r="BP26" s="382"/>
      <c r="BQ26" s="382"/>
      <c r="BR26" s="382"/>
      <c r="BS26" s="382"/>
      <c r="BT26" s="382"/>
      <c r="BU26" s="383"/>
      <c r="BV26" s="381" t="s">
        <v>192</v>
      </c>
      <c r="BW26" s="382"/>
      <c r="BX26" s="382"/>
      <c r="BY26" s="382"/>
      <c r="BZ26" s="382"/>
      <c r="CA26" s="382"/>
      <c r="CB26" s="382"/>
      <c r="CC26" s="383"/>
      <c r="CD26" s="21"/>
      <c r="CE26" s="558"/>
      <c r="CF26" s="558"/>
      <c r="CG26" s="558"/>
      <c r="CH26" s="558"/>
      <c r="CI26" s="558"/>
      <c r="CJ26" s="558"/>
      <c r="CK26" s="558"/>
      <c r="CL26" s="558"/>
      <c r="CM26" s="558"/>
      <c r="CN26" s="558"/>
      <c r="CO26" s="558"/>
      <c r="CP26" s="558"/>
      <c r="CQ26" s="558"/>
      <c r="CR26" s="558"/>
      <c r="CS26" s="559"/>
      <c r="CT26" s="387"/>
      <c r="CU26" s="388"/>
      <c r="CV26" s="388"/>
      <c r="CW26" s="388"/>
      <c r="CX26" s="388"/>
      <c r="CY26" s="388"/>
      <c r="CZ26" s="388"/>
      <c r="DA26" s="389"/>
      <c r="DB26" s="387"/>
      <c r="DC26" s="388"/>
      <c r="DD26" s="388"/>
      <c r="DE26" s="388"/>
      <c r="DF26" s="388"/>
      <c r="DG26" s="388"/>
      <c r="DH26" s="388"/>
      <c r="DI26" s="389"/>
    </row>
    <row r="27" spans="1:113" ht="18.75" customHeight="1" x14ac:dyDescent="0.2">
      <c r="A27" s="2"/>
      <c r="B27" s="496"/>
      <c r="C27" s="497"/>
      <c r="D27" s="498"/>
      <c r="E27" s="396" t="s">
        <v>257</v>
      </c>
      <c r="F27" s="374"/>
      <c r="G27" s="374"/>
      <c r="H27" s="374"/>
      <c r="I27" s="374"/>
      <c r="J27" s="374"/>
      <c r="K27" s="375"/>
      <c r="L27" s="397">
        <v>1</v>
      </c>
      <c r="M27" s="398"/>
      <c r="N27" s="398"/>
      <c r="O27" s="398"/>
      <c r="P27" s="418"/>
      <c r="Q27" s="397">
        <v>3870</v>
      </c>
      <c r="R27" s="398"/>
      <c r="S27" s="398"/>
      <c r="T27" s="398"/>
      <c r="U27" s="398"/>
      <c r="V27" s="418"/>
      <c r="W27" s="575"/>
      <c r="X27" s="497"/>
      <c r="Y27" s="498"/>
      <c r="Z27" s="396" t="s">
        <v>259</v>
      </c>
      <c r="AA27" s="374"/>
      <c r="AB27" s="374"/>
      <c r="AC27" s="374"/>
      <c r="AD27" s="374"/>
      <c r="AE27" s="374"/>
      <c r="AF27" s="374"/>
      <c r="AG27" s="375"/>
      <c r="AH27" s="397" t="s">
        <v>192</v>
      </c>
      <c r="AI27" s="398"/>
      <c r="AJ27" s="398"/>
      <c r="AK27" s="398"/>
      <c r="AL27" s="418"/>
      <c r="AM27" s="397" t="s">
        <v>192</v>
      </c>
      <c r="AN27" s="398"/>
      <c r="AO27" s="398"/>
      <c r="AP27" s="398"/>
      <c r="AQ27" s="398"/>
      <c r="AR27" s="418"/>
      <c r="AS27" s="397" t="s">
        <v>192</v>
      </c>
      <c r="AT27" s="398"/>
      <c r="AU27" s="398"/>
      <c r="AV27" s="398"/>
      <c r="AW27" s="398"/>
      <c r="AX27" s="399"/>
      <c r="AY27" s="431" t="s">
        <v>261</v>
      </c>
      <c r="AZ27" s="432"/>
      <c r="BA27" s="432"/>
      <c r="BB27" s="432"/>
      <c r="BC27" s="432"/>
      <c r="BD27" s="432"/>
      <c r="BE27" s="432"/>
      <c r="BF27" s="432"/>
      <c r="BG27" s="432"/>
      <c r="BH27" s="432"/>
      <c r="BI27" s="432"/>
      <c r="BJ27" s="432"/>
      <c r="BK27" s="432"/>
      <c r="BL27" s="432"/>
      <c r="BM27" s="433"/>
      <c r="BN27" s="481" t="s">
        <v>192</v>
      </c>
      <c r="BO27" s="482"/>
      <c r="BP27" s="482"/>
      <c r="BQ27" s="482"/>
      <c r="BR27" s="482"/>
      <c r="BS27" s="482"/>
      <c r="BT27" s="482"/>
      <c r="BU27" s="483"/>
      <c r="BV27" s="481" t="s">
        <v>192</v>
      </c>
      <c r="BW27" s="482"/>
      <c r="BX27" s="482"/>
      <c r="BY27" s="482"/>
      <c r="BZ27" s="482"/>
      <c r="CA27" s="482"/>
      <c r="CB27" s="482"/>
      <c r="CC27" s="483"/>
      <c r="CD27" s="17"/>
      <c r="CE27" s="558"/>
      <c r="CF27" s="558"/>
      <c r="CG27" s="558"/>
      <c r="CH27" s="558"/>
      <c r="CI27" s="558"/>
      <c r="CJ27" s="558"/>
      <c r="CK27" s="558"/>
      <c r="CL27" s="558"/>
      <c r="CM27" s="558"/>
      <c r="CN27" s="558"/>
      <c r="CO27" s="558"/>
      <c r="CP27" s="558"/>
      <c r="CQ27" s="558"/>
      <c r="CR27" s="558"/>
      <c r="CS27" s="559"/>
      <c r="CT27" s="387"/>
      <c r="CU27" s="388"/>
      <c r="CV27" s="388"/>
      <c r="CW27" s="388"/>
      <c r="CX27" s="388"/>
      <c r="CY27" s="388"/>
      <c r="CZ27" s="388"/>
      <c r="DA27" s="389"/>
      <c r="DB27" s="387"/>
      <c r="DC27" s="388"/>
      <c r="DD27" s="388"/>
      <c r="DE27" s="388"/>
      <c r="DF27" s="388"/>
      <c r="DG27" s="388"/>
      <c r="DH27" s="388"/>
      <c r="DI27" s="389"/>
    </row>
    <row r="28" spans="1:113" ht="18.75" customHeight="1" x14ac:dyDescent="0.2">
      <c r="A28" s="2"/>
      <c r="B28" s="496"/>
      <c r="C28" s="497"/>
      <c r="D28" s="498"/>
      <c r="E28" s="396" t="s">
        <v>262</v>
      </c>
      <c r="F28" s="374"/>
      <c r="G28" s="374"/>
      <c r="H28" s="374"/>
      <c r="I28" s="374"/>
      <c r="J28" s="374"/>
      <c r="K28" s="375"/>
      <c r="L28" s="397">
        <v>1</v>
      </c>
      <c r="M28" s="398"/>
      <c r="N28" s="398"/>
      <c r="O28" s="398"/>
      <c r="P28" s="418"/>
      <c r="Q28" s="397">
        <v>3290</v>
      </c>
      <c r="R28" s="398"/>
      <c r="S28" s="398"/>
      <c r="T28" s="398"/>
      <c r="U28" s="398"/>
      <c r="V28" s="418"/>
      <c r="W28" s="575"/>
      <c r="X28" s="497"/>
      <c r="Y28" s="498"/>
      <c r="Z28" s="396" t="s">
        <v>34</v>
      </c>
      <c r="AA28" s="374"/>
      <c r="AB28" s="374"/>
      <c r="AC28" s="374"/>
      <c r="AD28" s="374"/>
      <c r="AE28" s="374"/>
      <c r="AF28" s="374"/>
      <c r="AG28" s="375"/>
      <c r="AH28" s="397" t="s">
        <v>192</v>
      </c>
      <c r="AI28" s="398"/>
      <c r="AJ28" s="398"/>
      <c r="AK28" s="398"/>
      <c r="AL28" s="418"/>
      <c r="AM28" s="397" t="s">
        <v>192</v>
      </c>
      <c r="AN28" s="398"/>
      <c r="AO28" s="398"/>
      <c r="AP28" s="398"/>
      <c r="AQ28" s="398"/>
      <c r="AR28" s="418"/>
      <c r="AS28" s="397" t="s">
        <v>192</v>
      </c>
      <c r="AT28" s="398"/>
      <c r="AU28" s="398"/>
      <c r="AV28" s="398"/>
      <c r="AW28" s="398"/>
      <c r="AX28" s="399"/>
      <c r="AY28" s="579" t="s">
        <v>265</v>
      </c>
      <c r="AZ28" s="580"/>
      <c r="BA28" s="580"/>
      <c r="BB28" s="581"/>
      <c r="BC28" s="361" t="s">
        <v>99</v>
      </c>
      <c r="BD28" s="362"/>
      <c r="BE28" s="362"/>
      <c r="BF28" s="362"/>
      <c r="BG28" s="362"/>
      <c r="BH28" s="362"/>
      <c r="BI28" s="362"/>
      <c r="BJ28" s="362"/>
      <c r="BK28" s="362"/>
      <c r="BL28" s="362"/>
      <c r="BM28" s="363"/>
      <c r="BN28" s="364">
        <v>1549659</v>
      </c>
      <c r="BO28" s="365"/>
      <c r="BP28" s="365"/>
      <c r="BQ28" s="365"/>
      <c r="BR28" s="365"/>
      <c r="BS28" s="365"/>
      <c r="BT28" s="365"/>
      <c r="BU28" s="366"/>
      <c r="BV28" s="364">
        <v>1603846</v>
      </c>
      <c r="BW28" s="365"/>
      <c r="BX28" s="365"/>
      <c r="BY28" s="365"/>
      <c r="BZ28" s="365"/>
      <c r="CA28" s="365"/>
      <c r="CB28" s="365"/>
      <c r="CC28" s="366"/>
      <c r="CD28" s="21"/>
      <c r="CE28" s="558"/>
      <c r="CF28" s="558"/>
      <c r="CG28" s="558"/>
      <c r="CH28" s="558"/>
      <c r="CI28" s="558"/>
      <c r="CJ28" s="558"/>
      <c r="CK28" s="558"/>
      <c r="CL28" s="558"/>
      <c r="CM28" s="558"/>
      <c r="CN28" s="558"/>
      <c r="CO28" s="558"/>
      <c r="CP28" s="558"/>
      <c r="CQ28" s="558"/>
      <c r="CR28" s="558"/>
      <c r="CS28" s="559"/>
      <c r="CT28" s="387"/>
      <c r="CU28" s="388"/>
      <c r="CV28" s="388"/>
      <c r="CW28" s="388"/>
      <c r="CX28" s="388"/>
      <c r="CY28" s="388"/>
      <c r="CZ28" s="388"/>
      <c r="DA28" s="389"/>
      <c r="DB28" s="387"/>
      <c r="DC28" s="388"/>
      <c r="DD28" s="388"/>
      <c r="DE28" s="388"/>
      <c r="DF28" s="388"/>
      <c r="DG28" s="388"/>
      <c r="DH28" s="388"/>
      <c r="DI28" s="389"/>
    </row>
    <row r="29" spans="1:113" ht="18.75" customHeight="1" x14ac:dyDescent="0.2">
      <c r="A29" s="2"/>
      <c r="B29" s="496"/>
      <c r="C29" s="497"/>
      <c r="D29" s="498"/>
      <c r="E29" s="396" t="s">
        <v>266</v>
      </c>
      <c r="F29" s="374"/>
      <c r="G29" s="374"/>
      <c r="H29" s="374"/>
      <c r="I29" s="374"/>
      <c r="J29" s="374"/>
      <c r="K29" s="375"/>
      <c r="L29" s="397">
        <v>16</v>
      </c>
      <c r="M29" s="398"/>
      <c r="N29" s="398"/>
      <c r="O29" s="398"/>
      <c r="P29" s="418"/>
      <c r="Q29" s="397">
        <v>3130</v>
      </c>
      <c r="R29" s="398"/>
      <c r="S29" s="398"/>
      <c r="T29" s="398"/>
      <c r="U29" s="398"/>
      <c r="V29" s="418"/>
      <c r="W29" s="576"/>
      <c r="X29" s="577"/>
      <c r="Y29" s="578"/>
      <c r="Z29" s="396" t="s">
        <v>268</v>
      </c>
      <c r="AA29" s="374"/>
      <c r="AB29" s="374"/>
      <c r="AC29" s="374"/>
      <c r="AD29" s="374"/>
      <c r="AE29" s="374"/>
      <c r="AF29" s="374"/>
      <c r="AG29" s="375"/>
      <c r="AH29" s="397">
        <v>260</v>
      </c>
      <c r="AI29" s="398"/>
      <c r="AJ29" s="398"/>
      <c r="AK29" s="398"/>
      <c r="AL29" s="418"/>
      <c r="AM29" s="397">
        <v>751920</v>
      </c>
      <c r="AN29" s="398"/>
      <c r="AO29" s="398"/>
      <c r="AP29" s="398"/>
      <c r="AQ29" s="398"/>
      <c r="AR29" s="418"/>
      <c r="AS29" s="397">
        <v>2892</v>
      </c>
      <c r="AT29" s="398"/>
      <c r="AU29" s="398"/>
      <c r="AV29" s="398"/>
      <c r="AW29" s="398"/>
      <c r="AX29" s="399"/>
      <c r="AY29" s="582"/>
      <c r="AZ29" s="583"/>
      <c r="BA29" s="583"/>
      <c r="BB29" s="584"/>
      <c r="BC29" s="378" t="s">
        <v>269</v>
      </c>
      <c r="BD29" s="379"/>
      <c r="BE29" s="379"/>
      <c r="BF29" s="379"/>
      <c r="BG29" s="379"/>
      <c r="BH29" s="379"/>
      <c r="BI29" s="379"/>
      <c r="BJ29" s="379"/>
      <c r="BK29" s="379"/>
      <c r="BL29" s="379"/>
      <c r="BM29" s="380"/>
      <c r="BN29" s="381">
        <v>451598</v>
      </c>
      <c r="BO29" s="382"/>
      <c r="BP29" s="382"/>
      <c r="BQ29" s="382"/>
      <c r="BR29" s="382"/>
      <c r="BS29" s="382"/>
      <c r="BT29" s="382"/>
      <c r="BU29" s="383"/>
      <c r="BV29" s="381">
        <v>398147</v>
      </c>
      <c r="BW29" s="382"/>
      <c r="BX29" s="382"/>
      <c r="BY29" s="382"/>
      <c r="BZ29" s="382"/>
      <c r="CA29" s="382"/>
      <c r="CB29" s="382"/>
      <c r="CC29" s="383"/>
      <c r="CD29" s="17"/>
      <c r="CE29" s="558"/>
      <c r="CF29" s="558"/>
      <c r="CG29" s="558"/>
      <c r="CH29" s="558"/>
      <c r="CI29" s="558"/>
      <c r="CJ29" s="558"/>
      <c r="CK29" s="558"/>
      <c r="CL29" s="558"/>
      <c r="CM29" s="558"/>
      <c r="CN29" s="558"/>
      <c r="CO29" s="558"/>
      <c r="CP29" s="558"/>
      <c r="CQ29" s="558"/>
      <c r="CR29" s="558"/>
      <c r="CS29" s="559"/>
      <c r="CT29" s="387"/>
      <c r="CU29" s="388"/>
      <c r="CV29" s="388"/>
      <c r="CW29" s="388"/>
      <c r="CX29" s="388"/>
      <c r="CY29" s="388"/>
      <c r="CZ29" s="388"/>
      <c r="DA29" s="389"/>
      <c r="DB29" s="387"/>
      <c r="DC29" s="388"/>
      <c r="DD29" s="388"/>
      <c r="DE29" s="388"/>
      <c r="DF29" s="388"/>
      <c r="DG29" s="388"/>
      <c r="DH29" s="388"/>
      <c r="DI29" s="389"/>
    </row>
    <row r="30" spans="1:113" ht="18.75" customHeight="1" x14ac:dyDescent="0.2">
      <c r="A30" s="2"/>
      <c r="B30" s="499"/>
      <c r="C30" s="500"/>
      <c r="D30" s="501"/>
      <c r="E30" s="400"/>
      <c r="F30" s="401"/>
      <c r="G30" s="401"/>
      <c r="H30" s="401"/>
      <c r="I30" s="401"/>
      <c r="J30" s="401"/>
      <c r="K30" s="402"/>
      <c r="L30" s="486"/>
      <c r="M30" s="487"/>
      <c r="N30" s="487"/>
      <c r="O30" s="487"/>
      <c r="P30" s="488"/>
      <c r="Q30" s="486"/>
      <c r="R30" s="487"/>
      <c r="S30" s="487"/>
      <c r="T30" s="487"/>
      <c r="U30" s="487"/>
      <c r="V30" s="488"/>
      <c r="W30" s="489" t="s">
        <v>271</v>
      </c>
      <c r="X30" s="490"/>
      <c r="Y30" s="490"/>
      <c r="Z30" s="490"/>
      <c r="AA30" s="490"/>
      <c r="AB30" s="490"/>
      <c r="AC30" s="490"/>
      <c r="AD30" s="490"/>
      <c r="AE30" s="490"/>
      <c r="AF30" s="490"/>
      <c r="AG30" s="491"/>
      <c r="AH30" s="458">
        <v>98.1</v>
      </c>
      <c r="AI30" s="459"/>
      <c r="AJ30" s="459"/>
      <c r="AK30" s="459"/>
      <c r="AL30" s="459"/>
      <c r="AM30" s="459"/>
      <c r="AN30" s="459"/>
      <c r="AO30" s="459"/>
      <c r="AP30" s="459"/>
      <c r="AQ30" s="459"/>
      <c r="AR30" s="459"/>
      <c r="AS30" s="459"/>
      <c r="AT30" s="459"/>
      <c r="AU30" s="459"/>
      <c r="AV30" s="459"/>
      <c r="AW30" s="459"/>
      <c r="AX30" s="461"/>
      <c r="AY30" s="585"/>
      <c r="AZ30" s="586"/>
      <c r="BA30" s="586"/>
      <c r="BB30" s="587"/>
      <c r="BC30" s="478" t="s">
        <v>66</v>
      </c>
      <c r="BD30" s="479"/>
      <c r="BE30" s="479"/>
      <c r="BF30" s="479"/>
      <c r="BG30" s="479"/>
      <c r="BH30" s="479"/>
      <c r="BI30" s="479"/>
      <c r="BJ30" s="479"/>
      <c r="BK30" s="479"/>
      <c r="BL30" s="479"/>
      <c r="BM30" s="480"/>
      <c r="BN30" s="481">
        <v>2283587</v>
      </c>
      <c r="BO30" s="482"/>
      <c r="BP30" s="482"/>
      <c r="BQ30" s="482"/>
      <c r="BR30" s="482"/>
      <c r="BS30" s="482"/>
      <c r="BT30" s="482"/>
      <c r="BU30" s="483"/>
      <c r="BV30" s="481">
        <v>2502112</v>
      </c>
      <c r="BW30" s="482"/>
      <c r="BX30" s="482"/>
      <c r="BY30" s="482"/>
      <c r="BZ30" s="482"/>
      <c r="CA30" s="482"/>
      <c r="CB30" s="482"/>
      <c r="CC30" s="48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92" t="s">
        <v>178</v>
      </c>
      <c r="D32" s="492"/>
      <c r="E32" s="492"/>
      <c r="F32" s="492"/>
      <c r="G32" s="492"/>
      <c r="H32" s="492"/>
      <c r="I32" s="492"/>
      <c r="J32" s="492"/>
      <c r="K32" s="492"/>
      <c r="L32" s="492"/>
      <c r="M32" s="492"/>
      <c r="N32" s="492"/>
      <c r="O32" s="492"/>
      <c r="P32" s="492"/>
      <c r="Q32" s="492"/>
      <c r="R32" s="492"/>
      <c r="S32" s="492"/>
      <c r="U32" s="385" t="s">
        <v>89</v>
      </c>
      <c r="V32" s="385"/>
      <c r="W32" s="385"/>
      <c r="X32" s="385"/>
      <c r="Y32" s="385"/>
      <c r="Z32" s="385"/>
      <c r="AA32" s="385"/>
      <c r="AB32" s="385"/>
      <c r="AC32" s="385"/>
      <c r="AD32" s="385"/>
      <c r="AE32" s="385"/>
      <c r="AF32" s="385"/>
      <c r="AG32" s="385"/>
      <c r="AH32" s="385"/>
      <c r="AI32" s="385"/>
      <c r="AJ32" s="385"/>
      <c r="AK32" s="385"/>
      <c r="AM32" s="385" t="s">
        <v>273</v>
      </c>
      <c r="AN32" s="385"/>
      <c r="AO32" s="385"/>
      <c r="AP32" s="385"/>
      <c r="AQ32" s="385"/>
      <c r="AR32" s="385"/>
      <c r="AS32" s="385"/>
      <c r="AT32" s="385"/>
      <c r="AU32" s="385"/>
      <c r="AV32" s="385"/>
      <c r="AW32" s="385"/>
      <c r="AX32" s="385"/>
      <c r="AY32" s="385"/>
      <c r="AZ32" s="385"/>
      <c r="BA32" s="385"/>
      <c r="BB32" s="385"/>
      <c r="BC32" s="385"/>
      <c r="BE32" s="385" t="s">
        <v>274</v>
      </c>
      <c r="BF32" s="385"/>
      <c r="BG32" s="385"/>
      <c r="BH32" s="385"/>
      <c r="BI32" s="385"/>
      <c r="BJ32" s="385"/>
      <c r="BK32" s="385"/>
      <c r="BL32" s="385"/>
      <c r="BM32" s="385"/>
      <c r="BN32" s="385"/>
      <c r="BO32" s="385"/>
      <c r="BP32" s="385"/>
      <c r="BQ32" s="385"/>
      <c r="BR32" s="385"/>
      <c r="BS32" s="385"/>
      <c r="BT32" s="385"/>
      <c r="BU32" s="385"/>
      <c r="BW32" s="385" t="s">
        <v>276</v>
      </c>
      <c r="BX32" s="385"/>
      <c r="BY32" s="385"/>
      <c r="BZ32" s="385"/>
      <c r="CA32" s="385"/>
      <c r="CB32" s="385"/>
      <c r="CC32" s="385"/>
      <c r="CD32" s="385"/>
      <c r="CE32" s="385"/>
      <c r="CF32" s="385"/>
      <c r="CG32" s="385"/>
      <c r="CH32" s="385"/>
      <c r="CI32" s="385"/>
      <c r="CJ32" s="385"/>
      <c r="CK32" s="385"/>
      <c r="CL32" s="385"/>
      <c r="CM32" s="385"/>
      <c r="CO32" s="385" t="s">
        <v>277</v>
      </c>
      <c r="CP32" s="385"/>
      <c r="CQ32" s="385"/>
      <c r="CR32" s="385"/>
      <c r="CS32" s="385"/>
      <c r="CT32" s="385"/>
      <c r="CU32" s="385"/>
      <c r="CV32" s="385"/>
      <c r="CW32" s="385"/>
      <c r="CX32" s="385"/>
      <c r="CY32" s="385"/>
      <c r="CZ32" s="385"/>
      <c r="DA32" s="385"/>
      <c r="DB32" s="385"/>
      <c r="DC32" s="385"/>
      <c r="DD32" s="385"/>
      <c r="DE32" s="385"/>
      <c r="DI32" s="36"/>
    </row>
    <row r="33" spans="1:113" ht="13.5" customHeight="1" x14ac:dyDescent="0.2">
      <c r="A33" s="2"/>
      <c r="B33" s="5"/>
      <c r="C33" s="502" t="s">
        <v>117</v>
      </c>
      <c r="D33" s="502"/>
      <c r="E33" s="503" t="s">
        <v>278</v>
      </c>
      <c r="F33" s="503"/>
      <c r="G33" s="503"/>
      <c r="H33" s="503"/>
      <c r="I33" s="503"/>
      <c r="J33" s="503"/>
      <c r="K33" s="503"/>
      <c r="L33" s="503"/>
      <c r="M33" s="503"/>
      <c r="N33" s="503"/>
      <c r="O33" s="503"/>
      <c r="P33" s="503"/>
      <c r="Q33" s="503"/>
      <c r="R33" s="503"/>
      <c r="S33" s="503"/>
      <c r="T33" s="12"/>
      <c r="U33" s="502" t="s">
        <v>117</v>
      </c>
      <c r="V33" s="502"/>
      <c r="W33" s="503" t="s">
        <v>278</v>
      </c>
      <c r="X33" s="503"/>
      <c r="Y33" s="503"/>
      <c r="Z33" s="503"/>
      <c r="AA33" s="503"/>
      <c r="AB33" s="503"/>
      <c r="AC33" s="503"/>
      <c r="AD33" s="503"/>
      <c r="AE33" s="503"/>
      <c r="AF33" s="503"/>
      <c r="AG33" s="503"/>
      <c r="AH33" s="503"/>
      <c r="AI33" s="503"/>
      <c r="AJ33" s="503"/>
      <c r="AK33" s="503"/>
      <c r="AL33" s="12"/>
      <c r="AM33" s="502" t="s">
        <v>117</v>
      </c>
      <c r="AN33" s="502"/>
      <c r="AO33" s="503" t="s">
        <v>278</v>
      </c>
      <c r="AP33" s="503"/>
      <c r="AQ33" s="503"/>
      <c r="AR33" s="503"/>
      <c r="AS33" s="503"/>
      <c r="AT33" s="503"/>
      <c r="AU33" s="503"/>
      <c r="AV33" s="503"/>
      <c r="AW33" s="503"/>
      <c r="AX33" s="503"/>
      <c r="AY33" s="503"/>
      <c r="AZ33" s="503"/>
      <c r="BA33" s="503"/>
      <c r="BB33" s="503"/>
      <c r="BC33" s="503"/>
      <c r="BD33" s="8"/>
      <c r="BE33" s="503" t="s">
        <v>280</v>
      </c>
      <c r="BF33" s="503"/>
      <c r="BG33" s="503" t="s">
        <v>160</v>
      </c>
      <c r="BH33" s="503"/>
      <c r="BI33" s="503"/>
      <c r="BJ33" s="503"/>
      <c r="BK33" s="503"/>
      <c r="BL33" s="503"/>
      <c r="BM33" s="503"/>
      <c r="BN33" s="503"/>
      <c r="BO33" s="503"/>
      <c r="BP33" s="503"/>
      <c r="BQ33" s="503"/>
      <c r="BR33" s="503"/>
      <c r="BS33" s="503"/>
      <c r="BT33" s="503"/>
      <c r="BU33" s="503"/>
      <c r="BV33" s="8"/>
      <c r="BW33" s="502" t="s">
        <v>280</v>
      </c>
      <c r="BX33" s="502"/>
      <c r="BY33" s="503" t="s">
        <v>106</v>
      </c>
      <c r="BZ33" s="503"/>
      <c r="CA33" s="503"/>
      <c r="CB33" s="503"/>
      <c r="CC33" s="503"/>
      <c r="CD33" s="503"/>
      <c r="CE33" s="503"/>
      <c r="CF33" s="503"/>
      <c r="CG33" s="503"/>
      <c r="CH33" s="503"/>
      <c r="CI33" s="503"/>
      <c r="CJ33" s="503"/>
      <c r="CK33" s="503"/>
      <c r="CL33" s="503"/>
      <c r="CM33" s="503"/>
      <c r="CN33" s="12"/>
      <c r="CO33" s="502" t="s">
        <v>117</v>
      </c>
      <c r="CP33" s="502"/>
      <c r="CQ33" s="503" t="s">
        <v>281</v>
      </c>
      <c r="CR33" s="503"/>
      <c r="CS33" s="503"/>
      <c r="CT33" s="503"/>
      <c r="CU33" s="503"/>
      <c r="CV33" s="503"/>
      <c r="CW33" s="503"/>
      <c r="CX33" s="503"/>
      <c r="CY33" s="503"/>
      <c r="CZ33" s="503"/>
      <c r="DA33" s="503"/>
      <c r="DB33" s="503"/>
      <c r="DC33" s="503"/>
      <c r="DD33" s="503"/>
      <c r="DE33" s="503"/>
      <c r="DF33" s="12"/>
      <c r="DG33" s="504" t="s">
        <v>77</v>
      </c>
      <c r="DH33" s="504"/>
      <c r="DI33" s="19"/>
    </row>
    <row r="34" spans="1:113" ht="32.25" customHeight="1" x14ac:dyDescent="0.2">
      <c r="A34" s="2"/>
      <c r="B34" s="5"/>
      <c r="C34" s="505">
        <f>IF(E34="","",1)</f>
        <v>1</v>
      </c>
      <c r="D34" s="505"/>
      <c r="E34" s="506" t="str">
        <f>IF('各会計、関係団体の財政状況及び健全化判断比率'!B7="","",'各会計、関係団体の財政状況及び健全化判断比率'!B7)</f>
        <v>一般会計</v>
      </c>
      <c r="F34" s="506"/>
      <c r="G34" s="506"/>
      <c r="H34" s="506"/>
      <c r="I34" s="506"/>
      <c r="J34" s="506"/>
      <c r="K34" s="506"/>
      <c r="L34" s="506"/>
      <c r="M34" s="506"/>
      <c r="N34" s="506"/>
      <c r="O34" s="506"/>
      <c r="P34" s="506"/>
      <c r="Q34" s="506"/>
      <c r="R34" s="506"/>
      <c r="S34" s="506"/>
      <c r="T34" s="2"/>
      <c r="U34" s="505">
        <f>IF(W34="","",MAX(C34:D43)+1)</f>
        <v>2</v>
      </c>
      <c r="V34" s="505"/>
      <c r="W34" s="506" t="str">
        <f>IF('各会計、関係団体の財政状況及び健全化判断比率'!B28="","",'各会計、関係団体の財政状況及び健全化判断比率'!B28)</f>
        <v>柴田町国民健康保険事業特別会計</v>
      </c>
      <c r="X34" s="506"/>
      <c r="Y34" s="506"/>
      <c r="Z34" s="506"/>
      <c r="AA34" s="506"/>
      <c r="AB34" s="506"/>
      <c r="AC34" s="506"/>
      <c r="AD34" s="506"/>
      <c r="AE34" s="506"/>
      <c r="AF34" s="506"/>
      <c r="AG34" s="506"/>
      <c r="AH34" s="506"/>
      <c r="AI34" s="506"/>
      <c r="AJ34" s="506"/>
      <c r="AK34" s="506"/>
      <c r="AL34" s="2"/>
      <c r="AM34" s="505">
        <f>IF(AO34="","",MAX(C34:D43,U34:V43)+1)</f>
        <v>5</v>
      </c>
      <c r="AN34" s="505"/>
      <c r="AO34" s="506" t="str">
        <f>IF('各会計、関係団体の財政状況及び健全化判断比率'!B31="","",'各会計、関係団体の財政状況及び健全化判断比率'!B31)</f>
        <v>柴田町水道事業会計</v>
      </c>
      <c r="AP34" s="506"/>
      <c r="AQ34" s="506"/>
      <c r="AR34" s="506"/>
      <c r="AS34" s="506"/>
      <c r="AT34" s="506"/>
      <c r="AU34" s="506"/>
      <c r="AV34" s="506"/>
      <c r="AW34" s="506"/>
      <c r="AX34" s="506"/>
      <c r="AY34" s="506"/>
      <c r="AZ34" s="506"/>
      <c r="BA34" s="506"/>
      <c r="BB34" s="506"/>
      <c r="BC34" s="506"/>
      <c r="BD34" s="2"/>
      <c r="BE34" s="505" t="str">
        <f>IF(BG34="","",MAX(C34:D43,U34:V43,AM34:AN43)+1)</f>
        <v/>
      </c>
      <c r="BF34" s="505"/>
      <c r="BG34" s="506"/>
      <c r="BH34" s="506"/>
      <c r="BI34" s="506"/>
      <c r="BJ34" s="506"/>
      <c r="BK34" s="506"/>
      <c r="BL34" s="506"/>
      <c r="BM34" s="506"/>
      <c r="BN34" s="506"/>
      <c r="BO34" s="506"/>
      <c r="BP34" s="506"/>
      <c r="BQ34" s="506"/>
      <c r="BR34" s="506"/>
      <c r="BS34" s="506"/>
      <c r="BT34" s="506"/>
      <c r="BU34" s="506"/>
      <c r="BV34" s="2"/>
      <c r="BW34" s="505">
        <f>IF(BY34="","",MAX(C34:D43,U34:V43,AM34:AN43,BE34:BF43)+1)</f>
        <v>7</v>
      </c>
      <c r="BX34" s="505"/>
      <c r="BY34" s="506" t="str">
        <f>IF('各会計、関係団体の財政状況及び健全化判断比率'!B68="","",'各会計、関係団体の財政状況及び健全化判断比率'!B68)</f>
        <v>宮城県市町村職員退職手当組合</v>
      </c>
      <c r="BZ34" s="506"/>
      <c r="CA34" s="506"/>
      <c r="CB34" s="506"/>
      <c r="CC34" s="506"/>
      <c r="CD34" s="506"/>
      <c r="CE34" s="506"/>
      <c r="CF34" s="506"/>
      <c r="CG34" s="506"/>
      <c r="CH34" s="506"/>
      <c r="CI34" s="506"/>
      <c r="CJ34" s="506"/>
      <c r="CK34" s="506"/>
      <c r="CL34" s="506"/>
      <c r="CM34" s="506"/>
      <c r="CN34" s="2"/>
      <c r="CO34" s="505">
        <f>IF(CQ34="","",MAX(C34:D43,U34:V43,AM34:AN43,BE34:BF43,BW34:BX43)+1)</f>
        <v>14</v>
      </c>
      <c r="CP34" s="505"/>
      <c r="CQ34" s="506" t="str">
        <f>IF('各会計、関係団体の財政状況及び健全化判断比率'!BS7="","",'各会計、関係団体の財政状況及び健全化判断比率'!BS7)</f>
        <v>阿武隈急行株式会社</v>
      </c>
      <c r="CR34" s="506"/>
      <c r="CS34" s="506"/>
      <c r="CT34" s="506"/>
      <c r="CU34" s="506"/>
      <c r="CV34" s="506"/>
      <c r="CW34" s="506"/>
      <c r="CX34" s="506"/>
      <c r="CY34" s="506"/>
      <c r="CZ34" s="506"/>
      <c r="DA34" s="506"/>
      <c r="DB34" s="506"/>
      <c r="DC34" s="506"/>
      <c r="DD34" s="506"/>
      <c r="DE34" s="506"/>
      <c r="DG34" s="507" t="str">
        <f>IF('各会計、関係団体の財政状況及び健全化判断比率'!BR7="","",'各会計、関係団体の財政状況及び健全化判断比率'!BR7)</f>
        <v/>
      </c>
      <c r="DH34" s="507"/>
      <c r="DI34" s="19"/>
    </row>
    <row r="35" spans="1:113" ht="32.25" customHeight="1" x14ac:dyDescent="0.2">
      <c r="A35" s="2"/>
      <c r="B35" s="5"/>
      <c r="C35" s="505" t="str">
        <f t="shared" ref="C35:C43" si="0">IF(E35="","",C34+1)</f>
        <v/>
      </c>
      <c r="D35" s="505"/>
      <c r="E35" s="506" t="str">
        <f>IF('各会計、関係団体の財政状況及び健全化判断比率'!B8="","",'各会計、関係団体の財政状況及び健全化判断比率'!B8)</f>
        <v/>
      </c>
      <c r="F35" s="506"/>
      <c r="G35" s="506"/>
      <c r="H35" s="506"/>
      <c r="I35" s="506"/>
      <c r="J35" s="506"/>
      <c r="K35" s="506"/>
      <c r="L35" s="506"/>
      <c r="M35" s="506"/>
      <c r="N35" s="506"/>
      <c r="O35" s="506"/>
      <c r="P35" s="506"/>
      <c r="Q35" s="506"/>
      <c r="R35" s="506"/>
      <c r="S35" s="506"/>
      <c r="T35" s="2"/>
      <c r="U35" s="505">
        <f t="shared" ref="U35:U43" si="1">IF(W35="","",U34+1)</f>
        <v>3</v>
      </c>
      <c r="V35" s="505"/>
      <c r="W35" s="506" t="str">
        <f>IF('各会計、関係団体の財政状況及び健全化判断比率'!B29="","",'各会計、関係団体の財政状況及び健全化判断比率'!B29)</f>
        <v>柴田町介護保険特別会計</v>
      </c>
      <c r="X35" s="506"/>
      <c r="Y35" s="506"/>
      <c r="Z35" s="506"/>
      <c r="AA35" s="506"/>
      <c r="AB35" s="506"/>
      <c r="AC35" s="506"/>
      <c r="AD35" s="506"/>
      <c r="AE35" s="506"/>
      <c r="AF35" s="506"/>
      <c r="AG35" s="506"/>
      <c r="AH35" s="506"/>
      <c r="AI35" s="506"/>
      <c r="AJ35" s="506"/>
      <c r="AK35" s="506"/>
      <c r="AL35" s="2"/>
      <c r="AM35" s="505">
        <f t="shared" ref="AM35:AM43" si="2">IF(AO35="","",AM34+1)</f>
        <v>6</v>
      </c>
      <c r="AN35" s="505"/>
      <c r="AO35" s="506" t="str">
        <f>IF('各会計、関係団体の財政状況及び健全化判断比率'!B32="","",'各会計、関係団体の財政状況及び健全化判断比率'!B32)</f>
        <v>柴田町下水道事業会計</v>
      </c>
      <c r="AP35" s="506"/>
      <c r="AQ35" s="506"/>
      <c r="AR35" s="506"/>
      <c r="AS35" s="506"/>
      <c r="AT35" s="506"/>
      <c r="AU35" s="506"/>
      <c r="AV35" s="506"/>
      <c r="AW35" s="506"/>
      <c r="AX35" s="506"/>
      <c r="AY35" s="506"/>
      <c r="AZ35" s="506"/>
      <c r="BA35" s="506"/>
      <c r="BB35" s="506"/>
      <c r="BC35" s="506"/>
      <c r="BD35" s="2"/>
      <c r="BE35" s="505" t="str">
        <f t="shared" ref="BE35:BE43" si="3">IF(BG35="","",BE34+1)</f>
        <v/>
      </c>
      <c r="BF35" s="505"/>
      <c r="BG35" s="506"/>
      <c r="BH35" s="506"/>
      <c r="BI35" s="506"/>
      <c r="BJ35" s="506"/>
      <c r="BK35" s="506"/>
      <c r="BL35" s="506"/>
      <c r="BM35" s="506"/>
      <c r="BN35" s="506"/>
      <c r="BO35" s="506"/>
      <c r="BP35" s="506"/>
      <c r="BQ35" s="506"/>
      <c r="BR35" s="506"/>
      <c r="BS35" s="506"/>
      <c r="BT35" s="506"/>
      <c r="BU35" s="506"/>
      <c r="BV35" s="2"/>
      <c r="BW35" s="505">
        <f t="shared" ref="BW35:BW43" si="4">IF(BY35="","",BW34+1)</f>
        <v>8</v>
      </c>
      <c r="BX35" s="505"/>
      <c r="BY35" s="506" t="str">
        <f>IF('各会計、関係団体の財政状況及び健全化判断比率'!B69="","",'各会計、関係団体の財政状況及び健全化判断比率'!B69)</f>
        <v>宮城県市町村非常勤消防団員補償報償組合</v>
      </c>
      <c r="BZ35" s="506"/>
      <c r="CA35" s="506"/>
      <c r="CB35" s="506"/>
      <c r="CC35" s="506"/>
      <c r="CD35" s="506"/>
      <c r="CE35" s="506"/>
      <c r="CF35" s="506"/>
      <c r="CG35" s="506"/>
      <c r="CH35" s="506"/>
      <c r="CI35" s="506"/>
      <c r="CJ35" s="506"/>
      <c r="CK35" s="506"/>
      <c r="CL35" s="506"/>
      <c r="CM35" s="506"/>
      <c r="CN35" s="2"/>
      <c r="CO35" s="505" t="str">
        <f t="shared" ref="CO35:CO43" si="5">IF(CQ35="","",CO34+1)</f>
        <v/>
      </c>
      <c r="CP35" s="505"/>
      <c r="CQ35" s="506" t="str">
        <f>IF('各会計、関係団体の財政状況及び健全化判断比率'!BS8="","",'各会計、関係団体の財政状況及び健全化判断比率'!BS8)</f>
        <v/>
      </c>
      <c r="CR35" s="506"/>
      <c r="CS35" s="506"/>
      <c r="CT35" s="506"/>
      <c r="CU35" s="506"/>
      <c r="CV35" s="506"/>
      <c r="CW35" s="506"/>
      <c r="CX35" s="506"/>
      <c r="CY35" s="506"/>
      <c r="CZ35" s="506"/>
      <c r="DA35" s="506"/>
      <c r="DB35" s="506"/>
      <c r="DC35" s="506"/>
      <c r="DD35" s="506"/>
      <c r="DE35" s="506"/>
      <c r="DG35" s="507" t="str">
        <f>IF('各会計、関係団体の財政状況及び健全化判断比率'!BR8="","",'各会計、関係団体の財政状況及び健全化判断比率'!BR8)</f>
        <v/>
      </c>
      <c r="DH35" s="507"/>
      <c r="DI35" s="19"/>
    </row>
    <row r="36" spans="1:113" ht="32.25" customHeight="1" x14ac:dyDescent="0.2">
      <c r="A36" s="2"/>
      <c r="B36" s="5"/>
      <c r="C36" s="505" t="str">
        <f t="shared" si="0"/>
        <v/>
      </c>
      <c r="D36" s="505"/>
      <c r="E36" s="506" t="str">
        <f>IF('各会計、関係団体の財政状況及び健全化判断比率'!B9="","",'各会計、関係団体の財政状況及び健全化判断比率'!B9)</f>
        <v/>
      </c>
      <c r="F36" s="506"/>
      <c r="G36" s="506"/>
      <c r="H36" s="506"/>
      <c r="I36" s="506"/>
      <c r="J36" s="506"/>
      <c r="K36" s="506"/>
      <c r="L36" s="506"/>
      <c r="M36" s="506"/>
      <c r="N36" s="506"/>
      <c r="O36" s="506"/>
      <c r="P36" s="506"/>
      <c r="Q36" s="506"/>
      <c r="R36" s="506"/>
      <c r="S36" s="506"/>
      <c r="T36" s="2"/>
      <c r="U36" s="505">
        <f t="shared" si="1"/>
        <v>4</v>
      </c>
      <c r="V36" s="505"/>
      <c r="W36" s="506" t="str">
        <f>IF('各会計、関係団体の財政状況及び健全化判断比率'!B30="","",'各会計、関係団体の財政状況及び健全化判断比率'!B30)</f>
        <v>柴田町後期高齢者医療特別会計</v>
      </c>
      <c r="X36" s="506"/>
      <c r="Y36" s="506"/>
      <c r="Z36" s="506"/>
      <c r="AA36" s="506"/>
      <c r="AB36" s="506"/>
      <c r="AC36" s="506"/>
      <c r="AD36" s="506"/>
      <c r="AE36" s="506"/>
      <c r="AF36" s="506"/>
      <c r="AG36" s="506"/>
      <c r="AH36" s="506"/>
      <c r="AI36" s="506"/>
      <c r="AJ36" s="506"/>
      <c r="AK36" s="506"/>
      <c r="AL36" s="2"/>
      <c r="AM36" s="505" t="str">
        <f t="shared" si="2"/>
        <v/>
      </c>
      <c r="AN36" s="505"/>
      <c r="AO36" s="506"/>
      <c r="AP36" s="506"/>
      <c r="AQ36" s="506"/>
      <c r="AR36" s="506"/>
      <c r="AS36" s="506"/>
      <c r="AT36" s="506"/>
      <c r="AU36" s="506"/>
      <c r="AV36" s="506"/>
      <c r="AW36" s="506"/>
      <c r="AX36" s="506"/>
      <c r="AY36" s="506"/>
      <c r="AZ36" s="506"/>
      <c r="BA36" s="506"/>
      <c r="BB36" s="506"/>
      <c r="BC36" s="506"/>
      <c r="BD36" s="2"/>
      <c r="BE36" s="505" t="str">
        <f t="shared" si="3"/>
        <v/>
      </c>
      <c r="BF36" s="505"/>
      <c r="BG36" s="506"/>
      <c r="BH36" s="506"/>
      <c r="BI36" s="506"/>
      <c r="BJ36" s="506"/>
      <c r="BK36" s="506"/>
      <c r="BL36" s="506"/>
      <c r="BM36" s="506"/>
      <c r="BN36" s="506"/>
      <c r="BO36" s="506"/>
      <c r="BP36" s="506"/>
      <c r="BQ36" s="506"/>
      <c r="BR36" s="506"/>
      <c r="BS36" s="506"/>
      <c r="BT36" s="506"/>
      <c r="BU36" s="506"/>
      <c r="BV36" s="2"/>
      <c r="BW36" s="505">
        <f t="shared" si="4"/>
        <v>9</v>
      </c>
      <c r="BX36" s="505"/>
      <c r="BY36" s="506" t="str">
        <f>IF('各会計、関係団体の財政状況及び健全化判断比率'!B70="","",'各会計、関係団体の財政状況及び健全化判断比率'!B70)</f>
        <v>仙南地域広域行政事務組合</v>
      </c>
      <c r="BZ36" s="506"/>
      <c r="CA36" s="506"/>
      <c r="CB36" s="506"/>
      <c r="CC36" s="506"/>
      <c r="CD36" s="506"/>
      <c r="CE36" s="506"/>
      <c r="CF36" s="506"/>
      <c r="CG36" s="506"/>
      <c r="CH36" s="506"/>
      <c r="CI36" s="506"/>
      <c r="CJ36" s="506"/>
      <c r="CK36" s="506"/>
      <c r="CL36" s="506"/>
      <c r="CM36" s="506"/>
      <c r="CN36" s="2"/>
      <c r="CO36" s="505" t="str">
        <f t="shared" si="5"/>
        <v/>
      </c>
      <c r="CP36" s="505"/>
      <c r="CQ36" s="506" t="str">
        <f>IF('各会計、関係団体の財政状況及び健全化判断比率'!BS9="","",'各会計、関係団体の財政状況及び健全化判断比率'!BS9)</f>
        <v/>
      </c>
      <c r="CR36" s="506"/>
      <c r="CS36" s="506"/>
      <c r="CT36" s="506"/>
      <c r="CU36" s="506"/>
      <c r="CV36" s="506"/>
      <c r="CW36" s="506"/>
      <c r="CX36" s="506"/>
      <c r="CY36" s="506"/>
      <c r="CZ36" s="506"/>
      <c r="DA36" s="506"/>
      <c r="DB36" s="506"/>
      <c r="DC36" s="506"/>
      <c r="DD36" s="506"/>
      <c r="DE36" s="506"/>
      <c r="DG36" s="507" t="str">
        <f>IF('各会計、関係団体の財政状況及び健全化判断比率'!BR9="","",'各会計、関係団体の財政状況及び健全化判断比率'!BR9)</f>
        <v/>
      </c>
      <c r="DH36" s="507"/>
      <c r="DI36" s="19"/>
    </row>
    <row r="37" spans="1:113" ht="32.25" customHeight="1" x14ac:dyDescent="0.2">
      <c r="A37" s="2"/>
      <c r="B37" s="5"/>
      <c r="C37" s="505" t="str">
        <f t="shared" si="0"/>
        <v/>
      </c>
      <c r="D37" s="505"/>
      <c r="E37" s="506" t="str">
        <f>IF('各会計、関係団体の財政状況及び健全化判断比率'!B10="","",'各会計、関係団体の財政状況及び健全化判断比率'!B10)</f>
        <v/>
      </c>
      <c r="F37" s="506"/>
      <c r="G37" s="506"/>
      <c r="H37" s="506"/>
      <c r="I37" s="506"/>
      <c r="J37" s="506"/>
      <c r="K37" s="506"/>
      <c r="L37" s="506"/>
      <c r="M37" s="506"/>
      <c r="N37" s="506"/>
      <c r="O37" s="506"/>
      <c r="P37" s="506"/>
      <c r="Q37" s="506"/>
      <c r="R37" s="506"/>
      <c r="S37" s="506"/>
      <c r="T37" s="2"/>
      <c r="U37" s="505" t="str">
        <f t="shared" si="1"/>
        <v/>
      </c>
      <c r="V37" s="505"/>
      <c r="W37" s="506"/>
      <c r="X37" s="506"/>
      <c r="Y37" s="506"/>
      <c r="Z37" s="506"/>
      <c r="AA37" s="506"/>
      <c r="AB37" s="506"/>
      <c r="AC37" s="506"/>
      <c r="AD37" s="506"/>
      <c r="AE37" s="506"/>
      <c r="AF37" s="506"/>
      <c r="AG37" s="506"/>
      <c r="AH37" s="506"/>
      <c r="AI37" s="506"/>
      <c r="AJ37" s="506"/>
      <c r="AK37" s="506"/>
      <c r="AL37" s="2"/>
      <c r="AM37" s="505" t="str">
        <f t="shared" si="2"/>
        <v/>
      </c>
      <c r="AN37" s="505"/>
      <c r="AO37" s="506"/>
      <c r="AP37" s="506"/>
      <c r="AQ37" s="506"/>
      <c r="AR37" s="506"/>
      <c r="AS37" s="506"/>
      <c r="AT37" s="506"/>
      <c r="AU37" s="506"/>
      <c r="AV37" s="506"/>
      <c r="AW37" s="506"/>
      <c r="AX37" s="506"/>
      <c r="AY37" s="506"/>
      <c r="AZ37" s="506"/>
      <c r="BA37" s="506"/>
      <c r="BB37" s="506"/>
      <c r="BC37" s="506"/>
      <c r="BD37" s="2"/>
      <c r="BE37" s="505" t="str">
        <f t="shared" si="3"/>
        <v/>
      </c>
      <c r="BF37" s="505"/>
      <c r="BG37" s="506"/>
      <c r="BH37" s="506"/>
      <c r="BI37" s="506"/>
      <c r="BJ37" s="506"/>
      <c r="BK37" s="506"/>
      <c r="BL37" s="506"/>
      <c r="BM37" s="506"/>
      <c r="BN37" s="506"/>
      <c r="BO37" s="506"/>
      <c r="BP37" s="506"/>
      <c r="BQ37" s="506"/>
      <c r="BR37" s="506"/>
      <c r="BS37" s="506"/>
      <c r="BT37" s="506"/>
      <c r="BU37" s="506"/>
      <c r="BV37" s="2"/>
      <c r="BW37" s="505">
        <f t="shared" si="4"/>
        <v>10</v>
      </c>
      <c r="BX37" s="505"/>
      <c r="BY37" s="506" t="str">
        <f>IF('各会計、関係団体の財政状況及び健全化判断比率'!B71="","",'各会計、関係団体の財政状況及び健全化判断比率'!B71)</f>
        <v>宮城県市町村自治振興センター</v>
      </c>
      <c r="BZ37" s="506"/>
      <c r="CA37" s="506"/>
      <c r="CB37" s="506"/>
      <c r="CC37" s="506"/>
      <c r="CD37" s="506"/>
      <c r="CE37" s="506"/>
      <c r="CF37" s="506"/>
      <c r="CG37" s="506"/>
      <c r="CH37" s="506"/>
      <c r="CI37" s="506"/>
      <c r="CJ37" s="506"/>
      <c r="CK37" s="506"/>
      <c r="CL37" s="506"/>
      <c r="CM37" s="506"/>
      <c r="CN37" s="2"/>
      <c r="CO37" s="505" t="str">
        <f t="shared" si="5"/>
        <v/>
      </c>
      <c r="CP37" s="505"/>
      <c r="CQ37" s="506" t="str">
        <f>IF('各会計、関係団体の財政状況及び健全化判断比率'!BS10="","",'各会計、関係団体の財政状況及び健全化判断比率'!BS10)</f>
        <v/>
      </c>
      <c r="CR37" s="506"/>
      <c r="CS37" s="506"/>
      <c r="CT37" s="506"/>
      <c r="CU37" s="506"/>
      <c r="CV37" s="506"/>
      <c r="CW37" s="506"/>
      <c r="CX37" s="506"/>
      <c r="CY37" s="506"/>
      <c r="CZ37" s="506"/>
      <c r="DA37" s="506"/>
      <c r="DB37" s="506"/>
      <c r="DC37" s="506"/>
      <c r="DD37" s="506"/>
      <c r="DE37" s="506"/>
      <c r="DG37" s="507" t="str">
        <f>IF('各会計、関係団体の財政状況及び健全化判断比率'!BR10="","",'各会計、関係団体の財政状況及び健全化判断比率'!BR10)</f>
        <v/>
      </c>
      <c r="DH37" s="507"/>
      <c r="DI37" s="19"/>
    </row>
    <row r="38" spans="1:113" ht="32.25" customHeight="1" x14ac:dyDescent="0.2">
      <c r="A38" s="2"/>
      <c r="B38" s="5"/>
      <c r="C38" s="505" t="str">
        <f t="shared" si="0"/>
        <v/>
      </c>
      <c r="D38" s="505"/>
      <c r="E38" s="506" t="str">
        <f>IF('各会計、関係団体の財政状況及び健全化判断比率'!B11="","",'各会計、関係団体の財政状況及び健全化判断比率'!B11)</f>
        <v/>
      </c>
      <c r="F38" s="506"/>
      <c r="G38" s="506"/>
      <c r="H38" s="506"/>
      <c r="I38" s="506"/>
      <c r="J38" s="506"/>
      <c r="K38" s="506"/>
      <c r="L38" s="506"/>
      <c r="M38" s="506"/>
      <c r="N38" s="506"/>
      <c r="O38" s="506"/>
      <c r="P38" s="506"/>
      <c r="Q38" s="506"/>
      <c r="R38" s="506"/>
      <c r="S38" s="506"/>
      <c r="T38" s="2"/>
      <c r="U38" s="505" t="str">
        <f t="shared" si="1"/>
        <v/>
      </c>
      <c r="V38" s="505"/>
      <c r="W38" s="506"/>
      <c r="X38" s="506"/>
      <c r="Y38" s="506"/>
      <c r="Z38" s="506"/>
      <c r="AA38" s="506"/>
      <c r="AB38" s="506"/>
      <c r="AC38" s="506"/>
      <c r="AD38" s="506"/>
      <c r="AE38" s="506"/>
      <c r="AF38" s="506"/>
      <c r="AG38" s="506"/>
      <c r="AH38" s="506"/>
      <c r="AI38" s="506"/>
      <c r="AJ38" s="506"/>
      <c r="AK38" s="506"/>
      <c r="AL38" s="2"/>
      <c r="AM38" s="505" t="str">
        <f t="shared" si="2"/>
        <v/>
      </c>
      <c r="AN38" s="505"/>
      <c r="AO38" s="506"/>
      <c r="AP38" s="506"/>
      <c r="AQ38" s="506"/>
      <c r="AR38" s="506"/>
      <c r="AS38" s="506"/>
      <c r="AT38" s="506"/>
      <c r="AU38" s="506"/>
      <c r="AV38" s="506"/>
      <c r="AW38" s="506"/>
      <c r="AX38" s="506"/>
      <c r="AY38" s="506"/>
      <c r="AZ38" s="506"/>
      <c r="BA38" s="506"/>
      <c r="BB38" s="506"/>
      <c r="BC38" s="506"/>
      <c r="BD38" s="2"/>
      <c r="BE38" s="505" t="str">
        <f t="shared" si="3"/>
        <v/>
      </c>
      <c r="BF38" s="505"/>
      <c r="BG38" s="506"/>
      <c r="BH38" s="506"/>
      <c r="BI38" s="506"/>
      <c r="BJ38" s="506"/>
      <c r="BK38" s="506"/>
      <c r="BL38" s="506"/>
      <c r="BM38" s="506"/>
      <c r="BN38" s="506"/>
      <c r="BO38" s="506"/>
      <c r="BP38" s="506"/>
      <c r="BQ38" s="506"/>
      <c r="BR38" s="506"/>
      <c r="BS38" s="506"/>
      <c r="BT38" s="506"/>
      <c r="BU38" s="506"/>
      <c r="BV38" s="2"/>
      <c r="BW38" s="505">
        <f t="shared" si="4"/>
        <v>11</v>
      </c>
      <c r="BX38" s="505"/>
      <c r="BY38" s="506" t="str">
        <f>IF('各会計、関係団体の財政状況及び健全化判断比率'!B72="","",'各会計、関係団体の財政状況及び健全化判断比率'!B72)</f>
        <v>みやぎ県南中核病院企業団</v>
      </c>
      <c r="BZ38" s="506"/>
      <c r="CA38" s="506"/>
      <c r="CB38" s="506"/>
      <c r="CC38" s="506"/>
      <c r="CD38" s="506"/>
      <c r="CE38" s="506"/>
      <c r="CF38" s="506"/>
      <c r="CG38" s="506"/>
      <c r="CH38" s="506"/>
      <c r="CI38" s="506"/>
      <c r="CJ38" s="506"/>
      <c r="CK38" s="506"/>
      <c r="CL38" s="506"/>
      <c r="CM38" s="506"/>
      <c r="CN38" s="2"/>
      <c r="CO38" s="505" t="str">
        <f t="shared" si="5"/>
        <v/>
      </c>
      <c r="CP38" s="505"/>
      <c r="CQ38" s="506" t="str">
        <f>IF('各会計、関係団体の財政状況及び健全化判断比率'!BS11="","",'各会計、関係団体の財政状況及び健全化判断比率'!BS11)</f>
        <v/>
      </c>
      <c r="CR38" s="506"/>
      <c r="CS38" s="506"/>
      <c r="CT38" s="506"/>
      <c r="CU38" s="506"/>
      <c r="CV38" s="506"/>
      <c r="CW38" s="506"/>
      <c r="CX38" s="506"/>
      <c r="CY38" s="506"/>
      <c r="CZ38" s="506"/>
      <c r="DA38" s="506"/>
      <c r="DB38" s="506"/>
      <c r="DC38" s="506"/>
      <c r="DD38" s="506"/>
      <c r="DE38" s="506"/>
      <c r="DG38" s="507" t="str">
        <f>IF('各会計、関係団体の財政状況及び健全化判断比率'!BR11="","",'各会計、関係団体の財政状況及び健全化判断比率'!BR11)</f>
        <v/>
      </c>
      <c r="DH38" s="507"/>
      <c r="DI38" s="19"/>
    </row>
    <row r="39" spans="1:113" ht="32.25" customHeight="1" x14ac:dyDescent="0.2">
      <c r="A39" s="2"/>
      <c r="B39" s="5"/>
      <c r="C39" s="505" t="str">
        <f t="shared" si="0"/>
        <v/>
      </c>
      <c r="D39" s="505"/>
      <c r="E39" s="506" t="str">
        <f>IF('各会計、関係団体の財政状況及び健全化判断比率'!B12="","",'各会計、関係団体の財政状況及び健全化判断比率'!B12)</f>
        <v/>
      </c>
      <c r="F39" s="506"/>
      <c r="G39" s="506"/>
      <c r="H39" s="506"/>
      <c r="I39" s="506"/>
      <c r="J39" s="506"/>
      <c r="K39" s="506"/>
      <c r="L39" s="506"/>
      <c r="M39" s="506"/>
      <c r="N39" s="506"/>
      <c r="O39" s="506"/>
      <c r="P39" s="506"/>
      <c r="Q39" s="506"/>
      <c r="R39" s="506"/>
      <c r="S39" s="506"/>
      <c r="T39" s="2"/>
      <c r="U39" s="505" t="str">
        <f t="shared" si="1"/>
        <v/>
      </c>
      <c r="V39" s="505"/>
      <c r="W39" s="506"/>
      <c r="X39" s="506"/>
      <c r="Y39" s="506"/>
      <c r="Z39" s="506"/>
      <c r="AA39" s="506"/>
      <c r="AB39" s="506"/>
      <c r="AC39" s="506"/>
      <c r="AD39" s="506"/>
      <c r="AE39" s="506"/>
      <c r="AF39" s="506"/>
      <c r="AG39" s="506"/>
      <c r="AH39" s="506"/>
      <c r="AI39" s="506"/>
      <c r="AJ39" s="506"/>
      <c r="AK39" s="506"/>
      <c r="AL39" s="2"/>
      <c r="AM39" s="505" t="str">
        <f t="shared" si="2"/>
        <v/>
      </c>
      <c r="AN39" s="505"/>
      <c r="AO39" s="506"/>
      <c r="AP39" s="506"/>
      <c r="AQ39" s="506"/>
      <c r="AR39" s="506"/>
      <c r="AS39" s="506"/>
      <c r="AT39" s="506"/>
      <c r="AU39" s="506"/>
      <c r="AV39" s="506"/>
      <c r="AW39" s="506"/>
      <c r="AX39" s="506"/>
      <c r="AY39" s="506"/>
      <c r="AZ39" s="506"/>
      <c r="BA39" s="506"/>
      <c r="BB39" s="506"/>
      <c r="BC39" s="506"/>
      <c r="BD39" s="2"/>
      <c r="BE39" s="505" t="str">
        <f t="shared" si="3"/>
        <v/>
      </c>
      <c r="BF39" s="505"/>
      <c r="BG39" s="506"/>
      <c r="BH39" s="506"/>
      <c r="BI39" s="506"/>
      <c r="BJ39" s="506"/>
      <c r="BK39" s="506"/>
      <c r="BL39" s="506"/>
      <c r="BM39" s="506"/>
      <c r="BN39" s="506"/>
      <c r="BO39" s="506"/>
      <c r="BP39" s="506"/>
      <c r="BQ39" s="506"/>
      <c r="BR39" s="506"/>
      <c r="BS39" s="506"/>
      <c r="BT39" s="506"/>
      <c r="BU39" s="506"/>
      <c r="BV39" s="2"/>
      <c r="BW39" s="505">
        <f t="shared" si="4"/>
        <v>12</v>
      </c>
      <c r="BX39" s="505"/>
      <c r="BY39" s="506" t="str">
        <f>IF('各会計、関係団体の財政状況及び健全化判断比率'!B73="","",'各会計、関係団体の財政状況及び健全化判断比率'!B73)</f>
        <v>宮城県後期高齢者医療広域連合</v>
      </c>
      <c r="BZ39" s="506"/>
      <c r="CA39" s="506"/>
      <c r="CB39" s="506"/>
      <c r="CC39" s="506"/>
      <c r="CD39" s="506"/>
      <c r="CE39" s="506"/>
      <c r="CF39" s="506"/>
      <c r="CG39" s="506"/>
      <c r="CH39" s="506"/>
      <c r="CI39" s="506"/>
      <c r="CJ39" s="506"/>
      <c r="CK39" s="506"/>
      <c r="CL39" s="506"/>
      <c r="CM39" s="506"/>
      <c r="CN39" s="2"/>
      <c r="CO39" s="505" t="str">
        <f t="shared" si="5"/>
        <v/>
      </c>
      <c r="CP39" s="505"/>
      <c r="CQ39" s="506" t="str">
        <f>IF('各会計、関係団体の財政状況及び健全化判断比率'!BS12="","",'各会計、関係団体の財政状況及び健全化判断比率'!BS12)</f>
        <v/>
      </c>
      <c r="CR39" s="506"/>
      <c r="CS39" s="506"/>
      <c r="CT39" s="506"/>
      <c r="CU39" s="506"/>
      <c r="CV39" s="506"/>
      <c r="CW39" s="506"/>
      <c r="CX39" s="506"/>
      <c r="CY39" s="506"/>
      <c r="CZ39" s="506"/>
      <c r="DA39" s="506"/>
      <c r="DB39" s="506"/>
      <c r="DC39" s="506"/>
      <c r="DD39" s="506"/>
      <c r="DE39" s="506"/>
      <c r="DG39" s="507" t="str">
        <f>IF('各会計、関係団体の財政状況及び健全化判断比率'!BR12="","",'各会計、関係団体の財政状況及び健全化判断比率'!BR12)</f>
        <v/>
      </c>
      <c r="DH39" s="507"/>
      <c r="DI39" s="19"/>
    </row>
    <row r="40" spans="1:113" ht="32.25" customHeight="1" x14ac:dyDescent="0.2">
      <c r="A40" s="2"/>
      <c r="B40" s="5"/>
      <c r="C40" s="505" t="str">
        <f t="shared" si="0"/>
        <v/>
      </c>
      <c r="D40" s="505"/>
      <c r="E40" s="506" t="str">
        <f>IF('各会計、関係団体の財政状況及び健全化判断比率'!B13="","",'各会計、関係団体の財政状況及び健全化判断比率'!B13)</f>
        <v/>
      </c>
      <c r="F40" s="506"/>
      <c r="G40" s="506"/>
      <c r="H40" s="506"/>
      <c r="I40" s="506"/>
      <c r="J40" s="506"/>
      <c r="K40" s="506"/>
      <c r="L40" s="506"/>
      <c r="M40" s="506"/>
      <c r="N40" s="506"/>
      <c r="O40" s="506"/>
      <c r="P40" s="506"/>
      <c r="Q40" s="506"/>
      <c r="R40" s="506"/>
      <c r="S40" s="506"/>
      <c r="T40" s="2"/>
      <c r="U40" s="505" t="str">
        <f t="shared" si="1"/>
        <v/>
      </c>
      <c r="V40" s="505"/>
      <c r="W40" s="506"/>
      <c r="X40" s="506"/>
      <c r="Y40" s="506"/>
      <c r="Z40" s="506"/>
      <c r="AA40" s="506"/>
      <c r="AB40" s="506"/>
      <c r="AC40" s="506"/>
      <c r="AD40" s="506"/>
      <c r="AE40" s="506"/>
      <c r="AF40" s="506"/>
      <c r="AG40" s="506"/>
      <c r="AH40" s="506"/>
      <c r="AI40" s="506"/>
      <c r="AJ40" s="506"/>
      <c r="AK40" s="506"/>
      <c r="AL40" s="2"/>
      <c r="AM40" s="505" t="str">
        <f t="shared" si="2"/>
        <v/>
      </c>
      <c r="AN40" s="505"/>
      <c r="AO40" s="506"/>
      <c r="AP40" s="506"/>
      <c r="AQ40" s="506"/>
      <c r="AR40" s="506"/>
      <c r="AS40" s="506"/>
      <c r="AT40" s="506"/>
      <c r="AU40" s="506"/>
      <c r="AV40" s="506"/>
      <c r="AW40" s="506"/>
      <c r="AX40" s="506"/>
      <c r="AY40" s="506"/>
      <c r="AZ40" s="506"/>
      <c r="BA40" s="506"/>
      <c r="BB40" s="506"/>
      <c r="BC40" s="506"/>
      <c r="BD40" s="2"/>
      <c r="BE40" s="505" t="str">
        <f t="shared" si="3"/>
        <v/>
      </c>
      <c r="BF40" s="505"/>
      <c r="BG40" s="506"/>
      <c r="BH40" s="506"/>
      <c r="BI40" s="506"/>
      <c r="BJ40" s="506"/>
      <c r="BK40" s="506"/>
      <c r="BL40" s="506"/>
      <c r="BM40" s="506"/>
      <c r="BN40" s="506"/>
      <c r="BO40" s="506"/>
      <c r="BP40" s="506"/>
      <c r="BQ40" s="506"/>
      <c r="BR40" s="506"/>
      <c r="BS40" s="506"/>
      <c r="BT40" s="506"/>
      <c r="BU40" s="506"/>
      <c r="BV40" s="2"/>
      <c r="BW40" s="505">
        <f t="shared" si="4"/>
        <v>13</v>
      </c>
      <c r="BX40" s="505"/>
      <c r="BY40" s="506" t="str">
        <f>IF('各会計、関係団体の財政状況及び健全化判断比率'!B74="","",'各会計、関係団体の財政状況及び健全化判断比率'!B74)</f>
        <v>宮城県後期高齢者医療事業会計</v>
      </c>
      <c r="BZ40" s="506"/>
      <c r="CA40" s="506"/>
      <c r="CB40" s="506"/>
      <c r="CC40" s="506"/>
      <c r="CD40" s="506"/>
      <c r="CE40" s="506"/>
      <c r="CF40" s="506"/>
      <c r="CG40" s="506"/>
      <c r="CH40" s="506"/>
      <c r="CI40" s="506"/>
      <c r="CJ40" s="506"/>
      <c r="CK40" s="506"/>
      <c r="CL40" s="506"/>
      <c r="CM40" s="506"/>
      <c r="CN40" s="2"/>
      <c r="CO40" s="505" t="str">
        <f t="shared" si="5"/>
        <v/>
      </c>
      <c r="CP40" s="505"/>
      <c r="CQ40" s="506" t="str">
        <f>IF('各会計、関係団体の財政状況及び健全化判断比率'!BS13="","",'各会計、関係団体の財政状況及び健全化判断比率'!BS13)</f>
        <v/>
      </c>
      <c r="CR40" s="506"/>
      <c r="CS40" s="506"/>
      <c r="CT40" s="506"/>
      <c r="CU40" s="506"/>
      <c r="CV40" s="506"/>
      <c r="CW40" s="506"/>
      <c r="CX40" s="506"/>
      <c r="CY40" s="506"/>
      <c r="CZ40" s="506"/>
      <c r="DA40" s="506"/>
      <c r="DB40" s="506"/>
      <c r="DC40" s="506"/>
      <c r="DD40" s="506"/>
      <c r="DE40" s="506"/>
      <c r="DG40" s="507" t="str">
        <f>IF('各会計、関係団体の財政状況及び健全化判断比率'!BR13="","",'各会計、関係団体の財政状況及び健全化判断比率'!BR13)</f>
        <v/>
      </c>
      <c r="DH40" s="507"/>
      <c r="DI40" s="19"/>
    </row>
    <row r="41" spans="1:113" ht="32.25" customHeight="1" x14ac:dyDescent="0.2">
      <c r="A41" s="2"/>
      <c r="B41" s="5"/>
      <c r="C41" s="505" t="str">
        <f t="shared" si="0"/>
        <v/>
      </c>
      <c r="D41" s="505"/>
      <c r="E41" s="506" t="str">
        <f>IF('各会計、関係団体の財政状況及び健全化判断比率'!B14="","",'各会計、関係団体の財政状況及び健全化判断比率'!B14)</f>
        <v/>
      </c>
      <c r="F41" s="506"/>
      <c r="G41" s="506"/>
      <c r="H41" s="506"/>
      <c r="I41" s="506"/>
      <c r="J41" s="506"/>
      <c r="K41" s="506"/>
      <c r="L41" s="506"/>
      <c r="M41" s="506"/>
      <c r="N41" s="506"/>
      <c r="O41" s="506"/>
      <c r="P41" s="506"/>
      <c r="Q41" s="506"/>
      <c r="R41" s="506"/>
      <c r="S41" s="506"/>
      <c r="T41" s="2"/>
      <c r="U41" s="505" t="str">
        <f t="shared" si="1"/>
        <v/>
      </c>
      <c r="V41" s="505"/>
      <c r="W41" s="506"/>
      <c r="X41" s="506"/>
      <c r="Y41" s="506"/>
      <c r="Z41" s="506"/>
      <c r="AA41" s="506"/>
      <c r="AB41" s="506"/>
      <c r="AC41" s="506"/>
      <c r="AD41" s="506"/>
      <c r="AE41" s="506"/>
      <c r="AF41" s="506"/>
      <c r="AG41" s="506"/>
      <c r="AH41" s="506"/>
      <c r="AI41" s="506"/>
      <c r="AJ41" s="506"/>
      <c r="AK41" s="506"/>
      <c r="AL41" s="2"/>
      <c r="AM41" s="505" t="str">
        <f t="shared" si="2"/>
        <v/>
      </c>
      <c r="AN41" s="505"/>
      <c r="AO41" s="506"/>
      <c r="AP41" s="506"/>
      <c r="AQ41" s="506"/>
      <c r="AR41" s="506"/>
      <c r="AS41" s="506"/>
      <c r="AT41" s="506"/>
      <c r="AU41" s="506"/>
      <c r="AV41" s="506"/>
      <c r="AW41" s="506"/>
      <c r="AX41" s="506"/>
      <c r="AY41" s="506"/>
      <c r="AZ41" s="506"/>
      <c r="BA41" s="506"/>
      <c r="BB41" s="506"/>
      <c r="BC41" s="506"/>
      <c r="BD41" s="2"/>
      <c r="BE41" s="505" t="str">
        <f t="shared" si="3"/>
        <v/>
      </c>
      <c r="BF41" s="505"/>
      <c r="BG41" s="506"/>
      <c r="BH41" s="506"/>
      <c r="BI41" s="506"/>
      <c r="BJ41" s="506"/>
      <c r="BK41" s="506"/>
      <c r="BL41" s="506"/>
      <c r="BM41" s="506"/>
      <c r="BN41" s="506"/>
      <c r="BO41" s="506"/>
      <c r="BP41" s="506"/>
      <c r="BQ41" s="506"/>
      <c r="BR41" s="506"/>
      <c r="BS41" s="506"/>
      <c r="BT41" s="506"/>
      <c r="BU41" s="506"/>
      <c r="BV41" s="2"/>
      <c r="BW41" s="505" t="str">
        <f t="shared" si="4"/>
        <v/>
      </c>
      <c r="BX41" s="505"/>
      <c r="BY41" s="506" t="str">
        <f>IF('各会計、関係団体の財政状況及び健全化判断比率'!B75="","",'各会計、関係団体の財政状況及び健全化判断比率'!B75)</f>
        <v/>
      </c>
      <c r="BZ41" s="506"/>
      <c r="CA41" s="506"/>
      <c r="CB41" s="506"/>
      <c r="CC41" s="506"/>
      <c r="CD41" s="506"/>
      <c r="CE41" s="506"/>
      <c r="CF41" s="506"/>
      <c r="CG41" s="506"/>
      <c r="CH41" s="506"/>
      <c r="CI41" s="506"/>
      <c r="CJ41" s="506"/>
      <c r="CK41" s="506"/>
      <c r="CL41" s="506"/>
      <c r="CM41" s="506"/>
      <c r="CN41" s="2"/>
      <c r="CO41" s="505" t="str">
        <f t="shared" si="5"/>
        <v/>
      </c>
      <c r="CP41" s="505"/>
      <c r="CQ41" s="506" t="str">
        <f>IF('各会計、関係団体の財政状況及び健全化判断比率'!BS14="","",'各会計、関係団体の財政状況及び健全化判断比率'!BS14)</f>
        <v/>
      </c>
      <c r="CR41" s="506"/>
      <c r="CS41" s="506"/>
      <c r="CT41" s="506"/>
      <c r="CU41" s="506"/>
      <c r="CV41" s="506"/>
      <c r="CW41" s="506"/>
      <c r="CX41" s="506"/>
      <c r="CY41" s="506"/>
      <c r="CZ41" s="506"/>
      <c r="DA41" s="506"/>
      <c r="DB41" s="506"/>
      <c r="DC41" s="506"/>
      <c r="DD41" s="506"/>
      <c r="DE41" s="506"/>
      <c r="DG41" s="507" t="str">
        <f>IF('各会計、関係団体の財政状況及び健全化判断比率'!BR14="","",'各会計、関係団体の財政状況及び健全化判断比率'!BR14)</f>
        <v/>
      </c>
      <c r="DH41" s="507"/>
      <c r="DI41" s="19"/>
    </row>
    <row r="42" spans="1:113" ht="32.25" customHeight="1" x14ac:dyDescent="0.2">
      <c r="B42" s="5"/>
      <c r="C42" s="505" t="str">
        <f t="shared" si="0"/>
        <v/>
      </c>
      <c r="D42" s="505"/>
      <c r="E42" s="506" t="str">
        <f>IF('各会計、関係団体の財政状況及び健全化判断比率'!B15="","",'各会計、関係団体の財政状況及び健全化判断比率'!B15)</f>
        <v/>
      </c>
      <c r="F42" s="506"/>
      <c r="G42" s="506"/>
      <c r="H42" s="506"/>
      <c r="I42" s="506"/>
      <c r="J42" s="506"/>
      <c r="K42" s="506"/>
      <c r="L42" s="506"/>
      <c r="M42" s="506"/>
      <c r="N42" s="506"/>
      <c r="O42" s="506"/>
      <c r="P42" s="506"/>
      <c r="Q42" s="506"/>
      <c r="R42" s="506"/>
      <c r="S42" s="506"/>
      <c r="T42" s="2"/>
      <c r="U42" s="505" t="str">
        <f t="shared" si="1"/>
        <v/>
      </c>
      <c r="V42" s="505"/>
      <c r="W42" s="506"/>
      <c r="X42" s="506"/>
      <c r="Y42" s="506"/>
      <c r="Z42" s="506"/>
      <c r="AA42" s="506"/>
      <c r="AB42" s="506"/>
      <c r="AC42" s="506"/>
      <c r="AD42" s="506"/>
      <c r="AE42" s="506"/>
      <c r="AF42" s="506"/>
      <c r="AG42" s="506"/>
      <c r="AH42" s="506"/>
      <c r="AI42" s="506"/>
      <c r="AJ42" s="506"/>
      <c r="AK42" s="506"/>
      <c r="AL42" s="2"/>
      <c r="AM42" s="505" t="str">
        <f t="shared" si="2"/>
        <v/>
      </c>
      <c r="AN42" s="505"/>
      <c r="AO42" s="506"/>
      <c r="AP42" s="506"/>
      <c r="AQ42" s="506"/>
      <c r="AR42" s="506"/>
      <c r="AS42" s="506"/>
      <c r="AT42" s="506"/>
      <c r="AU42" s="506"/>
      <c r="AV42" s="506"/>
      <c r="AW42" s="506"/>
      <c r="AX42" s="506"/>
      <c r="AY42" s="506"/>
      <c r="AZ42" s="506"/>
      <c r="BA42" s="506"/>
      <c r="BB42" s="506"/>
      <c r="BC42" s="506"/>
      <c r="BD42" s="2"/>
      <c r="BE42" s="505" t="str">
        <f t="shared" si="3"/>
        <v/>
      </c>
      <c r="BF42" s="505"/>
      <c r="BG42" s="506"/>
      <c r="BH42" s="506"/>
      <c r="BI42" s="506"/>
      <c r="BJ42" s="506"/>
      <c r="BK42" s="506"/>
      <c r="BL42" s="506"/>
      <c r="BM42" s="506"/>
      <c r="BN42" s="506"/>
      <c r="BO42" s="506"/>
      <c r="BP42" s="506"/>
      <c r="BQ42" s="506"/>
      <c r="BR42" s="506"/>
      <c r="BS42" s="506"/>
      <c r="BT42" s="506"/>
      <c r="BU42" s="506"/>
      <c r="BV42" s="2"/>
      <c r="BW42" s="505" t="str">
        <f t="shared" si="4"/>
        <v/>
      </c>
      <c r="BX42" s="505"/>
      <c r="BY42" s="506" t="str">
        <f>IF('各会計、関係団体の財政状況及び健全化判断比率'!B76="","",'各会計、関係団体の財政状況及び健全化判断比率'!B76)</f>
        <v/>
      </c>
      <c r="BZ42" s="506"/>
      <c r="CA42" s="506"/>
      <c r="CB42" s="506"/>
      <c r="CC42" s="506"/>
      <c r="CD42" s="506"/>
      <c r="CE42" s="506"/>
      <c r="CF42" s="506"/>
      <c r="CG42" s="506"/>
      <c r="CH42" s="506"/>
      <c r="CI42" s="506"/>
      <c r="CJ42" s="506"/>
      <c r="CK42" s="506"/>
      <c r="CL42" s="506"/>
      <c r="CM42" s="506"/>
      <c r="CN42" s="2"/>
      <c r="CO42" s="505" t="str">
        <f t="shared" si="5"/>
        <v/>
      </c>
      <c r="CP42" s="505"/>
      <c r="CQ42" s="506" t="str">
        <f>IF('各会計、関係団体の財政状況及び健全化判断比率'!BS15="","",'各会計、関係団体の財政状況及び健全化判断比率'!BS15)</f>
        <v/>
      </c>
      <c r="CR42" s="506"/>
      <c r="CS42" s="506"/>
      <c r="CT42" s="506"/>
      <c r="CU42" s="506"/>
      <c r="CV42" s="506"/>
      <c r="CW42" s="506"/>
      <c r="CX42" s="506"/>
      <c r="CY42" s="506"/>
      <c r="CZ42" s="506"/>
      <c r="DA42" s="506"/>
      <c r="DB42" s="506"/>
      <c r="DC42" s="506"/>
      <c r="DD42" s="506"/>
      <c r="DE42" s="506"/>
      <c r="DG42" s="507" t="str">
        <f>IF('各会計、関係団体の財政状況及び健全化判断比率'!BR15="","",'各会計、関係団体の財政状況及び健全化判断比率'!BR15)</f>
        <v/>
      </c>
      <c r="DH42" s="507"/>
      <c r="DI42" s="19"/>
    </row>
    <row r="43" spans="1:113" ht="32.25" customHeight="1" x14ac:dyDescent="0.2">
      <c r="B43" s="5"/>
      <c r="C43" s="505" t="str">
        <f t="shared" si="0"/>
        <v/>
      </c>
      <c r="D43" s="505"/>
      <c r="E43" s="506" t="str">
        <f>IF('各会計、関係団体の財政状況及び健全化判断比率'!B16="","",'各会計、関係団体の財政状況及び健全化判断比率'!B16)</f>
        <v/>
      </c>
      <c r="F43" s="506"/>
      <c r="G43" s="506"/>
      <c r="H43" s="506"/>
      <c r="I43" s="506"/>
      <c r="J43" s="506"/>
      <c r="K43" s="506"/>
      <c r="L43" s="506"/>
      <c r="M43" s="506"/>
      <c r="N43" s="506"/>
      <c r="O43" s="506"/>
      <c r="P43" s="506"/>
      <c r="Q43" s="506"/>
      <c r="R43" s="506"/>
      <c r="S43" s="506"/>
      <c r="T43" s="2"/>
      <c r="U43" s="505" t="str">
        <f t="shared" si="1"/>
        <v/>
      </c>
      <c r="V43" s="505"/>
      <c r="W43" s="506"/>
      <c r="X43" s="506"/>
      <c r="Y43" s="506"/>
      <c r="Z43" s="506"/>
      <c r="AA43" s="506"/>
      <c r="AB43" s="506"/>
      <c r="AC43" s="506"/>
      <c r="AD43" s="506"/>
      <c r="AE43" s="506"/>
      <c r="AF43" s="506"/>
      <c r="AG43" s="506"/>
      <c r="AH43" s="506"/>
      <c r="AI43" s="506"/>
      <c r="AJ43" s="506"/>
      <c r="AK43" s="506"/>
      <c r="AL43" s="2"/>
      <c r="AM43" s="505" t="str">
        <f t="shared" si="2"/>
        <v/>
      </c>
      <c r="AN43" s="505"/>
      <c r="AO43" s="506"/>
      <c r="AP43" s="506"/>
      <c r="AQ43" s="506"/>
      <c r="AR43" s="506"/>
      <c r="AS43" s="506"/>
      <c r="AT43" s="506"/>
      <c r="AU43" s="506"/>
      <c r="AV43" s="506"/>
      <c r="AW43" s="506"/>
      <c r="AX43" s="506"/>
      <c r="AY43" s="506"/>
      <c r="AZ43" s="506"/>
      <c r="BA43" s="506"/>
      <c r="BB43" s="506"/>
      <c r="BC43" s="506"/>
      <c r="BD43" s="2"/>
      <c r="BE43" s="505" t="str">
        <f t="shared" si="3"/>
        <v/>
      </c>
      <c r="BF43" s="505"/>
      <c r="BG43" s="506"/>
      <c r="BH43" s="506"/>
      <c r="BI43" s="506"/>
      <c r="BJ43" s="506"/>
      <c r="BK43" s="506"/>
      <c r="BL43" s="506"/>
      <c r="BM43" s="506"/>
      <c r="BN43" s="506"/>
      <c r="BO43" s="506"/>
      <c r="BP43" s="506"/>
      <c r="BQ43" s="506"/>
      <c r="BR43" s="506"/>
      <c r="BS43" s="506"/>
      <c r="BT43" s="506"/>
      <c r="BU43" s="506"/>
      <c r="BV43" s="2"/>
      <c r="BW43" s="505" t="str">
        <f t="shared" si="4"/>
        <v/>
      </c>
      <c r="BX43" s="505"/>
      <c r="BY43" s="506" t="str">
        <f>IF('各会計、関係団体の財政状況及び健全化判断比率'!B77="","",'各会計、関係団体の財政状況及び健全化判断比率'!B77)</f>
        <v/>
      </c>
      <c r="BZ43" s="506"/>
      <c r="CA43" s="506"/>
      <c r="CB43" s="506"/>
      <c r="CC43" s="506"/>
      <c r="CD43" s="506"/>
      <c r="CE43" s="506"/>
      <c r="CF43" s="506"/>
      <c r="CG43" s="506"/>
      <c r="CH43" s="506"/>
      <c r="CI43" s="506"/>
      <c r="CJ43" s="506"/>
      <c r="CK43" s="506"/>
      <c r="CL43" s="506"/>
      <c r="CM43" s="506"/>
      <c r="CN43" s="2"/>
      <c r="CO43" s="505" t="str">
        <f t="shared" si="5"/>
        <v/>
      </c>
      <c r="CP43" s="505"/>
      <c r="CQ43" s="506" t="str">
        <f>IF('各会計、関係団体の財政状況及び健全化判断比率'!BS16="","",'各会計、関係団体の財政状況及び健全化判断比率'!BS16)</f>
        <v/>
      </c>
      <c r="CR43" s="506"/>
      <c r="CS43" s="506"/>
      <c r="CT43" s="506"/>
      <c r="CU43" s="506"/>
      <c r="CV43" s="506"/>
      <c r="CW43" s="506"/>
      <c r="CX43" s="506"/>
      <c r="CY43" s="506"/>
      <c r="CZ43" s="506"/>
      <c r="DA43" s="506"/>
      <c r="DB43" s="506"/>
      <c r="DC43" s="506"/>
      <c r="DD43" s="506"/>
      <c r="DE43" s="506"/>
      <c r="DG43" s="507" t="str">
        <f>IF('各会計、関係団体の財政状況及び健全化判断比率'!BR16="","",'各会計、関係団体の財政状況及び健全化判断比率'!BR16)</f>
        <v/>
      </c>
      <c r="DH43" s="50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282</v>
      </c>
      <c r="E46" s="508" t="s">
        <v>283</v>
      </c>
      <c r="F46" s="508"/>
      <c r="G46" s="508"/>
      <c r="H46" s="508"/>
      <c r="I46" s="508"/>
      <c r="J46" s="508"/>
      <c r="K46" s="508"/>
      <c r="L46" s="508"/>
      <c r="M46" s="508"/>
      <c r="N46" s="508"/>
      <c r="O46" s="508"/>
      <c r="P46" s="508"/>
      <c r="Q46" s="508"/>
      <c r="R46" s="508"/>
      <c r="S46" s="508"/>
      <c r="T46" s="508"/>
      <c r="U46" s="508"/>
      <c r="V46" s="508"/>
      <c r="W46" s="508"/>
      <c r="X46" s="508"/>
      <c r="Y46" s="508"/>
      <c r="Z46" s="508"/>
      <c r="AA46" s="508"/>
      <c r="AB46" s="508"/>
      <c r="AC46" s="508"/>
      <c r="AD46" s="508"/>
      <c r="AE46" s="508"/>
      <c r="AF46" s="508"/>
      <c r="AG46" s="508"/>
      <c r="AH46" s="508"/>
      <c r="AI46" s="508"/>
      <c r="AJ46" s="508"/>
      <c r="AK46" s="508"/>
      <c r="AL46" s="508"/>
      <c r="AM46" s="508"/>
      <c r="AN46" s="508"/>
      <c r="AO46" s="508"/>
      <c r="AP46" s="508"/>
      <c r="AQ46" s="508"/>
      <c r="AR46" s="508"/>
      <c r="AS46" s="508"/>
      <c r="AT46" s="508"/>
      <c r="AU46" s="508"/>
      <c r="AV46" s="508"/>
      <c r="AW46" s="508"/>
      <c r="AX46" s="508"/>
      <c r="AY46" s="508"/>
      <c r="AZ46" s="508"/>
      <c r="BA46" s="508"/>
      <c r="BB46" s="508"/>
      <c r="BC46" s="508"/>
      <c r="BD46" s="508"/>
      <c r="BE46" s="508"/>
      <c r="BF46" s="508"/>
      <c r="BG46" s="508"/>
      <c r="BH46" s="508"/>
      <c r="BI46" s="508"/>
      <c r="BJ46" s="508"/>
      <c r="BK46" s="508"/>
      <c r="BL46" s="508"/>
      <c r="BM46" s="508"/>
      <c r="BN46" s="508"/>
      <c r="BO46" s="508"/>
      <c r="BP46" s="508"/>
      <c r="BQ46" s="508"/>
      <c r="BR46" s="508"/>
      <c r="BS46" s="508"/>
      <c r="BT46" s="508"/>
      <c r="BU46" s="508"/>
      <c r="BV46" s="508"/>
      <c r="BW46" s="508"/>
      <c r="BX46" s="508"/>
      <c r="BY46" s="508"/>
      <c r="BZ46" s="508"/>
      <c r="CA46" s="508"/>
      <c r="CB46" s="508"/>
      <c r="CC46" s="508"/>
      <c r="CD46" s="508"/>
      <c r="CE46" s="508"/>
      <c r="CF46" s="508"/>
      <c r="CG46" s="508"/>
      <c r="CH46" s="508"/>
      <c r="CI46" s="508"/>
      <c r="CJ46" s="508"/>
      <c r="CK46" s="508"/>
      <c r="CL46" s="508"/>
      <c r="CM46" s="508"/>
      <c r="CN46" s="508"/>
      <c r="CO46" s="508"/>
      <c r="CP46" s="508"/>
      <c r="CQ46" s="508"/>
      <c r="CR46" s="508"/>
      <c r="CS46" s="508"/>
      <c r="CT46" s="508"/>
      <c r="CU46" s="508"/>
      <c r="CV46" s="508"/>
      <c r="CW46" s="508"/>
      <c r="CX46" s="508"/>
      <c r="CY46" s="508"/>
      <c r="CZ46" s="508"/>
      <c r="DA46" s="508"/>
      <c r="DB46" s="508"/>
      <c r="DC46" s="508"/>
      <c r="DD46" s="508"/>
      <c r="DE46" s="508"/>
      <c r="DF46" s="508"/>
      <c r="DG46" s="508"/>
      <c r="DH46" s="508"/>
      <c r="DI46" s="508"/>
    </row>
    <row r="47" spans="1:113" x14ac:dyDescent="0.2">
      <c r="E47" s="508" t="s">
        <v>285</v>
      </c>
      <c r="F47" s="508"/>
      <c r="G47" s="508"/>
      <c r="H47" s="508"/>
      <c r="I47" s="508"/>
      <c r="J47" s="508"/>
      <c r="K47" s="508"/>
      <c r="L47" s="508"/>
      <c r="M47" s="508"/>
      <c r="N47" s="508"/>
      <c r="O47" s="508"/>
      <c r="P47" s="508"/>
      <c r="Q47" s="508"/>
      <c r="R47" s="508"/>
      <c r="S47" s="508"/>
      <c r="T47" s="508"/>
      <c r="U47" s="508"/>
      <c r="V47" s="508"/>
      <c r="W47" s="508"/>
      <c r="X47" s="508"/>
      <c r="Y47" s="508"/>
      <c r="Z47" s="508"/>
      <c r="AA47" s="508"/>
      <c r="AB47" s="508"/>
      <c r="AC47" s="508"/>
      <c r="AD47" s="508"/>
      <c r="AE47" s="508"/>
      <c r="AF47" s="508"/>
      <c r="AG47" s="508"/>
      <c r="AH47" s="508"/>
      <c r="AI47" s="508"/>
      <c r="AJ47" s="508"/>
      <c r="AK47" s="508"/>
      <c r="AL47" s="508"/>
      <c r="AM47" s="508"/>
      <c r="AN47" s="508"/>
      <c r="AO47" s="508"/>
      <c r="AP47" s="508"/>
      <c r="AQ47" s="508"/>
      <c r="AR47" s="508"/>
      <c r="AS47" s="508"/>
      <c r="AT47" s="508"/>
      <c r="AU47" s="508"/>
      <c r="AV47" s="508"/>
      <c r="AW47" s="508"/>
      <c r="AX47" s="508"/>
      <c r="AY47" s="508"/>
      <c r="AZ47" s="508"/>
      <c r="BA47" s="508"/>
      <c r="BB47" s="508"/>
      <c r="BC47" s="508"/>
      <c r="BD47" s="508"/>
      <c r="BE47" s="508"/>
      <c r="BF47" s="508"/>
      <c r="BG47" s="508"/>
      <c r="BH47" s="508"/>
      <c r="BI47" s="508"/>
      <c r="BJ47" s="508"/>
      <c r="BK47" s="508"/>
      <c r="BL47" s="508"/>
      <c r="BM47" s="508"/>
      <c r="BN47" s="508"/>
      <c r="BO47" s="508"/>
      <c r="BP47" s="508"/>
      <c r="BQ47" s="508"/>
      <c r="BR47" s="508"/>
      <c r="BS47" s="508"/>
      <c r="BT47" s="508"/>
      <c r="BU47" s="508"/>
      <c r="BV47" s="508"/>
      <c r="BW47" s="508"/>
      <c r="BX47" s="508"/>
      <c r="BY47" s="508"/>
      <c r="BZ47" s="508"/>
      <c r="CA47" s="508"/>
      <c r="CB47" s="508"/>
      <c r="CC47" s="508"/>
      <c r="CD47" s="508"/>
      <c r="CE47" s="508"/>
      <c r="CF47" s="508"/>
      <c r="CG47" s="508"/>
      <c r="CH47" s="508"/>
      <c r="CI47" s="508"/>
      <c r="CJ47" s="508"/>
      <c r="CK47" s="508"/>
      <c r="CL47" s="508"/>
      <c r="CM47" s="508"/>
      <c r="CN47" s="508"/>
      <c r="CO47" s="508"/>
      <c r="CP47" s="508"/>
      <c r="CQ47" s="508"/>
      <c r="CR47" s="508"/>
      <c r="CS47" s="508"/>
      <c r="CT47" s="508"/>
      <c r="CU47" s="508"/>
      <c r="CV47" s="508"/>
      <c r="CW47" s="508"/>
      <c r="CX47" s="508"/>
      <c r="CY47" s="508"/>
      <c r="CZ47" s="508"/>
      <c r="DA47" s="508"/>
      <c r="DB47" s="508"/>
      <c r="DC47" s="508"/>
      <c r="DD47" s="508"/>
      <c r="DE47" s="508"/>
      <c r="DF47" s="508"/>
      <c r="DG47" s="508"/>
      <c r="DH47" s="508"/>
      <c r="DI47" s="508"/>
    </row>
    <row r="48" spans="1:113" x14ac:dyDescent="0.2">
      <c r="E48" s="508" t="s">
        <v>287</v>
      </c>
      <c r="F48" s="508"/>
      <c r="G48" s="508"/>
      <c r="H48" s="508"/>
      <c r="I48" s="508"/>
      <c r="J48" s="508"/>
      <c r="K48" s="508"/>
      <c r="L48" s="508"/>
      <c r="M48" s="508"/>
      <c r="N48" s="508"/>
      <c r="O48" s="508"/>
      <c r="P48" s="508"/>
      <c r="Q48" s="508"/>
      <c r="R48" s="508"/>
      <c r="S48" s="508"/>
      <c r="T48" s="508"/>
      <c r="U48" s="508"/>
      <c r="V48" s="508"/>
      <c r="W48" s="508"/>
      <c r="X48" s="508"/>
      <c r="Y48" s="508"/>
      <c r="Z48" s="508"/>
      <c r="AA48" s="508"/>
      <c r="AB48" s="508"/>
      <c r="AC48" s="508"/>
      <c r="AD48" s="508"/>
      <c r="AE48" s="508"/>
      <c r="AF48" s="508"/>
      <c r="AG48" s="508"/>
      <c r="AH48" s="508"/>
      <c r="AI48" s="508"/>
      <c r="AJ48" s="508"/>
      <c r="AK48" s="508"/>
      <c r="AL48" s="508"/>
      <c r="AM48" s="508"/>
      <c r="AN48" s="508"/>
      <c r="AO48" s="508"/>
      <c r="AP48" s="508"/>
      <c r="AQ48" s="508"/>
      <c r="AR48" s="508"/>
      <c r="AS48" s="508"/>
      <c r="AT48" s="508"/>
      <c r="AU48" s="508"/>
      <c r="AV48" s="508"/>
      <c r="AW48" s="508"/>
      <c r="AX48" s="508"/>
      <c r="AY48" s="508"/>
      <c r="AZ48" s="508"/>
      <c r="BA48" s="508"/>
      <c r="BB48" s="508"/>
      <c r="BC48" s="508"/>
      <c r="BD48" s="508"/>
      <c r="BE48" s="508"/>
      <c r="BF48" s="508"/>
      <c r="BG48" s="508"/>
      <c r="BH48" s="508"/>
      <c r="BI48" s="508"/>
      <c r="BJ48" s="508"/>
      <c r="BK48" s="508"/>
      <c r="BL48" s="508"/>
      <c r="BM48" s="508"/>
      <c r="BN48" s="508"/>
      <c r="BO48" s="508"/>
      <c r="BP48" s="508"/>
      <c r="BQ48" s="508"/>
      <c r="BR48" s="508"/>
      <c r="BS48" s="508"/>
      <c r="BT48" s="508"/>
      <c r="BU48" s="508"/>
      <c r="BV48" s="508"/>
      <c r="BW48" s="508"/>
      <c r="BX48" s="508"/>
      <c r="BY48" s="508"/>
      <c r="BZ48" s="508"/>
      <c r="CA48" s="508"/>
      <c r="CB48" s="508"/>
      <c r="CC48" s="508"/>
      <c r="CD48" s="508"/>
      <c r="CE48" s="508"/>
      <c r="CF48" s="508"/>
      <c r="CG48" s="508"/>
      <c r="CH48" s="508"/>
      <c r="CI48" s="508"/>
      <c r="CJ48" s="508"/>
      <c r="CK48" s="508"/>
      <c r="CL48" s="508"/>
      <c r="CM48" s="508"/>
      <c r="CN48" s="508"/>
      <c r="CO48" s="508"/>
      <c r="CP48" s="508"/>
      <c r="CQ48" s="508"/>
      <c r="CR48" s="508"/>
      <c r="CS48" s="508"/>
      <c r="CT48" s="508"/>
      <c r="CU48" s="508"/>
      <c r="CV48" s="508"/>
      <c r="CW48" s="508"/>
      <c r="CX48" s="508"/>
      <c r="CY48" s="508"/>
      <c r="CZ48" s="508"/>
      <c r="DA48" s="508"/>
      <c r="DB48" s="508"/>
      <c r="DC48" s="508"/>
      <c r="DD48" s="508"/>
      <c r="DE48" s="508"/>
      <c r="DF48" s="508"/>
      <c r="DG48" s="508"/>
      <c r="DH48" s="508"/>
      <c r="DI48" s="508"/>
    </row>
    <row r="49" spans="5:113" x14ac:dyDescent="0.2">
      <c r="E49" s="508" t="s">
        <v>288</v>
      </c>
      <c r="F49" s="508"/>
      <c r="G49" s="508"/>
      <c r="H49" s="508"/>
      <c r="I49" s="508"/>
      <c r="J49" s="508"/>
      <c r="K49" s="508"/>
      <c r="L49" s="508"/>
      <c r="M49" s="508"/>
      <c r="N49" s="508"/>
      <c r="O49" s="508"/>
      <c r="P49" s="508"/>
      <c r="Q49" s="508"/>
      <c r="R49" s="508"/>
      <c r="S49" s="508"/>
      <c r="T49" s="508"/>
      <c r="U49" s="508"/>
      <c r="V49" s="508"/>
      <c r="W49" s="508"/>
      <c r="X49" s="508"/>
      <c r="Y49" s="508"/>
      <c r="Z49" s="508"/>
      <c r="AA49" s="508"/>
      <c r="AB49" s="508"/>
      <c r="AC49" s="508"/>
      <c r="AD49" s="508"/>
      <c r="AE49" s="508"/>
      <c r="AF49" s="508"/>
      <c r="AG49" s="508"/>
      <c r="AH49" s="508"/>
      <c r="AI49" s="508"/>
      <c r="AJ49" s="508"/>
      <c r="AK49" s="508"/>
      <c r="AL49" s="508"/>
      <c r="AM49" s="508"/>
      <c r="AN49" s="508"/>
      <c r="AO49" s="508"/>
      <c r="AP49" s="508"/>
      <c r="AQ49" s="508"/>
      <c r="AR49" s="508"/>
      <c r="AS49" s="508"/>
      <c r="AT49" s="508"/>
      <c r="AU49" s="508"/>
      <c r="AV49" s="508"/>
      <c r="AW49" s="508"/>
      <c r="AX49" s="508"/>
      <c r="AY49" s="508"/>
      <c r="AZ49" s="508"/>
      <c r="BA49" s="508"/>
      <c r="BB49" s="508"/>
      <c r="BC49" s="508"/>
      <c r="BD49" s="508"/>
      <c r="BE49" s="508"/>
      <c r="BF49" s="508"/>
      <c r="BG49" s="508"/>
      <c r="BH49" s="508"/>
      <c r="BI49" s="508"/>
      <c r="BJ49" s="508"/>
      <c r="BK49" s="508"/>
      <c r="BL49" s="508"/>
      <c r="BM49" s="508"/>
      <c r="BN49" s="508"/>
      <c r="BO49" s="508"/>
      <c r="BP49" s="508"/>
      <c r="BQ49" s="508"/>
      <c r="BR49" s="508"/>
      <c r="BS49" s="508"/>
      <c r="BT49" s="508"/>
      <c r="BU49" s="508"/>
      <c r="BV49" s="508"/>
      <c r="BW49" s="508"/>
      <c r="BX49" s="508"/>
      <c r="BY49" s="508"/>
      <c r="BZ49" s="508"/>
      <c r="CA49" s="508"/>
      <c r="CB49" s="508"/>
      <c r="CC49" s="508"/>
      <c r="CD49" s="508"/>
      <c r="CE49" s="508"/>
      <c r="CF49" s="508"/>
      <c r="CG49" s="508"/>
      <c r="CH49" s="508"/>
      <c r="CI49" s="508"/>
      <c r="CJ49" s="508"/>
      <c r="CK49" s="508"/>
      <c r="CL49" s="508"/>
      <c r="CM49" s="508"/>
      <c r="CN49" s="508"/>
      <c r="CO49" s="508"/>
      <c r="CP49" s="508"/>
      <c r="CQ49" s="508"/>
      <c r="CR49" s="508"/>
      <c r="CS49" s="508"/>
      <c r="CT49" s="508"/>
      <c r="CU49" s="508"/>
      <c r="CV49" s="508"/>
      <c r="CW49" s="508"/>
      <c r="CX49" s="508"/>
      <c r="CY49" s="508"/>
      <c r="CZ49" s="508"/>
      <c r="DA49" s="508"/>
      <c r="DB49" s="508"/>
      <c r="DC49" s="508"/>
      <c r="DD49" s="508"/>
      <c r="DE49" s="508"/>
      <c r="DF49" s="508"/>
      <c r="DG49" s="508"/>
      <c r="DH49" s="508"/>
      <c r="DI49" s="508"/>
    </row>
    <row r="50" spans="5:113" x14ac:dyDescent="0.2">
      <c r="E50" s="508" t="s">
        <v>189</v>
      </c>
      <c r="F50" s="508"/>
      <c r="G50" s="508"/>
      <c r="H50" s="508"/>
      <c r="I50" s="508"/>
      <c r="J50" s="508"/>
      <c r="K50" s="508"/>
      <c r="L50" s="508"/>
      <c r="M50" s="508"/>
      <c r="N50" s="508"/>
      <c r="O50" s="508"/>
      <c r="P50" s="508"/>
      <c r="Q50" s="508"/>
      <c r="R50" s="508"/>
      <c r="S50" s="508"/>
      <c r="T50" s="508"/>
      <c r="U50" s="508"/>
      <c r="V50" s="508"/>
      <c r="W50" s="508"/>
      <c r="X50" s="508"/>
      <c r="Y50" s="508"/>
      <c r="Z50" s="508"/>
      <c r="AA50" s="508"/>
      <c r="AB50" s="508"/>
      <c r="AC50" s="508"/>
      <c r="AD50" s="508"/>
      <c r="AE50" s="508"/>
      <c r="AF50" s="508"/>
      <c r="AG50" s="508"/>
      <c r="AH50" s="508"/>
      <c r="AI50" s="508"/>
      <c r="AJ50" s="508"/>
      <c r="AK50" s="508"/>
      <c r="AL50" s="508"/>
      <c r="AM50" s="508"/>
      <c r="AN50" s="508"/>
      <c r="AO50" s="508"/>
      <c r="AP50" s="508"/>
      <c r="AQ50" s="508"/>
      <c r="AR50" s="508"/>
      <c r="AS50" s="508"/>
      <c r="AT50" s="508"/>
      <c r="AU50" s="508"/>
      <c r="AV50" s="508"/>
      <c r="AW50" s="508"/>
      <c r="AX50" s="508"/>
      <c r="AY50" s="508"/>
      <c r="AZ50" s="508"/>
      <c r="BA50" s="508"/>
      <c r="BB50" s="508"/>
      <c r="BC50" s="508"/>
      <c r="BD50" s="508"/>
      <c r="BE50" s="508"/>
      <c r="BF50" s="508"/>
      <c r="BG50" s="508"/>
      <c r="BH50" s="508"/>
      <c r="BI50" s="508"/>
      <c r="BJ50" s="508"/>
      <c r="BK50" s="508"/>
      <c r="BL50" s="508"/>
      <c r="BM50" s="508"/>
      <c r="BN50" s="508"/>
      <c r="BO50" s="508"/>
      <c r="BP50" s="508"/>
      <c r="BQ50" s="508"/>
      <c r="BR50" s="508"/>
      <c r="BS50" s="508"/>
      <c r="BT50" s="508"/>
      <c r="BU50" s="508"/>
      <c r="BV50" s="508"/>
      <c r="BW50" s="508"/>
      <c r="BX50" s="508"/>
      <c r="BY50" s="508"/>
      <c r="BZ50" s="508"/>
      <c r="CA50" s="508"/>
      <c r="CB50" s="508"/>
      <c r="CC50" s="508"/>
      <c r="CD50" s="508"/>
      <c r="CE50" s="508"/>
      <c r="CF50" s="508"/>
      <c r="CG50" s="508"/>
      <c r="CH50" s="508"/>
      <c r="CI50" s="508"/>
      <c r="CJ50" s="508"/>
      <c r="CK50" s="508"/>
      <c r="CL50" s="508"/>
      <c r="CM50" s="508"/>
      <c r="CN50" s="508"/>
      <c r="CO50" s="508"/>
      <c r="CP50" s="508"/>
      <c r="CQ50" s="508"/>
      <c r="CR50" s="508"/>
      <c r="CS50" s="508"/>
      <c r="CT50" s="508"/>
      <c r="CU50" s="508"/>
      <c r="CV50" s="508"/>
      <c r="CW50" s="508"/>
      <c r="CX50" s="508"/>
      <c r="CY50" s="508"/>
      <c r="CZ50" s="508"/>
      <c r="DA50" s="508"/>
      <c r="DB50" s="508"/>
      <c r="DC50" s="508"/>
      <c r="DD50" s="508"/>
      <c r="DE50" s="508"/>
      <c r="DF50" s="508"/>
      <c r="DG50" s="508"/>
      <c r="DH50" s="508"/>
      <c r="DI50" s="508"/>
    </row>
    <row r="51" spans="5:113" x14ac:dyDescent="0.2">
      <c r="E51" s="508" t="s">
        <v>291</v>
      </c>
      <c r="F51" s="508"/>
      <c r="G51" s="508"/>
      <c r="H51" s="508"/>
      <c r="I51" s="508"/>
      <c r="J51" s="508"/>
      <c r="K51" s="508"/>
      <c r="L51" s="508"/>
      <c r="M51" s="508"/>
      <c r="N51" s="508"/>
      <c r="O51" s="508"/>
      <c r="P51" s="508"/>
      <c r="Q51" s="508"/>
      <c r="R51" s="508"/>
      <c r="S51" s="508"/>
      <c r="T51" s="508"/>
      <c r="U51" s="508"/>
      <c r="V51" s="508"/>
      <c r="W51" s="508"/>
      <c r="X51" s="508"/>
      <c r="Y51" s="508"/>
      <c r="Z51" s="508"/>
      <c r="AA51" s="508"/>
      <c r="AB51" s="508"/>
      <c r="AC51" s="508"/>
      <c r="AD51" s="508"/>
      <c r="AE51" s="508"/>
      <c r="AF51" s="508"/>
      <c r="AG51" s="508"/>
      <c r="AH51" s="508"/>
      <c r="AI51" s="508"/>
      <c r="AJ51" s="508"/>
      <c r="AK51" s="508"/>
      <c r="AL51" s="508"/>
      <c r="AM51" s="508"/>
      <c r="AN51" s="508"/>
      <c r="AO51" s="508"/>
      <c r="AP51" s="508"/>
      <c r="AQ51" s="508"/>
      <c r="AR51" s="508"/>
      <c r="AS51" s="508"/>
      <c r="AT51" s="508"/>
      <c r="AU51" s="508"/>
      <c r="AV51" s="508"/>
      <c r="AW51" s="508"/>
      <c r="AX51" s="508"/>
      <c r="AY51" s="508"/>
      <c r="AZ51" s="508"/>
      <c r="BA51" s="508"/>
      <c r="BB51" s="508"/>
      <c r="BC51" s="508"/>
      <c r="BD51" s="508"/>
      <c r="BE51" s="508"/>
      <c r="BF51" s="508"/>
      <c r="BG51" s="508"/>
      <c r="BH51" s="508"/>
      <c r="BI51" s="508"/>
      <c r="BJ51" s="508"/>
      <c r="BK51" s="508"/>
      <c r="BL51" s="508"/>
      <c r="BM51" s="508"/>
      <c r="BN51" s="508"/>
      <c r="BO51" s="508"/>
      <c r="BP51" s="508"/>
      <c r="BQ51" s="508"/>
      <c r="BR51" s="508"/>
      <c r="BS51" s="508"/>
      <c r="BT51" s="508"/>
      <c r="BU51" s="508"/>
      <c r="BV51" s="508"/>
      <c r="BW51" s="508"/>
      <c r="BX51" s="508"/>
      <c r="BY51" s="508"/>
      <c r="BZ51" s="508"/>
      <c r="CA51" s="508"/>
      <c r="CB51" s="508"/>
      <c r="CC51" s="508"/>
      <c r="CD51" s="508"/>
      <c r="CE51" s="508"/>
      <c r="CF51" s="508"/>
      <c r="CG51" s="508"/>
      <c r="CH51" s="508"/>
      <c r="CI51" s="508"/>
      <c r="CJ51" s="508"/>
      <c r="CK51" s="508"/>
      <c r="CL51" s="508"/>
      <c r="CM51" s="508"/>
      <c r="CN51" s="508"/>
      <c r="CO51" s="508"/>
      <c r="CP51" s="508"/>
      <c r="CQ51" s="508"/>
      <c r="CR51" s="508"/>
      <c r="CS51" s="508"/>
      <c r="CT51" s="508"/>
      <c r="CU51" s="508"/>
      <c r="CV51" s="508"/>
      <c r="CW51" s="508"/>
      <c r="CX51" s="508"/>
      <c r="CY51" s="508"/>
      <c r="CZ51" s="508"/>
      <c r="DA51" s="508"/>
      <c r="DB51" s="508"/>
      <c r="DC51" s="508"/>
      <c r="DD51" s="508"/>
      <c r="DE51" s="508"/>
      <c r="DF51" s="508"/>
      <c r="DG51" s="508"/>
      <c r="DH51" s="508"/>
      <c r="DI51" s="508"/>
    </row>
    <row r="52" spans="5:113" x14ac:dyDescent="0.2">
      <c r="E52" s="508" t="s">
        <v>293</v>
      </c>
      <c r="F52" s="508"/>
      <c r="G52" s="508"/>
      <c r="H52" s="508"/>
      <c r="I52" s="508"/>
      <c r="J52" s="508"/>
      <c r="K52" s="508"/>
      <c r="L52" s="508"/>
      <c r="M52" s="508"/>
      <c r="N52" s="508"/>
      <c r="O52" s="508"/>
      <c r="P52" s="508"/>
      <c r="Q52" s="508"/>
      <c r="R52" s="508"/>
      <c r="S52" s="508"/>
      <c r="T52" s="508"/>
      <c r="U52" s="508"/>
      <c r="V52" s="508"/>
      <c r="W52" s="508"/>
      <c r="X52" s="508"/>
      <c r="Y52" s="508"/>
      <c r="Z52" s="508"/>
      <c r="AA52" s="508"/>
      <c r="AB52" s="508"/>
      <c r="AC52" s="508"/>
      <c r="AD52" s="508"/>
      <c r="AE52" s="508"/>
      <c r="AF52" s="508"/>
      <c r="AG52" s="508"/>
      <c r="AH52" s="508"/>
      <c r="AI52" s="508"/>
      <c r="AJ52" s="508"/>
      <c r="AK52" s="508"/>
      <c r="AL52" s="508"/>
      <c r="AM52" s="508"/>
      <c r="AN52" s="508"/>
      <c r="AO52" s="508"/>
      <c r="AP52" s="508"/>
      <c r="AQ52" s="508"/>
      <c r="AR52" s="508"/>
      <c r="AS52" s="508"/>
      <c r="AT52" s="508"/>
      <c r="AU52" s="508"/>
      <c r="AV52" s="508"/>
      <c r="AW52" s="508"/>
      <c r="AX52" s="508"/>
      <c r="AY52" s="508"/>
      <c r="AZ52" s="508"/>
      <c r="BA52" s="508"/>
      <c r="BB52" s="508"/>
      <c r="BC52" s="508"/>
      <c r="BD52" s="508"/>
      <c r="BE52" s="508"/>
      <c r="BF52" s="508"/>
      <c r="BG52" s="508"/>
      <c r="BH52" s="508"/>
      <c r="BI52" s="508"/>
      <c r="BJ52" s="508"/>
      <c r="BK52" s="508"/>
      <c r="BL52" s="508"/>
      <c r="BM52" s="508"/>
      <c r="BN52" s="508"/>
      <c r="BO52" s="508"/>
      <c r="BP52" s="508"/>
      <c r="BQ52" s="508"/>
      <c r="BR52" s="508"/>
      <c r="BS52" s="508"/>
      <c r="BT52" s="508"/>
      <c r="BU52" s="508"/>
      <c r="BV52" s="508"/>
      <c r="BW52" s="508"/>
      <c r="BX52" s="508"/>
      <c r="BY52" s="508"/>
      <c r="BZ52" s="508"/>
      <c r="CA52" s="508"/>
      <c r="CB52" s="508"/>
      <c r="CC52" s="508"/>
      <c r="CD52" s="508"/>
      <c r="CE52" s="508"/>
      <c r="CF52" s="508"/>
      <c r="CG52" s="508"/>
      <c r="CH52" s="508"/>
      <c r="CI52" s="508"/>
      <c r="CJ52" s="508"/>
      <c r="CK52" s="508"/>
      <c r="CL52" s="508"/>
      <c r="CM52" s="508"/>
      <c r="CN52" s="508"/>
      <c r="CO52" s="508"/>
      <c r="CP52" s="508"/>
      <c r="CQ52" s="508"/>
      <c r="CR52" s="508"/>
      <c r="CS52" s="508"/>
      <c r="CT52" s="508"/>
      <c r="CU52" s="508"/>
      <c r="CV52" s="508"/>
      <c r="CW52" s="508"/>
      <c r="CX52" s="508"/>
      <c r="CY52" s="508"/>
      <c r="CZ52" s="508"/>
      <c r="DA52" s="508"/>
      <c r="DB52" s="508"/>
      <c r="DC52" s="508"/>
      <c r="DD52" s="508"/>
      <c r="DE52" s="508"/>
      <c r="DF52" s="508"/>
      <c r="DG52" s="508"/>
      <c r="DH52" s="508"/>
      <c r="DI52" s="508"/>
    </row>
    <row r="53" spans="5:113" x14ac:dyDescent="0.2">
      <c r="E53" s="508" t="s">
        <v>294</v>
      </c>
      <c r="F53" s="508"/>
      <c r="G53" s="508"/>
      <c r="H53" s="508"/>
      <c r="I53" s="508"/>
      <c r="J53" s="508"/>
      <c r="K53" s="508"/>
      <c r="L53" s="508"/>
      <c r="M53" s="508"/>
      <c r="N53" s="508"/>
      <c r="O53" s="508"/>
      <c r="P53" s="508"/>
      <c r="Q53" s="508"/>
      <c r="R53" s="508"/>
      <c r="S53" s="508"/>
      <c r="T53" s="508"/>
      <c r="U53" s="508"/>
      <c r="V53" s="508"/>
      <c r="W53" s="508"/>
      <c r="X53" s="508"/>
      <c r="Y53" s="508"/>
      <c r="Z53" s="508"/>
      <c r="AA53" s="508"/>
      <c r="AB53" s="508"/>
      <c r="AC53" s="508"/>
      <c r="AD53" s="508"/>
      <c r="AE53" s="508"/>
      <c r="AF53" s="508"/>
      <c r="AG53" s="508"/>
      <c r="AH53" s="508"/>
      <c r="AI53" s="508"/>
      <c r="AJ53" s="508"/>
      <c r="AK53" s="508"/>
      <c r="AL53" s="508"/>
      <c r="AM53" s="508"/>
      <c r="AN53" s="508"/>
      <c r="AO53" s="508"/>
      <c r="AP53" s="508"/>
      <c r="AQ53" s="508"/>
      <c r="AR53" s="508"/>
      <c r="AS53" s="508"/>
      <c r="AT53" s="508"/>
      <c r="AU53" s="508"/>
      <c r="AV53" s="508"/>
      <c r="AW53" s="508"/>
      <c r="AX53" s="508"/>
      <c r="AY53" s="508"/>
      <c r="AZ53" s="508"/>
      <c r="BA53" s="508"/>
      <c r="BB53" s="508"/>
      <c r="BC53" s="508"/>
      <c r="BD53" s="508"/>
      <c r="BE53" s="508"/>
      <c r="BF53" s="508"/>
      <c r="BG53" s="508"/>
      <c r="BH53" s="508"/>
      <c r="BI53" s="508"/>
      <c r="BJ53" s="508"/>
      <c r="BK53" s="508"/>
      <c r="BL53" s="508"/>
      <c r="BM53" s="508"/>
      <c r="BN53" s="508"/>
      <c r="BO53" s="508"/>
      <c r="BP53" s="508"/>
      <c r="BQ53" s="508"/>
      <c r="BR53" s="508"/>
      <c r="BS53" s="508"/>
      <c r="BT53" s="508"/>
      <c r="BU53" s="508"/>
      <c r="BV53" s="508"/>
      <c r="BW53" s="508"/>
      <c r="BX53" s="508"/>
      <c r="BY53" s="508"/>
      <c r="BZ53" s="508"/>
      <c r="CA53" s="508"/>
      <c r="CB53" s="508"/>
      <c r="CC53" s="508"/>
      <c r="CD53" s="508"/>
      <c r="CE53" s="508"/>
      <c r="CF53" s="508"/>
      <c r="CG53" s="508"/>
      <c r="CH53" s="508"/>
      <c r="CI53" s="508"/>
      <c r="CJ53" s="508"/>
      <c r="CK53" s="508"/>
      <c r="CL53" s="508"/>
      <c r="CM53" s="508"/>
      <c r="CN53" s="508"/>
      <c r="CO53" s="508"/>
      <c r="CP53" s="508"/>
      <c r="CQ53" s="508"/>
      <c r="CR53" s="508"/>
      <c r="CS53" s="508"/>
      <c r="CT53" s="508"/>
      <c r="CU53" s="508"/>
      <c r="CV53" s="508"/>
      <c r="CW53" s="508"/>
      <c r="CX53" s="508"/>
      <c r="CY53" s="508"/>
      <c r="CZ53" s="508"/>
      <c r="DA53" s="508"/>
      <c r="DB53" s="508"/>
      <c r="DC53" s="508"/>
      <c r="DD53" s="508"/>
      <c r="DE53" s="508"/>
      <c r="DF53" s="508"/>
      <c r="DG53" s="508"/>
      <c r="DH53" s="508"/>
      <c r="DI53" s="508"/>
    </row>
    <row r="54" spans="5:113" x14ac:dyDescent="0.2"/>
    <row r="55" spans="5:113" x14ac:dyDescent="0.2"/>
    <row r="56" spans="5:113" x14ac:dyDescent="0.2"/>
  </sheetData>
  <sheetProtection algorithmName="SHA-512" hashValue="EC2YynLKtkuRXudzykbEjvzzp/hibFtfYGbnhMFZJI/iUWOcn2yXr6av0+Mp10v7GppvzdFCh6L8a4hsifjVyQ==" saltValue="V3WEvzfeBcj0MZsgS/4Pi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88" t="s">
        <v>297</v>
      </c>
      <c r="DI1" s="589"/>
      <c r="DJ1" s="589"/>
      <c r="DK1" s="589"/>
      <c r="DL1" s="589"/>
      <c r="DM1" s="589"/>
      <c r="DN1" s="590"/>
      <c r="DO1" s="1"/>
      <c r="DP1" s="588" t="s">
        <v>298</v>
      </c>
      <c r="DQ1" s="589"/>
      <c r="DR1" s="589"/>
      <c r="DS1" s="589"/>
      <c r="DT1" s="589"/>
      <c r="DU1" s="589"/>
      <c r="DV1" s="589"/>
      <c r="DW1" s="589"/>
      <c r="DX1" s="589"/>
      <c r="DY1" s="589"/>
      <c r="DZ1" s="589"/>
      <c r="EA1" s="589"/>
      <c r="EB1" s="589"/>
      <c r="EC1" s="590"/>
      <c r="ED1" s="2"/>
      <c r="EE1" s="2"/>
      <c r="EF1" s="2"/>
      <c r="EG1" s="2"/>
      <c r="EH1" s="2"/>
      <c r="EI1" s="2"/>
      <c r="EJ1" s="2"/>
      <c r="EK1" s="2"/>
      <c r="EL1" s="2"/>
      <c r="EM1" s="2"/>
    </row>
    <row r="2" spans="2:143" ht="22.5" customHeight="1" x14ac:dyDescent="0.2">
      <c r="B2" s="40" t="s">
        <v>300</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76" t="s">
        <v>112</v>
      </c>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c r="AO3" s="377"/>
      <c r="AP3" s="376" t="s">
        <v>301</v>
      </c>
      <c r="AQ3" s="377"/>
      <c r="AR3" s="377"/>
      <c r="AS3" s="377"/>
      <c r="AT3" s="377"/>
      <c r="AU3" s="377"/>
      <c r="AV3" s="377"/>
      <c r="AW3" s="377"/>
      <c r="AX3" s="377"/>
      <c r="AY3" s="377"/>
      <c r="AZ3" s="377"/>
      <c r="BA3" s="377"/>
      <c r="BB3" s="377"/>
      <c r="BC3" s="377"/>
      <c r="BD3" s="377"/>
      <c r="BE3" s="377"/>
      <c r="BF3" s="377"/>
      <c r="BG3" s="377"/>
      <c r="BH3" s="377"/>
      <c r="BI3" s="377"/>
      <c r="BJ3" s="377"/>
      <c r="BK3" s="377"/>
      <c r="BL3" s="377"/>
      <c r="BM3" s="377"/>
      <c r="BN3" s="377"/>
      <c r="BO3" s="377"/>
      <c r="BP3" s="377"/>
      <c r="BQ3" s="377"/>
      <c r="BR3" s="377"/>
      <c r="BS3" s="377"/>
      <c r="BT3" s="377"/>
      <c r="BU3" s="377"/>
      <c r="BV3" s="377"/>
      <c r="BW3" s="377"/>
      <c r="BX3" s="377"/>
      <c r="BY3" s="377"/>
      <c r="BZ3" s="377"/>
      <c r="CA3" s="377"/>
      <c r="CB3" s="426"/>
      <c r="CD3" s="376" t="s">
        <v>302</v>
      </c>
      <c r="CE3" s="377"/>
      <c r="CF3" s="377"/>
      <c r="CG3" s="377"/>
      <c r="CH3" s="377"/>
      <c r="CI3" s="377"/>
      <c r="CJ3" s="377"/>
      <c r="CK3" s="377"/>
      <c r="CL3" s="377"/>
      <c r="CM3" s="377"/>
      <c r="CN3" s="377"/>
      <c r="CO3" s="377"/>
      <c r="CP3" s="377"/>
      <c r="CQ3" s="377"/>
      <c r="CR3" s="377"/>
      <c r="CS3" s="377"/>
      <c r="CT3" s="377"/>
      <c r="CU3" s="377"/>
      <c r="CV3" s="377"/>
      <c r="CW3" s="377"/>
      <c r="CX3" s="377"/>
      <c r="CY3" s="377"/>
      <c r="CZ3" s="377"/>
      <c r="DA3" s="377"/>
      <c r="DB3" s="377"/>
      <c r="DC3" s="377"/>
      <c r="DD3" s="377"/>
      <c r="DE3" s="377"/>
      <c r="DF3" s="377"/>
      <c r="DG3" s="377"/>
      <c r="DH3" s="377"/>
      <c r="DI3" s="377"/>
      <c r="DJ3" s="377"/>
      <c r="DK3" s="377"/>
      <c r="DL3" s="377"/>
      <c r="DM3" s="377"/>
      <c r="DN3" s="377"/>
      <c r="DO3" s="377"/>
      <c r="DP3" s="377"/>
      <c r="DQ3" s="377"/>
      <c r="DR3" s="377"/>
      <c r="DS3" s="377"/>
      <c r="DT3" s="377"/>
      <c r="DU3" s="377"/>
      <c r="DV3" s="377"/>
      <c r="DW3" s="377"/>
      <c r="DX3" s="377"/>
      <c r="DY3" s="377"/>
      <c r="DZ3" s="377"/>
      <c r="EA3" s="377"/>
      <c r="EB3" s="377"/>
      <c r="EC3" s="426"/>
    </row>
    <row r="4" spans="2:143" ht="11.25" customHeight="1" x14ac:dyDescent="0.2">
      <c r="B4" s="376" t="s">
        <v>7</v>
      </c>
      <c r="C4" s="377"/>
      <c r="D4" s="377"/>
      <c r="E4" s="377"/>
      <c r="F4" s="377"/>
      <c r="G4" s="377"/>
      <c r="H4" s="377"/>
      <c r="I4" s="377"/>
      <c r="J4" s="377"/>
      <c r="K4" s="377"/>
      <c r="L4" s="377"/>
      <c r="M4" s="377"/>
      <c r="N4" s="377"/>
      <c r="O4" s="377"/>
      <c r="P4" s="377"/>
      <c r="Q4" s="426"/>
      <c r="R4" s="376" t="s">
        <v>305</v>
      </c>
      <c r="S4" s="377"/>
      <c r="T4" s="377"/>
      <c r="U4" s="377"/>
      <c r="V4" s="377"/>
      <c r="W4" s="377"/>
      <c r="X4" s="377"/>
      <c r="Y4" s="426"/>
      <c r="Z4" s="376" t="s">
        <v>308</v>
      </c>
      <c r="AA4" s="377"/>
      <c r="AB4" s="377"/>
      <c r="AC4" s="426"/>
      <c r="AD4" s="376" t="s">
        <v>251</v>
      </c>
      <c r="AE4" s="377"/>
      <c r="AF4" s="377"/>
      <c r="AG4" s="377"/>
      <c r="AH4" s="377"/>
      <c r="AI4" s="377"/>
      <c r="AJ4" s="377"/>
      <c r="AK4" s="426"/>
      <c r="AL4" s="376" t="s">
        <v>308</v>
      </c>
      <c r="AM4" s="377"/>
      <c r="AN4" s="377"/>
      <c r="AO4" s="426"/>
      <c r="AP4" s="591" t="s">
        <v>311</v>
      </c>
      <c r="AQ4" s="591"/>
      <c r="AR4" s="591"/>
      <c r="AS4" s="591"/>
      <c r="AT4" s="591"/>
      <c r="AU4" s="591"/>
      <c r="AV4" s="591"/>
      <c r="AW4" s="591"/>
      <c r="AX4" s="591"/>
      <c r="AY4" s="591"/>
      <c r="AZ4" s="591"/>
      <c r="BA4" s="591"/>
      <c r="BB4" s="591"/>
      <c r="BC4" s="591"/>
      <c r="BD4" s="591"/>
      <c r="BE4" s="591"/>
      <c r="BF4" s="591"/>
      <c r="BG4" s="591" t="s">
        <v>284</v>
      </c>
      <c r="BH4" s="591"/>
      <c r="BI4" s="591"/>
      <c r="BJ4" s="591"/>
      <c r="BK4" s="591"/>
      <c r="BL4" s="591"/>
      <c r="BM4" s="591"/>
      <c r="BN4" s="591"/>
      <c r="BO4" s="591" t="s">
        <v>308</v>
      </c>
      <c r="BP4" s="591"/>
      <c r="BQ4" s="591"/>
      <c r="BR4" s="591"/>
      <c r="BS4" s="591" t="s">
        <v>312</v>
      </c>
      <c r="BT4" s="591"/>
      <c r="BU4" s="591"/>
      <c r="BV4" s="591"/>
      <c r="BW4" s="591"/>
      <c r="BX4" s="591"/>
      <c r="BY4" s="591"/>
      <c r="BZ4" s="591"/>
      <c r="CA4" s="591"/>
      <c r="CB4" s="591"/>
      <c r="CD4" s="376" t="s">
        <v>313</v>
      </c>
      <c r="CE4" s="377"/>
      <c r="CF4" s="377"/>
      <c r="CG4" s="377"/>
      <c r="CH4" s="377"/>
      <c r="CI4" s="377"/>
      <c r="CJ4" s="377"/>
      <c r="CK4" s="377"/>
      <c r="CL4" s="377"/>
      <c r="CM4" s="377"/>
      <c r="CN4" s="377"/>
      <c r="CO4" s="377"/>
      <c r="CP4" s="377"/>
      <c r="CQ4" s="377"/>
      <c r="CR4" s="377"/>
      <c r="CS4" s="377"/>
      <c r="CT4" s="377"/>
      <c r="CU4" s="377"/>
      <c r="CV4" s="377"/>
      <c r="CW4" s="377"/>
      <c r="CX4" s="377"/>
      <c r="CY4" s="377"/>
      <c r="CZ4" s="377"/>
      <c r="DA4" s="377"/>
      <c r="DB4" s="377"/>
      <c r="DC4" s="377"/>
      <c r="DD4" s="377"/>
      <c r="DE4" s="377"/>
      <c r="DF4" s="377"/>
      <c r="DG4" s="377"/>
      <c r="DH4" s="377"/>
      <c r="DI4" s="377"/>
      <c r="DJ4" s="377"/>
      <c r="DK4" s="377"/>
      <c r="DL4" s="377"/>
      <c r="DM4" s="377"/>
      <c r="DN4" s="377"/>
      <c r="DO4" s="377"/>
      <c r="DP4" s="377"/>
      <c r="DQ4" s="377"/>
      <c r="DR4" s="377"/>
      <c r="DS4" s="377"/>
      <c r="DT4" s="377"/>
      <c r="DU4" s="377"/>
      <c r="DV4" s="377"/>
      <c r="DW4" s="377"/>
      <c r="DX4" s="377"/>
      <c r="DY4" s="377"/>
      <c r="DZ4" s="377"/>
      <c r="EA4" s="377"/>
      <c r="EB4" s="377"/>
      <c r="EC4" s="426"/>
    </row>
    <row r="5" spans="2:143" ht="11.25" customHeight="1" x14ac:dyDescent="0.2">
      <c r="B5" s="592" t="s">
        <v>307</v>
      </c>
      <c r="C5" s="593"/>
      <c r="D5" s="593"/>
      <c r="E5" s="593"/>
      <c r="F5" s="593"/>
      <c r="G5" s="593"/>
      <c r="H5" s="593"/>
      <c r="I5" s="593"/>
      <c r="J5" s="593"/>
      <c r="K5" s="593"/>
      <c r="L5" s="593"/>
      <c r="M5" s="593"/>
      <c r="N5" s="593"/>
      <c r="O5" s="593"/>
      <c r="P5" s="593"/>
      <c r="Q5" s="594"/>
      <c r="R5" s="595">
        <v>4493749</v>
      </c>
      <c r="S5" s="596"/>
      <c r="T5" s="596"/>
      <c r="U5" s="596"/>
      <c r="V5" s="596"/>
      <c r="W5" s="596"/>
      <c r="X5" s="596"/>
      <c r="Y5" s="597"/>
      <c r="Z5" s="598">
        <v>29</v>
      </c>
      <c r="AA5" s="598"/>
      <c r="AB5" s="598"/>
      <c r="AC5" s="598"/>
      <c r="AD5" s="599">
        <v>4128018</v>
      </c>
      <c r="AE5" s="599"/>
      <c r="AF5" s="599"/>
      <c r="AG5" s="599"/>
      <c r="AH5" s="599"/>
      <c r="AI5" s="599"/>
      <c r="AJ5" s="599"/>
      <c r="AK5" s="599"/>
      <c r="AL5" s="600">
        <v>47.1</v>
      </c>
      <c r="AM5" s="601"/>
      <c r="AN5" s="601"/>
      <c r="AO5" s="602"/>
      <c r="AP5" s="592" t="s">
        <v>315</v>
      </c>
      <c r="AQ5" s="593"/>
      <c r="AR5" s="593"/>
      <c r="AS5" s="593"/>
      <c r="AT5" s="593"/>
      <c r="AU5" s="593"/>
      <c r="AV5" s="593"/>
      <c r="AW5" s="593"/>
      <c r="AX5" s="593"/>
      <c r="AY5" s="593"/>
      <c r="AZ5" s="593"/>
      <c r="BA5" s="593"/>
      <c r="BB5" s="593"/>
      <c r="BC5" s="593"/>
      <c r="BD5" s="593"/>
      <c r="BE5" s="593"/>
      <c r="BF5" s="594"/>
      <c r="BG5" s="603">
        <v>4128018</v>
      </c>
      <c r="BH5" s="382"/>
      <c r="BI5" s="382"/>
      <c r="BJ5" s="382"/>
      <c r="BK5" s="382"/>
      <c r="BL5" s="382"/>
      <c r="BM5" s="382"/>
      <c r="BN5" s="604"/>
      <c r="BO5" s="605">
        <v>91.9</v>
      </c>
      <c r="BP5" s="605"/>
      <c r="BQ5" s="605"/>
      <c r="BR5" s="605"/>
      <c r="BS5" s="606" t="s">
        <v>192</v>
      </c>
      <c r="BT5" s="606"/>
      <c r="BU5" s="606"/>
      <c r="BV5" s="606"/>
      <c r="BW5" s="606"/>
      <c r="BX5" s="606"/>
      <c r="BY5" s="606"/>
      <c r="BZ5" s="606"/>
      <c r="CA5" s="606"/>
      <c r="CB5" s="607"/>
      <c r="CD5" s="376" t="s">
        <v>311</v>
      </c>
      <c r="CE5" s="377"/>
      <c r="CF5" s="377"/>
      <c r="CG5" s="377"/>
      <c r="CH5" s="377"/>
      <c r="CI5" s="377"/>
      <c r="CJ5" s="377"/>
      <c r="CK5" s="377"/>
      <c r="CL5" s="377"/>
      <c r="CM5" s="377"/>
      <c r="CN5" s="377"/>
      <c r="CO5" s="377"/>
      <c r="CP5" s="377"/>
      <c r="CQ5" s="426"/>
      <c r="CR5" s="376" t="s">
        <v>318</v>
      </c>
      <c r="CS5" s="377"/>
      <c r="CT5" s="377"/>
      <c r="CU5" s="377"/>
      <c r="CV5" s="377"/>
      <c r="CW5" s="377"/>
      <c r="CX5" s="377"/>
      <c r="CY5" s="426"/>
      <c r="CZ5" s="376" t="s">
        <v>308</v>
      </c>
      <c r="DA5" s="377"/>
      <c r="DB5" s="377"/>
      <c r="DC5" s="426"/>
      <c r="DD5" s="376" t="s">
        <v>319</v>
      </c>
      <c r="DE5" s="377"/>
      <c r="DF5" s="377"/>
      <c r="DG5" s="377"/>
      <c r="DH5" s="377"/>
      <c r="DI5" s="377"/>
      <c r="DJ5" s="377"/>
      <c r="DK5" s="377"/>
      <c r="DL5" s="377"/>
      <c r="DM5" s="377"/>
      <c r="DN5" s="377"/>
      <c r="DO5" s="377"/>
      <c r="DP5" s="426"/>
      <c r="DQ5" s="376" t="s">
        <v>321</v>
      </c>
      <c r="DR5" s="377"/>
      <c r="DS5" s="377"/>
      <c r="DT5" s="377"/>
      <c r="DU5" s="377"/>
      <c r="DV5" s="377"/>
      <c r="DW5" s="377"/>
      <c r="DX5" s="377"/>
      <c r="DY5" s="377"/>
      <c r="DZ5" s="377"/>
      <c r="EA5" s="377"/>
      <c r="EB5" s="377"/>
      <c r="EC5" s="426"/>
    </row>
    <row r="6" spans="2:143" ht="11.25" customHeight="1" x14ac:dyDescent="0.2">
      <c r="B6" s="610" t="s">
        <v>322</v>
      </c>
      <c r="C6" s="508"/>
      <c r="D6" s="508"/>
      <c r="E6" s="508"/>
      <c r="F6" s="508"/>
      <c r="G6" s="508"/>
      <c r="H6" s="508"/>
      <c r="I6" s="508"/>
      <c r="J6" s="508"/>
      <c r="K6" s="508"/>
      <c r="L6" s="508"/>
      <c r="M6" s="508"/>
      <c r="N6" s="508"/>
      <c r="O6" s="508"/>
      <c r="P6" s="508"/>
      <c r="Q6" s="611"/>
      <c r="R6" s="603">
        <v>133782</v>
      </c>
      <c r="S6" s="382"/>
      <c r="T6" s="382"/>
      <c r="U6" s="382"/>
      <c r="V6" s="382"/>
      <c r="W6" s="382"/>
      <c r="X6" s="382"/>
      <c r="Y6" s="604"/>
      <c r="Z6" s="605">
        <v>0.9</v>
      </c>
      <c r="AA6" s="605"/>
      <c r="AB6" s="605"/>
      <c r="AC6" s="605"/>
      <c r="AD6" s="606">
        <v>133782</v>
      </c>
      <c r="AE6" s="606"/>
      <c r="AF6" s="606"/>
      <c r="AG6" s="606"/>
      <c r="AH6" s="606"/>
      <c r="AI6" s="606"/>
      <c r="AJ6" s="606"/>
      <c r="AK6" s="606"/>
      <c r="AL6" s="612">
        <v>1.5</v>
      </c>
      <c r="AM6" s="388"/>
      <c r="AN6" s="388"/>
      <c r="AO6" s="613"/>
      <c r="AP6" s="610" t="s">
        <v>103</v>
      </c>
      <c r="AQ6" s="508"/>
      <c r="AR6" s="508"/>
      <c r="AS6" s="508"/>
      <c r="AT6" s="508"/>
      <c r="AU6" s="508"/>
      <c r="AV6" s="508"/>
      <c r="AW6" s="508"/>
      <c r="AX6" s="508"/>
      <c r="AY6" s="508"/>
      <c r="AZ6" s="508"/>
      <c r="BA6" s="508"/>
      <c r="BB6" s="508"/>
      <c r="BC6" s="508"/>
      <c r="BD6" s="508"/>
      <c r="BE6" s="508"/>
      <c r="BF6" s="611"/>
      <c r="BG6" s="603">
        <v>4128018</v>
      </c>
      <c r="BH6" s="382"/>
      <c r="BI6" s="382"/>
      <c r="BJ6" s="382"/>
      <c r="BK6" s="382"/>
      <c r="BL6" s="382"/>
      <c r="BM6" s="382"/>
      <c r="BN6" s="604"/>
      <c r="BO6" s="605">
        <v>91.9</v>
      </c>
      <c r="BP6" s="605"/>
      <c r="BQ6" s="605"/>
      <c r="BR6" s="605"/>
      <c r="BS6" s="606" t="s">
        <v>192</v>
      </c>
      <c r="BT6" s="606"/>
      <c r="BU6" s="606"/>
      <c r="BV6" s="606"/>
      <c r="BW6" s="606"/>
      <c r="BX6" s="606"/>
      <c r="BY6" s="606"/>
      <c r="BZ6" s="606"/>
      <c r="CA6" s="606"/>
      <c r="CB6" s="607"/>
      <c r="CD6" s="592" t="s">
        <v>324</v>
      </c>
      <c r="CE6" s="593"/>
      <c r="CF6" s="593"/>
      <c r="CG6" s="593"/>
      <c r="CH6" s="593"/>
      <c r="CI6" s="593"/>
      <c r="CJ6" s="593"/>
      <c r="CK6" s="593"/>
      <c r="CL6" s="593"/>
      <c r="CM6" s="593"/>
      <c r="CN6" s="593"/>
      <c r="CO6" s="593"/>
      <c r="CP6" s="593"/>
      <c r="CQ6" s="594"/>
      <c r="CR6" s="603">
        <v>165322</v>
      </c>
      <c r="CS6" s="382"/>
      <c r="CT6" s="382"/>
      <c r="CU6" s="382"/>
      <c r="CV6" s="382"/>
      <c r="CW6" s="382"/>
      <c r="CX6" s="382"/>
      <c r="CY6" s="604"/>
      <c r="CZ6" s="600">
        <v>1.1000000000000001</v>
      </c>
      <c r="DA6" s="601"/>
      <c r="DB6" s="601"/>
      <c r="DC6" s="614"/>
      <c r="DD6" s="608" t="s">
        <v>192</v>
      </c>
      <c r="DE6" s="382"/>
      <c r="DF6" s="382"/>
      <c r="DG6" s="382"/>
      <c r="DH6" s="382"/>
      <c r="DI6" s="382"/>
      <c r="DJ6" s="382"/>
      <c r="DK6" s="382"/>
      <c r="DL6" s="382"/>
      <c r="DM6" s="382"/>
      <c r="DN6" s="382"/>
      <c r="DO6" s="382"/>
      <c r="DP6" s="604"/>
      <c r="DQ6" s="608">
        <v>165315</v>
      </c>
      <c r="DR6" s="382"/>
      <c r="DS6" s="382"/>
      <c r="DT6" s="382"/>
      <c r="DU6" s="382"/>
      <c r="DV6" s="382"/>
      <c r="DW6" s="382"/>
      <c r="DX6" s="382"/>
      <c r="DY6" s="382"/>
      <c r="DZ6" s="382"/>
      <c r="EA6" s="382"/>
      <c r="EB6" s="382"/>
      <c r="EC6" s="609"/>
    </row>
    <row r="7" spans="2:143" ht="11.25" customHeight="1" x14ac:dyDescent="0.2">
      <c r="B7" s="610" t="s">
        <v>42</v>
      </c>
      <c r="C7" s="508"/>
      <c r="D7" s="508"/>
      <c r="E7" s="508"/>
      <c r="F7" s="508"/>
      <c r="G7" s="508"/>
      <c r="H7" s="508"/>
      <c r="I7" s="508"/>
      <c r="J7" s="508"/>
      <c r="K7" s="508"/>
      <c r="L7" s="508"/>
      <c r="M7" s="508"/>
      <c r="N7" s="508"/>
      <c r="O7" s="508"/>
      <c r="P7" s="508"/>
      <c r="Q7" s="611"/>
      <c r="R7" s="603">
        <v>1444</v>
      </c>
      <c r="S7" s="382"/>
      <c r="T7" s="382"/>
      <c r="U7" s="382"/>
      <c r="V7" s="382"/>
      <c r="W7" s="382"/>
      <c r="X7" s="382"/>
      <c r="Y7" s="604"/>
      <c r="Z7" s="605">
        <v>0</v>
      </c>
      <c r="AA7" s="605"/>
      <c r="AB7" s="605"/>
      <c r="AC7" s="605"/>
      <c r="AD7" s="606">
        <v>1444</v>
      </c>
      <c r="AE7" s="606"/>
      <c r="AF7" s="606"/>
      <c r="AG7" s="606"/>
      <c r="AH7" s="606"/>
      <c r="AI7" s="606"/>
      <c r="AJ7" s="606"/>
      <c r="AK7" s="606"/>
      <c r="AL7" s="612">
        <v>0</v>
      </c>
      <c r="AM7" s="388"/>
      <c r="AN7" s="388"/>
      <c r="AO7" s="613"/>
      <c r="AP7" s="610" t="s">
        <v>325</v>
      </c>
      <c r="AQ7" s="508"/>
      <c r="AR7" s="508"/>
      <c r="AS7" s="508"/>
      <c r="AT7" s="508"/>
      <c r="AU7" s="508"/>
      <c r="AV7" s="508"/>
      <c r="AW7" s="508"/>
      <c r="AX7" s="508"/>
      <c r="AY7" s="508"/>
      <c r="AZ7" s="508"/>
      <c r="BA7" s="508"/>
      <c r="BB7" s="508"/>
      <c r="BC7" s="508"/>
      <c r="BD7" s="508"/>
      <c r="BE7" s="508"/>
      <c r="BF7" s="611"/>
      <c r="BG7" s="603">
        <v>1721900</v>
      </c>
      <c r="BH7" s="382"/>
      <c r="BI7" s="382"/>
      <c r="BJ7" s="382"/>
      <c r="BK7" s="382"/>
      <c r="BL7" s="382"/>
      <c r="BM7" s="382"/>
      <c r="BN7" s="604"/>
      <c r="BO7" s="605">
        <v>38.299999999999997</v>
      </c>
      <c r="BP7" s="605"/>
      <c r="BQ7" s="605"/>
      <c r="BR7" s="605"/>
      <c r="BS7" s="606" t="s">
        <v>192</v>
      </c>
      <c r="BT7" s="606"/>
      <c r="BU7" s="606"/>
      <c r="BV7" s="606"/>
      <c r="BW7" s="606"/>
      <c r="BX7" s="606"/>
      <c r="BY7" s="606"/>
      <c r="BZ7" s="606"/>
      <c r="CA7" s="606"/>
      <c r="CB7" s="607"/>
      <c r="CD7" s="610" t="s">
        <v>327</v>
      </c>
      <c r="CE7" s="508"/>
      <c r="CF7" s="508"/>
      <c r="CG7" s="508"/>
      <c r="CH7" s="508"/>
      <c r="CI7" s="508"/>
      <c r="CJ7" s="508"/>
      <c r="CK7" s="508"/>
      <c r="CL7" s="508"/>
      <c r="CM7" s="508"/>
      <c r="CN7" s="508"/>
      <c r="CO7" s="508"/>
      <c r="CP7" s="508"/>
      <c r="CQ7" s="611"/>
      <c r="CR7" s="603">
        <v>2105699</v>
      </c>
      <c r="CS7" s="382"/>
      <c r="CT7" s="382"/>
      <c r="CU7" s="382"/>
      <c r="CV7" s="382"/>
      <c r="CW7" s="382"/>
      <c r="CX7" s="382"/>
      <c r="CY7" s="604"/>
      <c r="CZ7" s="605">
        <v>14</v>
      </c>
      <c r="DA7" s="605"/>
      <c r="DB7" s="605"/>
      <c r="DC7" s="605"/>
      <c r="DD7" s="608">
        <v>59740</v>
      </c>
      <c r="DE7" s="382"/>
      <c r="DF7" s="382"/>
      <c r="DG7" s="382"/>
      <c r="DH7" s="382"/>
      <c r="DI7" s="382"/>
      <c r="DJ7" s="382"/>
      <c r="DK7" s="382"/>
      <c r="DL7" s="382"/>
      <c r="DM7" s="382"/>
      <c r="DN7" s="382"/>
      <c r="DO7" s="382"/>
      <c r="DP7" s="604"/>
      <c r="DQ7" s="608">
        <v>1292776</v>
      </c>
      <c r="DR7" s="382"/>
      <c r="DS7" s="382"/>
      <c r="DT7" s="382"/>
      <c r="DU7" s="382"/>
      <c r="DV7" s="382"/>
      <c r="DW7" s="382"/>
      <c r="DX7" s="382"/>
      <c r="DY7" s="382"/>
      <c r="DZ7" s="382"/>
      <c r="EA7" s="382"/>
      <c r="EB7" s="382"/>
      <c r="EC7" s="609"/>
    </row>
    <row r="8" spans="2:143" ht="11.25" customHeight="1" x14ac:dyDescent="0.2">
      <c r="B8" s="610" t="s">
        <v>328</v>
      </c>
      <c r="C8" s="508"/>
      <c r="D8" s="508"/>
      <c r="E8" s="508"/>
      <c r="F8" s="508"/>
      <c r="G8" s="508"/>
      <c r="H8" s="508"/>
      <c r="I8" s="508"/>
      <c r="J8" s="508"/>
      <c r="K8" s="508"/>
      <c r="L8" s="508"/>
      <c r="M8" s="508"/>
      <c r="N8" s="508"/>
      <c r="O8" s="508"/>
      <c r="P8" s="508"/>
      <c r="Q8" s="611"/>
      <c r="R8" s="603">
        <v>24657</v>
      </c>
      <c r="S8" s="382"/>
      <c r="T8" s="382"/>
      <c r="U8" s="382"/>
      <c r="V8" s="382"/>
      <c r="W8" s="382"/>
      <c r="X8" s="382"/>
      <c r="Y8" s="604"/>
      <c r="Z8" s="605">
        <v>0.2</v>
      </c>
      <c r="AA8" s="605"/>
      <c r="AB8" s="605"/>
      <c r="AC8" s="605"/>
      <c r="AD8" s="606">
        <v>24657</v>
      </c>
      <c r="AE8" s="606"/>
      <c r="AF8" s="606"/>
      <c r="AG8" s="606"/>
      <c r="AH8" s="606"/>
      <c r="AI8" s="606"/>
      <c r="AJ8" s="606"/>
      <c r="AK8" s="606"/>
      <c r="AL8" s="612">
        <v>0.3</v>
      </c>
      <c r="AM8" s="388"/>
      <c r="AN8" s="388"/>
      <c r="AO8" s="613"/>
      <c r="AP8" s="610" t="s">
        <v>121</v>
      </c>
      <c r="AQ8" s="508"/>
      <c r="AR8" s="508"/>
      <c r="AS8" s="508"/>
      <c r="AT8" s="508"/>
      <c r="AU8" s="508"/>
      <c r="AV8" s="508"/>
      <c r="AW8" s="508"/>
      <c r="AX8" s="508"/>
      <c r="AY8" s="508"/>
      <c r="AZ8" s="508"/>
      <c r="BA8" s="508"/>
      <c r="BB8" s="508"/>
      <c r="BC8" s="508"/>
      <c r="BD8" s="508"/>
      <c r="BE8" s="508"/>
      <c r="BF8" s="611"/>
      <c r="BG8" s="603">
        <v>56344</v>
      </c>
      <c r="BH8" s="382"/>
      <c r="BI8" s="382"/>
      <c r="BJ8" s="382"/>
      <c r="BK8" s="382"/>
      <c r="BL8" s="382"/>
      <c r="BM8" s="382"/>
      <c r="BN8" s="604"/>
      <c r="BO8" s="605">
        <v>1.3</v>
      </c>
      <c r="BP8" s="605"/>
      <c r="BQ8" s="605"/>
      <c r="BR8" s="605"/>
      <c r="BS8" s="606" t="s">
        <v>192</v>
      </c>
      <c r="BT8" s="606"/>
      <c r="BU8" s="606"/>
      <c r="BV8" s="606"/>
      <c r="BW8" s="606"/>
      <c r="BX8" s="606"/>
      <c r="BY8" s="606"/>
      <c r="BZ8" s="606"/>
      <c r="CA8" s="606"/>
      <c r="CB8" s="607"/>
      <c r="CD8" s="610" t="s">
        <v>331</v>
      </c>
      <c r="CE8" s="508"/>
      <c r="CF8" s="508"/>
      <c r="CG8" s="508"/>
      <c r="CH8" s="508"/>
      <c r="CI8" s="508"/>
      <c r="CJ8" s="508"/>
      <c r="CK8" s="508"/>
      <c r="CL8" s="508"/>
      <c r="CM8" s="508"/>
      <c r="CN8" s="508"/>
      <c r="CO8" s="508"/>
      <c r="CP8" s="508"/>
      <c r="CQ8" s="611"/>
      <c r="CR8" s="603">
        <v>5641397</v>
      </c>
      <c r="CS8" s="382"/>
      <c r="CT8" s="382"/>
      <c r="CU8" s="382"/>
      <c r="CV8" s="382"/>
      <c r="CW8" s="382"/>
      <c r="CX8" s="382"/>
      <c r="CY8" s="604"/>
      <c r="CZ8" s="605">
        <v>37.5</v>
      </c>
      <c r="DA8" s="605"/>
      <c r="DB8" s="605"/>
      <c r="DC8" s="605"/>
      <c r="DD8" s="608">
        <v>386870</v>
      </c>
      <c r="DE8" s="382"/>
      <c r="DF8" s="382"/>
      <c r="DG8" s="382"/>
      <c r="DH8" s="382"/>
      <c r="DI8" s="382"/>
      <c r="DJ8" s="382"/>
      <c r="DK8" s="382"/>
      <c r="DL8" s="382"/>
      <c r="DM8" s="382"/>
      <c r="DN8" s="382"/>
      <c r="DO8" s="382"/>
      <c r="DP8" s="604"/>
      <c r="DQ8" s="608">
        <v>3080351</v>
      </c>
      <c r="DR8" s="382"/>
      <c r="DS8" s="382"/>
      <c r="DT8" s="382"/>
      <c r="DU8" s="382"/>
      <c r="DV8" s="382"/>
      <c r="DW8" s="382"/>
      <c r="DX8" s="382"/>
      <c r="DY8" s="382"/>
      <c r="DZ8" s="382"/>
      <c r="EA8" s="382"/>
      <c r="EB8" s="382"/>
      <c r="EC8" s="609"/>
    </row>
    <row r="9" spans="2:143" ht="11.25" customHeight="1" x14ac:dyDescent="0.2">
      <c r="B9" s="610" t="s">
        <v>330</v>
      </c>
      <c r="C9" s="508"/>
      <c r="D9" s="508"/>
      <c r="E9" s="508"/>
      <c r="F9" s="508"/>
      <c r="G9" s="508"/>
      <c r="H9" s="508"/>
      <c r="I9" s="508"/>
      <c r="J9" s="508"/>
      <c r="K9" s="508"/>
      <c r="L9" s="508"/>
      <c r="M9" s="508"/>
      <c r="N9" s="508"/>
      <c r="O9" s="508"/>
      <c r="P9" s="508"/>
      <c r="Q9" s="611"/>
      <c r="R9" s="603">
        <v>32927</v>
      </c>
      <c r="S9" s="382"/>
      <c r="T9" s="382"/>
      <c r="U9" s="382"/>
      <c r="V9" s="382"/>
      <c r="W9" s="382"/>
      <c r="X9" s="382"/>
      <c r="Y9" s="604"/>
      <c r="Z9" s="605">
        <v>0.2</v>
      </c>
      <c r="AA9" s="605"/>
      <c r="AB9" s="605"/>
      <c r="AC9" s="605"/>
      <c r="AD9" s="606">
        <v>32927</v>
      </c>
      <c r="AE9" s="606"/>
      <c r="AF9" s="606"/>
      <c r="AG9" s="606"/>
      <c r="AH9" s="606"/>
      <c r="AI9" s="606"/>
      <c r="AJ9" s="606"/>
      <c r="AK9" s="606"/>
      <c r="AL9" s="612">
        <v>0.4</v>
      </c>
      <c r="AM9" s="388"/>
      <c r="AN9" s="388"/>
      <c r="AO9" s="613"/>
      <c r="AP9" s="610" t="s">
        <v>332</v>
      </c>
      <c r="AQ9" s="508"/>
      <c r="AR9" s="508"/>
      <c r="AS9" s="508"/>
      <c r="AT9" s="508"/>
      <c r="AU9" s="508"/>
      <c r="AV9" s="508"/>
      <c r="AW9" s="508"/>
      <c r="AX9" s="508"/>
      <c r="AY9" s="508"/>
      <c r="AZ9" s="508"/>
      <c r="BA9" s="508"/>
      <c r="BB9" s="508"/>
      <c r="BC9" s="508"/>
      <c r="BD9" s="508"/>
      <c r="BE9" s="508"/>
      <c r="BF9" s="611"/>
      <c r="BG9" s="603">
        <v>1465915</v>
      </c>
      <c r="BH9" s="382"/>
      <c r="BI9" s="382"/>
      <c r="BJ9" s="382"/>
      <c r="BK9" s="382"/>
      <c r="BL9" s="382"/>
      <c r="BM9" s="382"/>
      <c r="BN9" s="604"/>
      <c r="BO9" s="605">
        <v>32.6</v>
      </c>
      <c r="BP9" s="605"/>
      <c r="BQ9" s="605"/>
      <c r="BR9" s="605"/>
      <c r="BS9" s="606" t="s">
        <v>192</v>
      </c>
      <c r="BT9" s="606"/>
      <c r="BU9" s="606"/>
      <c r="BV9" s="606"/>
      <c r="BW9" s="606"/>
      <c r="BX9" s="606"/>
      <c r="BY9" s="606"/>
      <c r="BZ9" s="606"/>
      <c r="CA9" s="606"/>
      <c r="CB9" s="607"/>
      <c r="CD9" s="610" t="s">
        <v>335</v>
      </c>
      <c r="CE9" s="508"/>
      <c r="CF9" s="508"/>
      <c r="CG9" s="508"/>
      <c r="CH9" s="508"/>
      <c r="CI9" s="508"/>
      <c r="CJ9" s="508"/>
      <c r="CK9" s="508"/>
      <c r="CL9" s="508"/>
      <c r="CM9" s="508"/>
      <c r="CN9" s="508"/>
      <c r="CO9" s="508"/>
      <c r="CP9" s="508"/>
      <c r="CQ9" s="611"/>
      <c r="CR9" s="603">
        <v>1372650</v>
      </c>
      <c r="CS9" s="382"/>
      <c r="CT9" s="382"/>
      <c r="CU9" s="382"/>
      <c r="CV9" s="382"/>
      <c r="CW9" s="382"/>
      <c r="CX9" s="382"/>
      <c r="CY9" s="604"/>
      <c r="CZ9" s="605">
        <v>9.1</v>
      </c>
      <c r="DA9" s="605"/>
      <c r="DB9" s="605"/>
      <c r="DC9" s="605"/>
      <c r="DD9" s="608">
        <v>3230</v>
      </c>
      <c r="DE9" s="382"/>
      <c r="DF9" s="382"/>
      <c r="DG9" s="382"/>
      <c r="DH9" s="382"/>
      <c r="DI9" s="382"/>
      <c r="DJ9" s="382"/>
      <c r="DK9" s="382"/>
      <c r="DL9" s="382"/>
      <c r="DM9" s="382"/>
      <c r="DN9" s="382"/>
      <c r="DO9" s="382"/>
      <c r="DP9" s="604"/>
      <c r="DQ9" s="608">
        <v>1072959</v>
      </c>
      <c r="DR9" s="382"/>
      <c r="DS9" s="382"/>
      <c r="DT9" s="382"/>
      <c r="DU9" s="382"/>
      <c r="DV9" s="382"/>
      <c r="DW9" s="382"/>
      <c r="DX9" s="382"/>
      <c r="DY9" s="382"/>
      <c r="DZ9" s="382"/>
      <c r="EA9" s="382"/>
      <c r="EB9" s="382"/>
      <c r="EC9" s="609"/>
    </row>
    <row r="10" spans="2:143" ht="11.25" customHeight="1" x14ac:dyDescent="0.2">
      <c r="B10" s="610" t="s">
        <v>128</v>
      </c>
      <c r="C10" s="508"/>
      <c r="D10" s="508"/>
      <c r="E10" s="508"/>
      <c r="F10" s="508"/>
      <c r="G10" s="508"/>
      <c r="H10" s="508"/>
      <c r="I10" s="508"/>
      <c r="J10" s="508"/>
      <c r="K10" s="508"/>
      <c r="L10" s="508"/>
      <c r="M10" s="508"/>
      <c r="N10" s="508"/>
      <c r="O10" s="508"/>
      <c r="P10" s="508"/>
      <c r="Q10" s="611"/>
      <c r="R10" s="603" t="s">
        <v>192</v>
      </c>
      <c r="S10" s="382"/>
      <c r="T10" s="382"/>
      <c r="U10" s="382"/>
      <c r="V10" s="382"/>
      <c r="W10" s="382"/>
      <c r="X10" s="382"/>
      <c r="Y10" s="604"/>
      <c r="Z10" s="605" t="s">
        <v>192</v>
      </c>
      <c r="AA10" s="605"/>
      <c r="AB10" s="605"/>
      <c r="AC10" s="605"/>
      <c r="AD10" s="606" t="s">
        <v>192</v>
      </c>
      <c r="AE10" s="606"/>
      <c r="AF10" s="606"/>
      <c r="AG10" s="606"/>
      <c r="AH10" s="606"/>
      <c r="AI10" s="606"/>
      <c r="AJ10" s="606"/>
      <c r="AK10" s="606"/>
      <c r="AL10" s="612" t="s">
        <v>192</v>
      </c>
      <c r="AM10" s="388"/>
      <c r="AN10" s="388"/>
      <c r="AO10" s="613"/>
      <c r="AP10" s="610" t="s">
        <v>182</v>
      </c>
      <c r="AQ10" s="508"/>
      <c r="AR10" s="508"/>
      <c r="AS10" s="508"/>
      <c r="AT10" s="508"/>
      <c r="AU10" s="508"/>
      <c r="AV10" s="508"/>
      <c r="AW10" s="508"/>
      <c r="AX10" s="508"/>
      <c r="AY10" s="508"/>
      <c r="AZ10" s="508"/>
      <c r="BA10" s="508"/>
      <c r="BB10" s="508"/>
      <c r="BC10" s="508"/>
      <c r="BD10" s="508"/>
      <c r="BE10" s="508"/>
      <c r="BF10" s="611"/>
      <c r="BG10" s="603">
        <v>92690</v>
      </c>
      <c r="BH10" s="382"/>
      <c r="BI10" s="382"/>
      <c r="BJ10" s="382"/>
      <c r="BK10" s="382"/>
      <c r="BL10" s="382"/>
      <c r="BM10" s="382"/>
      <c r="BN10" s="604"/>
      <c r="BO10" s="605">
        <v>2.1</v>
      </c>
      <c r="BP10" s="605"/>
      <c r="BQ10" s="605"/>
      <c r="BR10" s="605"/>
      <c r="BS10" s="606" t="s">
        <v>192</v>
      </c>
      <c r="BT10" s="606"/>
      <c r="BU10" s="606"/>
      <c r="BV10" s="606"/>
      <c r="BW10" s="606"/>
      <c r="BX10" s="606"/>
      <c r="BY10" s="606"/>
      <c r="BZ10" s="606"/>
      <c r="CA10" s="606"/>
      <c r="CB10" s="607"/>
      <c r="CD10" s="610" t="s">
        <v>219</v>
      </c>
      <c r="CE10" s="508"/>
      <c r="CF10" s="508"/>
      <c r="CG10" s="508"/>
      <c r="CH10" s="508"/>
      <c r="CI10" s="508"/>
      <c r="CJ10" s="508"/>
      <c r="CK10" s="508"/>
      <c r="CL10" s="508"/>
      <c r="CM10" s="508"/>
      <c r="CN10" s="508"/>
      <c r="CO10" s="508"/>
      <c r="CP10" s="508"/>
      <c r="CQ10" s="611"/>
      <c r="CR10" s="603">
        <v>18090</v>
      </c>
      <c r="CS10" s="382"/>
      <c r="CT10" s="382"/>
      <c r="CU10" s="382"/>
      <c r="CV10" s="382"/>
      <c r="CW10" s="382"/>
      <c r="CX10" s="382"/>
      <c r="CY10" s="604"/>
      <c r="CZ10" s="605">
        <v>0.1</v>
      </c>
      <c r="DA10" s="605"/>
      <c r="DB10" s="605"/>
      <c r="DC10" s="605"/>
      <c r="DD10" s="608" t="s">
        <v>192</v>
      </c>
      <c r="DE10" s="382"/>
      <c r="DF10" s="382"/>
      <c r="DG10" s="382"/>
      <c r="DH10" s="382"/>
      <c r="DI10" s="382"/>
      <c r="DJ10" s="382"/>
      <c r="DK10" s="382"/>
      <c r="DL10" s="382"/>
      <c r="DM10" s="382"/>
      <c r="DN10" s="382"/>
      <c r="DO10" s="382"/>
      <c r="DP10" s="604"/>
      <c r="DQ10" s="608">
        <v>18090</v>
      </c>
      <c r="DR10" s="382"/>
      <c r="DS10" s="382"/>
      <c r="DT10" s="382"/>
      <c r="DU10" s="382"/>
      <c r="DV10" s="382"/>
      <c r="DW10" s="382"/>
      <c r="DX10" s="382"/>
      <c r="DY10" s="382"/>
      <c r="DZ10" s="382"/>
      <c r="EA10" s="382"/>
      <c r="EB10" s="382"/>
      <c r="EC10" s="609"/>
    </row>
    <row r="11" spans="2:143" ht="11.25" customHeight="1" x14ac:dyDescent="0.2">
      <c r="B11" s="610" t="s">
        <v>101</v>
      </c>
      <c r="C11" s="508"/>
      <c r="D11" s="508"/>
      <c r="E11" s="508"/>
      <c r="F11" s="508"/>
      <c r="G11" s="508"/>
      <c r="H11" s="508"/>
      <c r="I11" s="508"/>
      <c r="J11" s="508"/>
      <c r="K11" s="508"/>
      <c r="L11" s="508"/>
      <c r="M11" s="508"/>
      <c r="N11" s="508"/>
      <c r="O11" s="508"/>
      <c r="P11" s="508"/>
      <c r="Q11" s="611"/>
      <c r="R11" s="603">
        <v>962729</v>
      </c>
      <c r="S11" s="382"/>
      <c r="T11" s="382"/>
      <c r="U11" s="382"/>
      <c r="V11" s="382"/>
      <c r="W11" s="382"/>
      <c r="X11" s="382"/>
      <c r="Y11" s="604"/>
      <c r="Z11" s="612">
        <v>6.2</v>
      </c>
      <c r="AA11" s="388"/>
      <c r="AB11" s="388"/>
      <c r="AC11" s="615"/>
      <c r="AD11" s="608">
        <v>962729</v>
      </c>
      <c r="AE11" s="382"/>
      <c r="AF11" s="382"/>
      <c r="AG11" s="382"/>
      <c r="AH11" s="382"/>
      <c r="AI11" s="382"/>
      <c r="AJ11" s="382"/>
      <c r="AK11" s="604"/>
      <c r="AL11" s="612">
        <v>11</v>
      </c>
      <c r="AM11" s="388"/>
      <c r="AN11" s="388"/>
      <c r="AO11" s="613"/>
      <c r="AP11" s="610" t="s">
        <v>337</v>
      </c>
      <c r="AQ11" s="508"/>
      <c r="AR11" s="508"/>
      <c r="AS11" s="508"/>
      <c r="AT11" s="508"/>
      <c r="AU11" s="508"/>
      <c r="AV11" s="508"/>
      <c r="AW11" s="508"/>
      <c r="AX11" s="508"/>
      <c r="AY11" s="508"/>
      <c r="AZ11" s="508"/>
      <c r="BA11" s="508"/>
      <c r="BB11" s="508"/>
      <c r="BC11" s="508"/>
      <c r="BD11" s="508"/>
      <c r="BE11" s="508"/>
      <c r="BF11" s="611"/>
      <c r="BG11" s="603">
        <v>106951</v>
      </c>
      <c r="BH11" s="382"/>
      <c r="BI11" s="382"/>
      <c r="BJ11" s="382"/>
      <c r="BK11" s="382"/>
      <c r="BL11" s="382"/>
      <c r="BM11" s="382"/>
      <c r="BN11" s="604"/>
      <c r="BO11" s="605">
        <v>2.4</v>
      </c>
      <c r="BP11" s="605"/>
      <c r="BQ11" s="605"/>
      <c r="BR11" s="605"/>
      <c r="BS11" s="606" t="s">
        <v>192</v>
      </c>
      <c r="BT11" s="606"/>
      <c r="BU11" s="606"/>
      <c r="BV11" s="606"/>
      <c r="BW11" s="606"/>
      <c r="BX11" s="606"/>
      <c r="BY11" s="606"/>
      <c r="BZ11" s="606"/>
      <c r="CA11" s="606"/>
      <c r="CB11" s="607"/>
      <c r="CD11" s="610" t="s">
        <v>340</v>
      </c>
      <c r="CE11" s="508"/>
      <c r="CF11" s="508"/>
      <c r="CG11" s="508"/>
      <c r="CH11" s="508"/>
      <c r="CI11" s="508"/>
      <c r="CJ11" s="508"/>
      <c r="CK11" s="508"/>
      <c r="CL11" s="508"/>
      <c r="CM11" s="508"/>
      <c r="CN11" s="508"/>
      <c r="CO11" s="508"/>
      <c r="CP11" s="508"/>
      <c r="CQ11" s="611"/>
      <c r="CR11" s="603">
        <v>411955</v>
      </c>
      <c r="CS11" s="382"/>
      <c r="CT11" s="382"/>
      <c r="CU11" s="382"/>
      <c r="CV11" s="382"/>
      <c r="CW11" s="382"/>
      <c r="CX11" s="382"/>
      <c r="CY11" s="604"/>
      <c r="CZ11" s="605">
        <v>2.7</v>
      </c>
      <c r="DA11" s="605"/>
      <c r="DB11" s="605"/>
      <c r="DC11" s="605"/>
      <c r="DD11" s="608">
        <v>112761</v>
      </c>
      <c r="DE11" s="382"/>
      <c r="DF11" s="382"/>
      <c r="DG11" s="382"/>
      <c r="DH11" s="382"/>
      <c r="DI11" s="382"/>
      <c r="DJ11" s="382"/>
      <c r="DK11" s="382"/>
      <c r="DL11" s="382"/>
      <c r="DM11" s="382"/>
      <c r="DN11" s="382"/>
      <c r="DO11" s="382"/>
      <c r="DP11" s="604"/>
      <c r="DQ11" s="608">
        <v>222581</v>
      </c>
      <c r="DR11" s="382"/>
      <c r="DS11" s="382"/>
      <c r="DT11" s="382"/>
      <c r="DU11" s="382"/>
      <c r="DV11" s="382"/>
      <c r="DW11" s="382"/>
      <c r="DX11" s="382"/>
      <c r="DY11" s="382"/>
      <c r="DZ11" s="382"/>
      <c r="EA11" s="382"/>
      <c r="EB11" s="382"/>
      <c r="EC11" s="609"/>
    </row>
    <row r="12" spans="2:143" ht="11.25" customHeight="1" x14ac:dyDescent="0.2">
      <c r="B12" s="610" t="s">
        <v>142</v>
      </c>
      <c r="C12" s="508"/>
      <c r="D12" s="508"/>
      <c r="E12" s="508"/>
      <c r="F12" s="508"/>
      <c r="G12" s="508"/>
      <c r="H12" s="508"/>
      <c r="I12" s="508"/>
      <c r="J12" s="508"/>
      <c r="K12" s="508"/>
      <c r="L12" s="508"/>
      <c r="M12" s="508"/>
      <c r="N12" s="508"/>
      <c r="O12" s="508"/>
      <c r="P12" s="508"/>
      <c r="Q12" s="611"/>
      <c r="R12" s="603">
        <v>19078</v>
      </c>
      <c r="S12" s="382"/>
      <c r="T12" s="382"/>
      <c r="U12" s="382"/>
      <c r="V12" s="382"/>
      <c r="W12" s="382"/>
      <c r="X12" s="382"/>
      <c r="Y12" s="604"/>
      <c r="Z12" s="605">
        <v>0.1</v>
      </c>
      <c r="AA12" s="605"/>
      <c r="AB12" s="605"/>
      <c r="AC12" s="605"/>
      <c r="AD12" s="606">
        <v>19078</v>
      </c>
      <c r="AE12" s="606"/>
      <c r="AF12" s="606"/>
      <c r="AG12" s="606"/>
      <c r="AH12" s="606"/>
      <c r="AI12" s="606"/>
      <c r="AJ12" s="606"/>
      <c r="AK12" s="606"/>
      <c r="AL12" s="612">
        <v>0.2</v>
      </c>
      <c r="AM12" s="388"/>
      <c r="AN12" s="388"/>
      <c r="AO12" s="613"/>
      <c r="AP12" s="610" t="s">
        <v>341</v>
      </c>
      <c r="AQ12" s="508"/>
      <c r="AR12" s="508"/>
      <c r="AS12" s="508"/>
      <c r="AT12" s="508"/>
      <c r="AU12" s="508"/>
      <c r="AV12" s="508"/>
      <c r="AW12" s="508"/>
      <c r="AX12" s="508"/>
      <c r="AY12" s="508"/>
      <c r="AZ12" s="508"/>
      <c r="BA12" s="508"/>
      <c r="BB12" s="508"/>
      <c r="BC12" s="508"/>
      <c r="BD12" s="508"/>
      <c r="BE12" s="508"/>
      <c r="BF12" s="611"/>
      <c r="BG12" s="603">
        <v>2007966</v>
      </c>
      <c r="BH12" s="382"/>
      <c r="BI12" s="382"/>
      <c r="BJ12" s="382"/>
      <c r="BK12" s="382"/>
      <c r="BL12" s="382"/>
      <c r="BM12" s="382"/>
      <c r="BN12" s="604"/>
      <c r="BO12" s="605">
        <v>44.7</v>
      </c>
      <c r="BP12" s="605"/>
      <c r="BQ12" s="605"/>
      <c r="BR12" s="605"/>
      <c r="BS12" s="606" t="s">
        <v>192</v>
      </c>
      <c r="BT12" s="606"/>
      <c r="BU12" s="606"/>
      <c r="BV12" s="606"/>
      <c r="BW12" s="606"/>
      <c r="BX12" s="606"/>
      <c r="BY12" s="606"/>
      <c r="BZ12" s="606"/>
      <c r="CA12" s="606"/>
      <c r="CB12" s="607"/>
      <c r="CD12" s="610" t="s">
        <v>87</v>
      </c>
      <c r="CE12" s="508"/>
      <c r="CF12" s="508"/>
      <c r="CG12" s="508"/>
      <c r="CH12" s="508"/>
      <c r="CI12" s="508"/>
      <c r="CJ12" s="508"/>
      <c r="CK12" s="508"/>
      <c r="CL12" s="508"/>
      <c r="CM12" s="508"/>
      <c r="CN12" s="508"/>
      <c r="CO12" s="508"/>
      <c r="CP12" s="508"/>
      <c r="CQ12" s="611"/>
      <c r="CR12" s="603">
        <v>209585</v>
      </c>
      <c r="CS12" s="382"/>
      <c r="CT12" s="382"/>
      <c r="CU12" s="382"/>
      <c r="CV12" s="382"/>
      <c r="CW12" s="382"/>
      <c r="CX12" s="382"/>
      <c r="CY12" s="604"/>
      <c r="CZ12" s="605">
        <v>1.4</v>
      </c>
      <c r="DA12" s="605"/>
      <c r="DB12" s="605"/>
      <c r="DC12" s="605"/>
      <c r="DD12" s="608">
        <v>4730</v>
      </c>
      <c r="DE12" s="382"/>
      <c r="DF12" s="382"/>
      <c r="DG12" s="382"/>
      <c r="DH12" s="382"/>
      <c r="DI12" s="382"/>
      <c r="DJ12" s="382"/>
      <c r="DK12" s="382"/>
      <c r="DL12" s="382"/>
      <c r="DM12" s="382"/>
      <c r="DN12" s="382"/>
      <c r="DO12" s="382"/>
      <c r="DP12" s="604"/>
      <c r="DQ12" s="608">
        <v>131641</v>
      </c>
      <c r="DR12" s="382"/>
      <c r="DS12" s="382"/>
      <c r="DT12" s="382"/>
      <c r="DU12" s="382"/>
      <c r="DV12" s="382"/>
      <c r="DW12" s="382"/>
      <c r="DX12" s="382"/>
      <c r="DY12" s="382"/>
      <c r="DZ12" s="382"/>
      <c r="EA12" s="382"/>
      <c r="EB12" s="382"/>
      <c r="EC12" s="609"/>
    </row>
    <row r="13" spans="2:143" ht="11.25" customHeight="1" x14ac:dyDescent="0.2">
      <c r="B13" s="610" t="s">
        <v>343</v>
      </c>
      <c r="C13" s="508"/>
      <c r="D13" s="508"/>
      <c r="E13" s="508"/>
      <c r="F13" s="508"/>
      <c r="G13" s="508"/>
      <c r="H13" s="508"/>
      <c r="I13" s="508"/>
      <c r="J13" s="508"/>
      <c r="K13" s="508"/>
      <c r="L13" s="508"/>
      <c r="M13" s="508"/>
      <c r="N13" s="508"/>
      <c r="O13" s="508"/>
      <c r="P13" s="508"/>
      <c r="Q13" s="611"/>
      <c r="R13" s="603" t="s">
        <v>192</v>
      </c>
      <c r="S13" s="382"/>
      <c r="T13" s="382"/>
      <c r="U13" s="382"/>
      <c r="V13" s="382"/>
      <c r="W13" s="382"/>
      <c r="X13" s="382"/>
      <c r="Y13" s="604"/>
      <c r="Z13" s="605" t="s">
        <v>192</v>
      </c>
      <c r="AA13" s="605"/>
      <c r="AB13" s="605"/>
      <c r="AC13" s="605"/>
      <c r="AD13" s="606" t="s">
        <v>192</v>
      </c>
      <c r="AE13" s="606"/>
      <c r="AF13" s="606"/>
      <c r="AG13" s="606"/>
      <c r="AH13" s="606"/>
      <c r="AI13" s="606"/>
      <c r="AJ13" s="606"/>
      <c r="AK13" s="606"/>
      <c r="AL13" s="612" t="s">
        <v>192</v>
      </c>
      <c r="AM13" s="388"/>
      <c r="AN13" s="388"/>
      <c r="AO13" s="613"/>
      <c r="AP13" s="610" t="s">
        <v>345</v>
      </c>
      <c r="AQ13" s="508"/>
      <c r="AR13" s="508"/>
      <c r="AS13" s="508"/>
      <c r="AT13" s="508"/>
      <c r="AU13" s="508"/>
      <c r="AV13" s="508"/>
      <c r="AW13" s="508"/>
      <c r="AX13" s="508"/>
      <c r="AY13" s="508"/>
      <c r="AZ13" s="508"/>
      <c r="BA13" s="508"/>
      <c r="BB13" s="508"/>
      <c r="BC13" s="508"/>
      <c r="BD13" s="508"/>
      <c r="BE13" s="508"/>
      <c r="BF13" s="611"/>
      <c r="BG13" s="603">
        <v>1999990</v>
      </c>
      <c r="BH13" s="382"/>
      <c r="BI13" s="382"/>
      <c r="BJ13" s="382"/>
      <c r="BK13" s="382"/>
      <c r="BL13" s="382"/>
      <c r="BM13" s="382"/>
      <c r="BN13" s="604"/>
      <c r="BO13" s="605">
        <v>44.5</v>
      </c>
      <c r="BP13" s="605"/>
      <c r="BQ13" s="605"/>
      <c r="BR13" s="605"/>
      <c r="BS13" s="606" t="s">
        <v>192</v>
      </c>
      <c r="BT13" s="606"/>
      <c r="BU13" s="606"/>
      <c r="BV13" s="606"/>
      <c r="BW13" s="606"/>
      <c r="BX13" s="606"/>
      <c r="BY13" s="606"/>
      <c r="BZ13" s="606"/>
      <c r="CA13" s="606"/>
      <c r="CB13" s="607"/>
      <c r="CD13" s="610" t="s">
        <v>346</v>
      </c>
      <c r="CE13" s="508"/>
      <c r="CF13" s="508"/>
      <c r="CG13" s="508"/>
      <c r="CH13" s="508"/>
      <c r="CI13" s="508"/>
      <c r="CJ13" s="508"/>
      <c r="CK13" s="508"/>
      <c r="CL13" s="508"/>
      <c r="CM13" s="508"/>
      <c r="CN13" s="508"/>
      <c r="CO13" s="508"/>
      <c r="CP13" s="508"/>
      <c r="CQ13" s="611"/>
      <c r="CR13" s="603">
        <v>1073880</v>
      </c>
      <c r="CS13" s="382"/>
      <c r="CT13" s="382"/>
      <c r="CU13" s="382"/>
      <c r="CV13" s="382"/>
      <c r="CW13" s="382"/>
      <c r="CX13" s="382"/>
      <c r="CY13" s="604"/>
      <c r="CZ13" s="605">
        <v>7.1</v>
      </c>
      <c r="DA13" s="605"/>
      <c r="DB13" s="605"/>
      <c r="DC13" s="605"/>
      <c r="DD13" s="608">
        <v>329535</v>
      </c>
      <c r="DE13" s="382"/>
      <c r="DF13" s="382"/>
      <c r="DG13" s="382"/>
      <c r="DH13" s="382"/>
      <c r="DI13" s="382"/>
      <c r="DJ13" s="382"/>
      <c r="DK13" s="382"/>
      <c r="DL13" s="382"/>
      <c r="DM13" s="382"/>
      <c r="DN13" s="382"/>
      <c r="DO13" s="382"/>
      <c r="DP13" s="604"/>
      <c r="DQ13" s="608">
        <v>717692</v>
      </c>
      <c r="DR13" s="382"/>
      <c r="DS13" s="382"/>
      <c r="DT13" s="382"/>
      <c r="DU13" s="382"/>
      <c r="DV13" s="382"/>
      <c r="DW13" s="382"/>
      <c r="DX13" s="382"/>
      <c r="DY13" s="382"/>
      <c r="DZ13" s="382"/>
      <c r="EA13" s="382"/>
      <c r="EB13" s="382"/>
      <c r="EC13" s="609"/>
    </row>
    <row r="14" spans="2:143" ht="11.25" customHeight="1" x14ac:dyDescent="0.2">
      <c r="B14" s="610" t="s">
        <v>316</v>
      </c>
      <c r="C14" s="508"/>
      <c r="D14" s="508"/>
      <c r="E14" s="508"/>
      <c r="F14" s="508"/>
      <c r="G14" s="508"/>
      <c r="H14" s="508"/>
      <c r="I14" s="508"/>
      <c r="J14" s="508"/>
      <c r="K14" s="508"/>
      <c r="L14" s="508"/>
      <c r="M14" s="508"/>
      <c r="N14" s="508"/>
      <c r="O14" s="508"/>
      <c r="P14" s="508"/>
      <c r="Q14" s="611"/>
      <c r="R14" s="603" t="s">
        <v>192</v>
      </c>
      <c r="S14" s="382"/>
      <c r="T14" s="382"/>
      <c r="U14" s="382"/>
      <c r="V14" s="382"/>
      <c r="W14" s="382"/>
      <c r="X14" s="382"/>
      <c r="Y14" s="604"/>
      <c r="Z14" s="605" t="s">
        <v>192</v>
      </c>
      <c r="AA14" s="605"/>
      <c r="AB14" s="605"/>
      <c r="AC14" s="605"/>
      <c r="AD14" s="606" t="s">
        <v>192</v>
      </c>
      <c r="AE14" s="606"/>
      <c r="AF14" s="606"/>
      <c r="AG14" s="606"/>
      <c r="AH14" s="606"/>
      <c r="AI14" s="606"/>
      <c r="AJ14" s="606"/>
      <c r="AK14" s="606"/>
      <c r="AL14" s="612" t="s">
        <v>192</v>
      </c>
      <c r="AM14" s="388"/>
      <c r="AN14" s="388"/>
      <c r="AO14" s="613"/>
      <c r="AP14" s="610" t="s">
        <v>210</v>
      </c>
      <c r="AQ14" s="508"/>
      <c r="AR14" s="508"/>
      <c r="AS14" s="508"/>
      <c r="AT14" s="508"/>
      <c r="AU14" s="508"/>
      <c r="AV14" s="508"/>
      <c r="AW14" s="508"/>
      <c r="AX14" s="508"/>
      <c r="AY14" s="508"/>
      <c r="AZ14" s="508"/>
      <c r="BA14" s="508"/>
      <c r="BB14" s="508"/>
      <c r="BC14" s="508"/>
      <c r="BD14" s="508"/>
      <c r="BE14" s="508"/>
      <c r="BF14" s="611"/>
      <c r="BG14" s="603">
        <v>128015</v>
      </c>
      <c r="BH14" s="382"/>
      <c r="BI14" s="382"/>
      <c r="BJ14" s="382"/>
      <c r="BK14" s="382"/>
      <c r="BL14" s="382"/>
      <c r="BM14" s="382"/>
      <c r="BN14" s="604"/>
      <c r="BO14" s="605">
        <v>2.8</v>
      </c>
      <c r="BP14" s="605"/>
      <c r="BQ14" s="605"/>
      <c r="BR14" s="605"/>
      <c r="BS14" s="606" t="s">
        <v>192</v>
      </c>
      <c r="BT14" s="606"/>
      <c r="BU14" s="606"/>
      <c r="BV14" s="606"/>
      <c r="BW14" s="606"/>
      <c r="BX14" s="606"/>
      <c r="BY14" s="606"/>
      <c r="BZ14" s="606"/>
      <c r="CA14" s="606"/>
      <c r="CB14" s="607"/>
      <c r="CD14" s="610" t="s">
        <v>62</v>
      </c>
      <c r="CE14" s="508"/>
      <c r="CF14" s="508"/>
      <c r="CG14" s="508"/>
      <c r="CH14" s="508"/>
      <c r="CI14" s="508"/>
      <c r="CJ14" s="508"/>
      <c r="CK14" s="508"/>
      <c r="CL14" s="508"/>
      <c r="CM14" s="508"/>
      <c r="CN14" s="508"/>
      <c r="CO14" s="508"/>
      <c r="CP14" s="508"/>
      <c r="CQ14" s="611"/>
      <c r="CR14" s="603">
        <v>462495</v>
      </c>
      <c r="CS14" s="382"/>
      <c r="CT14" s="382"/>
      <c r="CU14" s="382"/>
      <c r="CV14" s="382"/>
      <c r="CW14" s="382"/>
      <c r="CX14" s="382"/>
      <c r="CY14" s="604"/>
      <c r="CZ14" s="605">
        <v>3.1</v>
      </c>
      <c r="DA14" s="605"/>
      <c r="DB14" s="605"/>
      <c r="DC14" s="605"/>
      <c r="DD14" s="608">
        <v>7553</v>
      </c>
      <c r="DE14" s="382"/>
      <c r="DF14" s="382"/>
      <c r="DG14" s="382"/>
      <c r="DH14" s="382"/>
      <c r="DI14" s="382"/>
      <c r="DJ14" s="382"/>
      <c r="DK14" s="382"/>
      <c r="DL14" s="382"/>
      <c r="DM14" s="382"/>
      <c r="DN14" s="382"/>
      <c r="DO14" s="382"/>
      <c r="DP14" s="604"/>
      <c r="DQ14" s="608">
        <v>451839</v>
      </c>
      <c r="DR14" s="382"/>
      <c r="DS14" s="382"/>
      <c r="DT14" s="382"/>
      <c r="DU14" s="382"/>
      <c r="DV14" s="382"/>
      <c r="DW14" s="382"/>
      <c r="DX14" s="382"/>
      <c r="DY14" s="382"/>
      <c r="DZ14" s="382"/>
      <c r="EA14" s="382"/>
      <c r="EB14" s="382"/>
      <c r="EC14" s="609"/>
    </row>
    <row r="15" spans="2:143" ht="11.25" customHeight="1" x14ac:dyDescent="0.2">
      <c r="B15" s="610" t="s">
        <v>347</v>
      </c>
      <c r="C15" s="508"/>
      <c r="D15" s="508"/>
      <c r="E15" s="508"/>
      <c r="F15" s="508"/>
      <c r="G15" s="508"/>
      <c r="H15" s="508"/>
      <c r="I15" s="508"/>
      <c r="J15" s="508"/>
      <c r="K15" s="508"/>
      <c r="L15" s="508"/>
      <c r="M15" s="508"/>
      <c r="N15" s="508"/>
      <c r="O15" s="508"/>
      <c r="P15" s="508"/>
      <c r="Q15" s="611"/>
      <c r="R15" s="603">
        <v>17868</v>
      </c>
      <c r="S15" s="382"/>
      <c r="T15" s="382"/>
      <c r="U15" s="382"/>
      <c r="V15" s="382"/>
      <c r="W15" s="382"/>
      <c r="X15" s="382"/>
      <c r="Y15" s="604"/>
      <c r="Z15" s="605">
        <v>0.1</v>
      </c>
      <c r="AA15" s="605"/>
      <c r="AB15" s="605"/>
      <c r="AC15" s="605"/>
      <c r="AD15" s="606">
        <v>17868</v>
      </c>
      <c r="AE15" s="606"/>
      <c r="AF15" s="606"/>
      <c r="AG15" s="606"/>
      <c r="AH15" s="606"/>
      <c r="AI15" s="606"/>
      <c r="AJ15" s="606"/>
      <c r="AK15" s="606"/>
      <c r="AL15" s="612">
        <v>0.2</v>
      </c>
      <c r="AM15" s="388"/>
      <c r="AN15" s="388"/>
      <c r="AO15" s="613"/>
      <c r="AP15" s="610" t="s">
        <v>348</v>
      </c>
      <c r="AQ15" s="508"/>
      <c r="AR15" s="508"/>
      <c r="AS15" s="508"/>
      <c r="AT15" s="508"/>
      <c r="AU15" s="508"/>
      <c r="AV15" s="508"/>
      <c r="AW15" s="508"/>
      <c r="AX15" s="508"/>
      <c r="AY15" s="508"/>
      <c r="AZ15" s="508"/>
      <c r="BA15" s="508"/>
      <c r="BB15" s="508"/>
      <c r="BC15" s="508"/>
      <c r="BD15" s="508"/>
      <c r="BE15" s="508"/>
      <c r="BF15" s="611"/>
      <c r="BG15" s="603">
        <v>270137</v>
      </c>
      <c r="BH15" s="382"/>
      <c r="BI15" s="382"/>
      <c r="BJ15" s="382"/>
      <c r="BK15" s="382"/>
      <c r="BL15" s="382"/>
      <c r="BM15" s="382"/>
      <c r="BN15" s="604"/>
      <c r="BO15" s="605">
        <v>6</v>
      </c>
      <c r="BP15" s="605"/>
      <c r="BQ15" s="605"/>
      <c r="BR15" s="605"/>
      <c r="BS15" s="606" t="s">
        <v>192</v>
      </c>
      <c r="BT15" s="606"/>
      <c r="BU15" s="606"/>
      <c r="BV15" s="606"/>
      <c r="BW15" s="606"/>
      <c r="BX15" s="606"/>
      <c r="BY15" s="606"/>
      <c r="BZ15" s="606"/>
      <c r="CA15" s="606"/>
      <c r="CB15" s="607"/>
      <c r="CD15" s="610" t="s">
        <v>349</v>
      </c>
      <c r="CE15" s="508"/>
      <c r="CF15" s="508"/>
      <c r="CG15" s="508"/>
      <c r="CH15" s="508"/>
      <c r="CI15" s="508"/>
      <c r="CJ15" s="508"/>
      <c r="CK15" s="508"/>
      <c r="CL15" s="508"/>
      <c r="CM15" s="508"/>
      <c r="CN15" s="508"/>
      <c r="CO15" s="508"/>
      <c r="CP15" s="508"/>
      <c r="CQ15" s="611"/>
      <c r="CR15" s="603">
        <v>2095053</v>
      </c>
      <c r="CS15" s="382"/>
      <c r="CT15" s="382"/>
      <c r="CU15" s="382"/>
      <c r="CV15" s="382"/>
      <c r="CW15" s="382"/>
      <c r="CX15" s="382"/>
      <c r="CY15" s="604"/>
      <c r="CZ15" s="605">
        <v>13.9</v>
      </c>
      <c r="DA15" s="605"/>
      <c r="DB15" s="605"/>
      <c r="DC15" s="605"/>
      <c r="DD15" s="608">
        <v>185053</v>
      </c>
      <c r="DE15" s="382"/>
      <c r="DF15" s="382"/>
      <c r="DG15" s="382"/>
      <c r="DH15" s="382"/>
      <c r="DI15" s="382"/>
      <c r="DJ15" s="382"/>
      <c r="DK15" s="382"/>
      <c r="DL15" s="382"/>
      <c r="DM15" s="382"/>
      <c r="DN15" s="382"/>
      <c r="DO15" s="382"/>
      <c r="DP15" s="604"/>
      <c r="DQ15" s="608">
        <v>1473106</v>
      </c>
      <c r="DR15" s="382"/>
      <c r="DS15" s="382"/>
      <c r="DT15" s="382"/>
      <c r="DU15" s="382"/>
      <c r="DV15" s="382"/>
      <c r="DW15" s="382"/>
      <c r="DX15" s="382"/>
      <c r="DY15" s="382"/>
      <c r="DZ15" s="382"/>
      <c r="EA15" s="382"/>
      <c r="EB15" s="382"/>
      <c r="EC15" s="609"/>
    </row>
    <row r="16" spans="2:143" ht="11.25" customHeight="1" x14ac:dyDescent="0.2">
      <c r="B16" s="610" t="s">
        <v>350</v>
      </c>
      <c r="C16" s="508"/>
      <c r="D16" s="508"/>
      <c r="E16" s="508"/>
      <c r="F16" s="508"/>
      <c r="G16" s="508"/>
      <c r="H16" s="508"/>
      <c r="I16" s="508"/>
      <c r="J16" s="508"/>
      <c r="K16" s="508"/>
      <c r="L16" s="508"/>
      <c r="M16" s="508"/>
      <c r="N16" s="508"/>
      <c r="O16" s="508"/>
      <c r="P16" s="508"/>
      <c r="Q16" s="611"/>
      <c r="R16" s="603">
        <v>81488</v>
      </c>
      <c r="S16" s="382"/>
      <c r="T16" s="382"/>
      <c r="U16" s="382"/>
      <c r="V16" s="382"/>
      <c r="W16" s="382"/>
      <c r="X16" s="382"/>
      <c r="Y16" s="604"/>
      <c r="Z16" s="605">
        <v>0.5</v>
      </c>
      <c r="AA16" s="605"/>
      <c r="AB16" s="605"/>
      <c r="AC16" s="605"/>
      <c r="AD16" s="606">
        <v>81488</v>
      </c>
      <c r="AE16" s="606"/>
      <c r="AF16" s="606"/>
      <c r="AG16" s="606"/>
      <c r="AH16" s="606"/>
      <c r="AI16" s="606"/>
      <c r="AJ16" s="606"/>
      <c r="AK16" s="606"/>
      <c r="AL16" s="612">
        <v>0.9</v>
      </c>
      <c r="AM16" s="388"/>
      <c r="AN16" s="388"/>
      <c r="AO16" s="613"/>
      <c r="AP16" s="610" t="s">
        <v>351</v>
      </c>
      <c r="AQ16" s="508"/>
      <c r="AR16" s="508"/>
      <c r="AS16" s="508"/>
      <c r="AT16" s="508"/>
      <c r="AU16" s="508"/>
      <c r="AV16" s="508"/>
      <c r="AW16" s="508"/>
      <c r="AX16" s="508"/>
      <c r="AY16" s="508"/>
      <c r="AZ16" s="508"/>
      <c r="BA16" s="508"/>
      <c r="BB16" s="508"/>
      <c r="BC16" s="508"/>
      <c r="BD16" s="508"/>
      <c r="BE16" s="508"/>
      <c r="BF16" s="611"/>
      <c r="BG16" s="603" t="s">
        <v>192</v>
      </c>
      <c r="BH16" s="382"/>
      <c r="BI16" s="382"/>
      <c r="BJ16" s="382"/>
      <c r="BK16" s="382"/>
      <c r="BL16" s="382"/>
      <c r="BM16" s="382"/>
      <c r="BN16" s="604"/>
      <c r="BO16" s="605" t="s">
        <v>192</v>
      </c>
      <c r="BP16" s="605"/>
      <c r="BQ16" s="605"/>
      <c r="BR16" s="605"/>
      <c r="BS16" s="606" t="s">
        <v>192</v>
      </c>
      <c r="BT16" s="606"/>
      <c r="BU16" s="606"/>
      <c r="BV16" s="606"/>
      <c r="BW16" s="606"/>
      <c r="BX16" s="606"/>
      <c r="BY16" s="606"/>
      <c r="BZ16" s="606"/>
      <c r="CA16" s="606"/>
      <c r="CB16" s="607"/>
      <c r="CD16" s="610" t="s">
        <v>352</v>
      </c>
      <c r="CE16" s="508"/>
      <c r="CF16" s="508"/>
      <c r="CG16" s="508"/>
      <c r="CH16" s="508"/>
      <c r="CI16" s="508"/>
      <c r="CJ16" s="508"/>
      <c r="CK16" s="508"/>
      <c r="CL16" s="508"/>
      <c r="CM16" s="508"/>
      <c r="CN16" s="508"/>
      <c r="CO16" s="508"/>
      <c r="CP16" s="508"/>
      <c r="CQ16" s="611"/>
      <c r="CR16" s="603" t="s">
        <v>192</v>
      </c>
      <c r="CS16" s="382"/>
      <c r="CT16" s="382"/>
      <c r="CU16" s="382"/>
      <c r="CV16" s="382"/>
      <c r="CW16" s="382"/>
      <c r="CX16" s="382"/>
      <c r="CY16" s="604"/>
      <c r="CZ16" s="605" t="s">
        <v>192</v>
      </c>
      <c r="DA16" s="605"/>
      <c r="DB16" s="605"/>
      <c r="DC16" s="605"/>
      <c r="DD16" s="608" t="s">
        <v>192</v>
      </c>
      <c r="DE16" s="382"/>
      <c r="DF16" s="382"/>
      <c r="DG16" s="382"/>
      <c r="DH16" s="382"/>
      <c r="DI16" s="382"/>
      <c r="DJ16" s="382"/>
      <c r="DK16" s="382"/>
      <c r="DL16" s="382"/>
      <c r="DM16" s="382"/>
      <c r="DN16" s="382"/>
      <c r="DO16" s="382"/>
      <c r="DP16" s="604"/>
      <c r="DQ16" s="608" t="s">
        <v>192</v>
      </c>
      <c r="DR16" s="382"/>
      <c r="DS16" s="382"/>
      <c r="DT16" s="382"/>
      <c r="DU16" s="382"/>
      <c r="DV16" s="382"/>
      <c r="DW16" s="382"/>
      <c r="DX16" s="382"/>
      <c r="DY16" s="382"/>
      <c r="DZ16" s="382"/>
      <c r="EA16" s="382"/>
      <c r="EB16" s="382"/>
      <c r="EC16" s="609"/>
    </row>
    <row r="17" spans="2:133" ht="11.25" customHeight="1" x14ac:dyDescent="0.2">
      <c r="B17" s="610" t="s">
        <v>353</v>
      </c>
      <c r="C17" s="508"/>
      <c r="D17" s="508"/>
      <c r="E17" s="508"/>
      <c r="F17" s="508"/>
      <c r="G17" s="508"/>
      <c r="H17" s="508"/>
      <c r="I17" s="508"/>
      <c r="J17" s="508"/>
      <c r="K17" s="508"/>
      <c r="L17" s="508"/>
      <c r="M17" s="508"/>
      <c r="N17" s="508"/>
      <c r="O17" s="508"/>
      <c r="P17" s="508"/>
      <c r="Q17" s="611"/>
      <c r="R17" s="603">
        <v>206348</v>
      </c>
      <c r="S17" s="382"/>
      <c r="T17" s="382"/>
      <c r="U17" s="382"/>
      <c r="V17" s="382"/>
      <c r="W17" s="382"/>
      <c r="X17" s="382"/>
      <c r="Y17" s="604"/>
      <c r="Z17" s="605">
        <v>1.3</v>
      </c>
      <c r="AA17" s="605"/>
      <c r="AB17" s="605"/>
      <c r="AC17" s="605"/>
      <c r="AD17" s="606">
        <v>206348</v>
      </c>
      <c r="AE17" s="606"/>
      <c r="AF17" s="606"/>
      <c r="AG17" s="606"/>
      <c r="AH17" s="606"/>
      <c r="AI17" s="606"/>
      <c r="AJ17" s="606"/>
      <c r="AK17" s="606"/>
      <c r="AL17" s="612">
        <v>2.4</v>
      </c>
      <c r="AM17" s="388"/>
      <c r="AN17" s="388"/>
      <c r="AO17" s="613"/>
      <c r="AP17" s="610" t="s">
        <v>354</v>
      </c>
      <c r="AQ17" s="508"/>
      <c r="AR17" s="508"/>
      <c r="AS17" s="508"/>
      <c r="AT17" s="508"/>
      <c r="AU17" s="508"/>
      <c r="AV17" s="508"/>
      <c r="AW17" s="508"/>
      <c r="AX17" s="508"/>
      <c r="AY17" s="508"/>
      <c r="AZ17" s="508"/>
      <c r="BA17" s="508"/>
      <c r="BB17" s="508"/>
      <c r="BC17" s="508"/>
      <c r="BD17" s="508"/>
      <c r="BE17" s="508"/>
      <c r="BF17" s="611"/>
      <c r="BG17" s="603" t="s">
        <v>192</v>
      </c>
      <c r="BH17" s="382"/>
      <c r="BI17" s="382"/>
      <c r="BJ17" s="382"/>
      <c r="BK17" s="382"/>
      <c r="BL17" s="382"/>
      <c r="BM17" s="382"/>
      <c r="BN17" s="604"/>
      <c r="BO17" s="605" t="s">
        <v>192</v>
      </c>
      <c r="BP17" s="605"/>
      <c r="BQ17" s="605"/>
      <c r="BR17" s="605"/>
      <c r="BS17" s="606" t="s">
        <v>192</v>
      </c>
      <c r="BT17" s="606"/>
      <c r="BU17" s="606"/>
      <c r="BV17" s="606"/>
      <c r="BW17" s="606"/>
      <c r="BX17" s="606"/>
      <c r="BY17" s="606"/>
      <c r="BZ17" s="606"/>
      <c r="CA17" s="606"/>
      <c r="CB17" s="607"/>
      <c r="CD17" s="610" t="s">
        <v>356</v>
      </c>
      <c r="CE17" s="508"/>
      <c r="CF17" s="508"/>
      <c r="CG17" s="508"/>
      <c r="CH17" s="508"/>
      <c r="CI17" s="508"/>
      <c r="CJ17" s="508"/>
      <c r="CK17" s="508"/>
      <c r="CL17" s="508"/>
      <c r="CM17" s="508"/>
      <c r="CN17" s="508"/>
      <c r="CO17" s="508"/>
      <c r="CP17" s="508"/>
      <c r="CQ17" s="611"/>
      <c r="CR17" s="603">
        <v>1498287</v>
      </c>
      <c r="CS17" s="382"/>
      <c r="CT17" s="382"/>
      <c r="CU17" s="382"/>
      <c r="CV17" s="382"/>
      <c r="CW17" s="382"/>
      <c r="CX17" s="382"/>
      <c r="CY17" s="604"/>
      <c r="CZ17" s="605">
        <v>10</v>
      </c>
      <c r="DA17" s="605"/>
      <c r="DB17" s="605"/>
      <c r="DC17" s="605"/>
      <c r="DD17" s="608" t="s">
        <v>192</v>
      </c>
      <c r="DE17" s="382"/>
      <c r="DF17" s="382"/>
      <c r="DG17" s="382"/>
      <c r="DH17" s="382"/>
      <c r="DI17" s="382"/>
      <c r="DJ17" s="382"/>
      <c r="DK17" s="382"/>
      <c r="DL17" s="382"/>
      <c r="DM17" s="382"/>
      <c r="DN17" s="382"/>
      <c r="DO17" s="382"/>
      <c r="DP17" s="604"/>
      <c r="DQ17" s="608">
        <v>1371293</v>
      </c>
      <c r="DR17" s="382"/>
      <c r="DS17" s="382"/>
      <c r="DT17" s="382"/>
      <c r="DU17" s="382"/>
      <c r="DV17" s="382"/>
      <c r="DW17" s="382"/>
      <c r="DX17" s="382"/>
      <c r="DY17" s="382"/>
      <c r="DZ17" s="382"/>
      <c r="EA17" s="382"/>
      <c r="EB17" s="382"/>
      <c r="EC17" s="609"/>
    </row>
    <row r="18" spans="2:133" ht="11.25" customHeight="1" x14ac:dyDescent="0.2">
      <c r="B18" s="610" t="s">
        <v>213</v>
      </c>
      <c r="C18" s="508"/>
      <c r="D18" s="508"/>
      <c r="E18" s="508"/>
      <c r="F18" s="508"/>
      <c r="G18" s="508"/>
      <c r="H18" s="508"/>
      <c r="I18" s="508"/>
      <c r="J18" s="508"/>
      <c r="K18" s="508"/>
      <c r="L18" s="508"/>
      <c r="M18" s="508"/>
      <c r="N18" s="508"/>
      <c r="O18" s="508"/>
      <c r="P18" s="508"/>
      <c r="Q18" s="611"/>
      <c r="R18" s="603">
        <v>45912</v>
      </c>
      <c r="S18" s="382"/>
      <c r="T18" s="382"/>
      <c r="U18" s="382"/>
      <c r="V18" s="382"/>
      <c r="W18" s="382"/>
      <c r="X18" s="382"/>
      <c r="Y18" s="604"/>
      <c r="Z18" s="605">
        <v>0.3</v>
      </c>
      <c r="AA18" s="605"/>
      <c r="AB18" s="605"/>
      <c r="AC18" s="605"/>
      <c r="AD18" s="606">
        <v>45912</v>
      </c>
      <c r="AE18" s="606"/>
      <c r="AF18" s="606"/>
      <c r="AG18" s="606"/>
      <c r="AH18" s="606"/>
      <c r="AI18" s="606"/>
      <c r="AJ18" s="606"/>
      <c r="AK18" s="606"/>
      <c r="AL18" s="612">
        <v>0.5</v>
      </c>
      <c r="AM18" s="388"/>
      <c r="AN18" s="388"/>
      <c r="AO18" s="613"/>
      <c r="AP18" s="610" t="s">
        <v>98</v>
      </c>
      <c r="AQ18" s="508"/>
      <c r="AR18" s="508"/>
      <c r="AS18" s="508"/>
      <c r="AT18" s="508"/>
      <c r="AU18" s="508"/>
      <c r="AV18" s="508"/>
      <c r="AW18" s="508"/>
      <c r="AX18" s="508"/>
      <c r="AY18" s="508"/>
      <c r="AZ18" s="508"/>
      <c r="BA18" s="508"/>
      <c r="BB18" s="508"/>
      <c r="BC18" s="508"/>
      <c r="BD18" s="508"/>
      <c r="BE18" s="508"/>
      <c r="BF18" s="611"/>
      <c r="BG18" s="603" t="s">
        <v>192</v>
      </c>
      <c r="BH18" s="382"/>
      <c r="BI18" s="382"/>
      <c r="BJ18" s="382"/>
      <c r="BK18" s="382"/>
      <c r="BL18" s="382"/>
      <c r="BM18" s="382"/>
      <c r="BN18" s="604"/>
      <c r="BO18" s="605" t="s">
        <v>192</v>
      </c>
      <c r="BP18" s="605"/>
      <c r="BQ18" s="605"/>
      <c r="BR18" s="605"/>
      <c r="BS18" s="606" t="s">
        <v>192</v>
      </c>
      <c r="BT18" s="606"/>
      <c r="BU18" s="606"/>
      <c r="BV18" s="606"/>
      <c r="BW18" s="606"/>
      <c r="BX18" s="606"/>
      <c r="BY18" s="606"/>
      <c r="BZ18" s="606"/>
      <c r="CA18" s="606"/>
      <c r="CB18" s="607"/>
      <c r="CD18" s="610" t="s">
        <v>357</v>
      </c>
      <c r="CE18" s="508"/>
      <c r="CF18" s="508"/>
      <c r="CG18" s="508"/>
      <c r="CH18" s="508"/>
      <c r="CI18" s="508"/>
      <c r="CJ18" s="508"/>
      <c r="CK18" s="508"/>
      <c r="CL18" s="508"/>
      <c r="CM18" s="508"/>
      <c r="CN18" s="508"/>
      <c r="CO18" s="508"/>
      <c r="CP18" s="508"/>
      <c r="CQ18" s="611"/>
      <c r="CR18" s="603" t="s">
        <v>192</v>
      </c>
      <c r="CS18" s="382"/>
      <c r="CT18" s="382"/>
      <c r="CU18" s="382"/>
      <c r="CV18" s="382"/>
      <c r="CW18" s="382"/>
      <c r="CX18" s="382"/>
      <c r="CY18" s="604"/>
      <c r="CZ18" s="605" t="s">
        <v>192</v>
      </c>
      <c r="DA18" s="605"/>
      <c r="DB18" s="605"/>
      <c r="DC18" s="605"/>
      <c r="DD18" s="608" t="s">
        <v>192</v>
      </c>
      <c r="DE18" s="382"/>
      <c r="DF18" s="382"/>
      <c r="DG18" s="382"/>
      <c r="DH18" s="382"/>
      <c r="DI18" s="382"/>
      <c r="DJ18" s="382"/>
      <c r="DK18" s="382"/>
      <c r="DL18" s="382"/>
      <c r="DM18" s="382"/>
      <c r="DN18" s="382"/>
      <c r="DO18" s="382"/>
      <c r="DP18" s="604"/>
      <c r="DQ18" s="608" t="s">
        <v>192</v>
      </c>
      <c r="DR18" s="382"/>
      <c r="DS18" s="382"/>
      <c r="DT18" s="382"/>
      <c r="DU18" s="382"/>
      <c r="DV18" s="382"/>
      <c r="DW18" s="382"/>
      <c r="DX18" s="382"/>
      <c r="DY18" s="382"/>
      <c r="DZ18" s="382"/>
      <c r="EA18" s="382"/>
      <c r="EB18" s="382"/>
      <c r="EC18" s="609"/>
    </row>
    <row r="19" spans="2:133" ht="11.25" customHeight="1" x14ac:dyDescent="0.2">
      <c r="B19" s="610" t="s">
        <v>360</v>
      </c>
      <c r="C19" s="508"/>
      <c r="D19" s="508"/>
      <c r="E19" s="508"/>
      <c r="F19" s="508"/>
      <c r="G19" s="508"/>
      <c r="H19" s="508"/>
      <c r="I19" s="508"/>
      <c r="J19" s="508"/>
      <c r="K19" s="508"/>
      <c r="L19" s="508"/>
      <c r="M19" s="508"/>
      <c r="N19" s="508"/>
      <c r="O19" s="508"/>
      <c r="P19" s="508"/>
      <c r="Q19" s="611"/>
      <c r="R19" s="603">
        <v>159867</v>
      </c>
      <c r="S19" s="382"/>
      <c r="T19" s="382"/>
      <c r="U19" s="382"/>
      <c r="V19" s="382"/>
      <c r="W19" s="382"/>
      <c r="X19" s="382"/>
      <c r="Y19" s="604"/>
      <c r="Z19" s="605">
        <v>1</v>
      </c>
      <c r="AA19" s="605"/>
      <c r="AB19" s="605"/>
      <c r="AC19" s="605"/>
      <c r="AD19" s="606">
        <v>159867</v>
      </c>
      <c r="AE19" s="606"/>
      <c r="AF19" s="606"/>
      <c r="AG19" s="606"/>
      <c r="AH19" s="606"/>
      <c r="AI19" s="606"/>
      <c r="AJ19" s="606"/>
      <c r="AK19" s="606"/>
      <c r="AL19" s="612">
        <v>1.8</v>
      </c>
      <c r="AM19" s="388"/>
      <c r="AN19" s="388"/>
      <c r="AO19" s="613"/>
      <c r="AP19" s="610" t="s">
        <v>248</v>
      </c>
      <c r="AQ19" s="508"/>
      <c r="AR19" s="508"/>
      <c r="AS19" s="508"/>
      <c r="AT19" s="508"/>
      <c r="AU19" s="508"/>
      <c r="AV19" s="508"/>
      <c r="AW19" s="508"/>
      <c r="AX19" s="508"/>
      <c r="AY19" s="508"/>
      <c r="AZ19" s="508"/>
      <c r="BA19" s="508"/>
      <c r="BB19" s="508"/>
      <c r="BC19" s="508"/>
      <c r="BD19" s="508"/>
      <c r="BE19" s="508"/>
      <c r="BF19" s="611"/>
      <c r="BG19" s="603">
        <v>365731</v>
      </c>
      <c r="BH19" s="382"/>
      <c r="BI19" s="382"/>
      <c r="BJ19" s="382"/>
      <c r="BK19" s="382"/>
      <c r="BL19" s="382"/>
      <c r="BM19" s="382"/>
      <c r="BN19" s="604"/>
      <c r="BO19" s="605">
        <v>8.1</v>
      </c>
      <c r="BP19" s="605"/>
      <c r="BQ19" s="605"/>
      <c r="BR19" s="605"/>
      <c r="BS19" s="606" t="s">
        <v>192</v>
      </c>
      <c r="BT19" s="606"/>
      <c r="BU19" s="606"/>
      <c r="BV19" s="606"/>
      <c r="BW19" s="606"/>
      <c r="BX19" s="606"/>
      <c r="BY19" s="606"/>
      <c r="BZ19" s="606"/>
      <c r="CA19" s="606"/>
      <c r="CB19" s="607"/>
      <c r="CD19" s="610" t="s">
        <v>361</v>
      </c>
      <c r="CE19" s="508"/>
      <c r="CF19" s="508"/>
      <c r="CG19" s="508"/>
      <c r="CH19" s="508"/>
      <c r="CI19" s="508"/>
      <c r="CJ19" s="508"/>
      <c r="CK19" s="508"/>
      <c r="CL19" s="508"/>
      <c r="CM19" s="508"/>
      <c r="CN19" s="508"/>
      <c r="CO19" s="508"/>
      <c r="CP19" s="508"/>
      <c r="CQ19" s="611"/>
      <c r="CR19" s="603" t="s">
        <v>192</v>
      </c>
      <c r="CS19" s="382"/>
      <c r="CT19" s="382"/>
      <c r="CU19" s="382"/>
      <c r="CV19" s="382"/>
      <c r="CW19" s="382"/>
      <c r="CX19" s="382"/>
      <c r="CY19" s="604"/>
      <c r="CZ19" s="605" t="s">
        <v>192</v>
      </c>
      <c r="DA19" s="605"/>
      <c r="DB19" s="605"/>
      <c r="DC19" s="605"/>
      <c r="DD19" s="608" t="s">
        <v>192</v>
      </c>
      <c r="DE19" s="382"/>
      <c r="DF19" s="382"/>
      <c r="DG19" s="382"/>
      <c r="DH19" s="382"/>
      <c r="DI19" s="382"/>
      <c r="DJ19" s="382"/>
      <c r="DK19" s="382"/>
      <c r="DL19" s="382"/>
      <c r="DM19" s="382"/>
      <c r="DN19" s="382"/>
      <c r="DO19" s="382"/>
      <c r="DP19" s="604"/>
      <c r="DQ19" s="608" t="s">
        <v>192</v>
      </c>
      <c r="DR19" s="382"/>
      <c r="DS19" s="382"/>
      <c r="DT19" s="382"/>
      <c r="DU19" s="382"/>
      <c r="DV19" s="382"/>
      <c r="DW19" s="382"/>
      <c r="DX19" s="382"/>
      <c r="DY19" s="382"/>
      <c r="DZ19" s="382"/>
      <c r="EA19" s="382"/>
      <c r="EB19" s="382"/>
      <c r="EC19" s="609"/>
    </row>
    <row r="20" spans="2:133" ht="11.25" customHeight="1" x14ac:dyDescent="0.2">
      <c r="B20" s="616" t="s">
        <v>362</v>
      </c>
      <c r="C20" s="617"/>
      <c r="D20" s="617"/>
      <c r="E20" s="617"/>
      <c r="F20" s="617"/>
      <c r="G20" s="617"/>
      <c r="H20" s="617"/>
      <c r="I20" s="617"/>
      <c r="J20" s="617"/>
      <c r="K20" s="617"/>
      <c r="L20" s="617"/>
      <c r="M20" s="617"/>
      <c r="N20" s="617"/>
      <c r="O20" s="617"/>
      <c r="P20" s="617"/>
      <c r="Q20" s="618"/>
      <c r="R20" s="603">
        <v>569</v>
      </c>
      <c r="S20" s="382"/>
      <c r="T20" s="382"/>
      <c r="U20" s="382"/>
      <c r="V20" s="382"/>
      <c r="W20" s="382"/>
      <c r="X20" s="382"/>
      <c r="Y20" s="604"/>
      <c r="Z20" s="605">
        <v>0</v>
      </c>
      <c r="AA20" s="605"/>
      <c r="AB20" s="605"/>
      <c r="AC20" s="605"/>
      <c r="AD20" s="606">
        <v>569</v>
      </c>
      <c r="AE20" s="606"/>
      <c r="AF20" s="606"/>
      <c r="AG20" s="606"/>
      <c r="AH20" s="606"/>
      <c r="AI20" s="606"/>
      <c r="AJ20" s="606"/>
      <c r="AK20" s="606"/>
      <c r="AL20" s="612">
        <v>0</v>
      </c>
      <c r="AM20" s="388"/>
      <c r="AN20" s="388"/>
      <c r="AO20" s="613"/>
      <c r="AP20" s="610" t="s">
        <v>363</v>
      </c>
      <c r="AQ20" s="508"/>
      <c r="AR20" s="508"/>
      <c r="AS20" s="508"/>
      <c r="AT20" s="508"/>
      <c r="AU20" s="508"/>
      <c r="AV20" s="508"/>
      <c r="AW20" s="508"/>
      <c r="AX20" s="508"/>
      <c r="AY20" s="508"/>
      <c r="AZ20" s="508"/>
      <c r="BA20" s="508"/>
      <c r="BB20" s="508"/>
      <c r="BC20" s="508"/>
      <c r="BD20" s="508"/>
      <c r="BE20" s="508"/>
      <c r="BF20" s="611"/>
      <c r="BG20" s="603">
        <v>365731</v>
      </c>
      <c r="BH20" s="382"/>
      <c r="BI20" s="382"/>
      <c r="BJ20" s="382"/>
      <c r="BK20" s="382"/>
      <c r="BL20" s="382"/>
      <c r="BM20" s="382"/>
      <c r="BN20" s="604"/>
      <c r="BO20" s="605">
        <v>8.1</v>
      </c>
      <c r="BP20" s="605"/>
      <c r="BQ20" s="605"/>
      <c r="BR20" s="605"/>
      <c r="BS20" s="606" t="s">
        <v>192</v>
      </c>
      <c r="BT20" s="606"/>
      <c r="BU20" s="606"/>
      <c r="BV20" s="606"/>
      <c r="BW20" s="606"/>
      <c r="BX20" s="606"/>
      <c r="BY20" s="606"/>
      <c r="BZ20" s="606"/>
      <c r="CA20" s="606"/>
      <c r="CB20" s="607"/>
      <c r="CD20" s="610" t="s">
        <v>183</v>
      </c>
      <c r="CE20" s="508"/>
      <c r="CF20" s="508"/>
      <c r="CG20" s="508"/>
      <c r="CH20" s="508"/>
      <c r="CI20" s="508"/>
      <c r="CJ20" s="508"/>
      <c r="CK20" s="508"/>
      <c r="CL20" s="508"/>
      <c r="CM20" s="508"/>
      <c r="CN20" s="508"/>
      <c r="CO20" s="508"/>
      <c r="CP20" s="508"/>
      <c r="CQ20" s="611"/>
      <c r="CR20" s="603">
        <v>15054413</v>
      </c>
      <c r="CS20" s="382"/>
      <c r="CT20" s="382"/>
      <c r="CU20" s="382"/>
      <c r="CV20" s="382"/>
      <c r="CW20" s="382"/>
      <c r="CX20" s="382"/>
      <c r="CY20" s="604"/>
      <c r="CZ20" s="605">
        <v>100</v>
      </c>
      <c r="DA20" s="605"/>
      <c r="DB20" s="605"/>
      <c r="DC20" s="605"/>
      <c r="DD20" s="608">
        <v>1089472</v>
      </c>
      <c r="DE20" s="382"/>
      <c r="DF20" s="382"/>
      <c r="DG20" s="382"/>
      <c r="DH20" s="382"/>
      <c r="DI20" s="382"/>
      <c r="DJ20" s="382"/>
      <c r="DK20" s="382"/>
      <c r="DL20" s="382"/>
      <c r="DM20" s="382"/>
      <c r="DN20" s="382"/>
      <c r="DO20" s="382"/>
      <c r="DP20" s="604"/>
      <c r="DQ20" s="608">
        <v>9997643</v>
      </c>
      <c r="DR20" s="382"/>
      <c r="DS20" s="382"/>
      <c r="DT20" s="382"/>
      <c r="DU20" s="382"/>
      <c r="DV20" s="382"/>
      <c r="DW20" s="382"/>
      <c r="DX20" s="382"/>
      <c r="DY20" s="382"/>
      <c r="DZ20" s="382"/>
      <c r="EA20" s="382"/>
      <c r="EB20" s="382"/>
      <c r="EC20" s="609"/>
    </row>
    <row r="21" spans="2:133" ht="11.25" customHeight="1" x14ac:dyDescent="0.2">
      <c r="B21" s="610" t="s">
        <v>338</v>
      </c>
      <c r="C21" s="508"/>
      <c r="D21" s="508"/>
      <c r="E21" s="508"/>
      <c r="F21" s="508"/>
      <c r="G21" s="508"/>
      <c r="H21" s="508"/>
      <c r="I21" s="508"/>
      <c r="J21" s="508"/>
      <c r="K21" s="508"/>
      <c r="L21" s="508"/>
      <c r="M21" s="508"/>
      <c r="N21" s="508"/>
      <c r="O21" s="508"/>
      <c r="P21" s="508"/>
      <c r="Q21" s="611"/>
      <c r="R21" s="603">
        <v>3348846</v>
      </c>
      <c r="S21" s="382"/>
      <c r="T21" s="382"/>
      <c r="U21" s="382"/>
      <c r="V21" s="382"/>
      <c r="W21" s="382"/>
      <c r="X21" s="382"/>
      <c r="Y21" s="604"/>
      <c r="Z21" s="605">
        <v>21.6</v>
      </c>
      <c r="AA21" s="605"/>
      <c r="AB21" s="605"/>
      <c r="AC21" s="605"/>
      <c r="AD21" s="606">
        <v>3133463</v>
      </c>
      <c r="AE21" s="606"/>
      <c r="AF21" s="606"/>
      <c r="AG21" s="606"/>
      <c r="AH21" s="606"/>
      <c r="AI21" s="606"/>
      <c r="AJ21" s="606"/>
      <c r="AK21" s="606"/>
      <c r="AL21" s="612">
        <v>35.799999999999997</v>
      </c>
      <c r="AM21" s="388"/>
      <c r="AN21" s="388"/>
      <c r="AO21" s="613"/>
      <c r="AP21" s="610" t="s">
        <v>365</v>
      </c>
      <c r="AQ21" s="623"/>
      <c r="AR21" s="623"/>
      <c r="AS21" s="623"/>
      <c r="AT21" s="623"/>
      <c r="AU21" s="623"/>
      <c r="AV21" s="623"/>
      <c r="AW21" s="623"/>
      <c r="AX21" s="623"/>
      <c r="AY21" s="623"/>
      <c r="AZ21" s="623"/>
      <c r="BA21" s="623"/>
      <c r="BB21" s="623"/>
      <c r="BC21" s="623"/>
      <c r="BD21" s="623"/>
      <c r="BE21" s="623"/>
      <c r="BF21" s="624"/>
      <c r="BG21" s="603" t="s">
        <v>192</v>
      </c>
      <c r="BH21" s="382"/>
      <c r="BI21" s="382"/>
      <c r="BJ21" s="382"/>
      <c r="BK21" s="382"/>
      <c r="BL21" s="382"/>
      <c r="BM21" s="382"/>
      <c r="BN21" s="604"/>
      <c r="BO21" s="605" t="s">
        <v>192</v>
      </c>
      <c r="BP21" s="605"/>
      <c r="BQ21" s="605"/>
      <c r="BR21" s="605"/>
      <c r="BS21" s="606" t="s">
        <v>192</v>
      </c>
      <c r="BT21" s="606"/>
      <c r="BU21" s="606"/>
      <c r="BV21" s="606"/>
      <c r="BW21" s="606"/>
      <c r="BX21" s="606"/>
      <c r="BY21" s="606"/>
      <c r="BZ21" s="606"/>
      <c r="CA21" s="606"/>
      <c r="CB21" s="607"/>
      <c r="CD21" s="625"/>
      <c r="CE21" s="626"/>
      <c r="CF21" s="626"/>
      <c r="CG21" s="626"/>
      <c r="CH21" s="626"/>
      <c r="CI21" s="626"/>
      <c r="CJ21" s="626"/>
      <c r="CK21" s="626"/>
      <c r="CL21" s="626"/>
      <c r="CM21" s="626"/>
      <c r="CN21" s="626"/>
      <c r="CO21" s="626"/>
      <c r="CP21" s="626"/>
      <c r="CQ21" s="627"/>
      <c r="CR21" s="628"/>
      <c r="CS21" s="620"/>
      <c r="CT21" s="620"/>
      <c r="CU21" s="620"/>
      <c r="CV21" s="620"/>
      <c r="CW21" s="620"/>
      <c r="CX21" s="620"/>
      <c r="CY21" s="621"/>
      <c r="CZ21" s="629"/>
      <c r="DA21" s="629"/>
      <c r="DB21" s="629"/>
      <c r="DC21" s="629"/>
      <c r="DD21" s="619"/>
      <c r="DE21" s="620"/>
      <c r="DF21" s="620"/>
      <c r="DG21" s="620"/>
      <c r="DH21" s="620"/>
      <c r="DI21" s="620"/>
      <c r="DJ21" s="620"/>
      <c r="DK21" s="620"/>
      <c r="DL21" s="620"/>
      <c r="DM21" s="620"/>
      <c r="DN21" s="620"/>
      <c r="DO21" s="620"/>
      <c r="DP21" s="621"/>
      <c r="DQ21" s="619"/>
      <c r="DR21" s="620"/>
      <c r="DS21" s="620"/>
      <c r="DT21" s="620"/>
      <c r="DU21" s="620"/>
      <c r="DV21" s="620"/>
      <c r="DW21" s="620"/>
      <c r="DX21" s="620"/>
      <c r="DY21" s="620"/>
      <c r="DZ21" s="620"/>
      <c r="EA21" s="620"/>
      <c r="EB21" s="620"/>
      <c r="EC21" s="622"/>
    </row>
    <row r="22" spans="2:133" ht="11.25" customHeight="1" x14ac:dyDescent="0.2">
      <c r="B22" s="610" t="s">
        <v>289</v>
      </c>
      <c r="C22" s="508"/>
      <c r="D22" s="508"/>
      <c r="E22" s="508"/>
      <c r="F22" s="508"/>
      <c r="G22" s="508"/>
      <c r="H22" s="508"/>
      <c r="I22" s="508"/>
      <c r="J22" s="508"/>
      <c r="K22" s="508"/>
      <c r="L22" s="508"/>
      <c r="M22" s="508"/>
      <c r="N22" s="508"/>
      <c r="O22" s="508"/>
      <c r="P22" s="508"/>
      <c r="Q22" s="611"/>
      <c r="R22" s="603">
        <v>3133463</v>
      </c>
      <c r="S22" s="382"/>
      <c r="T22" s="382"/>
      <c r="U22" s="382"/>
      <c r="V22" s="382"/>
      <c r="W22" s="382"/>
      <c r="X22" s="382"/>
      <c r="Y22" s="604"/>
      <c r="Z22" s="605">
        <v>20.2</v>
      </c>
      <c r="AA22" s="605"/>
      <c r="AB22" s="605"/>
      <c r="AC22" s="605"/>
      <c r="AD22" s="606">
        <v>3133463</v>
      </c>
      <c r="AE22" s="606"/>
      <c r="AF22" s="606"/>
      <c r="AG22" s="606"/>
      <c r="AH22" s="606"/>
      <c r="AI22" s="606"/>
      <c r="AJ22" s="606"/>
      <c r="AK22" s="606"/>
      <c r="AL22" s="612">
        <v>35.799999999999997</v>
      </c>
      <c r="AM22" s="388"/>
      <c r="AN22" s="388"/>
      <c r="AO22" s="613"/>
      <c r="AP22" s="610" t="s">
        <v>367</v>
      </c>
      <c r="AQ22" s="623"/>
      <c r="AR22" s="623"/>
      <c r="AS22" s="623"/>
      <c r="AT22" s="623"/>
      <c r="AU22" s="623"/>
      <c r="AV22" s="623"/>
      <c r="AW22" s="623"/>
      <c r="AX22" s="623"/>
      <c r="AY22" s="623"/>
      <c r="AZ22" s="623"/>
      <c r="BA22" s="623"/>
      <c r="BB22" s="623"/>
      <c r="BC22" s="623"/>
      <c r="BD22" s="623"/>
      <c r="BE22" s="623"/>
      <c r="BF22" s="624"/>
      <c r="BG22" s="603" t="s">
        <v>192</v>
      </c>
      <c r="BH22" s="382"/>
      <c r="BI22" s="382"/>
      <c r="BJ22" s="382"/>
      <c r="BK22" s="382"/>
      <c r="BL22" s="382"/>
      <c r="BM22" s="382"/>
      <c r="BN22" s="604"/>
      <c r="BO22" s="605" t="s">
        <v>192</v>
      </c>
      <c r="BP22" s="605"/>
      <c r="BQ22" s="605"/>
      <c r="BR22" s="605"/>
      <c r="BS22" s="606" t="s">
        <v>192</v>
      </c>
      <c r="BT22" s="606"/>
      <c r="BU22" s="606"/>
      <c r="BV22" s="606"/>
      <c r="BW22" s="606"/>
      <c r="BX22" s="606"/>
      <c r="BY22" s="606"/>
      <c r="BZ22" s="606"/>
      <c r="CA22" s="606"/>
      <c r="CB22" s="607"/>
      <c r="CD22" s="376" t="s">
        <v>368</v>
      </c>
      <c r="CE22" s="377"/>
      <c r="CF22" s="377"/>
      <c r="CG22" s="377"/>
      <c r="CH22" s="377"/>
      <c r="CI22" s="377"/>
      <c r="CJ22" s="377"/>
      <c r="CK22" s="377"/>
      <c r="CL22" s="377"/>
      <c r="CM22" s="377"/>
      <c r="CN22" s="377"/>
      <c r="CO22" s="377"/>
      <c r="CP22" s="377"/>
      <c r="CQ22" s="377"/>
      <c r="CR22" s="377"/>
      <c r="CS22" s="377"/>
      <c r="CT22" s="377"/>
      <c r="CU22" s="377"/>
      <c r="CV22" s="377"/>
      <c r="CW22" s="377"/>
      <c r="CX22" s="377"/>
      <c r="CY22" s="377"/>
      <c r="CZ22" s="377"/>
      <c r="DA22" s="377"/>
      <c r="DB22" s="377"/>
      <c r="DC22" s="377"/>
      <c r="DD22" s="377"/>
      <c r="DE22" s="377"/>
      <c r="DF22" s="377"/>
      <c r="DG22" s="377"/>
      <c r="DH22" s="377"/>
      <c r="DI22" s="377"/>
      <c r="DJ22" s="377"/>
      <c r="DK22" s="377"/>
      <c r="DL22" s="377"/>
      <c r="DM22" s="377"/>
      <c r="DN22" s="377"/>
      <c r="DO22" s="377"/>
      <c r="DP22" s="377"/>
      <c r="DQ22" s="377"/>
      <c r="DR22" s="377"/>
      <c r="DS22" s="377"/>
      <c r="DT22" s="377"/>
      <c r="DU22" s="377"/>
      <c r="DV22" s="377"/>
      <c r="DW22" s="377"/>
      <c r="DX22" s="377"/>
      <c r="DY22" s="377"/>
      <c r="DZ22" s="377"/>
      <c r="EA22" s="377"/>
      <c r="EB22" s="377"/>
      <c r="EC22" s="426"/>
    </row>
    <row r="23" spans="2:133" ht="11.25" customHeight="1" x14ac:dyDescent="0.2">
      <c r="B23" s="610" t="s">
        <v>286</v>
      </c>
      <c r="C23" s="508"/>
      <c r="D23" s="508"/>
      <c r="E23" s="508"/>
      <c r="F23" s="508"/>
      <c r="G23" s="508"/>
      <c r="H23" s="508"/>
      <c r="I23" s="508"/>
      <c r="J23" s="508"/>
      <c r="K23" s="508"/>
      <c r="L23" s="508"/>
      <c r="M23" s="508"/>
      <c r="N23" s="508"/>
      <c r="O23" s="508"/>
      <c r="P23" s="508"/>
      <c r="Q23" s="611"/>
      <c r="R23" s="603">
        <v>211260</v>
      </c>
      <c r="S23" s="382"/>
      <c r="T23" s="382"/>
      <c r="U23" s="382"/>
      <c r="V23" s="382"/>
      <c r="W23" s="382"/>
      <c r="X23" s="382"/>
      <c r="Y23" s="604"/>
      <c r="Z23" s="605">
        <v>1.4</v>
      </c>
      <c r="AA23" s="605"/>
      <c r="AB23" s="605"/>
      <c r="AC23" s="605"/>
      <c r="AD23" s="606" t="s">
        <v>192</v>
      </c>
      <c r="AE23" s="606"/>
      <c r="AF23" s="606"/>
      <c r="AG23" s="606"/>
      <c r="AH23" s="606"/>
      <c r="AI23" s="606"/>
      <c r="AJ23" s="606"/>
      <c r="AK23" s="606"/>
      <c r="AL23" s="612" t="s">
        <v>192</v>
      </c>
      <c r="AM23" s="388"/>
      <c r="AN23" s="388"/>
      <c r="AO23" s="613"/>
      <c r="AP23" s="610" t="s">
        <v>119</v>
      </c>
      <c r="AQ23" s="623"/>
      <c r="AR23" s="623"/>
      <c r="AS23" s="623"/>
      <c r="AT23" s="623"/>
      <c r="AU23" s="623"/>
      <c r="AV23" s="623"/>
      <c r="AW23" s="623"/>
      <c r="AX23" s="623"/>
      <c r="AY23" s="623"/>
      <c r="AZ23" s="623"/>
      <c r="BA23" s="623"/>
      <c r="BB23" s="623"/>
      <c r="BC23" s="623"/>
      <c r="BD23" s="623"/>
      <c r="BE23" s="623"/>
      <c r="BF23" s="624"/>
      <c r="BG23" s="603">
        <v>365731</v>
      </c>
      <c r="BH23" s="382"/>
      <c r="BI23" s="382"/>
      <c r="BJ23" s="382"/>
      <c r="BK23" s="382"/>
      <c r="BL23" s="382"/>
      <c r="BM23" s="382"/>
      <c r="BN23" s="604"/>
      <c r="BO23" s="605">
        <v>8.1</v>
      </c>
      <c r="BP23" s="605"/>
      <c r="BQ23" s="605"/>
      <c r="BR23" s="605"/>
      <c r="BS23" s="606" t="s">
        <v>192</v>
      </c>
      <c r="BT23" s="606"/>
      <c r="BU23" s="606"/>
      <c r="BV23" s="606"/>
      <c r="BW23" s="606"/>
      <c r="BX23" s="606"/>
      <c r="BY23" s="606"/>
      <c r="BZ23" s="606"/>
      <c r="CA23" s="606"/>
      <c r="CB23" s="607"/>
      <c r="CD23" s="376" t="s">
        <v>311</v>
      </c>
      <c r="CE23" s="377"/>
      <c r="CF23" s="377"/>
      <c r="CG23" s="377"/>
      <c r="CH23" s="377"/>
      <c r="CI23" s="377"/>
      <c r="CJ23" s="377"/>
      <c r="CK23" s="377"/>
      <c r="CL23" s="377"/>
      <c r="CM23" s="377"/>
      <c r="CN23" s="377"/>
      <c r="CO23" s="377"/>
      <c r="CP23" s="377"/>
      <c r="CQ23" s="426"/>
      <c r="CR23" s="376" t="s">
        <v>369</v>
      </c>
      <c r="CS23" s="377"/>
      <c r="CT23" s="377"/>
      <c r="CU23" s="377"/>
      <c r="CV23" s="377"/>
      <c r="CW23" s="377"/>
      <c r="CX23" s="377"/>
      <c r="CY23" s="426"/>
      <c r="CZ23" s="376" t="s">
        <v>373</v>
      </c>
      <c r="DA23" s="377"/>
      <c r="DB23" s="377"/>
      <c r="DC23" s="426"/>
      <c r="DD23" s="376" t="s">
        <v>292</v>
      </c>
      <c r="DE23" s="377"/>
      <c r="DF23" s="377"/>
      <c r="DG23" s="377"/>
      <c r="DH23" s="377"/>
      <c r="DI23" s="377"/>
      <c r="DJ23" s="377"/>
      <c r="DK23" s="426"/>
      <c r="DL23" s="630" t="s">
        <v>375</v>
      </c>
      <c r="DM23" s="631"/>
      <c r="DN23" s="631"/>
      <c r="DO23" s="631"/>
      <c r="DP23" s="631"/>
      <c r="DQ23" s="631"/>
      <c r="DR23" s="631"/>
      <c r="DS23" s="631"/>
      <c r="DT23" s="631"/>
      <c r="DU23" s="631"/>
      <c r="DV23" s="632"/>
      <c r="DW23" s="376" t="s">
        <v>376</v>
      </c>
      <c r="DX23" s="377"/>
      <c r="DY23" s="377"/>
      <c r="DZ23" s="377"/>
      <c r="EA23" s="377"/>
      <c r="EB23" s="377"/>
      <c r="EC23" s="426"/>
    </row>
    <row r="24" spans="2:133" ht="11.25" customHeight="1" x14ac:dyDescent="0.2">
      <c r="B24" s="610" t="s">
        <v>377</v>
      </c>
      <c r="C24" s="508"/>
      <c r="D24" s="508"/>
      <c r="E24" s="508"/>
      <c r="F24" s="508"/>
      <c r="G24" s="508"/>
      <c r="H24" s="508"/>
      <c r="I24" s="508"/>
      <c r="J24" s="508"/>
      <c r="K24" s="508"/>
      <c r="L24" s="508"/>
      <c r="M24" s="508"/>
      <c r="N24" s="508"/>
      <c r="O24" s="508"/>
      <c r="P24" s="508"/>
      <c r="Q24" s="611"/>
      <c r="R24" s="603">
        <v>4123</v>
      </c>
      <c r="S24" s="382"/>
      <c r="T24" s="382"/>
      <c r="U24" s="382"/>
      <c r="V24" s="382"/>
      <c r="W24" s="382"/>
      <c r="X24" s="382"/>
      <c r="Y24" s="604"/>
      <c r="Z24" s="605">
        <v>0</v>
      </c>
      <c r="AA24" s="605"/>
      <c r="AB24" s="605"/>
      <c r="AC24" s="605"/>
      <c r="AD24" s="606" t="s">
        <v>192</v>
      </c>
      <c r="AE24" s="606"/>
      <c r="AF24" s="606"/>
      <c r="AG24" s="606"/>
      <c r="AH24" s="606"/>
      <c r="AI24" s="606"/>
      <c r="AJ24" s="606"/>
      <c r="AK24" s="606"/>
      <c r="AL24" s="612" t="s">
        <v>192</v>
      </c>
      <c r="AM24" s="388"/>
      <c r="AN24" s="388"/>
      <c r="AO24" s="613"/>
      <c r="AP24" s="610" t="s">
        <v>378</v>
      </c>
      <c r="AQ24" s="623"/>
      <c r="AR24" s="623"/>
      <c r="AS24" s="623"/>
      <c r="AT24" s="623"/>
      <c r="AU24" s="623"/>
      <c r="AV24" s="623"/>
      <c r="AW24" s="623"/>
      <c r="AX24" s="623"/>
      <c r="AY24" s="623"/>
      <c r="AZ24" s="623"/>
      <c r="BA24" s="623"/>
      <c r="BB24" s="623"/>
      <c r="BC24" s="623"/>
      <c r="BD24" s="623"/>
      <c r="BE24" s="623"/>
      <c r="BF24" s="624"/>
      <c r="BG24" s="603" t="s">
        <v>192</v>
      </c>
      <c r="BH24" s="382"/>
      <c r="BI24" s="382"/>
      <c r="BJ24" s="382"/>
      <c r="BK24" s="382"/>
      <c r="BL24" s="382"/>
      <c r="BM24" s="382"/>
      <c r="BN24" s="604"/>
      <c r="BO24" s="605" t="s">
        <v>192</v>
      </c>
      <c r="BP24" s="605"/>
      <c r="BQ24" s="605"/>
      <c r="BR24" s="605"/>
      <c r="BS24" s="606" t="s">
        <v>192</v>
      </c>
      <c r="BT24" s="606"/>
      <c r="BU24" s="606"/>
      <c r="BV24" s="606"/>
      <c r="BW24" s="606"/>
      <c r="BX24" s="606"/>
      <c r="BY24" s="606"/>
      <c r="BZ24" s="606"/>
      <c r="CA24" s="606"/>
      <c r="CB24" s="607"/>
      <c r="CD24" s="592" t="s">
        <v>379</v>
      </c>
      <c r="CE24" s="593"/>
      <c r="CF24" s="593"/>
      <c r="CG24" s="593"/>
      <c r="CH24" s="593"/>
      <c r="CI24" s="593"/>
      <c r="CJ24" s="593"/>
      <c r="CK24" s="593"/>
      <c r="CL24" s="593"/>
      <c r="CM24" s="593"/>
      <c r="CN24" s="593"/>
      <c r="CO24" s="593"/>
      <c r="CP24" s="593"/>
      <c r="CQ24" s="594"/>
      <c r="CR24" s="595">
        <v>7024191</v>
      </c>
      <c r="CS24" s="596"/>
      <c r="CT24" s="596"/>
      <c r="CU24" s="596"/>
      <c r="CV24" s="596"/>
      <c r="CW24" s="596"/>
      <c r="CX24" s="596"/>
      <c r="CY24" s="597"/>
      <c r="CZ24" s="600">
        <v>46.7</v>
      </c>
      <c r="DA24" s="601"/>
      <c r="DB24" s="601"/>
      <c r="DC24" s="614"/>
      <c r="DD24" s="633">
        <v>4766910</v>
      </c>
      <c r="DE24" s="596"/>
      <c r="DF24" s="596"/>
      <c r="DG24" s="596"/>
      <c r="DH24" s="596"/>
      <c r="DI24" s="596"/>
      <c r="DJ24" s="596"/>
      <c r="DK24" s="597"/>
      <c r="DL24" s="633">
        <v>4207629</v>
      </c>
      <c r="DM24" s="596"/>
      <c r="DN24" s="596"/>
      <c r="DO24" s="596"/>
      <c r="DP24" s="596"/>
      <c r="DQ24" s="596"/>
      <c r="DR24" s="596"/>
      <c r="DS24" s="596"/>
      <c r="DT24" s="596"/>
      <c r="DU24" s="596"/>
      <c r="DV24" s="597"/>
      <c r="DW24" s="600">
        <v>47.9</v>
      </c>
      <c r="DX24" s="601"/>
      <c r="DY24" s="601"/>
      <c r="DZ24" s="601"/>
      <c r="EA24" s="601"/>
      <c r="EB24" s="601"/>
      <c r="EC24" s="602"/>
    </row>
    <row r="25" spans="2:133" ht="11.25" customHeight="1" x14ac:dyDescent="0.2">
      <c r="B25" s="610" t="s">
        <v>79</v>
      </c>
      <c r="C25" s="508"/>
      <c r="D25" s="508"/>
      <c r="E25" s="508"/>
      <c r="F25" s="508"/>
      <c r="G25" s="508"/>
      <c r="H25" s="508"/>
      <c r="I25" s="508"/>
      <c r="J25" s="508"/>
      <c r="K25" s="508"/>
      <c r="L25" s="508"/>
      <c r="M25" s="508"/>
      <c r="N25" s="508"/>
      <c r="O25" s="508"/>
      <c r="P25" s="508"/>
      <c r="Q25" s="611"/>
      <c r="R25" s="603">
        <v>9322916</v>
      </c>
      <c r="S25" s="382"/>
      <c r="T25" s="382"/>
      <c r="U25" s="382"/>
      <c r="V25" s="382"/>
      <c r="W25" s="382"/>
      <c r="X25" s="382"/>
      <c r="Y25" s="604"/>
      <c r="Z25" s="605">
        <v>60.1</v>
      </c>
      <c r="AA25" s="605"/>
      <c r="AB25" s="605"/>
      <c r="AC25" s="605"/>
      <c r="AD25" s="606">
        <v>8741802</v>
      </c>
      <c r="AE25" s="606"/>
      <c r="AF25" s="606"/>
      <c r="AG25" s="606"/>
      <c r="AH25" s="606"/>
      <c r="AI25" s="606"/>
      <c r="AJ25" s="606"/>
      <c r="AK25" s="606"/>
      <c r="AL25" s="612">
        <v>99.8</v>
      </c>
      <c r="AM25" s="388"/>
      <c r="AN25" s="388"/>
      <c r="AO25" s="613"/>
      <c r="AP25" s="610" t="s">
        <v>267</v>
      </c>
      <c r="AQ25" s="623"/>
      <c r="AR25" s="623"/>
      <c r="AS25" s="623"/>
      <c r="AT25" s="623"/>
      <c r="AU25" s="623"/>
      <c r="AV25" s="623"/>
      <c r="AW25" s="623"/>
      <c r="AX25" s="623"/>
      <c r="AY25" s="623"/>
      <c r="AZ25" s="623"/>
      <c r="BA25" s="623"/>
      <c r="BB25" s="623"/>
      <c r="BC25" s="623"/>
      <c r="BD25" s="623"/>
      <c r="BE25" s="623"/>
      <c r="BF25" s="624"/>
      <c r="BG25" s="603" t="s">
        <v>192</v>
      </c>
      <c r="BH25" s="382"/>
      <c r="BI25" s="382"/>
      <c r="BJ25" s="382"/>
      <c r="BK25" s="382"/>
      <c r="BL25" s="382"/>
      <c r="BM25" s="382"/>
      <c r="BN25" s="604"/>
      <c r="BO25" s="605" t="s">
        <v>192</v>
      </c>
      <c r="BP25" s="605"/>
      <c r="BQ25" s="605"/>
      <c r="BR25" s="605"/>
      <c r="BS25" s="606" t="s">
        <v>192</v>
      </c>
      <c r="BT25" s="606"/>
      <c r="BU25" s="606"/>
      <c r="BV25" s="606"/>
      <c r="BW25" s="606"/>
      <c r="BX25" s="606"/>
      <c r="BY25" s="606"/>
      <c r="BZ25" s="606"/>
      <c r="CA25" s="606"/>
      <c r="CB25" s="607"/>
      <c r="CD25" s="610" t="s">
        <v>190</v>
      </c>
      <c r="CE25" s="508"/>
      <c r="CF25" s="508"/>
      <c r="CG25" s="508"/>
      <c r="CH25" s="508"/>
      <c r="CI25" s="508"/>
      <c r="CJ25" s="508"/>
      <c r="CK25" s="508"/>
      <c r="CL25" s="508"/>
      <c r="CM25" s="508"/>
      <c r="CN25" s="508"/>
      <c r="CO25" s="508"/>
      <c r="CP25" s="508"/>
      <c r="CQ25" s="611"/>
      <c r="CR25" s="603">
        <v>2576195</v>
      </c>
      <c r="CS25" s="634"/>
      <c r="CT25" s="634"/>
      <c r="CU25" s="634"/>
      <c r="CV25" s="634"/>
      <c r="CW25" s="634"/>
      <c r="CX25" s="634"/>
      <c r="CY25" s="635"/>
      <c r="CZ25" s="612">
        <v>17.100000000000001</v>
      </c>
      <c r="DA25" s="636"/>
      <c r="DB25" s="636"/>
      <c r="DC25" s="638"/>
      <c r="DD25" s="608">
        <v>2239771</v>
      </c>
      <c r="DE25" s="634"/>
      <c r="DF25" s="634"/>
      <c r="DG25" s="634"/>
      <c r="DH25" s="634"/>
      <c r="DI25" s="634"/>
      <c r="DJ25" s="634"/>
      <c r="DK25" s="635"/>
      <c r="DL25" s="608">
        <v>2224779</v>
      </c>
      <c r="DM25" s="634"/>
      <c r="DN25" s="634"/>
      <c r="DO25" s="634"/>
      <c r="DP25" s="634"/>
      <c r="DQ25" s="634"/>
      <c r="DR25" s="634"/>
      <c r="DS25" s="634"/>
      <c r="DT25" s="634"/>
      <c r="DU25" s="634"/>
      <c r="DV25" s="635"/>
      <c r="DW25" s="612">
        <v>25.3</v>
      </c>
      <c r="DX25" s="636"/>
      <c r="DY25" s="636"/>
      <c r="DZ25" s="636"/>
      <c r="EA25" s="636"/>
      <c r="EB25" s="636"/>
      <c r="EC25" s="637"/>
    </row>
    <row r="26" spans="2:133" ht="11.25" customHeight="1" x14ac:dyDescent="0.2">
      <c r="B26" s="610" t="s">
        <v>382</v>
      </c>
      <c r="C26" s="508"/>
      <c r="D26" s="508"/>
      <c r="E26" s="508"/>
      <c r="F26" s="508"/>
      <c r="G26" s="508"/>
      <c r="H26" s="508"/>
      <c r="I26" s="508"/>
      <c r="J26" s="508"/>
      <c r="K26" s="508"/>
      <c r="L26" s="508"/>
      <c r="M26" s="508"/>
      <c r="N26" s="508"/>
      <c r="O26" s="508"/>
      <c r="P26" s="508"/>
      <c r="Q26" s="611"/>
      <c r="R26" s="603">
        <v>4230</v>
      </c>
      <c r="S26" s="382"/>
      <c r="T26" s="382"/>
      <c r="U26" s="382"/>
      <c r="V26" s="382"/>
      <c r="W26" s="382"/>
      <c r="X26" s="382"/>
      <c r="Y26" s="604"/>
      <c r="Z26" s="605">
        <v>0</v>
      </c>
      <c r="AA26" s="605"/>
      <c r="AB26" s="605"/>
      <c r="AC26" s="605"/>
      <c r="AD26" s="606">
        <v>4230</v>
      </c>
      <c r="AE26" s="606"/>
      <c r="AF26" s="606"/>
      <c r="AG26" s="606"/>
      <c r="AH26" s="606"/>
      <c r="AI26" s="606"/>
      <c r="AJ26" s="606"/>
      <c r="AK26" s="606"/>
      <c r="AL26" s="612">
        <v>0</v>
      </c>
      <c r="AM26" s="388"/>
      <c r="AN26" s="388"/>
      <c r="AO26" s="613"/>
      <c r="AP26" s="610" t="s">
        <v>385</v>
      </c>
      <c r="AQ26" s="623"/>
      <c r="AR26" s="623"/>
      <c r="AS26" s="623"/>
      <c r="AT26" s="623"/>
      <c r="AU26" s="623"/>
      <c r="AV26" s="623"/>
      <c r="AW26" s="623"/>
      <c r="AX26" s="623"/>
      <c r="AY26" s="623"/>
      <c r="AZ26" s="623"/>
      <c r="BA26" s="623"/>
      <c r="BB26" s="623"/>
      <c r="BC26" s="623"/>
      <c r="BD26" s="623"/>
      <c r="BE26" s="623"/>
      <c r="BF26" s="624"/>
      <c r="BG26" s="603" t="s">
        <v>192</v>
      </c>
      <c r="BH26" s="382"/>
      <c r="BI26" s="382"/>
      <c r="BJ26" s="382"/>
      <c r="BK26" s="382"/>
      <c r="BL26" s="382"/>
      <c r="BM26" s="382"/>
      <c r="BN26" s="604"/>
      <c r="BO26" s="605" t="s">
        <v>192</v>
      </c>
      <c r="BP26" s="605"/>
      <c r="BQ26" s="605"/>
      <c r="BR26" s="605"/>
      <c r="BS26" s="606" t="s">
        <v>192</v>
      </c>
      <c r="BT26" s="606"/>
      <c r="BU26" s="606"/>
      <c r="BV26" s="606"/>
      <c r="BW26" s="606"/>
      <c r="BX26" s="606"/>
      <c r="BY26" s="606"/>
      <c r="BZ26" s="606"/>
      <c r="CA26" s="606"/>
      <c r="CB26" s="607"/>
      <c r="CD26" s="610" t="s">
        <v>122</v>
      </c>
      <c r="CE26" s="508"/>
      <c r="CF26" s="508"/>
      <c r="CG26" s="508"/>
      <c r="CH26" s="508"/>
      <c r="CI26" s="508"/>
      <c r="CJ26" s="508"/>
      <c r="CK26" s="508"/>
      <c r="CL26" s="508"/>
      <c r="CM26" s="508"/>
      <c r="CN26" s="508"/>
      <c r="CO26" s="508"/>
      <c r="CP26" s="508"/>
      <c r="CQ26" s="611"/>
      <c r="CR26" s="603">
        <v>1435665</v>
      </c>
      <c r="CS26" s="382"/>
      <c r="CT26" s="382"/>
      <c r="CU26" s="382"/>
      <c r="CV26" s="382"/>
      <c r="CW26" s="382"/>
      <c r="CX26" s="382"/>
      <c r="CY26" s="604"/>
      <c r="CZ26" s="612">
        <v>9.5</v>
      </c>
      <c r="DA26" s="636"/>
      <c r="DB26" s="636"/>
      <c r="DC26" s="638"/>
      <c r="DD26" s="608">
        <v>1341862</v>
      </c>
      <c r="DE26" s="382"/>
      <c r="DF26" s="382"/>
      <c r="DG26" s="382"/>
      <c r="DH26" s="382"/>
      <c r="DI26" s="382"/>
      <c r="DJ26" s="382"/>
      <c r="DK26" s="604"/>
      <c r="DL26" s="608" t="s">
        <v>192</v>
      </c>
      <c r="DM26" s="382"/>
      <c r="DN26" s="382"/>
      <c r="DO26" s="382"/>
      <c r="DP26" s="382"/>
      <c r="DQ26" s="382"/>
      <c r="DR26" s="382"/>
      <c r="DS26" s="382"/>
      <c r="DT26" s="382"/>
      <c r="DU26" s="382"/>
      <c r="DV26" s="604"/>
      <c r="DW26" s="612" t="s">
        <v>192</v>
      </c>
      <c r="DX26" s="636"/>
      <c r="DY26" s="636"/>
      <c r="DZ26" s="636"/>
      <c r="EA26" s="636"/>
      <c r="EB26" s="636"/>
      <c r="EC26" s="637"/>
    </row>
    <row r="27" spans="2:133" ht="11.25" customHeight="1" x14ac:dyDescent="0.2">
      <c r="B27" s="610" t="s">
        <v>152</v>
      </c>
      <c r="C27" s="508"/>
      <c r="D27" s="508"/>
      <c r="E27" s="508"/>
      <c r="F27" s="508"/>
      <c r="G27" s="508"/>
      <c r="H27" s="508"/>
      <c r="I27" s="508"/>
      <c r="J27" s="508"/>
      <c r="K27" s="508"/>
      <c r="L27" s="508"/>
      <c r="M27" s="508"/>
      <c r="N27" s="508"/>
      <c r="O27" s="508"/>
      <c r="P27" s="508"/>
      <c r="Q27" s="611"/>
      <c r="R27" s="603">
        <v>39003</v>
      </c>
      <c r="S27" s="382"/>
      <c r="T27" s="382"/>
      <c r="U27" s="382"/>
      <c r="V27" s="382"/>
      <c r="W27" s="382"/>
      <c r="X27" s="382"/>
      <c r="Y27" s="604"/>
      <c r="Z27" s="605">
        <v>0.3</v>
      </c>
      <c r="AA27" s="605"/>
      <c r="AB27" s="605"/>
      <c r="AC27" s="605"/>
      <c r="AD27" s="606" t="s">
        <v>192</v>
      </c>
      <c r="AE27" s="606"/>
      <c r="AF27" s="606"/>
      <c r="AG27" s="606"/>
      <c r="AH27" s="606"/>
      <c r="AI27" s="606"/>
      <c r="AJ27" s="606"/>
      <c r="AK27" s="606"/>
      <c r="AL27" s="612" t="s">
        <v>192</v>
      </c>
      <c r="AM27" s="388"/>
      <c r="AN27" s="388"/>
      <c r="AO27" s="613"/>
      <c r="AP27" s="610" t="s">
        <v>386</v>
      </c>
      <c r="AQ27" s="508"/>
      <c r="AR27" s="508"/>
      <c r="AS27" s="508"/>
      <c r="AT27" s="508"/>
      <c r="AU27" s="508"/>
      <c r="AV27" s="508"/>
      <c r="AW27" s="508"/>
      <c r="AX27" s="508"/>
      <c r="AY27" s="508"/>
      <c r="AZ27" s="508"/>
      <c r="BA27" s="508"/>
      <c r="BB27" s="508"/>
      <c r="BC27" s="508"/>
      <c r="BD27" s="508"/>
      <c r="BE27" s="508"/>
      <c r="BF27" s="611"/>
      <c r="BG27" s="603">
        <v>4493749</v>
      </c>
      <c r="BH27" s="382"/>
      <c r="BI27" s="382"/>
      <c r="BJ27" s="382"/>
      <c r="BK27" s="382"/>
      <c r="BL27" s="382"/>
      <c r="BM27" s="382"/>
      <c r="BN27" s="604"/>
      <c r="BO27" s="605">
        <v>100</v>
      </c>
      <c r="BP27" s="605"/>
      <c r="BQ27" s="605"/>
      <c r="BR27" s="605"/>
      <c r="BS27" s="606" t="s">
        <v>192</v>
      </c>
      <c r="BT27" s="606"/>
      <c r="BU27" s="606"/>
      <c r="BV27" s="606"/>
      <c r="BW27" s="606"/>
      <c r="BX27" s="606"/>
      <c r="BY27" s="606"/>
      <c r="BZ27" s="606"/>
      <c r="CA27" s="606"/>
      <c r="CB27" s="607"/>
      <c r="CD27" s="610" t="s">
        <v>215</v>
      </c>
      <c r="CE27" s="508"/>
      <c r="CF27" s="508"/>
      <c r="CG27" s="508"/>
      <c r="CH27" s="508"/>
      <c r="CI27" s="508"/>
      <c r="CJ27" s="508"/>
      <c r="CK27" s="508"/>
      <c r="CL27" s="508"/>
      <c r="CM27" s="508"/>
      <c r="CN27" s="508"/>
      <c r="CO27" s="508"/>
      <c r="CP27" s="508"/>
      <c r="CQ27" s="611"/>
      <c r="CR27" s="603">
        <v>2949709</v>
      </c>
      <c r="CS27" s="634"/>
      <c r="CT27" s="634"/>
      <c r="CU27" s="634"/>
      <c r="CV27" s="634"/>
      <c r="CW27" s="634"/>
      <c r="CX27" s="634"/>
      <c r="CY27" s="635"/>
      <c r="CZ27" s="612">
        <v>19.600000000000001</v>
      </c>
      <c r="DA27" s="636"/>
      <c r="DB27" s="636"/>
      <c r="DC27" s="638"/>
      <c r="DD27" s="608">
        <v>1155846</v>
      </c>
      <c r="DE27" s="634"/>
      <c r="DF27" s="634"/>
      <c r="DG27" s="634"/>
      <c r="DH27" s="634"/>
      <c r="DI27" s="634"/>
      <c r="DJ27" s="634"/>
      <c r="DK27" s="635"/>
      <c r="DL27" s="608">
        <v>611557</v>
      </c>
      <c r="DM27" s="634"/>
      <c r="DN27" s="634"/>
      <c r="DO27" s="634"/>
      <c r="DP27" s="634"/>
      <c r="DQ27" s="634"/>
      <c r="DR27" s="634"/>
      <c r="DS27" s="634"/>
      <c r="DT27" s="634"/>
      <c r="DU27" s="634"/>
      <c r="DV27" s="635"/>
      <c r="DW27" s="612">
        <v>7</v>
      </c>
      <c r="DX27" s="636"/>
      <c r="DY27" s="636"/>
      <c r="DZ27" s="636"/>
      <c r="EA27" s="636"/>
      <c r="EB27" s="636"/>
      <c r="EC27" s="637"/>
    </row>
    <row r="28" spans="2:133" ht="11.25" customHeight="1" x14ac:dyDescent="0.2">
      <c r="B28" s="610" t="s">
        <v>309</v>
      </c>
      <c r="C28" s="508"/>
      <c r="D28" s="508"/>
      <c r="E28" s="508"/>
      <c r="F28" s="508"/>
      <c r="G28" s="508"/>
      <c r="H28" s="508"/>
      <c r="I28" s="508"/>
      <c r="J28" s="508"/>
      <c r="K28" s="508"/>
      <c r="L28" s="508"/>
      <c r="M28" s="508"/>
      <c r="N28" s="508"/>
      <c r="O28" s="508"/>
      <c r="P28" s="508"/>
      <c r="Q28" s="611"/>
      <c r="R28" s="603">
        <v>207571</v>
      </c>
      <c r="S28" s="382"/>
      <c r="T28" s="382"/>
      <c r="U28" s="382"/>
      <c r="V28" s="382"/>
      <c r="W28" s="382"/>
      <c r="X28" s="382"/>
      <c r="Y28" s="604"/>
      <c r="Z28" s="605">
        <v>1.3</v>
      </c>
      <c r="AA28" s="605"/>
      <c r="AB28" s="605"/>
      <c r="AC28" s="605"/>
      <c r="AD28" s="606" t="s">
        <v>192</v>
      </c>
      <c r="AE28" s="606"/>
      <c r="AF28" s="606"/>
      <c r="AG28" s="606"/>
      <c r="AH28" s="606"/>
      <c r="AI28" s="606"/>
      <c r="AJ28" s="606"/>
      <c r="AK28" s="606"/>
      <c r="AL28" s="612" t="s">
        <v>192</v>
      </c>
      <c r="AM28" s="388"/>
      <c r="AN28" s="388"/>
      <c r="AO28" s="613"/>
      <c r="AP28" s="610"/>
      <c r="AQ28" s="508"/>
      <c r="AR28" s="508"/>
      <c r="AS28" s="508"/>
      <c r="AT28" s="508"/>
      <c r="AU28" s="508"/>
      <c r="AV28" s="508"/>
      <c r="AW28" s="508"/>
      <c r="AX28" s="508"/>
      <c r="AY28" s="508"/>
      <c r="AZ28" s="508"/>
      <c r="BA28" s="508"/>
      <c r="BB28" s="508"/>
      <c r="BC28" s="508"/>
      <c r="BD28" s="508"/>
      <c r="BE28" s="508"/>
      <c r="BF28" s="611"/>
      <c r="BG28" s="603"/>
      <c r="BH28" s="382"/>
      <c r="BI28" s="382"/>
      <c r="BJ28" s="382"/>
      <c r="BK28" s="382"/>
      <c r="BL28" s="382"/>
      <c r="BM28" s="382"/>
      <c r="BN28" s="604"/>
      <c r="BO28" s="605"/>
      <c r="BP28" s="605"/>
      <c r="BQ28" s="605"/>
      <c r="BR28" s="605"/>
      <c r="BS28" s="608"/>
      <c r="BT28" s="382"/>
      <c r="BU28" s="382"/>
      <c r="BV28" s="382"/>
      <c r="BW28" s="382"/>
      <c r="BX28" s="382"/>
      <c r="BY28" s="382"/>
      <c r="BZ28" s="382"/>
      <c r="CA28" s="382"/>
      <c r="CB28" s="609"/>
      <c r="CD28" s="610" t="s">
        <v>380</v>
      </c>
      <c r="CE28" s="508"/>
      <c r="CF28" s="508"/>
      <c r="CG28" s="508"/>
      <c r="CH28" s="508"/>
      <c r="CI28" s="508"/>
      <c r="CJ28" s="508"/>
      <c r="CK28" s="508"/>
      <c r="CL28" s="508"/>
      <c r="CM28" s="508"/>
      <c r="CN28" s="508"/>
      <c r="CO28" s="508"/>
      <c r="CP28" s="508"/>
      <c r="CQ28" s="611"/>
      <c r="CR28" s="603">
        <v>1498287</v>
      </c>
      <c r="CS28" s="382"/>
      <c r="CT28" s="382"/>
      <c r="CU28" s="382"/>
      <c r="CV28" s="382"/>
      <c r="CW28" s="382"/>
      <c r="CX28" s="382"/>
      <c r="CY28" s="604"/>
      <c r="CZ28" s="612">
        <v>10</v>
      </c>
      <c r="DA28" s="636"/>
      <c r="DB28" s="636"/>
      <c r="DC28" s="638"/>
      <c r="DD28" s="608">
        <v>1371293</v>
      </c>
      <c r="DE28" s="382"/>
      <c r="DF28" s="382"/>
      <c r="DG28" s="382"/>
      <c r="DH28" s="382"/>
      <c r="DI28" s="382"/>
      <c r="DJ28" s="382"/>
      <c r="DK28" s="604"/>
      <c r="DL28" s="608">
        <v>1371293</v>
      </c>
      <c r="DM28" s="382"/>
      <c r="DN28" s="382"/>
      <c r="DO28" s="382"/>
      <c r="DP28" s="382"/>
      <c r="DQ28" s="382"/>
      <c r="DR28" s="382"/>
      <c r="DS28" s="382"/>
      <c r="DT28" s="382"/>
      <c r="DU28" s="382"/>
      <c r="DV28" s="604"/>
      <c r="DW28" s="612">
        <v>15.6</v>
      </c>
      <c r="DX28" s="636"/>
      <c r="DY28" s="636"/>
      <c r="DZ28" s="636"/>
      <c r="EA28" s="636"/>
      <c r="EB28" s="636"/>
      <c r="EC28" s="637"/>
    </row>
    <row r="29" spans="2:133" ht="11.25" customHeight="1" x14ac:dyDescent="0.2">
      <c r="B29" s="610" t="s">
        <v>18</v>
      </c>
      <c r="C29" s="508"/>
      <c r="D29" s="508"/>
      <c r="E29" s="508"/>
      <c r="F29" s="508"/>
      <c r="G29" s="508"/>
      <c r="H29" s="508"/>
      <c r="I29" s="508"/>
      <c r="J29" s="508"/>
      <c r="K29" s="508"/>
      <c r="L29" s="508"/>
      <c r="M29" s="508"/>
      <c r="N29" s="508"/>
      <c r="O29" s="508"/>
      <c r="P29" s="508"/>
      <c r="Q29" s="611"/>
      <c r="R29" s="603">
        <v>40152</v>
      </c>
      <c r="S29" s="382"/>
      <c r="T29" s="382"/>
      <c r="U29" s="382"/>
      <c r="V29" s="382"/>
      <c r="W29" s="382"/>
      <c r="X29" s="382"/>
      <c r="Y29" s="604"/>
      <c r="Z29" s="605">
        <v>0.3</v>
      </c>
      <c r="AA29" s="605"/>
      <c r="AB29" s="605"/>
      <c r="AC29" s="605"/>
      <c r="AD29" s="606" t="s">
        <v>192</v>
      </c>
      <c r="AE29" s="606"/>
      <c r="AF29" s="606"/>
      <c r="AG29" s="606"/>
      <c r="AH29" s="606"/>
      <c r="AI29" s="606"/>
      <c r="AJ29" s="606"/>
      <c r="AK29" s="606"/>
      <c r="AL29" s="612" t="s">
        <v>192</v>
      </c>
      <c r="AM29" s="388"/>
      <c r="AN29" s="388"/>
      <c r="AO29" s="613"/>
      <c r="AP29" s="625"/>
      <c r="AQ29" s="626"/>
      <c r="AR29" s="626"/>
      <c r="AS29" s="626"/>
      <c r="AT29" s="626"/>
      <c r="AU29" s="626"/>
      <c r="AV29" s="626"/>
      <c r="AW29" s="626"/>
      <c r="AX29" s="626"/>
      <c r="AY29" s="626"/>
      <c r="AZ29" s="626"/>
      <c r="BA29" s="626"/>
      <c r="BB29" s="626"/>
      <c r="BC29" s="626"/>
      <c r="BD29" s="626"/>
      <c r="BE29" s="626"/>
      <c r="BF29" s="627"/>
      <c r="BG29" s="603"/>
      <c r="BH29" s="382"/>
      <c r="BI29" s="382"/>
      <c r="BJ29" s="382"/>
      <c r="BK29" s="382"/>
      <c r="BL29" s="382"/>
      <c r="BM29" s="382"/>
      <c r="BN29" s="604"/>
      <c r="BO29" s="605"/>
      <c r="BP29" s="605"/>
      <c r="BQ29" s="605"/>
      <c r="BR29" s="605"/>
      <c r="BS29" s="606"/>
      <c r="BT29" s="606"/>
      <c r="BU29" s="606"/>
      <c r="BV29" s="606"/>
      <c r="BW29" s="606"/>
      <c r="BX29" s="606"/>
      <c r="BY29" s="606"/>
      <c r="BZ29" s="606"/>
      <c r="CA29" s="606"/>
      <c r="CB29" s="607"/>
      <c r="CD29" s="574" t="s">
        <v>168</v>
      </c>
      <c r="CE29" s="495"/>
      <c r="CF29" s="610" t="s">
        <v>21</v>
      </c>
      <c r="CG29" s="508"/>
      <c r="CH29" s="508"/>
      <c r="CI29" s="508"/>
      <c r="CJ29" s="508"/>
      <c r="CK29" s="508"/>
      <c r="CL29" s="508"/>
      <c r="CM29" s="508"/>
      <c r="CN29" s="508"/>
      <c r="CO29" s="508"/>
      <c r="CP29" s="508"/>
      <c r="CQ29" s="611"/>
      <c r="CR29" s="603">
        <v>1498287</v>
      </c>
      <c r="CS29" s="634"/>
      <c r="CT29" s="634"/>
      <c r="CU29" s="634"/>
      <c r="CV29" s="634"/>
      <c r="CW29" s="634"/>
      <c r="CX29" s="634"/>
      <c r="CY29" s="635"/>
      <c r="CZ29" s="612">
        <v>10</v>
      </c>
      <c r="DA29" s="636"/>
      <c r="DB29" s="636"/>
      <c r="DC29" s="638"/>
      <c r="DD29" s="608">
        <v>1371293</v>
      </c>
      <c r="DE29" s="634"/>
      <c r="DF29" s="634"/>
      <c r="DG29" s="634"/>
      <c r="DH29" s="634"/>
      <c r="DI29" s="634"/>
      <c r="DJ29" s="634"/>
      <c r="DK29" s="635"/>
      <c r="DL29" s="608">
        <v>1371293</v>
      </c>
      <c r="DM29" s="634"/>
      <c r="DN29" s="634"/>
      <c r="DO29" s="634"/>
      <c r="DP29" s="634"/>
      <c r="DQ29" s="634"/>
      <c r="DR29" s="634"/>
      <c r="DS29" s="634"/>
      <c r="DT29" s="634"/>
      <c r="DU29" s="634"/>
      <c r="DV29" s="635"/>
      <c r="DW29" s="612">
        <v>15.6</v>
      </c>
      <c r="DX29" s="636"/>
      <c r="DY29" s="636"/>
      <c r="DZ29" s="636"/>
      <c r="EA29" s="636"/>
      <c r="EB29" s="636"/>
      <c r="EC29" s="637"/>
    </row>
    <row r="30" spans="2:133" ht="11.25" customHeight="1" x14ac:dyDescent="0.2">
      <c r="B30" s="610" t="s">
        <v>339</v>
      </c>
      <c r="C30" s="508"/>
      <c r="D30" s="508"/>
      <c r="E30" s="508"/>
      <c r="F30" s="508"/>
      <c r="G30" s="508"/>
      <c r="H30" s="508"/>
      <c r="I30" s="508"/>
      <c r="J30" s="508"/>
      <c r="K30" s="508"/>
      <c r="L30" s="508"/>
      <c r="M30" s="508"/>
      <c r="N30" s="508"/>
      <c r="O30" s="508"/>
      <c r="P30" s="508"/>
      <c r="Q30" s="611"/>
      <c r="R30" s="603">
        <v>2562455</v>
      </c>
      <c r="S30" s="382"/>
      <c r="T30" s="382"/>
      <c r="U30" s="382"/>
      <c r="V30" s="382"/>
      <c r="W30" s="382"/>
      <c r="X30" s="382"/>
      <c r="Y30" s="604"/>
      <c r="Z30" s="605">
        <v>16.5</v>
      </c>
      <c r="AA30" s="605"/>
      <c r="AB30" s="605"/>
      <c r="AC30" s="605"/>
      <c r="AD30" s="606" t="s">
        <v>192</v>
      </c>
      <c r="AE30" s="606"/>
      <c r="AF30" s="606"/>
      <c r="AG30" s="606"/>
      <c r="AH30" s="606"/>
      <c r="AI30" s="606"/>
      <c r="AJ30" s="606"/>
      <c r="AK30" s="606"/>
      <c r="AL30" s="612" t="s">
        <v>192</v>
      </c>
      <c r="AM30" s="388"/>
      <c r="AN30" s="388"/>
      <c r="AO30" s="613"/>
      <c r="AP30" s="376" t="s">
        <v>311</v>
      </c>
      <c r="AQ30" s="377"/>
      <c r="AR30" s="377"/>
      <c r="AS30" s="377"/>
      <c r="AT30" s="377"/>
      <c r="AU30" s="377"/>
      <c r="AV30" s="377"/>
      <c r="AW30" s="377"/>
      <c r="AX30" s="377"/>
      <c r="AY30" s="377"/>
      <c r="AZ30" s="377"/>
      <c r="BA30" s="377"/>
      <c r="BB30" s="377"/>
      <c r="BC30" s="377"/>
      <c r="BD30" s="377"/>
      <c r="BE30" s="377"/>
      <c r="BF30" s="426"/>
      <c r="BG30" s="376" t="s">
        <v>180</v>
      </c>
      <c r="BH30" s="639"/>
      <c r="BI30" s="639"/>
      <c r="BJ30" s="639"/>
      <c r="BK30" s="639"/>
      <c r="BL30" s="639"/>
      <c r="BM30" s="639"/>
      <c r="BN30" s="639"/>
      <c r="BO30" s="639"/>
      <c r="BP30" s="639"/>
      <c r="BQ30" s="640"/>
      <c r="BR30" s="376" t="s">
        <v>388</v>
      </c>
      <c r="BS30" s="639"/>
      <c r="BT30" s="639"/>
      <c r="BU30" s="639"/>
      <c r="BV30" s="639"/>
      <c r="BW30" s="639"/>
      <c r="BX30" s="639"/>
      <c r="BY30" s="639"/>
      <c r="BZ30" s="639"/>
      <c r="CA30" s="639"/>
      <c r="CB30" s="640"/>
      <c r="CD30" s="575"/>
      <c r="CE30" s="498"/>
      <c r="CF30" s="610" t="s">
        <v>389</v>
      </c>
      <c r="CG30" s="508"/>
      <c r="CH30" s="508"/>
      <c r="CI30" s="508"/>
      <c r="CJ30" s="508"/>
      <c r="CK30" s="508"/>
      <c r="CL30" s="508"/>
      <c r="CM30" s="508"/>
      <c r="CN30" s="508"/>
      <c r="CO30" s="508"/>
      <c r="CP30" s="508"/>
      <c r="CQ30" s="611"/>
      <c r="CR30" s="603">
        <v>1427811</v>
      </c>
      <c r="CS30" s="382"/>
      <c r="CT30" s="382"/>
      <c r="CU30" s="382"/>
      <c r="CV30" s="382"/>
      <c r="CW30" s="382"/>
      <c r="CX30" s="382"/>
      <c r="CY30" s="604"/>
      <c r="CZ30" s="612">
        <v>9.5</v>
      </c>
      <c r="DA30" s="636"/>
      <c r="DB30" s="636"/>
      <c r="DC30" s="638"/>
      <c r="DD30" s="608">
        <v>1300817</v>
      </c>
      <c r="DE30" s="382"/>
      <c r="DF30" s="382"/>
      <c r="DG30" s="382"/>
      <c r="DH30" s="382"/>
      <c r="DI30" s="382"/>
      <c r="DJ30" s="382"/>
      <c r="DK30" s="604"/>
      <c r="DL30" s="608">
        <v>1300817</v>
      </c>
      <c r="DM30" s="382"/>
      <c r="DN30" s="382"/>
      <c r="DO30" s="382"/>
      <c r="DP30" s="382"/>
      <c r="DQ30" s="382"/>
      <c r="DR30" s="382"/>
      <c r="DS30" s="382"/>
      <c r="DT30" s="382"/>
      <c r="DU30" s="382"/>
      <c r="DV30" s="604"/>
      <c r="DW30" s="612">
        <v>14.8</v>
      </c>
      <c r="DX30" s="636"/>
      <c r="DY30" s="636"/>
      <c r="DZ30" s="636"/>
      <c r="EA30" s="636"/>
      <c r="EB30" s="636"/>
      <c r="EC30" s="637"/>
    </row>
    <row r="31" spans="2:133" ht="11.25" customHeight="1" x14ac:dyDescent="0.2">
      <c r="B31" s="616" t="s">
        <v>53</v>
      </c>
      <c r="C31" s="617"/>
      <c r="D31" s="617"/>
      <c r="E31" s="617"/>
      <c r="F31" s="617"/>
      <c r="G31" s="617"/>
      <c r="H31" s="617"/>
      <c r="I31" s="617"/>
      <c r="J31" s="617"/>
      <c r="K31" s="617"/>
      <c r="L31" s="617"/>
      <c r="M31" s="617"/>
      <c r="N31" s="617"/>
      <c r="O31" s="617"/>
      <c r="P31" s="617"/>
      <c r="Q31" s="618"/>
      <c r="R31" s="603">
        <v>9363</v>
      </c>
      <c r="S31" s="382"/>
      <c r="T31" s="382"/>
      <c r="U31" s="382"/>
      <c r="V31" s="382"/>
      <c r="W31" s="382"/>
      <c r="X31" s="382"/>
      <c r="Y31" s="604"/>
      <c r="Z31" s="605">
        <v>0.1</v>
      </c>
      <c r="AA31" s="605"/>
      <c r="AB31" s="605"/>
      <c r="AC31" s="605"/>
      <c r="AD31" s="606">
        <v>9363</v>
      </c>
      <c r="AE31" s="606"/>
      <c r="AF31" s="606"/>
      <c r="AG31" s="606"/>
      <c r="AH31" s="606"/>
      <c r="AI31" s="606"/>
      <c r="AJ31" s="606"/>
      <c r="AK31" s="606"/>
      <c r="AL31" s="612">
        <v>0.1</v>
      </c>
      <c r="AM31" s="388"/>
      <c r="AN31" s="388"/>
      <c r="AO31" s="613"/>
      <c r="AP31" s="566" t="s">
        <v>8</v>
      </c>
      <c r="AQ31" s="567"/>
      <c r="AR31" s="567"/>
      <c r="AS31" s="567"/>
      <c r="AT31" s="686" t="s">
        <v>222</v>
      </c>
      <c r="AU31" s="42"/>
      <c r="AV31" s="42"/>
      <c r="AW31" s="42"/>
      <c r="AX31" s="592" t="s">
        <v>268</v>
      </c>
      <c r="AY31" s="593"/>
      <c r="AZ31" s="593"/>
      <c r="BA31" s="593"/>
      <c r="BB31" s="593"/>
      <c r="BC31" s="593"/>
      <c r="BD31" s="593"/>
      <c r="BE31" s="593"/>
      <c r="BF31" s="594"/>
      <c r="BG31" s="641">
        <v>99.2</v>
      </c>
      <c r="BH31" s="642"/>
      <c r="BI31" s="642"/>
      <c r="BJ31" s="642"/>
      <c r="BK31" s="642"/>
      <c r="BL31" s="642"/>
      <c r="BM31" s="601">
        <v>97.3</v>
      </c>
      <c r="BN31" s="642"/>
      <c r="BO31" s="642"/>
      <c r="BP31" s="642"/>
      <c r="BQ31" s="643"/>
      <c r="BR31" s="641">
        <v>99</v>
      </c>
      <c r="BS31" s="642"/>
      <c r="BT31" s="642"/>
      <c r="BU31" s="642"/>
      <c r="BV31" s="642"/>
      <c r="BW31" s="642"/>
      <c r="BX31" s="601">
        <v>97</v>
      </c>
      <c r="BY31" s="642"/>
      <c r="BZ31" s="642"/>
      <c r="CA31" s="642"/>
      <c r="CB31" s="643"/>
      <c r="CD31" s="575"/>
      <c r="CE31" s="498"/>
      <c r="CF31" s="610" t="s">
        <v>310</v>
      </c>
      <c r="CG31" s="508"/>
      <c r="CH31" s="508"/>
      <c r="CI31" s="508"/>
      <c r="CJ31" s="508"/>
      <c r="CK31" s="508"/>
      <c r="CL31" s="508"/>
      <c r="CM31" s="508"/>
      <c r="CN31" s="508"/>
      <c r="CO31" s="508"/>
      <c r="CP31" s="508"/>
      <c r="CQ31" s="611"/>
      <c r="CR31" s="603">
        <v>70476</v>
      </c>
      <c r="CS31" s="634"/>
      <c r="CT31" s="634"/>
      <c r="CU31" s="634"/>
      <c r="CV31" s="634"/>
      <c r="CW31" s="634"/>
      <c r="CX31" s="634"/>
      <c r="CY31" s="635"/>
      <c r="CZ31" s="612">
        <v>0.5</v>
      </c>
      <c r="DA31" s="636"/>
      <c r="DB31" s="636"/>
      <c r="DC31" s="638"/>
      <c r="DD31" s="608">
        <v>70476</v>
      </c>
      <c r="DE31" s="634"/>
      <c r="DF31" s="634"/>
      <c r="DG31" s="634"/>
      <c r="DH31" s="634"/>
      <c r="DI31" s="634"/>
      <c r="DJ31" s="634"/>
      <c r="DK31" s="635"/>
      <c r="DL31" s="608">
        <v>70476</v>
      </c>
      <c r="DM31" s="634"/>
      <c r="DN31" s="634"/>
      <c r="DO31" s="634"/>
      <c r="DP31" s="634"/>
      <c r="DQ31" s="634"/>
      <c r="DR31" s="634"/>
      <c r="DS31" s="634"/>
      <c r="DT31" s="634"/>
      <c r="DU31" s="634"/>
      <c r="DV31" s="635"/>
      <c r="DW31" s="612">
        <v>0.8</v>
      </c>
      <c r="DX31" s="636"/>
      <c r="DY31" s="636"/>
      <c r="DZ31" s="636"/>
      <c r="EA31" s="636"/>
      <c r="EB31" s="636"/>
      <c r="EC31" s="637"/>
    </row>
    <row r="32" spans="2:133" ht="11.25" customHeight="1" x14ac:dyDescent="0.2">
      <c r="B32" s="610" t="s">
        <v>390</v>
      </c>
      <c r="C32" s="508"/>
      <c r="D32" s="508"/>
      <c r="E32" s="508"/>
      <c r="F32" s="508"/>
      <c r="G32" s="508"/>
      <c r="H32" s="508"/>
      <c r="I32" s="508"/>
      <c r="J32" s="508"/>
      <c r="K32" s="508"/>
      <c r="L32" s="508"/>
      <c r="M32" s="508"/>
      <c r="N32" s="508"/>
      <c r="O32" s="508"/>
      <c r="P32" s="508"/>
      <c r="Q32" s="611"/>
      <c r="R32" s="603">
        <v>885132</v>
      </c>
      <c r="S32" s="382"/>
      <c r="T32" s="382"/>
      <c r="U32" s="382"/>
      <c r="V32" s="382"/>
      <c r="W32" s="382"/>
      <c r="X32" s="382"/>
      <c r="Y32" s="604"/>
      <c r="Z32" s="605">
        <v>5.7</v>
      </c>
      <c r="AA32" s="605"/>
      <c r="AB32" s="605"/>
      <c r="AC32" s="605"/>
      <c r="AD32" s="606" t="s">
        <v>192</v>
      </c>
      <c r="AE32" s="606"/>
      <c r="AF32" s="606"/>
      <c r="AG32" s="606"/>
      <c r="AH32" s="606"/>
      <c r="AI32" s="606"/>
      <c r="AJ32" s="606"/>
      <c r="AK32" s="606"/>
      <c r="AL32" s="612" t="s">
        <v>192</v>
      </c>
      <c r="AM32" s="388"/>
      <c r="AN32" s="388"/>
      <c r="AO32" s="613"/>
      <c r="AP32" s="685"/>
      <c r="AQ32" s="553"/>
      <c r="AR32" s="553"/>
      <c r="AS32" s="553"/>
      <c r="AT32" s="687"/>
      <c r="AU32" s="1" t="s">
        <v>244</v>
      </c>
      <c r="AX32" s="610" t="s">
        <v>370</v>
      </c>
      <c r="AY32" s="508"/>
      <c r="AZ32" s="508"/>
      <c r="BA32" s="508"/>
      <c r="BB32" s="508"/>
      <c r="BC32" s="508"/>
      <c r="BD32" s="508"/>
      <c r="BE32" s="508"/>
      <c r="BF32" s="611"/>
      <c r="BG32" s="644">
        <v>99.1</v>
      </c>
      <c r="BH32" s="634"/>
      <c r="BI32" s="634"/>
      <c r="BJ32" s="634"/>
      <c r="BK32" s="634"/>
      <c r="BL32" s="634"/>
      <c r="BM32" s="388">
        <v>96.2</v>
      </c>
      <c r="BN32" s="634"/>
      <c r="BO32" s="634"/>
      <c r="BP32" s="634"/>
      <c r="BQ32" s="645"/>
      <c r="BR32" s="644">
        <v>98.8</v>
      </c>
      <c r="BS32" s="634"/>
      <c r="BT32" s="634"/>
      <c r="BU32" s="634"/>
      <c r="BV32" s="634"/>
      <c r="BW32" s="634"/>
      <c r="BX32" s="388">
        <v>95.9</v>
      </c>
      <c r="BY32" s="634"/>
      <c r="BZ32" s="634"/>
      <c r="CA32" s="634"/>
      <c r="CB32" s="645"/>
      <c r="CD32" s="576"/>
      <c r="CE32" s="578"/>
      <c r="CF32" s="610" t="s">
        <v>392</v>
      </c>
      <c r="CG32" s="508"/>
      <c r="CH32" s="508"/>
      <c r="CI32" s="508"/>
      <c r="CJ32" s="508"/>
      <c r="CK32" s="508"/>
      <c r="CL32" s="508"/>
      <c r="CM32" s="508"/>
      <c r="CN32" s="508"/>
      <c r="CO32" s="508"/>
      <c r="CP32" s="508"/>
      <c r="CQ32" s="611"/>
      <c r="CR32" s="603" t="s">
        <v>192</v>
      </c>
      <c r="CS32" s="382"/>
      <c r="CT32" s="382"/>
      <c r="CU32" s="382"/>
      <c r="CV32" s="382"/>
      <c r="CW32" s="382"/>
      <c r="CX32" s="382"/>
      <c r="CY32" s="604"/>
      <c r="CZ32" s="612" t="s">
        <v>192</v>
      </c>
      <c r="DA32" s="636"/>
      <c r="DB32" s="636"/>
      <c r="DC32" s="638"/>
      <c r="DD32" s="608" t="s">
        <v>192</v>
      </c>
      <c r="DE32" s="382"/>
      <c r="DF32" s="382"/>
      <c r="DG32" s="382"/>
      <c r="DH32" s="382"/>
      <c r="DI32" s="382"/>
      <c r="DJ32" s="382"/>
      <c r="DK32" s="604"/>
      <c r="DL32" s="608" t="s">
        <v>192</v>
      </c>
      <c r="DM32" s="382"/>
      <c r="DN32" s="382"/>
      <c r="DO32" s="382"/>
      <c r="DP32" s="382"/>
      <c r="DQ32" s="382"/>
      <c r="DR32" s="382"/>
      <c r="DS32" s="382"/>
      <c r="DT32" s="382"/>
      <c r="DU32" s="382"/>
      <c r="DV32" s="604"/>
      <c r="DW32" s="612" t="s">
        <v>192</v>
      </c>
      <c r="DX32" s="636"/>
      <c r="DY32" s="636"/>
      <c r="DZ32" s="636"/>
      <c r="EA32" s="636"/>
      <c r="EB32" s="636"/>
      <c r="EC32" s="637"/>
    </row>
    <row r="33" spans="2:133" ht="11.25" customHeight="1" x14ac:dyDescent="0.2">
      <c r="B33" s="610" t="s">
        <v>230</v>
      </c>
      <c r="C33" s="508"/>
      <c r="D33" s="508"/>
      <c r="E33" s="508"/>
      <c r="F33" s="508"/>
      <c r="G33" s="508"/>
      <c r="H33" s="508"/>
      <c r="I33" s="508"/>
      <c r="J33" s="508"/>
      <c r="K33" s="508"/>
      <c r="L33" s="508"/>
      <c r="M33" s="508"/>
      <c r="N33" s="508"/>
      <c r="O33" s="508"/>
      <c r="P33" s="508"/>
      <c r="Q33" s="611"/>
      <c r="R33" s="603">
        <v>23320</v>
      </c>
      <c r="S33" s="382"/>
      <c r="T33" s="382"/>
      <c r="U33" s="382"/>
      <c r="V33" s="382"/>
      <c r="W33" s="382"/>
      <c r="X33" s="382"/>
      <c r="Y33" s="604"/>
      <c r="Z33" s="605">
        <v>0.2</v>
      </c>
      <c r="AA33" s="605"/>
      <c r="AB33" s="605"/>
      <c r="AC33" s="605"/>
      <c r="AD33" s="606" t="s">
        <v>192</v>
      </c>
      <c r="AE33" s="606"/>
      <c r="AF33" s="606"/>
      <c r="AG33" s="606"/>
      <c r="AH33" s="606"/>
      <c r="AI33" s="606"/>
      <c r="AJ33" s="606"/>
      <c r="AK33" s="606"/>
      <c r="AL33" s="612" t="s">
        <v>192</v>
      </c>
      <c r="AM33" s="388"/>
      <c r="AN33" s="388"/>
      <c r="AO33" s="613"/>
      <c r="AP33" s="569"/>
      <c r="AQ33" s="570"/>
      <c r="AR33" s="570"/>
      <c r="AS33" s="570"/>
      <c r="AT33" s="688"/>
      <c r="AU33" s="43"/>
      <c r="AV33" s="43"/>
      <c r="AW33" s="43"/>
      <c r="AX33" s="625" t="s">
        <v>156</v>
      </c>
      <c r="AY33" s="626"/>
      <c r="AZ33" s="626"/>
      <c r="BA33" s="626"/>
      <c r="BB33" s="626"/>
      <c r="BC33" s="626"/>
      <c r="BD33" s="626"/>
      <c r="BE33" s="626"/>
      <c r="BF33" s="627"/>
      <c r="BG33" s="646">
        <v>99.3</v>
      </c>
      <c r="BH33" s="647"/>
      <c r="BI33" s="647"/>
      <c r="BJ33" s="647"/>
      <c r="BK33" s="647"/>
      <c r="BL33" s="647"/>
      <c r="BM33" s="648">
        <v>97.9</v>
      </c>
      <c r="BN33" s="647"/>
      <c r="BO33" s="647"/>
      <c r="BP33" s="647"/>
      <c r="BQ33" s="649"/>
      <c r="BR33" s="646">
        <v>99.1</v>
      </c>
      <c r="BS33" s="647"/>
      <c r="BT33" s="647"/>
      <c r="BU33" s="647"/>
      <c r="BV33" s="647"/>
      <c r="BW33" s="647"/>
      <c r="BX33" s="648">
        <v>97.5</v>
      </c>
      <c r="BY33" s="647"/>
      <c r="BZ33" s="647"/>
      <c r="CA33" s="647"/>
      <c r="CB33" s="649"/>
      <c r="CD33" s="610" t="s">
        <v>393</v>
      </c>
      <c r="CE33" s="508"/>
      <c r="CF33" s="508"/>
      <c r="CG33" s="508"/>
      <c r="CH33" s="508"/>
      <c r="CI33" s="508"/>
      <c r="CJ33" s="508"/>
      <c r="CK33" s="508"/>
      <c r="CL33" s="508"/>
      <c r="CM33" s="508"/>
      <c r="CN33" s="508"/>
      <c r="CO33" s="508"/>
      <c r="CP33" s="508"/>
      <c r="CQ33" s="611"/>
      <c r="CR33" s="603">
        <v>6940750</v>
      </c>
      <c r="CS33" s="634"/>
      <c r="CT33" s="634"/>
      <c r="CU33" s="634"/>
      <c r="CV33" s="634"/>
      <c r="CW33" s="634"/>
      <c r="CX33" s="634"/>
      <c r="CY33" s="635"/>
      <c r="CZ33" s="612">
        <v>46.1</v>
      </c>
      <c r="DA33" s="636"/>
      <c r="DB33" s="636"/>
      <c r="DC33" s="638"/>
      <c r="DD33" s="608">
        <v>5017468</v>
      </c>
      <c r="DE33" s="634"/>
      <c r="DF33" s="634"/>
      <c r="DG33" s="634"/>
      <c r="DH33" s="634"/>
      <c r="DI33" s="634"/>
      <c r="DJ33" s="634"/>
      <c r="DK33" s="635"/>
      <c r="DL33" s="608">
        <v>4100135</v>
      </c>
      <c r="DM33" s="634"/>
      <c r="DN33" s="634"/>
      <c r="DO33" s="634"/>
      <c r="DP33" s="634"/>
      <c r="DQ33" s="634"/>
      <c r="DR33" s="634"/>
      <c r="DS33" s="634"/>
      <c r="DT33" s="634"/>
      <c r="DU33" s="634"/>
      <c r="DV33" s="635"/>
      <c r="DW33" s="612">
        <v>46.6</v>
      </c>
      <c r="DX33" s="636"/>
      <c r="DY33" s="636"/>
      <c r="DZ33" s="636"/>
      <c r="EA33" s="636"/>
      <c r="EB33" s="636"/>
      <c r="EC33" s="637"/>
    </row>
    <row r="34" spans="2:133" ht="11.25" customHeight="1" x14ac:dyDescent="0.2">
      <c r="B34" s="610" t="s">
        <v>143</v>
      </c>
      <c r="C34" s="508"/>
      <c r="D34" s="508"/>
      <c r="E34" s="508"/>
      <c r="F34" s="508"/>
      <c r="G34" s="508"/>
      <c r="H34" s="508"/>
      <c r="I34" s="508"/>
      <c r="J34" s="508"/>
      <c r="K34" s="508"/>
      <c r="L34" s="508"/>
      <c r="M34" s="508"/>
      <c r="N34" s="508"/>
      <c r="O34" s="508"/>
      <c r="P34" s="508"/>
      <c r="Q34" s="611"/>
      <c r="R34" s="603">
        <v>543731</v>
      </c>
      <c r="S34" s="382"/>
      <c r="T34" s="382"/>
      <c r="U34" s="382"/>
      <c r="V34" s="382"/>
      <c r="W34" s="382"/>
      <c r="X34" s="382"/>
      <c r="Y34" s="604"/>
      <c r="Z34" s="605">
        <v>3.5</v>
      </c>
      <c r="AA34" s="605"/>
      <c r="AB34" s="605"/>
      <c r="AC34" s="605"/>
      <c r="AD34" s="606" t="s">
        <v>192</v>
      </c>
      <c r="AE34" s="606"/>
      <c r="AF34" s="606"/>
      <c r="AG34" s="606"/>
      <c r="AH34" s="606"/>
      <c r="AI34" s="606"/>
      <c r="AJ34" s="606"/>
      <c r="AK34" s="606"/>
      <c r="AL34" s="612" t="s">
        <v>192</v>
      </c>
      <c r="AM34" s="388"/>
      <c r="AN34" s="388"/>
      <c r="AO34" s="61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10" t="s">
        <v>396</v>
      </c>
      <c r="CE34" s="508"/>
      <c r="CF34" s="508"/>
      <c r="CG34" s="508"/>
      <c r="CH34" s="508"/>
      <c r="CI34" s="508"/>
      <c r="CJ34" s="508"/>
      <c r="CK34" s="508"/>
      <c r="CL34" s="508"/>
      <c r="CM34" s="508"/>
      <c r="CN34" s="508"/>
      <c r="CO34" s="508"/>
      <c r="CP34" s="508"/>
      <c r="CQ34" s="611"/>
      <c r="CR34" s="603">
        <v>2515296</v>
      </c>
      <c r="CS34" s="382"/>
      <c r="CT34" s="382"/>
      <c r="CU34" s="382"/>
      <c r="CV34" s="382"/>
      <c r="CW34" s="382"/>
      <c r="CX34" s="382"/>
      <c r="CY34" s="604"/>
      <c r="CZ34" s="612">
        <v>16.7</v>
      </c>
      <c r="DA34" s="636"/>
      <c r="DB34" s="636"/>
      <c r="DC34" s="638"/>
      <c r="DD34" s="608">
        <v>1866847</v>
      </c>
      <c r="DE34" s="382"/>
      <c r="DF34" s="382"/>
      <c r="DG34" s="382"/>
      <c r="DH34" s="382"/>
      <c r="DI34" s="382"/>
      <c r="DJ34" s="382"/>
      <c r="DK34" s="604"/>
      <c r="DL34" s="608">
        <v>1659133</v>
      </c>
      <c r="DM34" s="382"/>
      <c r="DN34" s="382"/>
      <c r="DO34" s="382"/>
      <c r="DP34" s="382"/>
      <c r="DQ34" s="382"/>
      <c r="DR34" s="382"/>
      <c r="DS34" s="382"/>
      <c r="DT34" s="382"/>
      <c r="DU34" s="382"/>
      <c r="DV34" s="604"/>
      <c r="DW34" s="612">
        <v>18.899999999999999</v>
      </c>
      <c r="DX34" s="636"/>
      <c r="DY34" s="636"/>
      <c r="DZ34" s="636"/>
      <c r="EA34" s="636"/>
      <c r="EB34" s="636"/>
      <c r="EC34" s="637"/>
    </row>
    <row r="35" spans="2:133" ht="11.25" customHeight="1" x14ac:dyDescent="0.2">
      <c r="B35" s="610" t="s">
        <v>398</v>
      </c>
      <c r="C35" s="508"/>
      <c r="D35" s="508"/>
      <c r="E35" s="508"/>
      <c r="F35" s="508"/>
      <c r="G35" s="508"/>
      <c r="H35" s="508"/>
      <c r="I35" s="508"/>
      <c r="J35" s="508"/>
      <c r="K35" s="508"/>
      <c r="L35" s="508"/>
      <c r="M35" s="508"/>
      <c r="N35" s="508"/>
      <c r="O35" s="508"/>
      <c r="P35" s="508"/>
      <c r="Q35" s="611"/>
      <c r="R35" s="603">
        <v>806070</v>
      </c>
      <c r="S35" s="382"/>
      <c r="T35" s="382"/>
      <c r="U35" s="382"/>
      <c r="V35" s="382"/>
      <c r="W35" s="382"/>
      <c r="X35" s="382"/>
      <c r="Y35" s="604"/>
      <c r="Z35" s="605">
        <v>5.2</v>
      </c>
      <c r="AA35" s="605"/>
      <c r="AB35" s="605"/>
      <c r="AC35" s="605"/>
      <c r="AD35" s="606" t="s">
        <v>192</v>
      </c>
      <c r="AE35" s="606"/>
      <c r="AF35" s="606"/>
      <c r="AG35" s="606"/>
      <c r="AH35" s="606"/>
      <c r="AI35" s="606"/>
      <c r="AJ35" s="606"/>
      <c r="AK35" s="606"/>
      <c r="AL35" s="612" t="s">
        <v>192</v>
      </c>
      <c r="AM35" s="388"/>
      <c r="AN35" s="388"/>
      <c r="AO35" s="613"/>
      <c r="AP35" s="16"/>
      <c r="AQ35" s="376" t="s">
        <v>399</v>
      </c>
      <c r="AR35" s="377"/>
      <c r="AS35" s="377"/>
      <c r="AT35" s="377"/>
      <c r="AU35" s="377"/>
      <c r="AV35" s="377"/>
      <c r="AW35" s="377"/>
      <c r="AX35" s="377"/>
      <c r="AY35" s="377"/>
      <c r="AZ35" s="377"/>
      <c r="BA35" s="377"/>
      <c r="BB35" s="377"/>
      <c r="BC35" s="377"/>
      <c r="BD35" s="377"/>
      <c r="BE35" s="377"/>
      <c r="BF35" s="426"/>
      <c r="BG35" s="376" t="s">
        <v>202</v>
      </c>
      <c r="BH35" s="377"/>
      <c r="BI35" s="377"/>
      <c r="BJ35" s="377"/>
      <c r="BK35" s="377"/>
      <c r="BL35" s="377"/>
      <c r="BM35" s="377"/>
      <c r="BN35" s="377"/>
      <c r="BO35" s="377"/>
      <c r="BP35" s="377"/>
      <c r="BQ35" s="377"/>
      <c r="BR35" s="377"/>
      <c r="BS35" s="377"/>
      <c r="BT35" s="377"/>
      <c r="BU35" s="377"/>
      <c r="BV35" s="377"/>
      <c r="BW35" s="377"/>
      <c r="BX35" s="377"/>
      <c r="BY35" s="377"/>
      <c r="BZ35" s="377"/>
      <c r="CA35" s="377"/>
      <c r="CB35" s="426"/>
      <c r="CD35" s="610" t="s">
        <v>400</v>
      </c>
      <c r="CE35" s="508"/>
      <c r="CF35" s="508"/>
      <c r="CG35" s="508"/>
      <c r="CH35" s="508"/>
      <c r="CI35" s="508"/>
      <c r="CJ35" s="508"/>
      <c r="CK35" s="508"/>
      <c r="CL35" s="508"/>
      <c r="CM35" s="508"/>
      <c r="CN35" s="508"/>
      <c r="CO35" s="508"/>
      <c r="CP35" s="508"/>
      <c r="CQ35" s="611"/>
      <c r="CR35" s="603">
        <v>201808</v>
      </c>
      <c r="CS35" s="634"/>
      <c r="CT35" s="634"/>
      <c r="CU35" s="634"/>
      <c r="CV35" s="634"/>
      <c r="CW35" s="634"/>
      <c r="CX35" s="634"/>
      <c r="CY35" s="635"/>
      <c r="CZ35" s="612">
        <v>1.3</v>
      </c>
      <c r="DA35" s="636"/>
      <c r="DB35" s="636"/>
      <c r="DC35" s="638"/>
      <c r="DD35" s="608">
        <v>113026</v>
      </c>
      <c r="DE35" s="634"/>
      <c r="DF35" s="634"/>
      <c r="DG35" s="634"/>
      <c r="DH35" s="634"/>
      <c r="DI35" s="634"/>
      <c r="DJ35" s="634"/>
      <c r="DK35" s="635"/>
      <c r="DL35" s="608">
        <v>111691</v>
      </c>
      <c r="DM35" s="634"/>
      <c r="DN35" s="634"/>
      <c r="DO35" s="634"/>
      <c r="DP35" s="634"/>
      <c r="DQ35" s="634"/>
      <c r="DR35" s="634"/>
      <c r="DS35" s="634"/>
      <c r="DT35" s="634"/>
      <c r="DU35" s="634"/>
      <c r="DV35" s="635"/>
      <c r="DW35" s="612">
        <v>1.3</v>
      </c>
      <c r="DX35" s="636"/>
      <c r="DY35" s="636"/>
      <c r="DZ35" s="636"/>
      <c r="EA35" s="636"/>
      <c r="EB35" s="636"/>
      <c r="EC35" s="637"/>
    </row>
    <row r="36" spans="2:133" ht="11.25" customHeight="1" x14ac:dyDescent="0.2">
      <c r="B36" s="610" t="s">
        <v>371</v>
      </c>
      <c r="C36" s="508"/>
      <c r="D36" s="508"/>
      <c r="E36" s="508"/>
      <c r="F36" s="508"/>
      <c r="G36" s="508"/>
      <c r="H36" s="508"/>
      <c r="I36" s="508"/>
      <c r="J36" s="508"/>
      <c r="K36" s="508"/>
      <c r="L36" s="508"/>
      <c r="M36" s="508"/>
      <c r="N36" s="508"/>
      <c r="O36" s="508"/>
      <c r="P36" s="508"/>
      <c r="Q36" s="611"/>
      <c r="R36" s="603">
        <v>344596</v>
      </c>
      <c r="S36" s="382"/>
      <c r="T36" s="382"/>
      <c r="U36" s="382"/>
      <c r="V36" s="382"/>
      <c r="W36" s="382"/>
      <c r="X36" s="382"/>
      <c r="Y36" s="604"/>
      <c r="Z36" s="605">
        <v>2.2000000000000002</v>
      </c>
      <c r="AA36" s="605"/>
      <c r="AB36" s="605"/>
      <c r="AC36" s="605"/>
      <c r="AD36" s="606" t="s">
        <v>192</v>
      </c>
      <c r="AE36" s="606"/>
      <c r="AF36" s="606"/>
      <c r="AG36" s="606"/>
      <c r="AH36" s="606"/>
      <c r="AI36" s="606"/>
      <c r="AJ36" s="606"/>
      <c r="AK36" s="606"/>
      <c r="AL36" s="612" t="s">
        <v>192</v>
      </c>
      <c r="AM36" s="388"/>
      <c r="AN36" s="388"/>
      <c r="AO36" s="613"/>
      <c r="AP36" s="16"/>
      <c r="AQ36" s="650" t="s">
        <v>386</v>
      </c>
      <c r="AR36" s="651"/>
      <c r="AS36" s="651"/>
      <c r="AT36" s="651"/>
      <c r="AU36" s="651"/>
      <c r="AV36" s="651"/>
      <c r="AW36" s="651"/>
      <c r="AX36" s="651"/>
      <c r="AY36" s="652"/>
      <c r="AZ36" s="595">
        <v>2267146</v>
      </c>
      <c r="BA36" s="596"/>
      <c r="BB36" s="596"/>
      <c r="BC36" s="596"/>
      <c r="BD36" s="596"/>
      <c r="BE36" s="596"/>
      <c r="BF36" s="653"/>
      <c r="BG36" s="592" t="s">
        <v>403</v>
      </c>
      <c r="BH36" s="593"/>
      <c r="BI36" s="593"/>
      <c r="BJ36" s="593"/>
      <c r="BK36" s="593"/>
      <c r="BL36" s="593"/>
      <c r="BM36" s="593"/>
      <c r="BN36" s="593"/>
      <c r="BO36" s="593"/>
      <c r="BP36" s="593"/>
      <c r="BQ36" s="593"/>
      <c r="BR36" s="593"/>
      <c r="BS36" s="593"/>
      <c r="BT36" s="593"/>
      <c r="BU36" s="594"/>
      <c r="BV36" s="595">
        <v>6402</v>
      </c>
      <c r="BW36" s="596"/>
      <c r="BX36" s="596"/>
      <c r="BY36" s="596"/>
      <c r="BZ36" s="596"/>
      <c r="CA36" s="596"/>
      <c r="CB36" s="653"/>
      <c r="CD36" s="610" t="s">
        <v>28</v>
      </c>
      <c r="CE36" s="508"/>
      <c r="CF36" s="508"/>
      <c r="CG36" s="508"/>
      <c r="CH36" s="508"/>
      <c r="CI36" s="508"/>
      <c r="CJ36" s="508"/>
      <c r="CK36" s="508"/>
      <c r="CL36" s="508"/>
      <c r="CM36" s="508"/>
      <c r="CN36" s="508"/>
      <c r="CO36" s="508"/>
      <c r="CP36" s="508"/>
      <c r="CQ36" s="611"/>
      <c r="CR36" s="603">
        <v>2182436</v>
      </c>
      <c r="CS36" s="382"/>
      <c r="CT36" s="382"/>
      <c r="CU36" s="382"/>
      <c r="CV36" s="382"/>
      <c r="CW36" s="382"/>
      <c r="CX36" s="382"/>
      <c r="CY36" s="604"/>
      <c r="CZ36" s="612">
        <v>14.5</v>
      </c>
      <c r="DA36" s="636"/>
      <c r="DB36" s="636"/>
      <c r="DC36" s="638"/>
      <c r="DD36" s="608">
        <v>1825041</v>
      </c>
      <c r="DE36" s="382"/>
      <c r="DF36" s="382"/>
      <c r="DG36" s="382"/>
      <c r="DH36" s="382"/>
      <c r="DI36" s="382"/>
      <c r="DJ36" s="382"/>
      <c r="DK36" s="604"/>
      <c r="DL36" s="608">
        <v>1359302</v>
      </c>
      <c r="DM36" s="382"/>
      <c r="DN36" s="382"/>
      <c r="DO36" s="382"/>
      <c r="DP36" s="382"/>
      <c r="DQ36" s="382"/>
      <c r="DR36" s="382"/>
      <c r="DS36" s="382"/>
      <c r="DT36" s="382"/>
      <c r="DU36" s="382"/>
      <c r="DV36" s="604"/>
      <c r="DW36" s="612">
        <v>15.5</v>
      </c>
      <c r="DX36" s="636"/>
      <c r="DY36" s="636"/>
      <c r="DZ36" s="636"/>
      <c r="EA36" s="636"/>
      <c r="EB36" s="636"/>
      <c r="EC36" s="637"/>
    </row>
    <row r="37" spans="2:133" ht="11.25" customHeight="1" x14ac:dyDescent="0.2">
      <c r="B37" s="610" t="s">
        <v>394</v>
      </c>
      <c r="C37" s="508"/>
      <c r="D37" s="508"/>
      <c r="E37" s="508"/>
      <c r="F37" s="508"/>
      <c r="G37" s="508"/>
      <c r="H37" s="508"/>
      <c r="I37" s="508"/>
      <c r="J37" s="508"/>
      <c r="K37" s="508"/>
      <c r="L37" s="508"/>
      <c r="M37" s="508"/>
      <c r="N37" s="508"/>
      <c r="O37" s="508"/>
      <c r="P37" s="508"/>
      <c r="Q37" s="611"/>
      <c r="R37" s="603">
        <v>350236</v>
      </c>
      <c r="S37" s="382"/>
      <c r="T37" s="382"/>
      <c r="U37" s="382"/>
      <c r="V37" s="382"/>
      <c r="W37" s="382"/>
      <c r="X37" s="382"/>
      <c r="Y37" s="604"/>
      <c r="Z37" s="605">
        <v>2.2999999999999998</v>
      </c>
      <c r="AA37" s="605"/>
      <c r="AB37" s="605"/>
      <c r="AC37" s="605"/>
      <c r="AD37" s="606">
        <v>672</v>
      </c>
      <c r="AE37" s="606"/>
      <c r="AF37" s="606"/>
      <c r="AG37" s="606"/>
      <c r="AH37" s="606"/>
      <c r="AI37" s="606"/>
      <c r="AJ37" s="606"/>
      <c r="AK37" s="606"/>
      <c r="AL37" s="612">
        <v>0</v>
      </c>
      <c r="AM37" s="388"/>
      <c r="AN37" s="388"/>
      <c r="AO37" s="613"/>
      <c r="AQ37" s="654" t="s">
        <v>404</v>
      </c>
      <c r="AR37" s="385"/>
      <c r="AS37" s="385"/>
      <c r="AT37" s="385"/>
      <c r="AU37" s="385"/>
      <c r="AV37" s="385"/>
      <c r="AW37" s="385"/>
      <c r="AX37" s="385"/>
      <c r="AY37" s="655"/>
      <c r="AZ37" s="603">
        <v>550238</v>
      </c>
      <c r="BA37" s="382"/>
      <c r="BB37" s="382"/>
      <c r="BC37" s="382"/>
      <c r="BD37" s="634"/>
      <c r="BE37" s="634"/>
      <c r="BF37" s="645"/>
      <c r="BG37" s="610" t="s">
        <v>409</v>
      </c>
      <c r="BH37" s="508"/>
      <c r="BI37" s="508"/>
      <c r="BJ37" s="508"/>
      <c r="BK37" s="508"/>
      <c r="BL37" s="508"/>
      <c r="BM37" s="508"/>
      <c r="BN37" s="508"/>
      <c r="BO37" s="508"/>
      <c r="BP37" s="508"/>
      <c r="BQ37" s="508"/>
      <c r="BR37" s="508"/>
      <c r="BS37" s="508"/>
      <c r="BT37" s="508"/>
      <c r="BU37" s="611"/>
      <c r="BV37" s="603">
        <v>-54089</v>
      </c>
      <c r="BW37" s="382"/>
      <c r="BX37" s="382"/>
      <c r="BY37" s="382"/>
      <c r="BZ37" s="382"/>
      <c r="CA37" s="382"/>
      <c r="CB37" s="609"/>
      <c r="CD37" s="610" t="s">
        <v>155</v>
      </c>
      <c r="CE37" s="508"/>
      <c r="CF37" s="508"/>
      <c r="CG37" s="508"/>
      <c r="CH37" s="508"/>
      <c r="CI37" s="508"/>
      <c r="CJ37" s="508"/>
      <c r="CK37" s="508"/>
      <c r="CL37" s="508"/>
      <c r="CM37" s="508"/>
      <c r="CN37" s="508"/>
      <c r="CO37" s="508"/>
      <c r="CP37" s="508"/>
      <c r="CQ37" s="611"/>
      <c r="CR37" s="603">
        <v>738184</v>
      </c>
      <c r="CS37" s="634"/>
      <c r="CT37" s="634"/>
      <c r="CU37" s="634"/>
      <c r="CV37" s="634"/>
      <c r="CW37" s="634"/>
      <c r="CX37" s="634"/>
      <c r="CY37" s="635"/>
      <c r="CZ37" s="612">
        <v>4.9000000000000004</v>
      </c>
      <c r="DA37" s="636"/>
      <c r="DB37" s="636"/>
      <c r="DC37" s="638"/>
      <c r="DD37" s="608">
        <v>732010</v>
      </c>
      <c r="DE37" s="634"/>
      <c r="DF37" s="634"/>
      <c r="DG37" s="634"/>
      <c r="DH37" s="634"/>
      <c r="DI37" s="634"/>
      <c r="DJ37" s="634"/>
      <c r="DK37" s="635"/>
      <c r="DL37" s="608">
        <v>610793</v>
      </c>
      <c r="DM37" s="634"/>
      <c r="DN37" s="634"/>
      <c r="DO37" s="634"/>
      <c r="DP37" s="634"/>
      <c r="DQ37" s="634"/>
      <c r="DR37" s="634"/>
      <c r="DS37" s="634"/>
      <c r="DT37" s="634"/>
      <c r="DU37" s="634"/>
      <c r="DV37" s="635"/>
      <c r="DW37" s="612">
        <v>6.9</v>
      </c>
      <c r="DX37" s="636"/>
      <c r="DY37" s="636"/>
      <c r="DZ37" s="636"/>
      <c r="EA37" s="636"/>
      <c r="EB37" s="636"/>
      <c r="EC37" s="637"/>
    </row>
    <row r="38" spans="2:133" ht="11.25" customHeight="1" x14ac:dyDescent="0.2">
      <c r="B38" s="610" t="s">
        <v>410</v>
      </c>
      <c r="C38" s="508"/>
      <c r="D38" s="508"/>
      <c r="E38" s="508"/>
      <c r="F38" s="508"/>
      <c r="G38" s="508"/>
      <c r="H38" s="508"/>
      <c r="I38" s="508"/>
      <c r="J38" s="508"/>
      <c r="K38" s="508"/>
      <c r="L38" s="508"/>
      <c r="M38" s="508"/>
      <c r="N38" s="508"/>
      <c r="O38" s="508"/>
      <c r="P38" s="508"/>
      <c r="Q38" s="611"/>
      <c r="R38" s="603">
        <v>378800</v>
      </c>
      <c r="S38" s="382"/>
      <c r="T38" s="382"/>
      <c r="U38" s="382"/>
      <c r="V38" s="382"/>
      <c r="W38" s="382"/>
      <c r="X38" s="382"/>
      <c r="Y38" s="604"/>
      <c r="Z38" s="605">
        <v>2.4</v>
      </c>
      <c r="AA38" s="605"/>
      <c r="AB38" s="605"/>
      <c r="AC38" s="605"/>
      <c r="AD38" s="606" t="s">
        <v>192</v>
      </c>
      <c r="AE38" s="606"/>
      <c r="AF38" s="606"/>
      <c r="AG38" s="606"/>
      <c r="AH38" s="606"/>
      <c r="AI38" s="606"/>
      <c r="AJ38" s="606"/>
      <c r="AK38" s="606"/>
      <c r="AL38" s="612" t="s">
        <v>192</v>
      </c>
      <c r="AM38" s="388"/>
      <c r="AN38" s="388"/>
      <c r="AO38" s="613"/>
      <c r="AQ38" s="654" t="s">
        <v>411</v>
      </c>
      <c r="AR38" s="385"/>
      <c r="AS38" s="385"/>
      <c r="AT38" s="385"/>
      <c r="AU38" s="385"/>
      <c r="AV38" s="385"/>
      <c r="AW38" s="385"/>
      <c r="AX38" s="385"/>
      <c r="AY38" s="655"/>
      <c r="AZ38" s="603">
        <v>401871</v>
      </c>
      <c r="BA38" s="382"/>
      <c r="BB38" s="382"/>
      <c r="BC38" s="382"/>
      <c r="BD38" s="634"/>
      <c r="BE38" s="634"/>
      <c r="BF38" s="645"/>
      <c r="BG38" s="610" t="s">
        <v>412</v>
      </c>
      <c r="BH38" s="508"/>
      <c r="BI38" s="508"/>
      <c r="BJ38" s="508"/>
      <c r="BK38" s="508"/>
      <c r="BL38" s="508"/>
      <c r="BM38" s="508"/>
      <c r="BN38" s="508"/>
      <c r="BO38" s="508"/>
      <c r="BP38" s="508"/>
      <c r="BQ38" s="508"/>
      <c r="BR38" s="508"/>
      <c r="BS38" s="508"/>
      <c r="BT38" s="508"/>
      <c r="BU38" s="611"/>
      <c r="BV38" s="603">
        <v>4560</v>
      </c>
      <c r="BW38" s="382"/>
      <c r="BX38" s="382"/>
      <c r="BY38" s="382"/>
      <c r="BZ38" s="382"/>
      <c r="CA38" s="382"/>
      <c r="CB38" s="609"/>
      <c r="CD38" s="610" t="s">
        <v>413</v>
      </c>
      <c r="CE38" s="508"/>
      <c r="CF38" s="508"/>
      <c r="CG38" s="508"/>
      <c r="CH38" s="508"/>
      <c r="CI38" s="508"/>
      <c r="CJ38" s="508"/>
      <c r="CK38" s="508"/>
      <c r="CL38" s="508"/>
      <c r="CM38" s="508"/>
      <c r="CN38" s="508"/>
      <c r="CO38" s="508"/>
      <c r="CP38" s="508"/>
      <c r="CQ38" s="611"/>
      <c r="CR38" s="603">
        <v>1314797</v>
      </c>
      <c r="CS38" s="382"/>
      <c r="CT38" s="382"/>
      <c r="CU38" s="382"/>
      <c r="CV38" s="382"/>
      <c r="CW38" s="382"/>
      <c r="CX38" s="382"/>
      <c r="CY38" s="604"/>
      <c r="CZ38" s="612">
        <v>8.6999999999999993</v>
      </c>
      <c r="DA38" s="636"/>
      <c r="DB38" s="636"/>
      <c r="DC38" s="638"/>
      <c r="DD38" s="608">
        <v>1034151</v>
      </c>
      <c r="DE38" s="382"/>
      <c r="DF38" s="382"/>
      <c r="DG38" s="382"/>
      <c r="DH38" s="382"/>
      <c r="DI38" s="382"/>
      <c r="DJ38" s="382"/>
      <c r="DK38" s="604"/>
      <c r="DL38" s="608">
        <v>970009</v>
      </c>
      <c r="DM38" s="382"/>
      <c r="DN38" s="382"/>
      <c r="DO38" s="382"/>
      <c r="DP38" s="382"/>
      <c r="DQ38" s="382"/>
      <c r="DR38" s="382"/>
      <c r="DS38" s="382"/>
      <c r="DT38" s="382"/>
      <c r="DU38" s="382"/>
      <c r="DV38" s="604"/>
      <c r="DW38" s="612">
        <v>11</v>
      </c>
      <c r="DX38" s="636"/>
      <c r="DY38" s="636"/>
      <c r="DZ38" s="636"/>
      <c r="EA38" s="636"/>
      <c r="EB38" s="636"/>
      <c r="EC38" s="637"/>
    </row>
    <row r="39" spans="2:133" ht="11.25" customHeight="1" x14ac:dyDescent="0.2">
      <c r="B39" s="610" t="s">
        <v>414</v>
      </c>
      <c r="C39" s="508"/>
      <c r="D39" s="508"/>
      <c r="E39" s="508"/>
      <c r="F39" s="508"/>
      <c r="G39" s="508"/>
      <c r="H39" s="508"/>
      <c r="I39" s="508"/>
      <c r="J39" s="508"/>
      <c r="K39" s="508"/>
      <c r="L39" s="508"/>
      <c r="M39" s="508"/>
      <c r="N39" s="508"/>
      <c r="O39" s="508"/>
      <c r="P39" s="508"/>
      <c r="Q39" s="611"/>
      <c r="R39" s="603" t="s">
        <v>192</v>
      </c>
      <c r="S39" s="382"/>
      <c r="T39" s="382"/>
      <c r="U39" s="382"/>
      <c r="V39" s="382"/>
      <c r="W39" s="382"/>
      <c r="X39" s="382"/>
      <c r="Y39" s="604"/>
      <c r="Z39" s="605" t="s">
        <v>192</v>
      </c>
      <c r="AA39" s="605"/>
      <c r="AB39" s="605"/>
      <c r="AC39" s="605"/>
      <c r="AD39" s="606" t="s">
        <v>192</v>
      </c>
      <c r="AE39" s="606"/>
      <c r="AF39" s="606"/>
      <c r="AG39" s="606"/>
      <c r="AH39" s="606"/>
      <c r="AI39" s="606"/>
      <c r="AJ39" s="606"/>
      <c r="AK39" s="606"/>
      <c r="AL39" s="612" t="s">
        <v>192</v>
      </c>
      <c r="AM39" s="388"/>
      <c r="AN39" s="388"/>
      <c r="AO39" s="613"/>
      <c r="AQ39" s="654" t="s">
        <v>303</v>
      </c>
      <c r="AR39" s="385"/>
      <c r="AS39" s="385"/>
      <c r="AT39" s="385"/>
      <c r="AU39" s="385"/>
      <c r="AV39" s="385"/>
      <c r="AW39" s="385"/>
      <c r="AX39" s="385"/>
      <c r="AY39" s="655"/>
      <c r="AZ39" s="603">
        <v>240</v>
      </c>
      <c r="BA39" s="382"/>
      <c r="BB39" s="382"/>
      <c r="BC39" s="382"/>
      <c r="BD39" s="634"/>
      <c r="BE39" s="634"/>
      <c r="BF39" s="645"/>
      <c r="BG39" s="610" t="s">
        <v>334</v>
      </c>
      <c r="BH39" s="508"/>
      <c r="BI39" s="508"/>
      <c r="BJ39" s="508"/>
      <c r="BK39" s="508"/>
      <c r="BL39" s="508"/>
      <c r="BM39" s="508"/>
      <c r="BN39" s="508"/>
      <c r="BO39" s="508"/>
      <c r="BP39" s="508"/>
      <c r="BQ39" s="508"/>
      <c r="BR39" s="508"/>
      <c r="BS39" s="508"/>
      <c r="BT39" s="508"/>
      <c r="BU39" s="611"/>
      <c r="BV39" s="603">
        <v>6816</v>
      </c>
      <c r="BW39" s="382"/>
      <c r="BX39" s="382"/>
      <c r="BY39" s="382"/>
      <c r="BZ39" s="382"/>
      <c r="CA39" s="382"/>
      <c r="CB39" s="609"/>
      <c r="CD39" s="610" t="s">
        <v>418</v>
      </c>
      <c r="CE39" s="508"/>
      <c r="CF39" s="508"/>
      <c r="CG39" s="508"/>
      <c r="CH39" s="508"/>
      <c r="CI39" s="508"/>
      <c r="CJ39" s="508"/>
      <c r="CK39" s="508"/>
      <c r="CL39" s="508"/>
      <c r="CM39" s="508"/>
      <c r="CN39" s="508"/>
      <c r="CO39" s="508"/>
      <c r="CP39" s="508"/>
      <c r="CQ39" s="611"/>
      <c r="CR39" s="603">
        <v>399500</v>
      </c>
      <c r="CS39" s="634"/>
      <c r="CT39" s="634"/>
      <c r="CU39" s="634"/>
      <c r="CV39" s="634"/>
      <c r="CW39" s="634"/>
      <c r="CX39" s="634"/>
      <c r="CY39" s="635"/>
      <c r="CZ39" s="612">
        <v>2.7</v>
      </c>
      <c r="DA39" s="636"/>
      <c r="DB39" s="636"/>
      <c r="DC39" s="638"/>
      <c r="DD39" s="608">
        <v>111490</v>
      </c>
      <c r="DE39" s="634"/>
      <c r="DF39" s="634"/>
      <c r="DG39" s="634"/>
      <c r="DH39" s="634"/>
      <c r="DI39" s="634"/>
      <c r="DJ39" s="634"/>
      <c r="DK39" s="635"/>
      <c r="DL39" s="608" t="s">
        <v>192</v>
      </c>
      <c r="DM39" s="634"/>
      <c r="DN39" s="634"/>
      <c r="DO39" s="634"/>
      <c r="DP39" s="634"/>
      <c r="DQ39" s="634"/>
      <c r="DR39" s="634"/>
      <c r="DS39" s="634"/>
      <c r="DT39" s="634"/>
      <c r="DU39" s="634"/>
      <c r="DV39" s="635"/>
      <c r="DW39" s="612" t="s">
        <v>192</v>
      </c>
      <c r="DX39" s="636"/>
      <c r="DY39" s="636"/>
      <c r="DZ39" s="636"/>
      <c r="EA39" s="636"/>
      <c r="EB39" s="636"/>
      <c r="EC39" s="637"/>
    </row>
    <row r="40" spans="2:133" ht="11.25" customHeight="1" x14ac:dyDescent="0.2">
      <c r="B40" s="610" t="s">
        <v>419</v>
      </c>
      <c r="C40" s="508"/>
      <c r="D40" s="508"/>
      <c r="E40" s="508"/>
      <c r="F40" s="508"/>
      <c r="G40" s="508"/>
      <c r="H40" s="508"/>
      <c r="I40" s="508"/>
      <c r="J40" s="508"/>
      <c r="K40" s="508"/>
      <c r="L40" s="508"/>
      <c r="M40" s="508"/>
      <c r="N40" s="508"/>
      <c r="O40" s="508"/>
      <c r="P40" s="508"/>
      <c r="Q40" s="611"/>
      <c r="R40" s="603">
        <v>35300</v>
      </c>
      <c r="S40" s="382"/>
      <c r="T40" s="382"/>
      <c r="U40" s="382"/>
      <c r="V40" s="382"/>
      <c r="W40" s="382"/>
      <c r="X40" s="382"/>
      <c r="Y40" s="604"/>
      <c r="Z40" s="605">
        <v>0.2</v>
      </c>
      <c r="AA40" s="605"/>
      <c r="AB40" s="605"/>
      <c r="AC40" s="605"/>
      <c r="AD40" s="606" t="s">
        <v>192</v>
      </c>
      <c r="AE40" s="606"/>
      <c r="AF40" s="606"/>
      <c r="AG40" s="606"/>
      <c r="AH40" s="606"/>
      <c r="AI40" s="606"/>
      <c r="AJ40" s="606"/>
      <c r="AK40" s="606"/>
      <c r="AL40" s="612" t="s">
        <v>192</v>
      </c>
      <c r="AM40" s="388"/>
      <c r="AN40" s="388"/>
      <c r="AO40" s="613"/>
      <c r="AQ40" s="654" t="s">
        <v>421</v>
      </c>
      <c r="AR40" s="385"/>
      <c r="AS40" s="385"/>
      <c r="AT40" s="385"/>
      <c r="AU40" s="385"/>
      <c r="AV40" s="385"/>
      <c r="AW40" s="385"/>
      <c r="AX40" s="385"/>
      <c r="AY40" s="655"/>
      <c r="AZ40" s="603" t="s">
        <v>192</v>
      </c>
      <c r="BA40" s="382"/>
      <c r="BB40" s="382"/>
      <c r="BC40" s="382"/>
      <c r="BD40" s="634"/>
      <c r="BE40" s="634"/>
      <c r="BF40" s="645"/>
      <c r="BG40" s="685" t="s">
        <v>422</v>
      </c>
      <c r="BH40" s="553"/>
      <c r="BI40" s="553"/>
      <c r="BJ40" s="553"/>
      <c r="BK40" s="553"/>
      <c r="BL40" s="7"/>
      <c r="BM40" s="508" t="s">
        <v>423</v>
      </c>
      <c r="BN40" s="508"/>
      <c r="BO40" s="508"/>
      <c r="BP40" s="508"/>
      <c r="BQ40" s="508"/>
      <c r="BR40" s="508"/>
      <c r="BS40" s="508"/>
      <c r="BT40" s="508"/>
      <c r="BU40" s="611"/>
      <c r="BV40" s="603">
        <v>82</v>
      </c>
      <c r="BW40" s="382"/>
      <c r="BX40" s="382"/>
      <c r="BY40" s="382"/>
      <c r="BZ40" s="382"/>
      <c r="CA40" s="382"/>
      <c r="CB40" s="609"/>
      <c r="CD40" s="610" t="s">
        <v>366</v>
      </c>
      <c r="CE40" s="508"/>
      <c r="CF40" s="508"/>
      <c r="CG40" s="508"/>
      <c r="CH40" s="508"/>
      <c r="CI40" s="508"/>
      <c r="CJ40" s="508"/>
      <c r="CK40" s="508"/>
      <c r="CL40" s="508"/>
      <c r="CM40" s="508"/>
      <c r="CN40" s="508"/>
      <c r="CO40" s="508"/>
      <c r="CP40" s="508"/>
      <c r="CQ40" s="611"/>
      <c r="CR40" s="603">
        <v>326913</v>
      </c>
      <c r="CS40" s="382"/>
      <c r="CT40" s="382"/>
      <c r="CU40" s="382"/>
      <c r="CV40" s="382"/>
      <c r="CW40" s="382"/>
      <c r="CX40" s="382"/>
      <c r="CY40" s="604"/>
      <c r="CZ40" s="612">
        <v>2.2000000000000002</v>
      </c>
      <c r="DA40" s="636"/>
      <c r="DB40" s="636"/>
      <c r="DC40" s="638"/>
      <c r="DD40" s="608">
        <v>66913</v>
      </c>
      <c r="DE40" s="382"/>
      <c r="DF40" s="382"/>
      <c r="DG40" s="382"/>
      <c r="DH40" s="382"/>
      <c r="DI40" s="382"/>
      <c r="DJ40" s="382"/>
      <c r="DK40" s="604"/>
      <c r="DL40" s="608" t="s">
        <v>192</v>
      </c>
      <c r="DM40" s="382"/>
      <c r="DN40" s="382"/>
      <c r="DO40" s="382"/>
      <c r="DP40" s="382"/>
      <c r="DQ40" s="382"/>
      <c r="DR40" s="382"/>
      <c r="DS40" s="382"/>
      <c r="DT40" s="382"/>
      <c r="DU40" s="382"/>
      <c r="DV40" s="604"/>
      <c r="DW40" s="612" t="s">
        <v>192</v>
      </c>
      <c r="DX40" s="636"/>
      <c r="DY40" s="636"/>
      <c r="DZ40" s="636"/>
      <c r="EA40" s="636"/>
      <c r="EB40" s="636"/>
      <c r="EC40" s="637"/>
    </row>
    <row r="41" spans="2:133" ht="11.25" customHeight="1" x14ac:dyDescent="0.2">
      <c r="B41" s="625" t="s">
        <v>420</v>
      </c>
      <c r="C41" s="626"/>
      <c r="D41" s="626"/>
      <c r="E41" s="626"/>
      <c r="F41" s="626"/>
      <c r="G41" s="626"/>
      <c r="H41" s="626"/>
      <c r="I41" s="626"/>
      <c r="J41" s="626"/>
      <c r="K41" s="626"/>
      <c r="L41" s="626"/>
      <c r="M41" s="626"/>
      <c r="N41" s="626"/>
      <c r="O41" s="626"/>
      <c r="P41" s="626"/>
      <c r="Q41" s="627"/>
      <c r="R41" s="656">
        <v>15517575</v>
      </c>
      <c r="S41" s="657"/>
      <c r="T41" s="657"/>
      <c r="U41" s="657"/>
      <c r="V41" s="657"/>
      <c r="W41" s="657"/>
      <c r="X41" s="657"/>
      <c r="Y41" s="658"/>
      <c r="Z41" s="659">
        <v>100</v>
      </c>
      <c r="AA41" s="659"/>
      <c r="AB41" s="659"/>
      <c r="AC41" s="659"/>
      <c r="AD41" s="660">
        <v>8756067</v>
      </c>
      <c r="AE41" s="660"/>
      <c r="AF41" s="660"/>
      <c r="AG41" s="660"/>
      <c r="AH41" s="660"/>
      <c r="AI41" s="660"/>
      <c r="AJ41" s="660"/>
      <c r="AK41" s="660"/>
      <c r="AL41" s="661">
        <v>100</v>
      </c>
      <c r="AM41" s="648"/>
      <c r="AN41" s="648"/>
      <c r="AO41" s="662"/>
      <c r="AQ41" s="654" t="s">
        <v>424</v>
      </c>
      <c r="AR41" s="385"/>
      <c r="AS41" s="385"/>
      <c r="AT41" s="385"/>
      <c r="AU41" s="385"/>
      <c r="AV41" s="385"/>
      <c r="AW41" s="385"/>
      <c r="AX41" s="385"/>
      <c r="AY41" s="655"/>
      <c r="AZ41" s="603">
        <v>308708</v>
      </c>
      <c r="BA41" s="382"/>
      <c r="BB41" s="382"/>
      <c r="BC41" s="382"/>
      <c r="BD41" s="634"/>
      <c r="BE41" s="634"/>
      <c r="BF41" s="645"/>
      <c r="BG41" s="685"/>
      <c r="BH41" s="553"/>
      <c r="BI41" s="553"/>
      <c r="BJ41" s="553"/>
      <c r="BK41" s="553"/>
      <c r="BL41" s="7"/>
      <c r="BM41" s="508" t="s">
        <v>339</v>
      </c>
      <c r="BN41" s="508"/>
      <c r="BO41" s="508"/>
      <c r="BP41" s="508"/>
      <c r="BQ41" s="508"/>
      <c r="BR41" s="508"/>
      <c r="BS41" s="508"/>
      <c r="BT41" s="508"/>
      <c r="BU41" s="611"/>
      <c r="BV41" s="603">
        <v>1</v>
      </c>
      <c r="BW41" s="382"/>
      <c r="BX41" s="382"/>
      <c r="BY41" s="382"/>
      <c r="BZ41" s="382"/>
      <c r="CA41" s="382"/>
      <c r="CB41" s="609"/>
      <c r="CD41" s="610" t="s">
        <v>279</v>
      </c>
      <c r="CE41" s="508"/>
      <c r="CF41" s="508"/>
      <c r="CG41" s="508"/>
      <c r="CH41" s="508"/>
      <c r="CI41" s="508"/>
      <c r="CJ41" s="508"/>
      <c r="CK41" s="508"/>
      <c r="CL41" s="508"/>
      <c r="CM41" s="508"/>
      <c r="CN41" s="508"/>
      <c r="CO41" s="508"/>
      <c r="CP41" s="508"/>
      <c r="CQ41" s="611"/>
      <c r="CR41" s="603" t="s">
        <v>192</v>
      </c>
      <c r="CS41" s="634"/>
      <c r="CT41" s="634"/>
      <c r="CU41" s="634"/>
      <c r="CV41" s="634"/>
      <c r="CW41" s="634"/>
      <c r="CX41" s="634"/>
      <c r="CY41" s="635"/>
      <c r="CZ41" s="612" t="s">
        <v>192</v>
      </c>
      <c r="DA41" s="636"/>
      <c r="DB41" s="636"/>
      <c r="DC41" s="638"/>
      <c r="DD41" s="608" t="s">
        <v>192</v>
      </c>
      <c r="DE41" s="634"/>
      <c r="DF41" s="634"/>
      <c r="DG41" s="634"/>
      <c r="DH41" s="634"/>
      <c r="DI41" s="634"/>
      <c r="DJ41" s="634"/>
      <c r="DK41" s="635"/>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669" t="s">
        <v>425</v>
      </c>
      <c r="AR42" s="670"/>
      <c r="AS42" s="670"/>
      <c r="AT42" s="670"/>
      <c r="AU42" s="670"/>
      <c r="AV42" s="670"/>
      <c r="AW42" s="670"/>
      <c r="AX42" s="670"/>
      <c r="AY42" s="671"/>
      <c r="AZ42" s="656">
        <v>1006089</v>
      </c>
      <c r="BA42" s="657"/>
      <c r="BB42" s="657"/>
      <c r="BC42" s="657"/>
      <c r="BD42" s="647"/>
      <c r="BE42" s="647"/>
      <c r="BF42" s="649"/>
      <c r="BG42" s="569"/>
      <c r="BH42" s="570"/>
      <c r="BI42" s="570"/>
      <c r="BJ42" s="570"/>
      <c r="BK42" s="570"/>
      <c r="BL42" s="20"/>
      <c r="BM42" s="626" t="s">
        <v>426</v>
      </c>
      <c r="BN42" s="626"/>
      <c r="BO42" s="626"/>
      <c r="BP42" s="626"/>
      <c r="BQ42" s="626"/>
      <c r="BR42" s="626"/>
      <c r="BS42" s="626"/>
      <c r="BT42" s="626"/>
      <c r="BU42" s="627"/>
      <c r="BV42" s="656">
        <v>422</v>
      </c>
      <c r="BW42" s="657"/>
      <c r="BX42" s="657"/>
      <c r="BY42" s="657"/>
      <c r="BZ42" s="657"/>
      <c r="CA42" s="657"/>
      <c r="CB42" s="672"/>
      <c r="CD42" s="610" t="s">
        <v>272</v>
      </c>
      <c r="CE42" s="508"/>
      <c r="CF42" s="508"/>
      <c r="CG42" s="508"/>
      <c r="CH42" s="508"/>
      <c r="CI42" s="508"/>
      <c r="CJ42" s="508"/>
      <c r="CK42" s="508"/>
      <c r="CL42" s="508"/>
      <c r="CM42" s="508"/>
      <c r="CN42" s="508"/>
      <c r="CO42" s="508"/>
      <c r="CP42" s="508"/>
      <c r="CQ42" s="611"/>
      <c r="CR42" s="603">
        <v>1089472</v>
      </c>
      <c r="CS42" s="634"/>
      <c r="CT42" s="634"/>
      <c r="CU42" s="634"/>
      <c r="CV42" s="634"/>
      <c r="CW42" s="634"/>
      <c r="CX42" s="634"/>
      <c r="CY42" s="635"/>
      <c r="CZ42" s="612">
        <v>7.2</v>
      </c>
      <c r="DA42" s="636"/>
      <c r="DB42" s="636"/>
      <c r="DC42" s="638"/>
      <c r="DD42" s="608">
        <v>213265</v>
      </c>
      <c r="DE42" s="634"/>
      <c r="DF42" s="634"/>
      <c r="DG42" s="634"/>
      <c r="DH42" s="634"/>
      <c r="DI42" s="634"/>
      <c r="DJ42" s="634"/>
      <c r="DK42" s="635"/>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 t="s">
        <v>50</v>
      </c>
      <c r="CD43" s="610" t="s">
        <v>82</v>
      </c>
      <c r="CE43" s="508"/>
      <c r="CF43" s="508"/>
      <c r="CG43" s="508"/>
      <c r="CH43" s="508"/>
      <c r="CI43" s="508"/>
      <c r="CJ43" s="508"/>
      <c r="CK43" s="508"/>
      <c r="CL43" s="508"/>
      <c r="CM43" s="508"/>
      <c r="CN43" s="508"/>
      <c r="CO43" s="508"/>
      <c r="CP43" s="508"/>
      <c r="CQ43" s="611"/>
      <c r="CR43" s="603">
        <v>72854</v>
      </c>
      <c r="CS43" s="634"/>
      <c r="CT43" s="634"/>
      <c r="CU43" s="634"/>
      <c r="CV43" s="634"/>
      <c r="CW43" s="634"/>
      <c r="CX43" s="634"/>
      <c r="CY43" s="635"/>
      <c r="CZ43" s="612">
        <v>0.5</v>
      </c>
      <c r="DA43" s="636"/>
      <c r="DB43" s="636"/>
      <c r="DC43" s="638"/>
      <c r="DD43" s="608">
        <v>72854</v>
      </c>
      <c r="DE43" s="634"/>
      <c r="DF43" s="634"/>
      <c r="DG43" s="634"/>
      <c r="DH43" s="634"/>
      <c r="DI43" s="634"/>
      <c r="DJ43" s="634"/>
      <c r="DK43" s="635"/>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402</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574" t="s">
        <v>168</v>
      </c>
      <c r="CE44" s="495"/>
      <c r="CF44" s="610" t="s">
        <v>427</v>
      </c>
      <c r="CG44" s="508"/>
      <c r="CH44" s="508"/>
      <c r="CI44" s="508"/>
      <c r="CJ44" s="508"/>
      <c r="CK44" s="508"/>
      <c r="CL44" s="508"/>
      <c r="CM44" s="508"/>
      <c r="CN44" s="508"/>
      <c r="CO44" s="508"/>
      <c r="CP44" s="508"/>
      <c r="CQ44" s="611"/>
      <c r="CR44" s="603">
        <v>1089472</v>
      </c>
      <c r="CS44" s="382"/>
      <c r="CT44" s="382"/>
      <c r="CU44" s="382"/>
      <c r="CV44" s="382"/>
      <c r="CW44" s="382"/>
      <c r="CX44" s="382"/>
      <c r="CY44" s="604"/>
      <c r="CZ44" s="612">
        <v>7.2</v>
      </c>
      <c r="DA44" s="388"/>
      <c r="DB44" s="388"/>
      <c r="DC44" s="615"/>
      <c r="DD44" s="608">
        <v>213265</v>
      </c>
      <c r="DE44" s="382"/>
      <c r="DF44" s="382"/>
      <c r="DG44" s="382"/>
      <c r="DH44" s="382"/>
      <c r="DI44" s="382"/>
      <c r="DJ44" s="382"/>
      <c r="DK44" s="604"/>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260</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575"/>
      <c r="CE45" s="498"/>
      <c r="CF45" s="610" t="s">
        <v>428</v>
      </c>
      <c r="CG45" s="508"/>
      <c r="CH45" s="508"/>
      <c r="CI45" s="508"/>
      <c r="CJ45" s="508"/>
      <c r="CK45" s="508"/>
      <c r="CL45" s="508"/>
      <c r="CM45" s="508"/>
      <c r="CN45" s="508"/>
      <c r="CO45" s="508"/>
      <c r="CP45" s="508"/>
      <c r="CQ45" s="611"/>
      <c r="CR45" s="603">
        <v>619981</v>
      </c>
      <c r="CS45" s="634"/>
      <c r="CT45" s="634"/>
      <c r="CU45" s="634"/>
      <c r="CV45" s="634"/>
      <c r="CW45" s="634"/>
      <c r="CX45" s="634"/>
      <c r="CY45" s="635"/>
      <c r="CZ45" s="612">
        <v>4.0999999999999996</v>
      </c>
      <c r="DA45" s="636"/>
      <c r="DB45" s="636"/>
      <c r="DC45" s="638"/>
      <c r="DD45" s="608">
        <v>76255</v>
      </c>
      <c r="DE45" s="634"/>
      <c r="DF45" s="634"/>
      <c r="DG45" s="634"/>
      <c r="DH45" s="634"/>
      <c r="DI45" s="634"/>
      <c r="DJ45" s="634"/>
      <c r="DK45" s="635"/>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41"/>
      <c r="CD46" s="575"/>
      <c r="CE46" s="498"/>
      <c r="CF46" s="610" t="s">
        <v>429</v>
      </c>
      <c r="CG46" s="508"/>
      <c r="CH46" s="508"/>
      <c r="CI46" s="508"/>
      <c r="CJ46" s="508"/>
      <c r="CK46" s="508"/>
      <c r="CL46" s="508"/>
      <c r="CM46" s="508"/>
      <c r="CN46" s="508"/>
      <c r="CO46" s="508"/>
      <c r="CP46" s="508"/>
      <c r="CQ46" s="611"/>
      <c r="CR46" s="603">
        <v>377014</v>
      </c>
      <c r="CS46" s="382"/>
      <c r="CT46" s="382"/>
      <c r="CU46" s="382"/>
      <c r="CV46" s="382"/>
      <c r="CW46" s="382"/>
      <c r="CX46" s="382"/>
      <c r="CY46" s="604"/>
      <c r="CZ46" s="612">
        <v>2.5</v>
      </c>
      <c r="DA46" s="388"/>
      <c r="DB46" s="388"/>
      <c r="DC46" s="615"/>
      <c r="DD46" s="608">
        <v>131133</v>
      </c>
      <c r="DE46" s="382"/>
      <c r="DF46" s="382"/>
      <c r="DG46" s="382"/>
      <c r="DH46" s="382"/>
      <c r="DI46" s="382"/>
      <c r="DJ46" s="382"/>
      <c r="DK46" s="604"/>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41"/>
      <c r="CD47" s="575"/>
      <c r="CE47" s="498"/>
      <c r="CF47" s="610" t="s">
        <v>431</v>
      </c>
      <c r="CG47" s="508"/>
      <c r="CH47" s="508"/>
      <c r="CI47" s="508"/>
      <c r="CJ47" s="508"/>
      <c r="CK47" s="508"/>
      <c r="CL47" s="508"/>
      <c r="CM47" s="508"/>
      <c r="CN47" s="508"/>
      <c r="CO47" s="508"/>
      <c r="CP47" s="508"/>
      <c r="CQ47" s="611"/>
      <c r="CR47" s="603" t="s">
        <v>192</v>
      </c>
      <c r="CS47" s="634"/>
      <c r="CT47" s="634"/>
      <c r="CU47" s="634"/>
      <c r="CV47" s="634"/>
      <c r="CW47" s="634"/>
      <c r="CX47" s="634"/>
      <c r="CY47" s="635"/>
      <c r="CZ47" s="612" t="s">
        <v>192</v>
      </c>
      <c r="DA47" s="636"/>
      <c r="DB47" s="636"/>
      <c r="DC47" s="638"/>
      <c r="DD47" s="608" t="s">
        <v>192</v>
      </c>
      <c r="DE47" s="634"/>
      <c r="DF47" s="634"/>
      <c r="DG47" s="634"/>
      <c r="DH47" s="634"/>
      <c r="DI47" s="634"/>
      <c r="DJ47" s="634"/>
      <c r="DK47" s="635"/>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41"/>
      <c r="CD48" s="576"/>
      <c r="CE48" s="578"/>
      <c r="CF48" s="610" t="s">
        <v>359</v>
      </c>
      <c r="CG48" s="508"/>
      <c r="CH48" s="508"/>
      <c r="CI48" s="508"/>
      <c r="CJ48" s="508"/>
      <c r="CK48" s="508"/>
      <c r="CL48" s="508"/>
      <c r="CM48" s="508"/>
      <c r="CN48" s="508"/>
      <c r="CO48" s="508"/>
      <c r="CP48" s="508"/>
      <c r="CQ48" s="611"/>
      <c r="CR48" s="603" t="s">
        <v>192</v>
      </c>
      <c r="CS48" s="382"/>
      <c r="CT48" s="382"/>
      <c r="CU48" s="382"/>
      <c r="CV48" s="382"/>
      <c r="CW48" s="382"/>
      <c r="CX48" s="382"/>
      <c r="CY48" s="604"/>
      <c r="CZ48" s="612" t="s">
        <v>192</v>
      </c>
      <c r="DA48" s="388"/>
      <c r="DB48" s="388"/>
      <c r="DC48" s="615"/>
      <c r="DD48" s="608" t="s">
        <v>192</v>
      </c>
      <c r="DE48" s="382"/>
      <c r="DF48" s="382"/>
      <c r="DG48" s="382"/>
      <c r="DH48" s="382"/>
      <c r="DI48" s="382"/>
      <c r="DJ48" s="382"/>
      <c r="DK48" s="604"/>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41"/>
      <c r="CD49" s="625" t="s">
        <v>183</v>
      </c>
      <c r="CE49" s="626"/>
      <c r="CF49" s="626"/>
      <c r="CG49" s="626"/>
      <c r="CH49" s="626"/>
      <c r="CI49" s="626"/>
      <c r="CJ49" s="626"/>
      <c r="CK49" s="626"/>
      <c r="CL49" s="626"/>
      <c r="CM49" s="626"/>
      <c r="CN49" s="626"/>
      <c r="CO49" s="626"/>
      <c r="CP49" s="626"/>
      <c r="CQ49" s="627"/>
      <c r="CR49" s="656">
        <v>15054413</v>
      </c>
      <c r="CS49" s="647"/>
      <c r="CT49" s="647"/>
      <c r="CU49" s="647"/>
      <c r="CV49" s="647"/>
      <c r="CW49" s="647"/>
      <c r="CX49" s="647"/>
      <c r="CY49" s="675"/>
      <c r="CZ49" s="661">
        <v>100</v>
      </c>
      <c r="DA49" s="676"/>
      <c r="DB49" s="676"/>
      <c r="DC49" s="677"/>
      <c r="DD49" s="678">
        <v>9997643</v>
      </c>
      <c r="DE49" s="647"/>
      <c r="DF49" s="647"/>
      <c r="DG49" s="647"/>
      <c r="DH49" s="647"/>
      <c r="DI49" s="647"/>
      <c r="DJ49" s="647"/>
      <c r="DK49" s="675"/>
      <c r="DL49" s="679"/>
      <c r="DM49" s="680"/>
      <c r="DN49" s="680"/>
      <c r="DO49" s="680"/>
      <c r="DP49" s="680"/>
      <c r="DQ49" s="680"/>
      <c r="DR49" s="680"/>
      <c r="DS49" s="680"/>
      <c r="DT49" s="680"/>
      <c r="DU49" s="680"/>
      <c r="DV49" s="681"/>
      <c r="DW49" s="682"/>
      <c r="DX49" s="683"/>
      <c r="DY49" s="683"/>
      <c r="DZ49" s="683"/>
      <c r="EA49" s="683"/>
      <c r="EB49" s="683"/>
      <c r="EC49" s="684"/>
    </row>
  </sheetData>
  <sheetProtection algorithmName="SHA-512" hashValue="1Hv9X1w647mTAKxyHaBpsOmOYYnO91FR4FA0ej1iRs+gJZ/KyAXS2Uxq3FDBzwPLVhVWrtAe5Ghk03MfWSCPJA==" saltValue="KOT8caDLbVSgokc81eCeE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CD17:CQ17"/>
    <mergeCell ref="CR17:CY17"/>
    <mergeCell ref="CZ17:DC17"/>
    <mergeCell ref="DD17:DP17"/>
    <mergeCell ref="DQ17:EC17"/>
    <mergeCell ref="CD18:CQ18"/>
    <mergeCell ref="CR18:CY18"/>
    <mergeCell ref="CZ18:DC18"/>
    <mergeCell ref="DD18:DP18"/>
    <mergeCell ref="DQ18:EC18"/>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CD13:CQ13"/>
    <mergeCell ref="CR13:CY13"/>
    <mergeCell ref="CZ13:DC13"/>
    <mergeCell ref="DD13:DP13"/>
    <mergeCell ref="DQ13:EC13"/>
    <mergeCell ref="CD14:CQ14"/>
    <mergeCell ref="CR14:CY14"/>
    <mergeCell ref="CZ14:DC14"/>
    <mergeCell ref="DD14:DP14"/>
    <mergeCell ref="DQ14:EC14"/>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CD9:CQ9"/>
    <mergeCell ref="CR9:CY9"/>
    <mergeCell ref="CZ9:DC9"/>
    <mergeCell ref="DD9:DP9"/>
    <mergeCell ref="DQ9:EC9"/>
    <mergeCell ref="CD10:CQ10"/>
    <mergeCell ref="CR10:CY10"/>
    <mergeCell ref="CZ10:DC10"/>
    <mergeCell ref="DD10:DP10"/>
    <mergeCell ref="DQ10:EC10"/>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CD5:CQ5"/>
    <mergeCell ref="CR5:CY5"/>
    <mergeCell ref="CZ5:DC5"/>
    <mergeCell ref="DD5:DP5"/>
    <mergeCell ref="DQ5:EC5"/>
    <mergeCell ref="CD6:CQ6"/>
    <mergeCell ref="CR6:CY6"/>
    <mergeCell ref="CZ6:DC6"/>
    <mergeCell ref="DD6:DP6"/>
    <mergeCell ref="DQ6:EC6"/>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89" t="s">
        <v>290</v>
      </c>
      <c r="B2" s="689"/>
      <c r="C2" s="689"/>
      <c r="D2" s="689"/>
      <c r="E2" s="689"/>
      <c r="F2" s="689"/>
      <c r="G2" s="689"/>
      <c r="H2" s="689"/>
      <c r="I2" s="689"/>
      <c r="J2" s="689"/>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689"/>
      <c r="AO2" s="689"/>
      <c r="AP2" s="689"/>
      <c r="AQ2" s="689"/>
      <c r="AR2" s="689"/>
      <c r="AS2" s="689"/>
      <c r="AT2" s="689"/>
      <c r="AU2" s="689"/>
      <c r="AV2" s="689"/>
      <c r="AW2" s="689"/>
      <c r="AX2" s="689"/>
      <c r="AY2" s="689"/>
      <c r="AZ2" s="689"/>
      <c r="BA2" s="689"/>
      <c r="BB2" s="689"/>
      <c r="BC2" s="689"/>
      <c r="BD2" s="689"/>
      <c r="BE2" s="689"/>
      <c r="BF2" s="689"/>
      <c r="BG2" s="689"/>
      <c r="BH2" s="689"/>
      <c r="BI2" s="68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90" t="s">
        <v>297</v>
      </c>
      <c r="DK2" s="691"/>
      <c r="DL2" s="691"/>
      <c r="DM2" s="691"/>
      <c r="DN2" s="691"/>
      <c r="DO2" s="692"/>
      <c r="DP2" s="50"/>
      <c r="DQ2" s="690" t="s">
        <v>298</v>
      </c>
      <c r="DR2" s="691"/>
      <c r="DS2" s="691"/>
      <c r="DT2" s="691"/>
      <c r="DU2" s="691"/>
      <c r="DV2" s="691"/>
      <c r="DW2" s="691"/>
      <c r="DX2" s="691"/>
      <c r="DY2" s="691"/>
      <c r="DZ2" s="69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93" t="s">
        <v>432</v>
      </c>
      <c r="B4" s="693"/>
      <c r="C4" s="693"/>
      <c r="D4" s="693"/>
      <c r="E4" s="693"/>
      <c r="F4" s="693"/>
      <c r="G4" s="693"/>
      <c r="H4" s="693"/>
      <c r="I4" s="693"/>
      <c r="J4" s="693"/>
      <c r="K4" s="693"/>
      <c r="L4" s="693"/>
      <c r="M4" s="693"/>
      <c r="N4" s="693"/>
      <c r="O4" s="693"/>
      <c r="P4" s="693"/>
      <c r="Q4" s="693"/>
      <c r="R4" s="693"/>
      <c r="S4" s="693"/>
      <c r="T4" s="693"/>
      <c r="U4" s="693"/>
      <c r="V4" s="693"/>
      <c r="W4" s="693"/>
      <c r="X4" s="693"/>
      <c r="Y4" s="693"/>
      <c r="Z4" s="693"/>
      <c r="AA4" s="693"/>
      <c r="AB4" s="693"/>
      <c r="AC4" s="693"/>
      <c r="AD4" s="693"/>
      <c r="AE4" s="693"/>
      <c r="AF4" s="693"/>
      <c r="AG4" s="693"/>
      <c r="AH4" s="693"/>
      <c r="AI4" s="693"/>
      <c r="AJ4" s="693"/>
      <c r="AK4" s="693"/>
      <c r="AL4" s="693"/>
      <c r="AM4" s="693"/>
      <c r="AN4" s="693"/>
      <c r="AO4" s="693"/>
      <c r="AP4" s="693"/>
      <c r="AQ4" s="693"/>
      <c r="AR4" s="693"/>
      <c r="AS4" s="693"/>
      <c r="AT4" s="693"/>
      <c r="AU4" s="693"/>
      <c r="AV4" s="693"/>
      <c r="AW4" s="693"/>
      <c r="AX4" s="693"/>
      <c r="AY4" s="693"/>
      <c r="AZ4" s="56"/>
      <c r="BA4" s="56"/>
      <c r="BB4" s="56"/>
      <c r="BC4" s="56"/>
      <c r="BD4" s="56"/>
      <c r="BE4" s="67"/>
      <c r="BF4" s="67"/>
      <c r="BG4" s="67"/>
      <c r="BH4" s="67"/>
      <c r="BI4" s="67"/>
      <c r="BJ4" s="67"/>
      <c r="BK4" s="67"/>
      <c r="BL4" s="67"/>
      <c r="BM4" s="67"/>
      <c r="BN4" s="67"/>
      <c r="BO4" s="67"/>
      <c r="BP4" s="67"/>
      <c r="BQ4" s="694" t="s">
        <v>433</v>
      </c>
      <c r="BR4" s="694"/>
      <c r="BS4" s="694"/>
      <c r="BT4" s="694"/>
      <c r="BU4" s="694"/>
      <c r="BV4" s="694"/>
      <c r="BW4" s="694"/>
      <c r="BX4" s="694"/>
      <c r="BY4" s="694"/>
      <c r="BZ4" s="694"/>
      <c r="CA4" s="694"/>
      <c r="CB4" s="694"/>
      <c r="CC4" s="694"/>
      <c r="CD4" s="694"/>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7"/>
    </row>
    <row r="5" spans="1:131" s="47" customFormat="1" ht="26.25" customHeight="1" x14ac:dyDescent="0.2">
      <c r="A5" s="717" t="s">
        <v>434</v>
      </c>
      <c r="B5" s="718"/>
      <c r="C5" s="718"/>
      <c r="D5" s="718"/>
      <c r="E5" s="718"/>
      <c r="F5" s="718"/>
      <c r="G5" s="718"/>
      <c r="H5" s="718"/>
      <c r="I5" s="718"/>
      <c r="J5" s="718"/>
      <c r="K5" s="718"/>
      <c r="L5" s="718"/>
      <c r="M5" s="718"/>
      <c r="N5" s="718"/>
      <c r="O5" s="718"/>
      <c r="P5" s="719"/>
      <c r="Q5" s="711" t="s">
        <v>171</v>
      </c>
      <c r="R5" s="712"/>
      <c r="S5" s="712"/>
      <c r="T5" s="712"/>
      <c r="U5" s="723"/>
      <c r="V5" s="711" t="s">
        <v>435</v>
      </c>
      <c r="W5" s="712"/>
      <c r="X5" s="712"/>
      <c r="Y5" s="712"/>
      <c r="Z5" s="723"/>
      <c r="AA5" s="711" t="s">
        <v>436</v>
      </c>
      <c r="AB5" s="712"/>
      <c r="AC5" s="712"/>
      <c r="AD5" s="712"/>
      <c r="AE5" s="712"/>
      <c r="AF5" s="1002" t="s">
        <v>169</v>
      </c>
      <c r="AG5" s="712"/>
      <c r="AH5" s="712"/>
      <c r="AI5" s="712"/>
      <c r="AJ5" s="713"/>
      <c r="AK5" s="712" t="s">
        <v>437</v>
      </c>
      <c r="AL5" s="712"/>
      <c r="AM5" s="712"/>
      <c r="AN5" s="712"/>
      <c r="AO5" s="723"/>
      <c r="AP5" s="711" t="s">
        <v>438</v>
      </c>
      <c r="AQ5" s="712"/>
      <c r="AR5" s="712"/>
      <c r="AS5" s="712"/>
      <c r="AT5" s="723"/>
      <c r="AU5" s="711" t="s">
        <v>440</v>
      </c>
      <c r="AV5" s="712"/>
      <c r="AW5" s="712"/>
      <c r="AX5" s="712"/>
      <c r="AY5" s="713"/>
      <c r="AZ5" s="56"/>
      <c r="BA5" s="56"/>
      <c r="BB5" s="56"/>
      <c r="BC5" s="56"/>
      <c r="BD5" s="56"/>
      <c r="BE5" s="67"/>
      <c r="BF5" s="67"/>
      <c r="BG5" s="67"/>
      <c r="BH5" s="67"/>
      <c r="BI5" s="67"/>
      <c r="BJ5" s="67"/>
      <c r="BK5" s="67"/>
      <c r="BL5" s="67"/>
      <c r="BM5" s="67"/>
      <c r="BN5" s="67"/>
      <c r="BO5" s="67"/>
      <c r="BP5" s="67"/>
      <c r="BQ5" s="717" t="s">
        <v>441</v>
      </c>
      <c r="BR5" s="718"/>
      <c r="BS5" s="718"/>
      <c r="BT5" s="718"/>
      <c r="BU5" s="718"/>
      <c r="BV5" s="718"/>
      <c r="BW5" s="718"/>
      <c r="BX5" s="718"/>
      <c r="BY5" s="718"/>
      <c r="BZ5" s="718"/>
      <c r="CA5" s="718"/>
      <c r="CB5" s="718"/>
      <c r="CC5" s="718"/>
      <c r="CD5" s="718"/>
      <c r="CE5" s="718"/>
      <c r="CF5" s="718"/>
      <c r="CG5" s="719"/>
      <c r="CH5" s="711" t="s">
        <v>364</v>
      </c>
      <c r="CI5" s="712"/>
      <c r="CJ5" s="712"/>
      <c r="CK5" s="712"/>
      <c r="CL5" s="723"/>
      <c r="CM5" s="711" t="s">
        <v>317</v>
      </c>
      <c r="CN5" s="712"/>
      <c r="CO5" s="712"/>
      <c r="CP5" s="712"/>
      <c r="CQ5" s="723"/>
      <c r="CR5" s="711" t="s">
        <v>239</v>
      </c>
      <c r="CS5" s="712"/>
      <c r="CT5" s="712"/>
      <c r="CU5" s="712"/>
      <c r="CV5" s="723"/>
      <c r="CW5" s="711" t="s">
        <v>51</v>
      </c>
      <c r="CX5" s="712"/>
      <c r="CY5" s="712"/>
      <c r="CZ5" s="712"/>
      <c r="DA5" s="723"/>
      <c r="DB5" s="711" t="s">
        <v>406</v>
      </c>
      <c r="DC5" s="712"/>
      <c r="DD5" s="712"/>
      <c r="DE5" s="712"/>
      <c r="DF5" s="723"/>
      <c r="DG5" s="725" t="s">
        <v>237</v>
      </c>
      <c r="DH5" s="726"/>
      <c r="DI5" s="726"/>
      <c r="DJ5" s="726"/>
      <c r="DK5" s="727"/>
      <c r="DL5" s="725" t="s">
        <v>442</v>
      </c>
      <c r="DM5" s="726"/>
      <c r="DN5" s="726"/>
      <c r="DO5" s="726"/>
      <c r="DP5" s="727"/>
      <c r="DQ5" s="711" t="s">
        <v>444</v>
      </c>
      <c r="DR5" s="712"/>
      <c r="DS5" s="712"/>
      <c r="DT5" s="712"/>
      <c r="DU5" s="723"/>
      <c r="DV5" s="711" t="s">
        <v>440</v>
      </c>
      <c r="DW5" s="712"/>
      <c r="DX5" s="712"/>
      <c r="DY5" s="712"/>
      <c r="DZ5" s="713"/>
      <c r="EA5" s="67"/>
    </row>
    <row r="6" spans="1:131" s="47" customFormat="1" ht="26.25" customHeight="1" x14ac:dyDescent="0.2">
      <c r="A6" s="720"/>
      <c r="B6" s="721"/>
      <c r="C6" s="721"/>
      <c r="D6" s="721"/>
      <c r="E6" s="721"/>
      <c r="F6" s="721"/>
      <c r="G6" s="721"/>
      <c r="H6" s="721"/>
      <c r="I6" s="721"/>
      <c r="J6" s="721"/>
      <c r="K6" s="721"/>
      <c r="L6" s="721"/>
      <c r="M6" s="721"/>
      <c r="N6" s="721"/>
      <c r="O6" s="721"/>
      <c r="P6" s="722"/>
      <c r="Q6" s="714"/>
      <c r="R6" s="715"/>
      <c r="S6" s="715"/>
      <c r="T6" s="715"/>
      <c r="U6" s="724"/>
      <c r="V6" s="714"/>
      <c r="W6" s="715"/>
      <c r="X6" s="715"/>
      <c r="Y6" s="715"/>
      <c r="Z6" s="724"/>
      <c r="AA6" s="714"/>
      <c r="AB6" s="715"/>
      <c r="AC6" s="715"/>
      <c r="AD6" s="715"/>
      <c r="AE6" s="715"/>
      <c r="AF6" s="1003"/>
      <c r="AG6" s="715"/>
      <c r="AH6" s="715"/>
      <c r="AI6" s="715"/>
      <c r="AJ6" s="716"/>
      <c r="AK6" s="715"/>
      <c r="AL6" s="715"/>
      <c r="AM6" s="715"/>
      <c r="AN6" s="715"/>
      <c r="AO6" s="724"/>
      <c r="AP6" s="714"/>
      <c r="AQ6" s="715"/>
      <c r="AR6" s="715"/>
      <c r="AS6" s="715"/>
      <c r="AT6" s="724"/>
      <c r="AU6" s="714"/>
      <c r="AV6" s="715"/>
      <c r="AW6" s="715"/>
      <c r="AX6" s="715"/>
      <c r="AY6" s="716"/>
      <c r="AZ6" s="56"/>
      <c r="BA6" s="56"/>
      <c r="BB6" s="56"/>
      <c r="BC6" s="56"/>
      <c r="BD6" s="56"/>
      <c r="BE6" s="67"/>
      <c r="BF6" s="67"/>
      <c r="BG6" s="67"/>
      <c r="BH6" s="67"/>
      <c r="BI6" s="67"/>
      <c r="BJ6" s="67"/>
      <c r="BK6" s="67"/>
      <c r="BL6" s="67"/>
      <c r="BM6" s="67"/>
      <c r="BN6" s="67"/>
      <c r="BO6" s="67"/>
      <c r="BP6" s="67"/>
      <c r="BQ6" s="720"/>
      <c r="BR6" s="721"/>
      <c r="BS6" s="721"/>
      <c r="BT6" s="721"/>
      <c r="BU6" s="721"/>
      <c r="BV6" s="721"/>
      <c r="BW6" s="721"/>
      <c r="BX6" s="721"/>
      <c r="BY6" s="721"/>
      <c r="BZ6" s="721"/>
      <c r="CA6" s="721"/>
      <c r="CB6" s="721"/>
      <c r="CC6" s="721"/>
      <c r="CD6" s="721"/>
      <c r="CE6" s="721"/>
      <c r="CF6" s="721"/>
      <c r="CG6" s="722"/>
      <c r="CH6" s="714"/>
      <c r="CI6" s="715"/>
      <c r="CJ6" s="715"/>
      <c r="CK6" s="715"/>
      <c r="CL6" s="724"/>
      <c r="CM6" s="714"/>
      <c r="CN6" s="715"/>
      <c r="CO6" s="715"/>
      <c r="CP6" s="715"/>
      <c r="CQ6" s="724"/>
      <c r="CR6" s="714"/>
      <c r="CS6" s="715"/>
      <c r="CT6" s="715"/>
      <c r="CU6" s="715"/>
      <c r="CV6" s="724"/>
      <c r="CW6" s="714"/>
      <c r="CX6" s="715"/>
      <c r="CY6" s="715"/>
      <c r="CZ6" s="715"/>
      <c r="DA6" s="724"/>
      <c r="DB6" s="714"/>
      <c r="DC6" s="715"/>
      <c r="DD6" s="715"/>
      <c r="DE6" s="715"/>
      <c r="DF6" s="724"/>
      <c r="DG6" s="728"/>
      <c r="DH6" s="729"/>
      <c r="DI6" s="729"/>
      <c r="DJ6" s="729"/>
      <c r="DK6" s="730"/>
      <c r="DL6" s="728"/>
      <c r="DM6" s="729"/>
      <c r="DN6" s="729"/>
      <c r="DO6" s="729"/>
      <c r="DP6" s="730"/>
      <c r="DQ6" s="714"/>
      <c r="DR6" s="715"/>
      <c r="DS6" s="715"/>
      <c r="DT6" s="715"/>
      <c r="DU6" s="724"/>
      <c r="DV6" s="714"/>
      <c r="DW6" s="715"/>
      <c r="DX6" s="715"/>
      <c r="DY6" s="715"/>
      <c r="DZ6" s="716"/>
      <c r="EA6" s="67"/>
    </row>
    <row r="7" spans="1:131" s="47" customFormat="1" ht="26.25" customHeight="1" x14ac:dyDescent="0.2">
      <c r="A7" s="51">
        <v>1</v>
      </c>
      <c r="B7" s="695" t="s">
        <v>445</v>
      </c>
      <c r="C7" s="696"/>
      <c r="D7" s="696"/>
      <c r="E7" s="696"/>
      <c r="F7" s="696"/>
      <c r="G7" s="696"/>
      <c r="H7" s="696"/>
      <c r="I7" s="696"/>
      <c r="J7" s="696"/>
      <c r="K7" s="696"/>
      <c r="L7" s="696"/>
      <c r="M7" s="696"/>
      <c r="N7" s="696"/>
      <c r="O7" s="696"/>
      <c r="P7" s="697"/>
      <c r="Q7" s="698">
        <v>15517</v>
      </c>
      <c r="R7" s="699"/>
      <c r="S7" s="699"/>
      <c r="T7" s="699"/>
      <c r="U7" s="699"/>
      <c r="V7" s="699">
        <v>15054</v>
      </c>
      <c r="W7" s="699"/>
      <c r="X7" s="699"/>
      <c r="Y7" s="699"/>
      <c r="Z7" s="699"/>
      <c r="AA7" s="699">
        <v>463</v>
      </c>
      <c r="AB7" s="699"/>
      <c r="AC7" s="699"/>
      <c r="AD7" s="699"/>
      <c r="AE7" s="700"/>
      <c r="AF7" s="701">
        <v>421</v>
      </c>
      <c r="AG7" s="702"/>
      <c r="AH7" s="702"/>
      <c r="AI7" s="702"/>
      <c r="AJ7" s="703"/>
      <c r="AK7" s="704">
        <v>806</v>
      </c>
      <c r="AL7" s="699"/>
      <c r="AM7" s="699"/>
      <c r="AN7" s="699"/>
      <c r="AO7" s="699"/>
      <c r="AP7" s="699">
        <v>14896</v>
      </c>
      <c r="AQ7" s="699"/>
      <c r="AR7" s="699"/>
      <c r="AS7" s="699"/>
      <c r="AT7" s="699"/>
      <c r="AU7" s="705"/>
      <c r="AV7" s="705"/>
      <c r="AW7" s="705"/>
      <c r="AX7" s="705"/>
      <c r="AY7" s="706"/>
      <c r="AZ7" s="56"/>
      <c r="BA7" s="56"/>
      <c r="BB7" s="56"/>
      <c r="BC7" s="56"/>
      <c r="BD7" s="56"/>
      <c r="BE7" s="67"/>
      <c r="BF7" s="67"/>
      <c r="BG7" s="67"/>
      <c r="BH7" s="67"/>
      <c r="BI7" s="67"/>
      <c r="BJ7" s="67"/>
      <c r="BK7" s="67"/>
      <c r="BL7" s="67"/>
      <c r="BM7" s="67"/>
      <c r="BN7" s="67"/>
      <c r="BO7" s="67"/>
      <c r="BP7" s="67"/>
      <c r="BQ7" s="51">
        <v>1</v>
      </c>
      <c r="BR7" s="71"/>
      <c r="BS7" s="695" t="s">
        <v>533</v>
      </c>
      <c r="BT7" s="696"/>
      <c r="BU7" s="696"/>
      <c r="BV7" s="696"/>
      <c r="BW7" s="696"/>
      <c r="BX7" s="696"/>
      <c r="BY7" s="696"/>
      <c r="BZ7" s="696"/>
      <c r="CA7" s="696"/>
      <c r="CB7" s="696"/>
      <c r="CC7" s="696"/>
      <c r="CD7" s="696"/>
      <c r="CE7" s="696"/>
      <c r="CF7" s="696"/>
      <c r="CG7" s="697"/>
      <c r="CH7" s="707" t="s">
        <v>534</v>
      </c>
      <c r="CI7" s="708"/>
      <c r="CJ7" s="708"/>
      <c r="CK7" s="708"/>
      <c r="CL7" s="709"/>
      <c r="CM7" s="707">
        <v>73</v>
      </c>
      <c r="CN7" s="708"/>
      <c r="CO7" s="708"/>
      <c r="CP7" s="708"/>
      <c r="CQ7" s="709"/>
      <c r="CR7" s="707">
        <v>11</v>
      </c>
      <c r="CS7" s="708"/>
      <c r="CT7" s="708"/>
      <c r="CU7" s="708"/>
      <c r="CV7" s="709"/>
      <c r="CW7" s="707">
        <v>85</v>
      </c>
      <c r="CX7" s="708"/>
      <c r="CY7" s="708"/>
      <c r="CZ7" s="708"/>
      <c r="DA7" s="709"/>
      <c r="DB7" s="707" t="s">
        <v>192</v>
      </c>
      <c r="DC7" s="708"/>
      <c r="DD7" s="708"/>
      <c r="DE7" s="708"/>
      <c r="DF7" s="709"/>
      <c r="DG7" s="707" t="s">
        <v>192</v>
      </c>
      <c r="DH7" s="708"/>
      <c r="DI7" s="708"/>
      <c r="DJ7" s="708"/>
      <c r="DK7" s="709"/>
      <c r="DL7" s="707" t="s">
        <v>192</v>
      </c>
      <c r="DM7" s="708"/>
      <c r="DN7" s="708"/>
      <c r="DO7" s="708"/>
      <c r="DP7" s="709"/>
      <c r="DQ7" s="707" t="s">
        <v>192</v>
      </c>
      <c r="DR7" s="708"/>
      <c r="DS7" s="708"/>
      <c r="DT7" s="708"/>
      <c r="DU7" s="709"/>
      <c r="DV7" s="695"/>
      <c r="DW7" s="696"/>
      <c r="DX7" s="696"/>
      <c r="DY7" s="696"/>
      <c r="DZ7" s="710"/>
      <c r="EA7" s="67"/>
    </row>
    <row r="8" spans="1:131" s="47" customFormat="1" ht="26.25" customHeight="1" x14ac:dyDescent="0.2">
      <c r="A8" s="52">
        <v>2</v>
      </c>
      <c r="B8" s="731"/>
      <c r="C8" s="732"/>
      <c r="D8" s="732"/>
      <c r="E8" s="732"/>
      <c r="F8" s="732"/>
      <c r="G8" s="732"/>
      <c r="H8" s="732"/>
      <c r="I8" s="732"/>
      <c r="J8" s="732"/>
      <c r="K8" s="732"/>
      <c r="L8" s="732"/>
      <c r="M8" s="732"/>
      <c r="N8" s="732"/>
      <c r="O8" s="732"/>
      <c r="P8" s="733"/>
      <c r="Q8" s="734"/>
      <c r="R8" s="735"/>
      <c r="S8" s="735"/>
      <c r="T8" s="735"/>
      <c r="U8" s="735"/>
      <c r="V8" s="735"/>
      <c r="W8" s="735"/>
      <c r="X8" s="735"/>
      <c r="Y8" s="735"/>
      <c r="Z8" s="735"/>
      <c r="AA8" s="735"/>
      <c r="AB8" s="735"/>
      <c r="AC8" s="735"/>
      <c r="AD8" s="735"/>
      <c r="AE8" s="736"/>
      <c r="AF8" s="737"/>
      <c r="AG8" s="738"/>
      <c r="AH8" s="738"/>
      <c r="AI8" s="738"/>
      <c r="AJ8" s="739"/>
      <c r="AK8" s="740"/>
      <c r="AL8" s="735"/>
      <c r="AM8" s="735"/>
      <c r="AN8" s="735"/>
      <c r="AO8" s="735"/>
      <c r="AP8" s="735"/>
      <c r="AQ8" s="735"/>
      <c r="AR8" s="735"/>
      <c r="AS8" s="735"/>
      <c r="AT8" s="735"/>
      <c r="AU8" s="741"/>
      <c r="AV8" s="741"/>
      <c r="AW8" s="741"/>
      <c r="AX8" s="741"/>
      <c r="AY8" s="742"/>
      <c r="AZ8" s="56"/>
      <c r="BA8" s="56"/>
      <c r="BB8" s="56"/>
      <c r="BC8" s="56"/>
      <c r="BD8" s="56"/>
      <c r="BE8" s="67"/>
      <c r="BF8" s="67"/>
      <c r="BG8" s="67"/>
      <c r="BH8" s="67"/>
      <c r="BI8" s="67"/>
      <c r="BJ8" s="67"/>
      <c r="BK8" s="67"/>
      <c r="BL8" s="67"/>
      <c r="BM8" s="67"/>
      <c r="BN8" s="67"/>
      <c r="BO8" s="67"/>
      <c r="BP8" s="67"/>
      <c r="BQ8" s="52">
        <v>2</v>
      </c>
      <c r="BR8" s="72"/>
      <c r="BS8" s="731"/>
      <c r="BT8" s="732"/>
      <c r="BU8" s="732"/>
      <c r="BV8" s="732"/>
      <c r="BW8" s="732"/>
      <c r="BX8" s="732"/>
      <c r="BY8" s="732"/>
      <c r="BZ8" s="732"/>
      <c r="CA8" s="732"/>
      <c r="CB8" s="732"/>
      <c r="CC8" s="732"/>
      <c r="CD8" s="732"/>
      <c r="CE8" s="732"/>
      <c r="CF8" s="732"/>
      <c r="CG8" s="733"/>
      <c r="CH8" s="743"/>
      <c r="CI8" s="738"/>
      <c r="CJ8" s="738"/>
      <c r="CK8" s="738"/>
      <c r="CL8" s="744"/>
      <c r="CM8" s="743"/>
      <c r="CN8" s="738"/>
      <c r="CO8" s="738"/>
      <c r="CP8" s="738"/>
      <c r="CQ8" s="744"/>
      <c r="CR8" s="743"/>
      <c r="CS8" s="738"/>
      <c r="CT8" s="738"/>
      <c r="CU8" s="738"/>
      <c r="CV8" s="744"/>
      <c r="CW8" s="743"/>
      <c r="CX8" s="738"/>
      <c r="CY8" s="738"/>
      <c r="CZ8" s="738"/>
      <c r="DA8" s="744"/>
      <c r="DB8" s="743"/>
      <c r="DC8" s="738"/>
      <c r="DD8" s="738"/>
      <c r="DE8" s="738"/>
      <c r="DF8" s="744"/>
      <c r="DG8" s="743"/>
      <c r="DH8" s="738"/>
      <c r="DI8" s="738"/>
      <c r="DJ8" s="738"/>
      <c r="DK8" s="744"/>
      <c r="DL8" s="743"/>
      <c r="DM8" s="738"/>
      <c r="DN8" s="738"/>
      <c r="DO8" s="738"/>
      <c r="DP8" s="744"/>
      <c r="DQ8" s="743"/>
      <c r="DR8" s="738"/>
      <c r="DS8" s="738"/>
      <c r="DT8" s="738"/>
      <c r="DU8" s="744"/>
      <c r="DV8" s="731"/>
      <c r="DW8" s="732"/>
      <c r="DX8" s="732"/>
      <c r="DY8" s="732"/>
      <c r="DZ8" s="745"/>
      <c r="EA8" s="67"/>
    </row>
    <row r="9" spans="1:131" s="47" customFormat="1" ht="26.25" customHeight="1" x14ac:dyDescent="0.2">
      <c r="A9" s="52">
        <v>3</v>
      </c>
      <c r="B9" s="731"/>
      <c r="C9" s="732"/>
      <c r="D9" s="732"/>
      <c r="E9" s="732"/>
      <c r="F9" s="732"/>
      <c r="G9" s="732"/>
      <c r="H9" s="732"/>
      <c r="I9" s="732"/>
      <c r="J9" s="732"/>
      <c r="K9" s="732"/>
      <c r="L9" s="732"/>
      <c r="M9" s="732"/>
      <c r="N9" s="732"/>
      <c r="O9" s="732"/>
      <c r="P9" s="733"/>
      <c r="Q9" s="734"/>
      <c r="R9" s="735"/>
      <c r="S9" s="735"/>
      <c r="T9" s="735"/>
      <c r="U9" s="735"/>
      <c r="V9" s="735"/>
      <c r="W9" s="735"/>
      <c r="X9" s="735"/>
      <c r="Y9" s="735"/>
      <c r="Z9" s="735"/>
      <c r="AA9" s="735"/>
      <c r="AB9" s="735"/>
      <c r="AC9" s="735"/>
      <c r="AD9" s="735"/>
      <c r="AE9" s="736"/>
      <c r="AF9" s="737"/>
      <c r="AG9" s="738"/>
      <c r="AH9" s="738"/>
      <c r="AI9" s="738"/>
      <c r="AJ9" s="739"/>
      <c r="AK9" s="740"/>
      <c r="AL9" s="735"/>
      <c r="AM9" s="735"/>
      <c r="AN9" s="735"/>
      <c r="AO9" s="735"/>
      <c r="AP9" s="735"/>
      <c r="AQ9" s="735"/>
      <c r="AR9" s="735"/>
      <c r="AS9" s="735"/>
      <c r="AT9" s="735"/>
      <c r="AU9" s="741"/>
      <c r="AV9" s="741"/>
      <c r="AW9" s="741"/>
      <c r="AX9" s="741"/>
      <c r="AY9" s="742"/>
      <c r="AZ9" s="56"/>
      <c r="BA9" s="56"/>
      <c r="BB9" s="56"/>
      <c r="BC9" s="56"/>
      <c r="BD9" s="56"/>
      <c r="BE9" s="67"/>
      <c r="BF9" s="67"/>
      <c r="BG9" s="67"/>
      <c r="BH9" s="67"/>
      <c r="BI9" s="67"/>
      <c r="BJ9" s="67"/>
      <c r="BK9" s="67"/>
      <c r="BL9" s="67"/>
      <c r="BM9" s="67"/>
      <c r="BN9" s="67"/>
      <c r="BO9" s="67"/>
      <c r="BP9" s="67"/>
      <c r="BQ9" s="52">
        <v>3</v>
      </c>
      <c r="BR9" s="72"/>
      <c r="BS9" s="731"/>
      <c r="BT9" s="732"/>
      <c r="BU9" s="732"/>
      <c r="BV9" s="732"/>
      <c r="BW9" s="732"/>
      <c r="BX9" s="732"/>
      <c r="BY9" s="732"/>
      <c r="BZ9" s="732"/>
      <c r="CA9" s="732"/>
      <c r="CB9" s="732"/>
      <c r="CC9" s="732"/>
      <c r="CD9" s="732"/>
      <c r="CE9" s="732"/>
      <c r="CF9" s="732"/>
      <c r="CG9" s="733"/>
      <c r="CH9" s="743"/>
      <c r="CI9" s="738"/>
      <c r="CJ9" s="738"/>
      <c r="CK9" s="738"/>
      <c r="CL9" s="744"/>
      <c r="CM9" s="743"/>
      <c r="CN9" s="738"/>
      <c r="CO9" s="738"/>
      <c r="CP9" s="738"/>
      <c r="CQ9" s="744"/>
      <c r="CR9" s="743"/>
      <c r="CS9" s="738"/>
      <c r="CT9" s="738"/>
      <c r="CU9" s="738"/>
      <c r="CV9" s="744"/>
      <c r="CW9" s="743"/>
      <c r="CX9" s="738"/>
      <c r="CY9" s="738"/>
      <c r="CZ9" s="738"/>
      <c r="DA9" s="744"/>
      <c r="DB9" s="743"/>
      <c r="DC9" s="738"/>
      <c r="DD9" s="738"/>
      <c r="DE9" s="738"/>
      <c r="DF9" s="744"/>
      <c r="DG9" s="743"/>
      <c r="DH9" s="738"/>
      <c r="DI9" s="738"/>
      <c r="DJ9" s="738"/>
      <c r="DK9" s="744"/>
      <c r="DL9" s="743"/>
      <c r="DM9" s="738"/>
      <c r="DN9" s="738"/>
      <c r="DO9" s="738"/>
      <c r="DP9" s="744"/>
      <c r="DQ9" s="743"/>
      <c r="DR9" s="738"/>
      <c r="DS9" s="738"/>
      <c r="DT9" s="738"/>
      <c r="DU9" s="744"/>
      <c r="DV9" s="731"/>
      <c r="DW9" s="732"/>
      <c r="DX9" s="732"/>
      <c r="DY9" s="732"/>
      <c r="DZ9" s="745"/>
      <c r="EA9" s="67"/>
    </row>
    <row r="10" spans="1:131" s="47" customFormat="1" ht="26.25" customHeight="1" x14ac:dyDescent="0.2">
      <c r="A10" s="52">
        <v>4</v>
      </c>
      <c r="B10" s="731"/>
      <c r="C10" s="732"/>
      <c r="D10" s="732"/>
      <c r="E10" s="732"/>
      <c r="F10" s="732"/>
      <c r="G10" s="732"/>
      <c r="H10" s="732"/>
      <c r="I10" s="732"/>
      <c r="J10" s="732"/>
      <c r="K10" s="732"/>
      <c r="L10" s="732"/>
      <c r="M10" s="732"/>
      <c r="N10" s="732"/>
      <c r="O10" s="732"/>
      <c r="P10" s="733"/>
      <c r="Q10" s="734"/>
      <c r="R10" s="735"/>
      <c r="S10" s="735"/>
      <c r="T10" s="735"/>
      <c r="U10" s="735"/>
      <c r="V10" s="735"/>
      <c r="W10" s="735"/>
      <c r="X10" s="735"/>
      <c r="Y10" s="735"/>
      <c r="Z10" s="735"/>
      <c r="AA10" s="735"/>
      <c r="AB10" s="735"/>
      <c r="AC10" s="735"/>
      <c r="AD10" s="735"/>
      <c r="AE10" s="736"/>
      <c r="AF10" s="737"/>
      <c r="AG10" s="738"/>
      <c r="AH10" s="738"/>
      <c r="AI10" s="738"/>
      <c r="AJ10" s="739"/>
      <c r="AK10" s="740"/>
      <c r="AL10" s="735"/>
      <c r="AM10" s="735"/>
      <c r="AN10" s="735"/>
      <c r="AO10" s="735"/>
      <c r="AP10" s="735"/>
      <c r="AQ10" s="735"/>
      <c r="AR10" s="735"/>
      <c r="AS10" s="735"/>
      <c r="AT10" s="735"/>
      <c r="AU10" s="741"/>
      <c r="AV10" s="741"/>
      <c r="AW10" s="741"/>
      <c r="AX10" s="741"/>
      <c r="AY10" s="742"/>
      <c r="AZ10" s="56"/>
      <c r="BA10" s="56"/>
      <c r="BB10" s="56"/>
      <c r="BC10" s="56"/>
      <c r="BD10" s="56"/>
      <c r="BE10" s="67"/>
      <c r="BF10" s="67"/>
      <c r="BG10" s="67"/>
      <c r="BH10" s="67"/>
      <c r="BI10" s="67"/>
      <c r="BJ10" s="67"/>
      <c r="BK10" s="67"/>
      <c r="BL10" s="67"/>
      <c r="BM10" s="67"/>
      <c r="BN10" s="67"/>
      <c r="BO10" s="67"/>
      <c r="BP10" s="67"/>
      <c r="BQ10" s="52">
        <v>4</v>
      </c>
      <c r="BR10" s="72"/>
      <c r="BS10" s="731"/>
      <c r="BT10" s="732"/>
      <c r="BU10" s="732"/>
      <c r="BV10" s="732"/>
      <c r="BW10" s="732"/>
      <c r="BX10" s="732"/>
      <c r="BY10" s="732"/>
      <c r="BZ10" s="732"/>
      <c r="CA10" s="732"/>
      <c r="CB10" s="732"/>
      <c r="CC10" s="732"/>
      <c r="CD10" s="732"/>
      <c r="CE10" s="732"/>
      <c r="CF10" s="732"/>
      <c r="CG10" s="733"/>
      <c r="CH10" s="743"/>
      <c r="CI10" s="738"/>
      <c r="CJ10" s="738"/>
      <c r="CK10" s="738"/>
      <c r="CL10" s="744"/>
      <c r="CM10" s="743"/>
      <c r="CN10" s="738"/>
      <c r="CO10" s="738"/>
      <c r="CP10" s="738"/>
      <c r="CQ10" s="744"/>
      <c r="CR10" s="743"/>
      <c r="CS10" s="738"/>
      <c r="CT10" s="738"/>
      <c r="CU10" s="738"/>
      <c r="CV10" s="744"/>
      <c r="CW10" s="743"/>
      <c r="CX10" s="738"/>
      <c r="CY10" s="738"/>
      <c r="CZ10" s="738"/>
      <c r="DA10" s="744"/>
      <c r="DB10" s="743"/>
      <c r="DC10" s="738"/>
      <c r="DD10" s="738"/>
      <c r="DE10" s="738"/>
      <c r="DF10" s="744"/>
      <c r="DG10" s="743"/>
      <c r="DH10" s="738"/>
      <c r="DI10" s="738"/>
      <c r="DJ10" s="738"/>
      <c r="DK10" s="744"/>
      <c r="DL10" s="743"/>
      <c r="DM10" s="738"/>
      <c r="DN10" s="738"/>
      <c r="DO10" s="738"/>
      <c r="DP10" s="744"/>
      <c r="DQ10" s="743"/>
      <c r="DR10" s="738"/>
      <c r="DS10" s="738"/>
      <c r="DT10" s="738"/>
      <c r="DU10" s="744"/>
      <c r="DV10" s="731"/>
      <c r="DW10" s="732"/>
      <c r="DX10" s="732"/>
      <c r="DY10" s="732"/>
      <c r="DZ10" s="745"/>
      <c r="EA10" s="67"/>
    </row>
    <row r="11" spans="1:131" s="47" customFormat="1" ht="26.25" customHeight="1" x14ac:dyDescent="0.2">
      <c r="A11" s="52">
        <v>5</v>
      </c>
      <c r="B11" s="731"/>
      <c r="C11" s="732"/>
      <c r="D11" s="732"/>
      <c r="E11" s="732"/>
      <c r="F11" s="732"/>
      <c r="G11" s="732"/>
      <c r="H11" s="732"/>
      <c r="I11" s="732"/>
      <c r="J11" s="732"/>
      <c r="K11" s="732"/>
      <c r="L11" s="732"/>
      <c r="M11" s="732"/>
      <c r="N11" s="732"/>
      <c r="O11" s="732"/>
      <c r="P11" s="733"/>
      <c r="Q11" s="734"/>
      <c r="R11" s="735"/>
      <c r="S11" s="735"/>
      <c r="T11" s="735"/>
      <c r="U11" s="735"/>
      <c r="V11" s="735"/>
      <c r="W11" s="735"/>
      <c r="X11" s="735"/>
      <c r="Y11" s="735"/>
      <c r="Z11" s="735"/>
      <c r="AA11" s="735"/>
      <c r="AB11" s="735"/>
      <c r="AC11" s="735"/>
      <c r="AD11" s="735"/>
      <c r="AE11" s="736"/>
      <c r="AF11" s="737"/>
      <c r="AG11" s="738"/>
      <c r="AH11" s="738"/>
      <c r="AI11" s="738"/>
      <c r="AJ11" s="739"/>
      <c r="AK11" s="740"/>
      <c r="AL11" s="735"/>
      <c r="AM11" s="735"/>
      <c r="AN11" s="735"/>
      <c r="AO11" s="735"/>
      <c r="AP11" s="735"/>
      <c r="AQ11" s="735"/>
      <c r="AR11" s="735"/>
      <c r="AS11" s="735"/>
      <c r="AT11" s="735"/>
      <c r="AU11" s="741"/>
      <c r="AV11" s="741"/>
      <c r="AW11" s="741"/>
      <c r="AX11" s="741"/>
      <c r="AY11" s="742"/>
      <c r="AZ11" s="56"/>
      <c r="BA11" s="56"/>
      <c r="BB11" s="56"/>
      <c r="BC11" s="56"/>
      <c r="BD11" s="56"/>
      <c r="BE11" s="67"/>
      <c r="BF11" s="67"/>
      <c r="BG11" s="67"/>
      <c r="BH11" s="67"/>
      <c r="BI11" s="67"/>
      <c r="BJ11" s="67"/>
      <c r="BK11" s="67"/>
      <c r="BL11" s="67"/>
      <c r="BM11" s="67"/>
      <c r="BN11" s="67"/>
      <c r="BO11" s="67"/>
      <c r="BP11" s="67"/>
      <c r="BQ11" s="52">
        <v>5</v>
      </c>
      <c r="BR11" s="72"/>
      <c r="BS11" s="731"/>
      <c r="BT11" s="732"/>
      <c r="BU11" s="732"/>
      <c r="BV11" s="732"/>
      <c r="BW11" s="732"/>
      <c r="BX11" s="732"/>
      <c r="BY11" s="732"/>
      <c r="BZ11" s="732"/>
      <c r="CA11" s="732"/>
      <c r="CB11" s="732"/>
      <c r="CC11" s="732"/>
      <c r="CD11" s="732"/>
      <c r="CE11" s="732"/>
      <c r="CF11" s="732"/>
      <c r="CG11" s="733"/>
      <c r="CH11" s="743"/>
      <c r="CI11" s="738"/>
      <c r="CJ11" s="738"/>
      <c r="CK11" s="738"/>
      <c r="CL11" s="744"/>
      <c r="CM11" s="743"/>
      <c r="CN11" s="738"/>
      <c r="CO11" s="738"/>
      <c r="CP11" s="738"/>
      <c r="CQ11" s="744"/>
      <c r="CR11" s="743"/>
      <c r="CS11" s="738"/>
      <c r="CT11" s="738"/>
      <c r="CU11" s="738"/>
      <c r="CV11" s="744"/>
      <c r="CW11" s="743"/>
      <c r="CX11" s="738"/>
      <c r="CY11" s="738"/>
      <c r="CZ11" s="738"/>
      <c r="DA11" s="744"/>
      <c r="DB11" s="743"/>
      <c r="DC11" s="738"/>
      <c r="DD11" s="738"/>
      <c r="DE11" s="738"/>
      <c r="DF11" s="744"/>
      <c r="DG11" s="743"/>
      <c r="DH11" s="738"/>
      <c r="DI11" s="738"/>
      <c r="DJ11" s="738"/>
      <c r="DK11" s="744"/>
      <c r="DL11" s="743"/>
      <c r="DM11" s="738"/>
      <c r="DN11" s="738"/>
      <c r="DO11" s="738"/>
      <c r="DP11" s="744"/>
      <c r="DQ11" s="743"/>
      <c r="DR11" s="738"/>
      <c r="DS11" s="738"/>
      <c r="DT11" s="738"/>
      <c r="DU11" s="744"/>
      <c r="DV11" s="731"/>
      <c r="DW11" s="732"/>
      <c r="DX11" s="732"/>
      <c r="DY11" s="732"/>
      <c r="DZ11" s="745"/>
      <c r="EA11" s="67"/>
    </row>
    <row r="12" spans="1:131" s="47" customFormat="1" ht="26.25" customHeight="1" x14ac:dyDescent="0.2">
      <c r="A12" s="52">
        <v>6</v>
      </c>
      <c r="B12" s="731"/>
      <c r="C12" s="732"/>
      <c r="D12" s="732"/>
      <c r="E12" s="732"/>
      <c r="F12" s="732"/>
      <c r="G12" s="732"/>
      <c r="H12" s="732"/>
      <c r="I12" s="732"/>
      <c r="J12" s="732"/>
      <c r="K12" s="732"/>
      <c r="L12" s="732"/>
      <c r="M12" s="732"/>
      <c r="N12" s="732"/>
      <c r="O12" s="732"/>
      <c r="P12" s="733"/>
      <c r="Q12" s="734"/>
      <c r="R12" s="735"/>
      <c r="S12" s="735"/>
      <c r="T12" s="735"/>
      <c r="U12" s="735"/>
      <c r="V12" s="735"/>
      <c r="W12" s="735"/>
      <c r="X12" s="735"/>
      <c r="Y12" s="735"/>
      <c r="Z12" s="735"/>
      <c r="AA12" s="735"/>
      <c r="AB12" s="735"/>
      <c r="AC12" s="735"/>
      <c r="AD12" s="735"/>
      <c r="AE12" s="736"/>
      <c r="AF12" s="737"/>
      <c r="AG12" s="738"/>
      <c r="AH12" s="738"/>
      <c r="AI12" s="738"/>
      <c r="AJ12" s="739"/>
      <c r="AK12" s="740"/>
      <c r="AL12" s="735"/>
      <c r="AM12" s="735"/>
      <c r="AN12" s="735"/>
      <c r="AO12" s="735"/>
      <c r="AP12" s="735"/>
      <c r="AQ12" s="735"/>
      <c r="AR12" s="735"/>
      <c r="AS12" s="735"/>
      <c r="AT12" s="735"/>
      <c r="AU12" s="741"/>
      <c r="AV12" s="741"/>
      <c r="AW12" s="741"/>
      <c r="AX12" s="741"/>
      <c r="AY12" s="742"/>
      <c r="AZ12" s="56"/>
      <c r="BA12" s="56"/>
      <c r="BB12" s="56"/>
      <c r="BC12" s="56"/>
      <c r="BD12" s="56"/>
      <c r="BE12" s="67"/>
      <c r="BF12" s="67"/>
      <c r="BG12" s="67"/>
      <c r="BH12" s="67"/>
      <c r="BI12" s="67"/>
      <c r="BJ12" s="67"/>
      <c r="BK12" s="67"/>
      <c r="BL12" s="67"/>
      <c r="BM12" s="67"/>
      <c r="BN12" s="67"/>
      <c r="BO12" s="67"/>
      <c r="BP12" s="67"/>
      <c r="BQ12" s="52">
        <v>6</v>
      </c>
      <c r="BR12" s="72"/>
      <c r="BS12" s="731"/>
      <c r="BT12" s="732"/>
      <c r="BU12" s="732"/>
      <c r="BV12" s="732"/>
      <c r="BW12" s="732"/>
      <c r="BX12" s="732"/>
      <c r="BY12" s="732"/>
      <c r="BZ12" s="732"/>
      <c r="CA12" s="732"/>
      <c r="CB12" s="732"/>
      <c r="CC12" s="732"/>
      <c r="CD12" s="732"/>
      <c r="CE12" s="732"/>
      <c r="CF12" s="732"/>
      <c r="CG12" s="733"/>
      <c r="CH12" s="743"/>
      <c r="CI12" s="738"/>
      <c r="CJ12" s="738"/>
      <c r="CK12" s="738"/>
      <c r="CL12" s="744"/>
      <c r="CM12" s="743"/>
      <c r="CN12" s="738"/>
      <c r="CO12" s="738"/>
      <c r="CP12" s="738"/>
      <c r="CQ12" s="744"/>
      <c r="CR12" s="743"/>
      <c r="CS12" s="738"/>
      <c r="CT12" s="738"/>
      <c r="CU12" s="738"/>
      <c r="CV12" s="744"/>
      <c r="CW12" s="743"/>
      <c r="CX12" s="738"/>
      <c r="CY12" s="738"/>
      <c r="CZ12" s="738"/>
      <c r="DA12" s="744"/>
      <c r="DB12" s="743"/>
      <c r="DC12" s="738"/>
      <c r="DD12" s="738"/>
      <c r="DE12" s="738"/>
      <c r="DF12" s="744"/>
      <c r="DG12" s="743"/>
      <c r="DH12" s="738"/>
      <c r="DI12" s="738"/>
      <c r="DJ12" s="738"/>
      <c r="DK12" s="744"/>
      <c r="DL12" s="743"/>
      <c r="DM12" s="738"/>
      <c r="DN12" s="738"/>
      <c r="DO12" s="738"/>
      <c r="DP12" s="744"/>
      <c r="DQ12" s="743"/>
      <c r="DR12" s="738"/>
      <c r="DS12" s="738"/>
      <c r="DT12" s="738"/>
      <c r="DU12" s="744"/>
      <c r="DV12" s="731"/>
      <c r="DW12" s="732"/>
      <c r="DX12" s="732"/>
      <c r="DY12" s="732"/>
      <c r="DZ12" s="745"/>
      <c r="EA12" s="67"/>
    </row>
    <row r="13" spans="1:131" s="47" customFormat="1" ht="26.25" customHeight="1" x14ac:dyDescent="0.2">
      <c r="A13" s="52">
        <v>7</v>
      </c>
      <c r="B13" s="731"/>
      <c r="C13" s="732"/>
      <c r="D13" s="732"/>
      <c r="E13" s="732"/>
      <c r="F13" s="732"/>
      <c r="G13" s="732"/>
      <c r="H13" s="732"/>
      <c r="I13" s="732"/>
      <c r="J13" s="732"/>
      <c r="K13" s="732"/>
      <c r="L13" s="732"/>
      <c r="M13" s="732"/>
      <c r="N13" s="732"/>
      <c r="O13" s="732"/>
      <c r="P13" s="733"/>
      <c r="Q13" s="734"/>
      <c r="R13" s="735"/>
      <c r="S13" s="735"/>
      <c r="T13" s="735"/>
      <c r="U13" s="735"/>
      <c r="V13" s="735"/>
      <c r="W13" s="735"/>
      <c r="X13" s="735"/>
      <c r="Y13" s="735"/>
      <c r="Z13" s="735"/>
      <c r="AA13" s="735"/>
      <c r="AB13" s="735"/>
      <c r="AC13" s="735"/>
      <c r="AD13" s="735"/>
      <c r="AE13" s="736"/>
      <c r="AF13" s="737"/>
      <c r="AG13" s="738"/>
      <c r="AH13" s="738"/>
      <c r="AI13" s="738"/>
      <c r="AJ13" s="739"/>
      <c r="AK13" s="740"/>
      <c r="AL13" s="735"/>
      <c r="AM13" s="735"/>
      <c r="AN13" s="735"/>
      <c r="AO13" s="735"/>
      <c r="AP13" s="735"/>
      <c r="AQ13" s="735"/>
      <c r="AR13" s="735"/>
      <c r="AS13" s="735"/>
      <c r="AT13" s="735"/>
      <c r="AU13" s="741"/>
      <c r="AV13" s="741"/>
      <c r="AW13" s="741"/>
      <c r="AX13" s="741"/>
      <c r="AY13" s="742"/>
      <c r="AZ13" s="56"/>
      <c r="BA13" s="56"/>
      <c r="BB13" s="56"/>
      <c r="BC13" s="56"/>
      <c r="BD13" s="56"/>
      <c r="BE13" s="67"/>
      <c r="BF13" s="67"/>
      <c r="BG13" s="67"/>
      <c r="BH13" s="67"/>
      <c r="BI13" s="67"/>
      <c r="BJ13" s="67"/>
      <c r="BK13" s="67"/>
      <c r="BL13" s="67"/>
      <c r="BM13" s="67"/>
      <c r="BN13" s="67"/>
      <c r="BO13" s="67"/>
      <c r="BP13" s="67"/>
      <c r="BQ13" s="52">
        <v>7</v>
      </c>
      <c r="BR13" s="72"/>
      <c r="BS13" s="731"/>
      <c r="BT13" s="732"/>
      <c r="BU13" s="732"/>
      <c r="BV13" s="732"/>
      <c r="BW13" s="732"/>
      <c r="BX13" s="732"/>
      <c r="BY13" s="732"/>
      <c r="BZ13" s="732"/>
      <c r="CA13" s="732"/>
      <c r="CB13" s="732"/>
      <c r="CC13" s="732"/>
      <c r="CD13" s="732"/>
      <c r="CE13" s="732"/>
      <c r="CF13" s="732"/>
      <c r="CG13" s="733"/>
      <c r="CH13" s="743"/>
      <c r="CI13" s="738"/>
      <c r="CJ13" s="738"/>
      <c r="CK13" s="738"/>
      <c r="CL13" s="744"/>
      <c r="CM13" s="743"/>
      <c r="CN13" s="738"/>
      <c r="CO13" s="738"/>
      <c r="CP13" s="738"/>
      <c r="CQ13" s="744"/>
      <c r="CR13" s="743"/>
      <c r="CS13" s="738"/>
      <c r="CT13" s="738"/>
      <c r="CU13" s="738"/>
      <c r="CV13" s="744"/>
      <c r="CW13" s="743"/>
      <c r="CX13" s="738"/>
      <c r="CY13" s="738"/>
      <c r="CZ13" s="738"/>
      <c r="DA13" s="744"/>
      <c r="DB13" s="743"/>
      <c r="DC13" s="738"/>
      <c r="DD13" s="738"/>
      <c r="DE13" s="738"/>
      <c r="DF13" s="744"/>
      <c r="DG13" s="743"/>
      <c r="DH13" s="738"/>
      <c r="DI13" s="738"/>
      <c r="DJ13" s="738"/>
      <c r="DK13" s="744"/>
      <c r="DL13" s="743"/>
      <c r="DM13" s="738"/>
      <c r="DN13" s="738"/>
      <c r="DO13" s="738"/>
      <c r="DP13" s="744"/>
      <c r="DQ13" s="743"/>
      <c r="DR13" s="738"/>
      <c r="DS13" s="738"/>
      <c r="DT13" s="738"/>
      <c r="DU13" s="744"/>
      <c r="DV13" s="731"/>
      <c r="DW13" s="732"/>
      <c r="DX13" s="732"/>
      <c r="DY13" s="732"/>
      <c r="DZ13" s="745"/>
      <c r="EA13" s="67"/>
    </row>
    <row r="14" spans="1:131" s="47" customFormat="1" ht="26.25" customHeight="1" x14ac:dyDescent="0.2">
      <c r="A14" s="52">
        <v>8</v>
      </c>
      <c r="B14" s="731"/>
      <c r="C14" s="732"/>
      <c r="D14" s="732"/>
      <c r="E14" s="732"/>
      <c r="F14" s="732"/>
      <c r="G14" s="732"/>
      <c r="H14" s="732"/>
      <c r="I14" s="732"/>
      <c r="J14" s="732"/>
      <c r="K14" s="732"/>
      <c r="L14" s="732"/>
      <c r="M14" s="732"/>
      <c r="N14" s="732"/>
      <c r="O14" s="732"/>
      <c r="P14" s="733"/>
      <c r="Q14" s="734"/>
      <c r="R14" s="735"/>
      <c r="S14" s="735"/>
      <c r="T14" s="735"/>
      <c r="U14" s="735"/>
      <c r="V14" s="735"/>
      <c r="W14" s="735"/>
      <c r="X14" s="735"/>
      <c r="Y14" s="735"/>
      <c r="Z14" s="735"/>
      <c r="AA14" s="735"/>
      <c r="AB14" s="735"/>
      <c r="AC14" s="735"/>
      <c r="AD14" s="735"/>
      <c r="AE14" s="736"/>
      <c r="AF14" s="737"/>
      <c r="AG14" s="738"/>
      <c r="AH14" s="738"/>
      <c r="AI14" s="738"/>
      <c r="AJ14" s="739"/>
      <c r="AK14" s="740"/>
      <c r="AL14" s="735"/>
      <c r="AM14" s="735"/>
      <c r="AN14" s="735"/>
      <c r="AO14" s="735"/>
      <c r="AP14" s="735"/>
      <c r="AQ14" s="735"/>
      <c r="AR14" s="735"/>
      <c r="AS14" s="735"/>
      <c r="AT14" s="735"/>
      <c r="AU14" s="741"/>
      <c r="AV14" s="741"/>
      <c r="AW14" s="741"/>
      <c r="AX14" s="741"/>
      <c r="AY14" s="742"/>
      <c r="AZ14" s="56"/>
      <c r="BA14" s="56"/>
      <c r="BB14" s="56"/>
      <c r="BC14" s="56"/>
      <c r="BD14" s="56"/>
      <c r="BE14" s="67"/>
      <c r="BF14" s="67"/>
      <c r="BG14" s="67"/>
      <c r="BH14" s="67"/>
      <c r="BI14" s="67"/>
      <c r="BJ14" s="67"/>
      <c r="BK14" s="67"/>
      <c r="BL14" s="67"/>
      <c r="BM14" s="67"/>
      <c r="BN14" s="67"/>
      <c r="BO14" s="67"/>
      <c r="BP14" s="67"/>
      <c r="BQ14" s="52">
        <v>8</v>
      </c>
      <c r="BR14" s="72"/>
      <c r="BS14" s="731"/>
      <c r="BT14" s="732"/>
      <c r="BU14" s="732"/>
      <c r="BV14" s="732"/>
      <c r="BW14" s="732"/>
      <c r="BX14" s="732"/>
      <c r="BY14" s="732"/>
      <c r="BZ14" s="732"/>
      <c r="CA14" s="732"/>
      <c r="CB14" s="732"/>
      <c r="CC14" s="732"/>
      <c r="CD14" s="732"/>
      <c r="CE14" s="732"/>
      <c r="CF14" s="732"/>
      <c r="CG14" s="733"/>
      <c r="CH14" s="743"/>
      <c r="CI14" s="738"/>
      <c r="CJ14" s="738"/>
      <c r="CK14" s="738"/>
      <c r="CL14" s="744"/>
      <c r="CM14" s="743"/>
      <c r="CN14" s="738"/>
      <c r="CO14" s="738"/>
      <c r="CP14" s="738"/>
      <c r="CQ14" s="744"/>
      <c r="CR14" s="743"/>
      <c r="CS14" s="738"/>
      <c r="CT14" s="738"/>
      <c r="CU14" s="738"/>
      <c r="CV14" s="744"/>
      <c r="CW14" s="743"/>
      <c r="CX14" s="738"/>
      <c r="CY14" s="738"/>
      <c r="CZ14" s="738"/>
      <c r="DA14" s="744"/>
      <c r="DB14" s="743"/>
      <c r="DC14" s="738"/>
      <c r="DD14" s="738"/>
      <c r="DE14" s="738"/>
      <c r="DF14" s="744"/>
      <c r="DG14" s="743"/>
      <c r="DH14" s="738"/>
      <c r="DI14" s="738"/>
      <c r="DJ14" s="738"/>
      <c r="DK14" s="744"/>
      <c r="DL14" s="743"/>
      <c r="DM14" s="738"/>
      <c r="DN14" s="738"/>
      <c r="DO14" s="738"/>
      <c r="DP14" s="744"/>
      <c r="DQ14" s="743"/>
      <c r="DR14" s="738"/>
      <c r="DS14" s="738"/>
      <c r="DT14" s="738"/>
      <c r="DU14" s="744"/>
      <c r="DV14" s="731"/>
      <c r="DW14" s="732"/>
      <c r="DX14" s="732"/>
      <c r="DY14" s="732"/>
      <c r="DZ14" s="745"/>
      <c r="EA14" s="67"/>
    </row>
    <row r="15" spans="1:131" s="47" customFormat="1" ht="26.25" customHeight="1" x14ac:dyDescent="0.2">
      <c r="A15" s="52">
        <v>9</v>
      </c>
      <c r="B15" s="731"/>
      <c r="C15" s="732"/>
      <c r="D15" s="732"/>
      <c r="E15" s="732"/>
      <c r="F15" s="732"/>
      <c r="G15" s="732"/>
      <c r="H15" s="732"/>
      <c r="I15" s="732"/>
      <c r="J15" s="732"/>
      <c r="K15" s="732"/>
      <c r="L15" s="732"/>
      <c r="M15" s="732"/>
      <c r="N15" s="732"/>
      <c r="O15" s="732"/>
      <c r="P15" s="733"/>
      <c r="Q15" s="734"/>
      <c r="R15" s="735"/>
      <c r="S15" s="735"/>
      <c r="T15" s="735"/>
      <c r="U15" s="735"/>
      <c r="V15" s="735"/>
      <c r="W15" s="735"/>
      <c r="X15" s="735"/>
      <c r="Y15" s="735"/>
      <c r="Z15" s="735"/>
      <c r="AA15" s="735"/>
      <c r="AB15" s="735"/>
      <c r="AC15" s="735"/>
      <c r="AD15" s="735"/>
      <c r="AE15" s="736"/>
      <c r="AF15" s="737"/>
      <c r="AG15" s="738"/>
      <c r="AH15" s="738"/>
      <c r="AI15" s="738"/>
      <c r="AJ15" s="739"/>
      <c r="AK15" s="740"/>
      <c r="AL15" s="735"/>
      <c r="AM15" s="735"/>
      <c r="AN15" s="735"/>
      <c r="AO15" s="735"/>
      <c r="AP15" s="735"/>
      <c r="AQ15" s="735"/>
      <c r="AR15" s="735"/>
      <c r="AS15" s="735"/>
      <c r="AT15" s="735"/>
      <c r="AU15" s="741"/>
      <c r="AV15" s="741"/>
      <c r="AW15" s="741"/>
      <c r="AX15" s="741"/>
      <c r="AY15" s="742"/>
      <c r="AZ15" s="56"/>
      <c r="BA15" s="56"/>
      <c r="BB15" s="56"/>
      <c r="BC15" s="56"/>
      <c r="BD15" s="56"/>
      <c r="BE15" s="67"/>
      <c r="BF15" s="67"/>
      <c r="BG15" s="67"/>
      <c r="BH15" s="67"/>
      <c r="BI15" s="67"/>
      <c r="BJ15" s="67"/>
      <c r="BK15" s="67"/>
      <c r="BL15" s="67"/>
      <c r="BM15" s="67"/>
      <c r="BN15" s="67"/>
      <c r="BO15" s="67"/>
      <c r="BP15" s="67"/>
      <c r="BQ15" s="52">
        <v>9</v>
      </c>
      <c r="BR15" s="72"/>
      <c r="BS15" s="731"/>
      <c r="BT15" s="732"/>
      <c r="BU15" s="732"/>
      <c r="BV15" s="732"/>
      <c r="BW15" s="732"/>
      <c r="BX15" s="732"/>
      <c r="BY15" s="732"/>
      <c r="BZ15" s="732"/>
      <c r="CA15" s="732"/>
      <c r="CB15" s="732"/>
      <c r="CC15" s="732"/>
      <c r="CD15" s="732"/>
      <c r="CE15" s="732"/>
      <c r="CF15" s="732"/>
      <c r="CG15" s="733"/>
      <c r="CH15" s="743"/>
      <c r="CI15" s="738"/>
      <c r="CJ15" s="738"/>
      <c r="CK15" s="738"/>
      <c r="CL15" s="744"/>
      <c r="CM15" s="743"/>
      <c r="CN15" s="738"/>
      <c r="CO15" s="738"/>
      <c r="CP15" s="738"/>
      <c r="CQ15" s="744"/>
      <c r="CR15" s="743"/>
      <c r="CS15" s="738"/>
      <c r="CT15" s="738"/>
      <c r="CU15" s="738"/>
      <c r="CV15" s="744"/>
      <c r="CW15" s="743"/>
      <c r="CX15" s="738"/>
      <c r="CY15" s="738"/>
      <c r="CZ15" s="738"/>
      <c r="DA15" s="744"/>
      <c r="DB15" s="743"/>
      <c r="DC15" s="738"/>
      <c r="DD15" s="738"/>
      <c r="DE15" s="738"/>
      <c r="DF15" s="744"/>
      <c r="DG15" s="743"/>
      <c r="DH15" s="738"/>
      <c r="DI15" s="738"/>
      <c r="DJ15" s="738"/>
      <c r="DK15" s="744"/>
      <c r="DL15" s="743"/>
      <c r="DM15" s="738"/>
      <c r="DN15" s="738"/>
      <c r="DO15" s="738"/>
      <c r="DP15" s="744"/>
      <c r="DQ15" s="743"/>
      <c r="DR15" s="738"/>
      <c r="DS15" s="738"/>
      <c r="DT15" s="738"/>
      <c r="DU15" s="744"/>
      <c r="DV15" s="731"/>
      <c r="DW15" s="732"/>
      <c r="DX15" s="732"/>
      <c r="DY15" s="732"/>
      <c r="DZ15" s="745"/>
      <c r="EA15" s="67"/>
    </row>
    <row r="16" spans="1:131" s="47" customFormat="1" ht="26.25" customHeight="1" x14ac:dyDescent="0.2">
      <c r="A16" s="52">
        <v>10</v>
      </c>
      <c r="B16" s="731"/>
      <c r="C16" s="732"/>
      <c r="D16" s="732"/>
      <c r="E16" s="732"/>
      <c r="F16" s="732"/>
      <c r="G16" s="732"/>
      <c r="H16" s="732"/>
      <c r="I16" s="732"/>
      <c r="J16" s="732"/>
      <c r="K16" s="732"/>
      <c r="L16" s="732"/>
      <c r="M16" s="732"/>
      <c r="N16" s="732"/>
      <c r="O16" s="732"/>
      <c r="P16" s="733"/>
      <c r="Q16" s="734"/>
      <c r="R16" s="735"/>
      <c r="S16" s="735"/>
      <c r="T16" s="735"/>
      <c r="U16" s="735"/>
      <c r="V16" s="735"/>
      <c r="W16" s="735"/>
      <c r="X16" s="735"/>
      <c r="Y16" s="735"/>
      <c r="Z16" s="735"/>
      <c r="AA16" s="735"/>
      <c r="AB16" s="735"/>
      <c r="AC16" s="735"/>
      <c r="AD16" s="735"/>
      <c r="AE16" s="736"/>
      <c r="AF16" s="737"/>
      <c r="AG16" s="738"/>
      <c r="AH16" s="738"/>
      <c r="AI16" s="738"/>
      <c r="AJ16" s="739"/>
      <c r="AK16" s="740"/>
      <c r="AL16" s="735"/>
      <c r="AM16" s="735"/>
      <c r="AN16" s="735"/>
      <c r="AO16" s="735"/>
      <c r="AP16" s="735"/>
      <c r="AQ16" s="735"/>
      <c r="AR16" s="735"/>
      <c r="AS16" s="735"/>
      <c r="AT16" s="735"/>
      <c r="AU16" s="741"/>
      <c r="AV16" s="741"/>
      <c r="AW16" s="741"/>
      <c r="AX16" s="741"/>
      <c r="AY16" s="742"/>
      <c r="AZ16" s="56"/>
      <c r="BA16" s="56"/>
      <c r="BB16" s="56"/>
      <c r="BC16" s="56"/>
      <c r="BD16" s="56"/>
      <c r="BE16" s="67"/>
      <c r="BF16" s="67"/>
      <c r="BG16" s="67"/>
      <c r="BH16" s="67"/>
      <c r="BI16" s="67"/>
      <c r="BJ16" s="67"/>
      <c r="BK16" s="67"/>
      <c r="BL16" s="67"/>
      <c r="BM16" s="67"/>
      <c r="BN16" s="67"/>
      <c r="BO16" s="67"/>
      <c r="BP16" s="67"/>
      <c r="BQ16" s="52">
        <v>10</v>
      </c>
      <c r="BR16" s="72"/>
      <c r="BS16" s="731"/>
      <c r="BT16" s="732"/>
      <c r="BU16" s="732"/>
      <c r="BV16" s="732"/>
      <c r="BW16" s="732"/>
      <c r="BX16" s="732"/>
      <c r="BY16" s="732"/>
      <c r="BZ16" s="732"/>
      <c r="CA16" s="732"/>
      <c r="CB16" s="732"/>
      <c r="CC16" s="732"/>
      <c r="CD16" s="732"/>
      <c r="CE16" s="732"/>
      <c r="CF16" s="732"/>
      <c r="CG16" s="733"/>
      <c r="CH16" s="743"/>
      <c r="CI16" s="738"/>
      <c r="CJ16" s="738"/>
      <c r="CK16" s="738"/>
      <c r="CL16" s="744"/>
      <c r="CM16" s="743"/>
      <c r="CN16" s="738"/>
      <c r="CO16" s="738"/>
      <c r="CP16" s="738"/>
      <c r="CQ16" s="744"/>
      <c r="CR16" s="743"/>
      <c r="CS16" s="738"/>
      <c r="CT16" s="738"/>
      <c r="CU16" s="738"/>
      <c r="CV16" s="744"/>
      <c r="CW16" s="743"/>
      <c r="CX16" s="738"/>
      <c r="CY16" s="738"/>
      <c r="CZ16" s="738"/>
      <c r="DA16" s="744"/>
      <c r="DB16" s="743"/>
      <c r="DC16" s="738"/>
      <c r="DD16" s="738"/>
      <c r="DE16" s="738"/>
      <c r="DF16" s="744"/>
      <c r="DG16" s="743"/>
      <c r="DH16" s="738"/>
      <c r="DI16" s="738"/>
      <c r="DJ16" s="738"/>
      <c r="DK16" s="744"/>
      <c r="DL16" s="743"/>
      <c r="DM16" s="738"/>
      <c r="DN16" s="738"/>
      <c r="DO16" s="738"/>
      <c r="DP16" s="744"/>
      <c r="DQ16" s="743"/>
      <c r="DR16" s="738"/>
      <c r="DS16" s="738"/>
      <c r="DT16" s="738"/>
      <c r="DU16" s="744"/>
      <c r="DV16" s="731"/>
      <c r="DW16" s="732"/>
      <c r="DX16" s="732"/>
      <c r="DY16" s="732"/>
      <c r="DZ16" s="745"/>
      <c r="EA16" s="67"/>
    </row>
    <row r="17" spans="1:131" s="47" customFormat="1" ht="26.25" customHeight="1" x14ac:dyDescent="0.2">
      <c r="A17" s="52">
        <v>11</v>
      </c>
      <c r="B17" s="731"/>
      <c r="C17" s="732"/>
      <c r="D17" s="732"/>
      <c r="E17" s="732"/>
      <c r="F17" s="732"/>
      <c r="G17" s="732"/>
      <c r="H17" s="732"/>
      <c r="I17" s="732"/>
      <c r="J17" s="732"/>
      <c r="K17" s="732"/>
      <c r="L17" s="732"/>
      <c r="M17" s="732"/>
      <c r="N17" s="732"/>
      <c r="O17" s="732"/>
      <c r="P17" s="733"/>
      <c r="Q17" s="734"/>
      <c r="R17" s="735"/>
      <c r="S17" s="735"/>
      <c r="T17" s="735"/>
      <c r="U17" s="735"/>
      <c r="V17" s="735"/>
      <c r="W17" s="735"/>
      <c r="X17" s="735"/>
      <c r="Y17" s="735"/>
      <c r="Z17" s="735"/>
      <c r="AA17" s="735"/>
      <c r="AB17" s="735"/>
      <c r="AC17" s="735"/>
      <c r="AD17" s="735"/>
      <c r="AE17" s="736"/>
      <c r="AF17" s="737"/>
      <c r="AG17" s="738"/>
      <c r="AH17" s="738"/>
      <c r="AI17" s="738"/>
      <c r="AJ17" s="739"/>
      <c r="AK17" s="740"/>
      <c r="AL17" s="735"/>
      <c r="AM17" s="735"/>
      <c r="AN17" s="735"/>
      <c r="AO17" s="735"/>
      <c r="AP17" s="735"/>
      <c r="AQ17" s="735"/>
      <c r="AR17" s="735"/>
      <c r="AS17" s="735"/>
      <c r="AT17" s="735"/>
      <c r="AU17" s="741"/>
      <c r="AV17" s="741"/>
      <c r="AW17" s="741"/>
      <c r="AX17" s="741"/>
      <c r="AY17" s="742"/>
      <c r="AZ17" s="56"/>
      <c r="BA17" s="56"/>
      <c r="BB17" s="56"/>
      <c r="BC17" s="56"/>
      <c r="BD17" s="56"/>
      <c r="BE17" s="67"/>
      <c r="BF17" s="67"/>
      <c r="BG17" s="67"/>
      <c r="BH17" s="67"/>
      <c r="BI17" s="67"/>
      <c r="BJ17" s="67"/>
      <c r="BK17" s="67"/>
      <c r="BL17" s="67"/>
      <c r="BM17" s="67"/>
      <c r="BN17" s="67"/>
      <c r="BO17" s="67"/>
      <c r="BP17" s="67"/>
      <c r="BQ17" s="52">
        <v>11</v>
      </c>
      <c r="BR17" s="72"/>
      <c r="BS17" s="731"/>
      <c r="BT17" s="732"/>
      <c r="BU17" s="732"/>
      <c r="BV17" s="732"/>
      <c r="BW17" s="732"/>
      <c r="BX17" s="732"/>
      <c r="BY17" s="732"/>
      <c r="BZ17" s="732"/>
      <c r="CA17" s="732"/>
      <c r="CB17" s="732"/>
      <c r="CC17" s="732"/>
      <c r="CD17" s="732"/>
      <c r="CE17" s="732"/>
      <c r="CF17" s="732"/>
      <c r="CG17" s="733"/>
      <c r="CH17" s="743"/>
      <c r="CI17" s="738"/>
      <c r="CJ17" s="738"/>
      <c r="CK17" s="738"/>
      <c r="CL17" s="744"/>
      <c r="CM17" s="743"/>
      <c r="CN17" s="738"/>
      <c r="CO17" s="738"/>
      <c r="CP17" s="738"/>
      <c r="CQ17" s="744"/>
      <c r="CR17" s="743"/>
      <c r="CS17" s="738"/>
      <c r="CT17" s="738"/>
      <c r="CU17" s="738"/>
      <c r="CV17" s="744"/>
      <c r="CW17" s="743"/>
      <c r="CX17" s="738"/>
      <c r="CY17" s="738"/>
      <c r="CZ17" s="738"/>
      <c r="DA17" s="744"/>
      <c r="DB17" s="743"/>
      <c r="DC17" s="738"/>
      <c r="DD17" s="738"/>
      <c r="DE17" s="738"/>
      <c r="DF17" s="744"/>
      <c r="DG17" s="743"/>
      <c r="DH17" s="738"/>
      <c r="DI17" s="738"/>
      <c r="DJ17" s="738"/>
      <c r="DK17" s="744"/>
      <c r="DL17" s="743"/>
      <c r="DM17" s="738"/>
      <c r="DN17" s="738"/>
      <c r="DO17" s="738"/>
      <c r="DP17" s="744"/>
      <c r="DQ17" s="743"/>
      <c r="DR17" s="738"/>
      <c r="DS17" s="738"/>
      <c r="DT17" s="738"/>
      <c r="DU17" s="744"/>
      <c r="DV17" s="731"/>
      <c r="DW17" s="732"/>
      <c r="DX17" s="732"/>
      <c r="DY17" s="732"/>
      <c r="DZ17" s="745"/>
      <c r="EA17" s="67"/>
    </row>
    <row r="18" spans="1:131" s="47" customFormat="1" ht="26.25" customHeight="1" x14ac:dyDescent="0.2">
      <c r="A18" s="52">
        <v>12</v>
      </c>
      <c r="B18" s="731"/>
      <c r="C18" s="732"/>
      <c r="D18" s="732"/>
      <c r="E18" s="732"/>
      <c r="F18" s="732"/>
      <c r="G18" s="732"/>
      <c r="H18" s="732"/>
      <c r="I18" s="732"/>
      <c r="J18" s="732"/>
      <c r="K18" s="732"/>
      <c r="L18" s="732"/>
      <c r="M18" s="732"/>
      <c r="N18" s="732"/>
      <c r="O18" s="732"/>
      <c r="P18" s="733"/>
      <c r="Q18" s="734"/>
      <c r="R18" s="735"/>
      <c r="S18" s="735"/>
      <c r="T18" s="735"/>
      <c r="U18" s="735"/>
      <c r="V18" s="735"/>
      <c r="W18" s="735"/>
      <c r="X18" s="735"/>
      <c r="Y18" s="735"/>
      <c r="Z18" s="735"/>
      <c r="AA18" s="735"/>
      <c r="AB18" s="735"/>
      <c r="AC18" s="735"/>
      <c r="AD18" s="735"/>
      <c r="AE18" s="736"/>
      <c r="AF18" s="737"/>
      <c r="AG18" s="738"/>
      <c r="AH18" s="738"/>
      <c r="AI18" s="738"/>
      <c r="AJ18" s="739"/>
      <c r="AK18" s="740"/>
      <c r="AL18" s="735"/>
      <c r="AM18" s="735"/>
      <c r="AN18" s="735"/>
      <c r="AO18" s="735"/>
      <c r="AP18" s="735"/>
      <c r="AQ18" s="735"/>
      <c r="AR18" s="735"/>
      <c r="AS18" s="735"/>
      <c r="AT18" s="735"/>
      <c r="AU18" s="741"/>
      <c r="AV18" s="741"/>
      <c r="AW18" s="741"/>
      <c r="AX18" s="741"/>
      <c r="AY18" s="742"/>
      <c r="AZ18" s="56"/>
      <c r="BA18" s="56"/>
      <c r="BB18" s="56"/>
      <c r="BC18" s="56"/>
      <c r="BD18" s="56"/>
      <c r="BE18" s="67"/>
      <c r="BF18" s="67"/>
      <c r="BG18" s="67"/>
      <c r="BH18" s="67"/>
      <c r="BI18" s="67"/>
      <c r="BJ18" s="67"/>
      <c r="BK18" s="67"/>
      <c r="BL18" s="67"/>
      <c r="BM18" s="67"/>
      <c r="BN18" s="67"/>
      <c r="BO18" s="67"/>
      <c r="BP18" s="67"/>
      <c r="BQ18" s="52">
        <v>12</v>
      </c>
      <c r="BR18" s="72"/>
      <c r="BS18" s="731"/>
      <c r="BT18" s="732"/>
      <c r="BU18" s="732"/>
      <c r="BV18" s="732"/>
      <c r="BW18" s="732"/>
      <c r="BX18" s="732"/>
      <c r="BY18" s="732"/>
      <c r="BZ18" s="732"/>
      <c r="CA18" s="732"/>
      <c r="CB18" s="732"/>
      <c r="CC18" s="732"/>
      <c r="CD18" s="732"/>
      <c r="CE18" s="732"/>
      <c r="CF18" s="732"/>
      <c r="CG18" s="733"/>
      <c r="CH18" s="743"/>
      <c r="CI18" s="738"/>
      <c r="CJ18" s="738"/>
      <c r="CK18" s="738"/>
      <c r="CL18" s="744"/>
      <c r="CM18" s="743"/>
      <c r="CN18" s="738"/>
      <c r="CO18" s="738"/>
      <c r="CP18" s="738"/>
      <c r="CQ18" s="744"/>
      <c r="CR18" s="743"/>
      <c r="CS18" s="738"/>
      <c r="CT18" s="738"/>
      <c r="CU18" s="738"/>
      <c r="CV18" s="744"/>
      <c r="CW18" s="743"/>
      <c r="CX18" s="738"/>
      <c r="CY18" s="738"/>
      <c r="CZ18" s="738"/>
      <c r="DA18" s="744"/>
      <c r="DB18" s="743"/>
      <c r="DC18" s="738"/>
      <c r="DD18" s="738"/>
      <c r="DE18" s="738"/>
      <c r="DF18" s="744"/>
      <c r="DG18" s="743"/>
      <c r="DH18" s="738"/>
      <c r="DI18" s="738"/>
      <c r="DJ18" s="738"/>
      <c r="DK18" s="744"/>
      <c r="DL18" s="743"/>
      <c r="DM18" s="738"/>
      <c r="DN18" s="738"/>
      <c r="DO18" s="738"/>
      <c r="DP18" s="744"/>
      <c r="DQ18" s="743"/>
      <c r="DR18" s="738"/>
      <c r="DS18" s="738"/>
      <c r="DT18" s="738"/>
      <c r="DU18" s="744"/>
      <c r="DV18" s="731"/>
      <c r="DW18" s="732"/>
      <c r="DX18" s="732"/>
      <c r="DY18" s="732"/>
      <c r="DZ18" s="745"/>
      <c r="EA18" s="67"/>
    </row>
    <row r="19" spans="1:131" s="47" customFormat="1" ht="26.25" customHeight="1" x14ac:dyDescent="0.2">
      <c r="A19" s="52">
        <v>13</v>
      </c>
      <c r="B19" s="731"/>
      <c r="C19" s="732"/>
      <c r="D19" s="732"/>
      <c r="E19" s="732"/>
      <c r="F19" s="732"/>
      <c r="G19" s="732"/>
      <c r="H19" s="732"/>
      <c r="I19" s="732"/>
      <c r="J19" s="732"/>
      <c r="K19" s="732"/>
      <c r="L19" s="732"/>
      <c r="M19" s="732"/>
      <c r="N19" s="732"/>
      <c r="O19" s="732"/>
      <c r="P19" s="733"/>
      <c r="Q19" s="734"/>
      <c r="R19" s="735"/>
      <c r="S19" s="735"/>
      <c r="T19" s="735"/>
      <c r="U19" s="735"/>
      <c r="V19" s="735"/>
      <c r="W19" s="735"/>
      <c r="X19" s="735"/>
      <c r="Y19" s="735"/>
      <c r="Z19" s="735"/>
      <c r="AA19" s="735"/>
      <c r="AB19" s="735"/>
      <c r="AC19" s="735"/>
      <c r="AD19" s="735"/>
      <c r="AE19" s="736"/>
      <c r="AF19" s="737"/>
      <c r="AG19" s="738"/>
      <c r="AH19" s="738"/>
      <c r="AI19" s="738"/>
      <c r="AJ19" s="739"/>
      <c r="AK19" s="740"/>
      <c r="AL19" s="735"/>
      <c r="AM19" s="735"/>
      <c r="AN19" s="735"/>
      <c r="AO19" s="735"/>
      <c r="AP19" s="735"/>
      <c r="AQ19" s="735"/>
      <c r="AR19" s="735"/>
      <c r="AS19" s="735"/>
      <c r="AT19" s="735"/>
      <c r="AU19" s="741"/>
      <c r="AV19" s="741"/>
      <c r="AW19" s="741"/>
      <c r="AX19" s="741"/>
      <c r="AY19" s="742"/>
      <c r="AZ19" s="56"/>
      <c r="BA19" s="56"/>
      <c r="BB19" s="56"/>
      <c r="BC19" s="56"/>
      <c r="BD19" s="56"/>
      <c r="BE19" s="67"/>
      <c r="BF19" s="67"/>
      <c r="BG19" s="67"/>
      <c r="BH19" s="67"/>
      <c r="BI19" s="67"/>
      <c r="BJ19" s="67"/>
      <c r="BK19" s="67"/>
      <c r="BL19" s="67"/>
      <c r="BM19" s="67"/>
      <c r="BN19" s="67"/>
      <c r="BO19" s="67"/>
      <c r="BP19" s="67"/>
      <c r="BQ19" s="52">
        <v>13</v>
      </c>
      <c r="BR19" s="72"/>
      <c r="BS19" s="731"/>
      <c r="BT19" s="732"/>
      <c r="BU19" s="732"/>
      <c r="BV19" s="732"/>
      <c r="BW19" s="732"/>
      <c r="BX19" s="732"/>
      <c r="BY19" s="732"/>
      <c r="BZ19" s="732"/>
      <c r="CA19" s="732"/>
      <c r="CB19" s="732"/>
      <c r="CC19" s="732"/>
      <c r="CD19" s="732"/>
      <c r="CE19" s="732"/>
      <c r="CF19" s="732"/>
      <c r="CG19" s="733"/>
      <c r="CH19" s="743"/>
      <c r="CI19" s="738"/>
      <c r="CJ19" s="738"/>
      <c r="CK19" s="738"/>
      <c r="CL19" s="744"/>
      <c r="CM19" s="743"/>
      <c r="CN19" s="738"/>
      <c r="CO19" s="738"/>
      <c r="CP19" s="738"/>
      <c r="CQ19" s="744"/>
      <c r="CR19" s="743"/>
      <c r="CS19" s="738"/>
      <c r="CT19" s="738"/>
      <c r="CU19" s="738"/>
      <c r="CV19" s="744"/>
      <c r="CW19" s="743"/>
      <c r="CX19" s="738"/>
      <c r="CY19" s="738"/>
      <c r="CZ19" s="738"/>
      <c r="DA19" s="744"/>
      <c r="DB19" s="743"/>
      <c r="DC19" s="738"/>
      <c r="DD19" s="738"/>
      <c r="DE19" s="738"/>
      <c r="DF19" s="744"/>
      <c r="DG19" s="743"/>
      <c r="DH19" s="738"/>
      <c r="DI19" s="738"/>
      <c r="DJ19" s="738"/>
      <c r="DK19" s="744"/>
      <c r="DL19" s="743"/>
      <c r="DM19" s="738"/>
      <c r="DN19" s="738"/>
      <c r="DO19" s="738"/>
      <c r="DP19" s="744"/>
      <c r="DQ19" s="743"/>
      <c r="DR19" s="738"/>
      <c r="DS19" s="738"/>
      <c r="DT19" s="738"/>
      <c r="DU19" s="744"/>
      <c r="DV19" s="731"/>
      <c r="DW19" s="732"/>
      <c r="DX19" s="732"/>
      <c r="DY19" s="732"/>
      <c r="DZ19" s="745"/>
      <c r="EA19" s="67"/>
    </row>
    <row r="20" spans="1:131" s="47" customFormat="1" ht="26.25" customHeight="1" x14ac:dyDescent="0.2">
      <c r="A20" s="52">
        <v>14</v>
      </c>
      <c r="B20" s="731"/>
      <c r="C20" s="732"/>
      <c r="D20" s="732"/>
      <c r="E20" s="732"/>
      <c r="F20" s="732"/>
      <c r="G20" s="732"/>
      <c r="H20" s="732"/>
      <c r="I20" s="732"/>
      <c r="J20" s="732"/>
      <c r="K20" s="732"/>
      <c r="L20" s="732"/>
      <c r="M20" s="732"/>
      <c r="N20" s="732"/>
      <c r="O20" s="732"/>
      <c r="P20" s="733"/>
      <c r="Q20" s="734"/>
      <c r="R20" s="735"/>
      <c r="S20" s="735"/>
      <c r="T20" s="735"/>
      <c r="U20" s="735"/>
      <c r="V20" s="735"/>
      <c r="W20" s="735"/>
      <c r="X20" s="735"/>
      <c r="Y20" s="735"/>
      <c r="Z20" s="735"/>
      <c r="AA20" s="735"/>
      <c r="AB20" s="735"/>
      <c r="AC20" s="735"/>
      <c r="AD20" s="735"/>
      <c r="AE20" s="736"/>
      <c r="AF20" s="737"/>
      <c r="AG20" s="738"/>
      <c r="AH20" s="738"/>
      <c r="AI20" s="738"/>
      <c r="AJ20" s="739"/>
      <c r="AK20" s="740"/>
      <c r="AL20" s="735"/>
      <c r="AM20" s="735"/>
      <c r="AN20" s="735"/>
      <c r="AO20" s="735"/>
      <c r="AP20" s="735"/>
      <c r="AQ20" s="735"/>
      <c r="AR20" s="735"/>
      <c r="AS20" s="735"/>
      <c r="AT20" s="735"/>
      <c r="AU20" s="741"/>
      <c r="AV20" s="741"/>
      <c r="AW20" s="741"/>
      <c r="AX20" s="741"/>
      <c r="AY20" s="742"/>
      <c r="AZ20" s="56"/>
      <c r="BA20" s="56"/>
      <c r="BB20" s="56"/>
      <c r="BC20" s="56"/>
      <c r="BD20" s="56"/>
      <c r="BE20" s="67"/>
      <c r="BF20" s="67"/>
      <c r="BG20" s="67"/>
      <c r="BH20" s="67"/>
      <c r="BI20" s="67"/>
      <c r="BJ20" s="67"/>
      <c r="BK20" s="67"/>
      <c r="BL20" s="67"/>
      <c r="BM20" s="67"/>
      <c r="BN20" s="67"/>
      <c r="BO20" s="67"/>
      <c r="BP20" s="67"/>
      <c r="BQ20" s="52">
        <v>14</v>
      </c>
      <c r="BR20" s="72"/>
      <c r="BS20" s="731"/>
      <c r="BT20" s="732"/>
      <c r="BU20" s="732"/>
      <c r="BV20" s="732"/>
      <c r="BW20" s="732"/>
      <c r="BX20" s="732"/>
      <c r="BY20" s="732"/>
      <c r="BZ20" s="732"/>
      <c r="CA20" s="732"/>
      <c r="CB20" s="732"/>
      <c r="CC20" s="732"/>
      <c r="CD20" s="732"/>
      <c r="CE20" s="732"/>
      <c r="CF20" s="732"/>
      <c r="CG20" s="733"/>
      <c r="CH20" s="743"/>
      <c r="CI20" s="738"/>
      <c r="CJ20" s="738"/>
      <c r="CK20" s="738"/>
      <c r="CL20" s="744"/>
      <c r="CM20" s="743"/>
      <c r="CN20" s="738"/>
      <c r="CO20" s="738"/>
      <c r="CP20" s="738"/>
      <c r="CQ20" s="744"/>
      <c r="CR20" s="743"/>
      <c r="CS20" s="738"/>
      <c r="CT20" s="738"/>
      <c r="CU20" s="738"/>
      <c r="CV20" s="744"/>
      <c r="CW20" s="743"/>
      <c r="CX20" s="738"/>
      <c r="CY20" s="738"/>
      <c r="CZ20" s="738"/>
      <c r="DA20" s="744"/>
      <c r="DB20" s="743"/>
      <c r="DC20" s="738"/>
      <c r="DD20" s="738"/>
      <c r="DE20" s="738"/>
      <c r="DF20" s="744"/>
      <c r="DG20" s="743"/>
      <c r="DH20" s="738"/>
      <c r="DI20" s="738"/>
      <c r="DJ20" s="738"/>
      <c r="DK20" s="744"/>
      <c r="DL20" s="743"/>
      <c r="DM20" s="738"/>
      <c r="DN20" s="738"/>
      <c r="DO20" s="738"/>
      <c r="DP20" s="744"/>
      <c r="DQ20" s="743"/>
      <c r="DR20" s="738"/>
      <c r="DS20" s="738"/>
      <c r="DT20" s="738"/>
      <c r="DU20" s="744"/>
      <c r="DV20" s="731"/>
      <c r="DW20" s="732"/>
      <c r="DX20" s="732"/>
      <c r="DY20" s="732"/>
      <c r="DZ20" s="745"/>
      <c r="EA20" s="67"/>
    </row>
    <row r="21" spans="1:131" s="47" customFormat="1" ht="26.25" customHeight="1" x14ac:dyDescent="0.2">
      <c r="A21" s="52">
        <v>15</v>
      </c>
      <c r="B21" s="731"/>
      <c r="C21" s="732"/>
      <c r="D21" s="732"/>
      <c r="E21" s="732"/>
      <c r="F21" s="732"/>
      <c r="G21" s="732"/>
      <c r="H21" s="732"/>
      <c r="I21" s="732"/>
      <c r="J21" s="732"/>
      <c r="K21" s="732"/>
      <c r="L21" s="732"/>
      <c r="M21" s="732"/>
      <c r="N21" s="732"/>
      <c r="O21" s="732"/>
      <c r="P21" s="733"/>
      <c r="Q21" s="734"/>
      <c r="R21" s="735"/>
      <c r="S21" s="735"/>
      <c r="T21" s="735"/>
      <c r="U21" s="735"/>
      <c r="V21" s="735"/>
      <c r="W21" s="735"/>
      <c r="X21" s="735"/>
      <c r="Y21" s="735"/>
      <c r="Z21" s="735"/>
      <c r="AA21" s="735"/>
      <c r="AB21" s="735"/>
      <c r="AC21" s="735"/>
      <c r="AD21" s="735"/>
      <c r="AE21" s="736"/>
      <c r="AF21" s="737"/>
      <c r="AG21" s="738"/>
      <c r="AH21" s="738"/>
      <c r="AI21" s="738"/>
      <c r="AJ21" s="739"/>
      <c r="AK21" s="740"/>
      <c r="AL21" s="735"/>
      <c r="AM21" s="735"/>
      <c r="AN21" s="735"/>
      <c r="AO21" s="735"/>
      <c r="AP21" s="735"/>
      <c r="AQ21" s="735"/>
      <c r="AR21" s="735"/>
      <c r="AS21" s="735"/>
      <c r="AT21" s="735"/>
      <c r="AU21" s="741"/>
      <c r="AV21" s="741"/>
      <c r="AW21" s="741"/>
      <c r="AX21" s="741"/>
      <c r="AY21" s="742"/>
      <c r="AZ21" s="56"/>
      <c r="BA21" s="56"/>
      <c r="BB21" s="56"/>
      <c r="BC21" s="56"/>
      <c r="BD21" s="56"/>
      <c r="BE21" s="67"/>
      <c r="BF21" s="67"/>
      <c r="BG21" s="67"/>
      <c r="BH21" s="67"/>
      <c r="BI21" s="67"/>
      <c r="BJ21" s="67"/>
      <c r="BK21" s="67"/>
      <c r="BL21" s="67"/>
      <c r="BM21" s="67"/>
      <c r="BN21" s="67"/>
      <c r="BO21" s="67"/>
      <c r="BP21" s="67"/>
      <c r="BQ21" s="52">
        <v>15</v>
      </c>
      <c r="BR21" s="72"/>
      <c r="BS21" s="731"/>
      <c r="BT21" s="732"/>
      <c r="BU21" s="732"/>
      <c r="BV21" s="732"/>
      <c r="BW21" s="732"/>
      <c r="BX21" s="732"/>
      <c r="BY21" s="732"/>
      <c r="BZ21" s="732"/>
      <c r="CA21" s="732"/>
      <c r="CB21" s="732"/>
      <c r="CC21" s="732"/>
      <c r="CD21" s="732"/>
      <c r="CE21" s="732"/>
      <c r="CF21" s="732"/>
      <c r="CG21" s="733"/>
      <c r="CH21" s="743"/>
      <c r="CI21" s="738"/>
      <c r="CJ21" s="738"/>
      <c r="CK21" s="738"/>
      <c r="CL21" s="744"/>
      <c r="CM21" s="743"/>
      <c r="CN21" s="738"/>
      <c r="CO21" s="738"/>
      <c r="CP21" s="738"/>
      <c r="CQ21" s="744"/>
      <c r="CR21" s="743"/>
      <c r="CS21" s="738"/>
      <c r="CT21" s="738"/>
      <c r="CU21" s="738"/>
      <c r="CV21" s="744"/>
      <c r="CW21" s="743"/>
      <c r="CX21" s="738"/>
      <c r="CY21" s="738"/>
      <c r="CZ21" s="738"/>
      <c r="DA21" s="744"/>
      <c r="DB21" s="743"/>
      <c r="DC21" s="738"/>
      <c r="DD21" s="738"/>
      <c r="DE21" s="738"/>
      <c r="DF21" s="744"/>
      <c r="DG21" s="743"/>
      <c r="DH21" s="738"/>
      <c r="DI21" s="738"/>
      <c r="DJ21" s="738"/>
      <c r="DK21" s="744"/>
      <c r="DL21" s="743"/>
      <c r="DM21" s="738"/>
      <c r="DN21" s="738"/>
      <c r="DO21" s="738"/>
      <c r="DP21" s="744"/>
      <c r="DQ21" s="743"/>
      <c r="DR21" s="738"/>
      <c r="DS21" s="738"/>
      <c r="DT21" s="738"/>
      <c r="DU21" s="744"/>
      <c r="DV21" s="731"/>
      <c r="DW21" s="732"/>
      <c r="DX21" s="732"/>
      <c r="DY21" s="732"/>
      <c r="DZ21" s="745"/>
      <c r="EA21" s="67"/>
    </row>
    <row r="22" spans="1:131" s="47" customFormat="1" ht="26.25" customHeight="1" x14ac:dyDescent="0.2">
      <c r="A22" s="52">
        <v>16</v>
      </c>
      <c r="B22" s="731"/>
      <c r="C22" s="732"/>
      <c r="D22" s="732"/>
      <c r="E22" s="732"/>
      <c r="F22" s="732"/>
      <c r="G22" s="732"/>
      <c r="H22" s="732"/>
      <c r="I22" s="732"/>
      <c r="J22" s="732"/>
      <c r="K22" s="732"/>
      <c r="L22" s="732"/>
      <c r="M22" s="732"/>
      <c r="N22" s="732"/>
      <c r="O22" s="732"/>
      <c r="P22" s="733"/>
      <c r="Q22" s="763"/>
      <c r="R22" s="764"/>
      <c r="S22" s="764"/>
      <c r="T22" s="764"/>
      <c r="U22" s="764"/>
      <c r="V22" s="764"/>
      <c r="W22" s="764"/>
      <c r="X22" s="764"/>
      <c r="Y22" s="764"/>
      <c r="Z22" s="764"/>
      <c r="AA22" s="764"/>
      <c r="AB22" s="764"/>
      <c r="AC22" s="764"/>
      <c r="AD22" s="764"/>
      <c r="AE22" s="765"/>
      <c r="AF22" s="737"/>
      <c r="AG22" s="738"/>
      <c r="AH22" s="738"/>
      <c r="AI22" s="738"/>
      <c r="AJ22" s="739"/>
      <c r="AK22" s="766"/>
      <c r="AL22" s="764"/>
      <c r="AM22" s="764"/>
      <c r="AN22" s="764"/>
      <c r="AO22" s="764"/>
      <c r="AP22" s="764"/>
      <c r="AQ22" s="764"/>
      <c r="AR22" s="764"/>
      <c r="AS22" s="764"/>
      <c r="AT22" s="764"/>
      <c r="AU22" s="767"/>
      <c r="AV22" s="767"/>
      <c r="AW22" s="767"/>
      <c r="AX22" s="767"/>
      <c r="AY22" s="768"/>
      <c r="AZ22" s="746" t="s">
        <v>447</v>
      </c>
      <c r="BA22" s="746"/>
      <c r="BB22" s="746"/>
      <c r="BC22" s="746"/>
      <c r="BD22" s="747"/>
      <c r="BE22" s="67"/>
      <c r="BF22" s="67"/>
      <c r="BG22" s="67"/>
      <c r="BH22" s="67"/>
      <c r="BI22" s="67"/>
      <c r="BJ22" s="67"/>
      <c r="BK22" s="67"/>
      <c r="BL22" s="67"/>
      <c r="BM22" s="67"/>
      <c r="BN22" s="67"/>
      <c r="BO22" s="67"/>
      <c r="BP22" s="67"/>
      <c r="BQ22" s="52">
        <v>16</v>
      </c>
      <c r="BR22" s="72"/>
      <c r="BS22" s="731"/>
      <c r="BT22" s="732"/>
      <c r="BU22" s="732"/>
      <c r="BV22" s="732"/>
      <c r="BW22" s="732"/>
      <c r="BX22" s="732"/>
      <c r="BY22" s="732"/>
      <c r="BZ22" s="732"/>
      <c r="CA22" s="732"/>
      <c r="CB22" s="732"/>
      <c r="CC22" s="732"/>
      <c r="CD22" s="732"/>
      <c r="CE22" s="732"/>
      <c r="CF22" s="732"/>
      <c r="CG22" s="733"/>
      <c r="CH22" s="743"/>
      <c r="CI22" s="738"/>
      <c r="CJ22" s="738"/>
      <c r="CK22" s="738"/>
      <c r="CL22" s="744"/>
      <c r="CM22" s="743"/>
      <c r="CN22" s="738"/>
      <c r="CO22" s="738"/>
      <c r="CP22" s="738"/>
      <c r="CQ22" s="744"/>
      <c r="CR22" s="743"/>
      <c r="CS22" s="738"/>
      <c r="CT22" s="738"/>
      <c r="CU22" s="738"/>
      <c r="CV22" s="744"/>
      <c r="CW22" s="743"/>
      <c r="CX22" s="738"/>
      <c r="CY22" s="738"/>
      <c r="CZ22" s="738"/>
      <c r="DA22" s="744"/>
      <c r="DB22" s="743"/>
      <c r="DC22" s="738"/>
      <c r="DD22" s="738"/>
      <c r="DE22" s="738"/>
      <c r="DF22" s="744"/>
      <c r="DG22" s="743"/>
      <c r="DH22" s="738"/>
      <c r="DI22" s="738"/>
      <c r="DJ22" s="738"/>
      <c r="DK22" s="744"/>
      <c r="DL22" s="743"/>
      <c r="DM22" s="738"/>
      <c r="DN22" s="738"/>
      <c r="DO22" s="738"/>
      <c r="DP22" s="744"/>
      <c r="DQ22" s="743"/>
      <c r="DR22" s="738"/>
      <c r="DS22" s="738"/>
      <c r="DT22" s="738"/>
      <c r="DU22" s="744"/>
      <c r="DV22" s="731"/>
      <c r="DW22" s="732"/>
      <c r="DX22" s="732"/>
      <c r="DY22" s="732"/>
      <c r="DZ22" s="745"/>
      <c r="EA22" s="67"/>
    </row>
    <row r="23" spans="1:131" s="47" customFormat="1" ht="26.25" customHeight="1" x14ac:dyDescent="0.2">
      <c r="A23" s="53" t="s">
        <v>246</v>
      </c>
      <c r="B23" s="748" t="s">
        <v>299</v>
      </c>
      <c r="C23" s="749"/>
      <c r="D23" s="749"/>
      <c r="E23" s="749"/>
      <c r="F23" s="749"/>
      <c r="G23" s="749"/>
      <c r="H23" s="749"/>
      <c r="I23" s="749"/>
      <c r="J23" s="749"/>
      <c r="K23" s="749"/>
      <c r="L23" s="749"/>
      <c r="M23" s="749"/>
      <c r="N23" s="749"/>
      <c r="O23" s="749"/>
      <c r="P23" s="750"/>
      <c r="Q23" s="751">
        <f>Q7</f>
        <v>15517</v>
      </c>
      <c r="R23" s="752"/>
      <c r="S23" s="752"/>
      <c r="T23" s="752"/>
      <c r="U23" s="752"/>
      <c r="V23" s="752">
        <f>V7</f>
        <v>15054</v>
      </c>
      <c r="W23" s="752"/>
      <c r="X23" s="752"/>
      <c r="Y23" s="752"/>
      <c r="Z23" s="752"/>
      <c r="AA23" s="752">
        <f>AA7</f>
        <v>463</v>
      </c>
      <c r="AB23" s="752"/>
      <c r="AC23" s="752"/>
      <c r="AD23" s="752"/>
      <c r="AE23" s="753"/>
      <c r="AF23" s="754">
        <v>421</v>
      </c>
      <c r="AG23" s="752"/>
      <c r="AH23" s="752"/>
      <c r="AI23" s="752"/>
      <c r="AJ23" s="755"/>
      <c r="AK23" s="756"/>
      <c r="AL23" s="757"/>
      <c r="AM23" s="757"/>
      <c r="AN23" s="757"/>
      <c r="AO23" s="757"/>
      <c r="AP23" s="752">
        <f>AP7</f>
        <v>14896</v>
      </c>
      <c r="AQ23" s="752"/>
      <c r="AR23" s="752"/>
      <c r="AS23" s="752"/>
      <c r="AT23" s="752"/>
      <c r="AU23" s="758"/>
      <c r="AV23" s="758"/>
      <c r="AW23" s="758"/>
      <c r="AX23" s="758"/>
      <c r="AY23" s="759"/>
      <c r="AZ23" s="760" t="s">
        <v>192</v>
      </c>
      <c r="BA23" s="761"/>
      <c r="BB23" s="761"/>
      <c r="BC23" s="761"/>
      <c r="BD23" s="762"/>
      <c r="BE23" s="67"/>
      <c r="BF23" s="67"/>
      <c r="BG23" s="67"/>
      <c r="BH23" s="67"/>
      <c r="BI23" s="67"/>
      <c r="BJ23" s="67"/>
      <c r="BK23" s="67"/>
      <c r="BL23" s="67"/>
      <c r="BM23" s="67"/>
      <c r="BN23" s="67"/>
      <c r="BO23" s="67"/>
      <c r="BP23" s="67"/>
      <c r="BQ23" s="52">
        <v>17</v>
      </c>
      <c r="BR23" s="72"/>
      <c r="BS23" s="731"/>
      <c r="BT23" s="732"/>
      <c r="BU23" s="732"/>
      <c r="BV23" s="732"/>
      <c r="BW23" s="732"/>
      <c r="BX23" s="732"/>
      <c r="BY23" s="732"/>
      <c r="BZ23" s="732"/>
      <c r="CA23" s="732"/>
      <c r="CB23" s="732"/>
      <c r="CC23" s="732"/>
      <c r="CD23" s="732"/>
      <c r="CE23" s="732"/>
      <c r="CF23" s="732"/>
      <c r="CG23" s="733"/>
      <c r="CH23" s="743"/>
      <c r="CI23" s="738"/>
      <c r="CJ23" s="738"/>
      <c r="CK23" s="738"/>
      <c r="CL23" s="744"/>
      <c r="CM23" s="743"/>
      <c r="CN23" s="738"/>
      <c r="CO23" s="738"/>
      <c r="CP23" s="738"/>
      <c r="CQ23" s="744"/>
      <c r="CR23" s="743"/>
      <c r="CS23" s="738"/>
      <c r="CT23" s="738"/>
      <c r="CU23" s="738"/>
      <c r="CV23" s="744"/>
      <c r="CW23" s="743"/>
      <c r="CX23" s="738"/>
      <c r="CY23" s="738"/>
      <c r="CZ23" s="738"/>
      <c r="DA23" s="744"/>
      <c r="DB23" s="743"/>
      <c r="DC23" s="738"/>
      <c r="DD23" s="738"/>
      <c r="DE23" s="738"/>
      <c r="DF23" s="744"/>
      <c r="DG23" s="743"/>
      <c r="DH23" s="738"/>
      <c r="DI23" s="738"/>
      <c r="DJ23" s="738"/>
      <c r="DK23" s="744"/>
      <c r="DL23" s="743"/>
      <c r="DM23" s="738"/>
      <c r="DN23" s="738"/>
      <c r="DO23" s="738"/>
      <c r="DP23" s="744"/>
      <c r="DQ23" s="743"/>
      <c r="DR23" s="738"/>
      <c r="DS23" s="738"/>
      <c r="DT23" s="738"/>
      <c r="DU23" s="744"/>
      <c r="DV23" s="731"/>
      <c r="DW23" s="732"/>
      <c r="DX23" s="732"/>
      <c r="DY23" s="732"/>
      <c r="DZ23" s="745"/>
      <c r="EA23" s="67"/>
    </row>
    <row r="24" spans="1:131" s="47" customFormat="1" ht="26.25" customHeight="1" x14ac:dyDescent="0.2">
      <c r="A24" s="769" t="s">
        <v>383</v>
      </c>
      <c r="B24" s="769"/>
      <c r="C24" s="769"/>
      <c r="D24" s="769"/>
      <c r="E24" s="769"/>
      <c r="F24" s="769"/>
      <c r="G24" s="769"/>
      <c r="H24" s="769"/>
      <c r="I24" s="769"/>
      <c r="J24" s="769"/>
      <c r="K24" s="769"/>
      <c r="L24" s="769"/>
      <c r="M24" s="769"/>
      <c r="N24" s="769"/>
      <c r="O24" s="769"/>
      <c r="P24" s="769"/>
      <c r="Q24" s="769"/>
      <c r="R24" s="769"/>
      <c r="S24" s="769"/>
      <c r="T24" s="769"/>
      <c r="U24" s="769"/>
      <c r="V24" s="769"/>
      <c r="W24" s="769"/>
      <c r="X24" s="769"/>
      <c r="Y24" s="769"/>
      <c r="Z24" s="769"/>
      <c r="AA24" s="769"/>
      <c r="AB24" s="769"/>
      <c r="AC24" s="769"/>
      <c r="AD24" s="769"/>
      <c r="AE24" s="769"/>
      <c r="AF24" s="769"/>
      <c r="AG24" s="769"/>
      <c r="AH24" s="769"/>
      <c r="AI24" s="769"/>
      <c r="AJ24" s="769"/>
      <c r="AK24" s="769"/>
      <c r="AL24" s="769"/>
      <c r="AM24" s="769"/>
      <c r="AN24" s="769"/>
      <c r="AO24" s="769"/>
      <c r="AP24" s="769"/>
      <c r="AQ24" s="769"/>
      <c r="AR24" s="769"/>
      <c r="AS24" s="769"/>
      <c r="AT24" s="769"/>
      <c r="AU24" s="769"/>
      <c r="AV24" s="769"/>
      <c r="AW24" s="769"/>
      <c r="AX24" s="769"/>
      <c r="AY24" s="769"/>
      <c r="AZ24" s="56"/>
      <c r="BA24" s="56"/>
      <c r="BB24" s="56"/>
      <c r="BC24" s="56"/>
      <c r="BD24" s="56"/>
      <c r="BE24" s="67"/>
      <c r="BF24" s="67"/>
      <c r="BG24" s="67"/>
      <c r="BH24" s="67"/>
      <c r="BI24" s="67"/>
      <c r="BJ24" s="67"/>
      <c r="BK24" s="67"/>
      <c r="BL24" s="67"/>
      <c r="BM24" s="67"/>
      <c r="BN24" s="67"/>
      <c r="BO24" s="67"/>
      <c r="BP24" s="67"/>
      <c r="BQ24" s="52">
        <v>18</v>
      </c>
      <c r="BR24" s="72"/>
      <c r="BS24" s="731"/>
      <c r="BT24" s="732"/>
      <c r="BU24" s="732"/>
      <c r="BV24" s="732"/>
      <c r="BW24" s="732"/>
      <c r="BX24" s="732"/>
      <c r="BY24" s="732"/>
      <c r="BZ24" s="732"/>
      <c r="CA24" s="732"/>
      <c r="CB24" s="732"/>
      <c r="CC24" s="732"/>
      <c r="CD24" s="732"/>
      <c r="CE24" s="732"/>
      <c r="CF24" s="732"/>
      <c r="CG24" s="733"/>
      <c r="CH24" s="743"/>
      <c r="CI24" s="738"/>
      <c r="CJ24" s="738"/>
      <c r="CK24" s="738"/>
      <c r="CL24" s="744"/>
      <c r="CM24" s="743"/>
      <c r="CN24" s="738"/>
      <c r="CO24" s="738"/>
      <c r="CP24" s="738"/>
      <c r="CQ24" s="744"/>
      <c r="CR24" s="743"/>
      <c r="CS24" s="738"/>
      <c r="CT24" s="738"/>
      <c r="CU24" s="738"/>
      <c r="CV24" s="744"/>
      <c r="CW24" s="743"/>
      <c r="CX24" s="738"/>
      <c r="CY24" s="738"/>
      <c r="CZ24" s="738"/>
      <c r="DA24" s="744"/>
      <c r="DB24" s="743"/>
      <c r="DC24" s="738"/>
      <c r="DD24" s="738"/>
      <c r="DE24" s="738"/>
      <c r="DF24" s="744"/>
      <c r="DG24" s="743"/>
      <c r="DH24" s="738"/>
      <c r="DI24" s="738"/>
      <c r="DJ24" s="738"/>
      <c r="DK24" s="744"/>
      <c r="DL24" s="743"/>
      <c r="DM24" s="738"/>
      <c r="DN24" s="738"/>
      <c r="DO24" s="738"/>
      <c r="DP24" s="744"/>
      <c r="DQ24" s="743"/>
      <c r="DR24" s="738"/>
      <c r="DS24" s="738"/>
      <c r="DT24" s="738"/>
      <c r="DU24" s="744"/>
      <c r="DV24" s="731"/>
      <c r="DW24" s="732"/>
      <c r="DX24" s="732"/>
      <c r="DY24" s="732"/>
      <c r="DZ24" s="745"/>
      <c r="EA24" s="67"/>
    </row>
    <row r="25" spans="1:131" ht="26.25" customHeight="1" x14ac:dyDescent="0.2">
      <c r="A25" s="693" t="s">
        <v>415</v>
      </c>
      <c r="B25" s="693"/>
      <c r="C25" s="693"/>
      <c r="D25" s="693"/>
      <c r="E25" s="693"/>
      <c r="F25" s="693"/>
      <c r="G25" s="693"/>
      <c r="H25" s="693"/>
      <c r="I25" s="693"/>
      <c r="J25" s="693"/>
      <c r="K25" s="693"/>
      <c r="L25" s="693"/>
      <c r="M25" s="693"/>
      <c r="N25" s="693"/>
      <c r="O25" s="693"/>
      <c r="P25" s="693"/>
      <c r="Q25" s="693"/>
      <c r="R25" s="693"/>
      <c r="S25" s="693"/>
      <c r="T25" s="693"/>
      <c r="U25" s="693"/>
      <c r="V25" s="693"/>
      <c r="W25" s="693"/>
      <c r="X25" s="693"/>
      <c r="Y25" s="693"/>
      <c r="Z25" s="693"/>
      <c r="AA25" s="693"/>
      <c r="AB25" s="693"/>
      <c r="AC25" s="693"/>
      <c r="AD25" s="693"/>
      <c r="AE25" s="693"/>
      <c r="AF25" s="693"/>
      <c r="AG25" s="693"/>
      <c r="AH25" s="693"/>
      <c r="AI25" s="693"/>
      <c r="AJ25" s="693"/>
      <c r="AK25" s="693"/>
      <c r="AL25" s="693"/>
      <c r="AM25" s="693"/>
      <c r="AN25" s="693"/>
      <c r="AO25" s="693"/>
      <c r="AP25" s="693"/>
      <c r="AQ25" s="693"/>
      <c r="AR25" s="693"/>
      <c r="AS25" s="693"/>
      <c r="AT25" s="693"/>
      <c r="AU25" s="693"/>
      <c r="AV25" s="693"/>
      <c r="AW25" s="693"/>
      <c r="AX25" s="693"/>
      <c r="AY25" s="693"/>
      <c r="AZ25" s="693"/>
      <c r="BA25" s="693"/>
      <c r="BB25" s="693"/>
      <c r="BC25" s="693"/>
      <c r="BD25" s="693"/>
      <c r="BE25" s="693"/>
      <c r="BF25" s="693"/>
      <c r="BG25" s="693"/>
      <c r="BH25" s="693"/>
      <c r="BI25" s="693"/>
      <c r="BJ25" s="56"/>
      <c r="BK25" s="56"/>
      <c r="BL25" s="56"/>
      <c r="BM25" s="56"/>
      <c r="BN25" s="56"/>
      <c r="BO25" s="55"/>
      <c r="BP25" s="55"/>
      <c r="BQ25" s="52">
        <v>19</v>
      </c>
      <c r="BR25" s="72"/>
      <c r="BS25" s="731"/>
      <c r="BT25" s="732"/>
      <c r="BU25" s="732"/>
      <c r="BV25" s="732"/>
      <c r="BW25" s="732"/>
      <c r="BX25" s="732"/>
      <c r="BY25" s="732"/>
      <c r="BZ25" s="732"/>
      <c r="CA25" s="732"/>
      <c r="CB25" s="732"/>
      <c r="CC25" s="732"/>
      <c r="CD25" s="732"/>
      <c r="CE25" s="732"/>
      <c r="CF25" s="732"/>
      <c r="CG25" s="733"/>
      <c r="CH25" s="743"/>
      <c r="CI25" s="738"/>
      <c r="CJ25" s="738"/>
      <c r="CK25" s="738"/>
      <c r="CL25" s="744"/>
      <c r="CM25" s="743"/>
      <c r="CN25" s="738"/>
      <c r="CO25" s="738"/>
      <c r="CP25" s="738"/>
      <c r="CQ25" s="744"/>
      <c r="CR25" s="743"/>
      <c r="CS25" s="738"/>
      <c r="CT25" s="738"/>
      <c r="CU25" s="738"/>
      <c r="CV25" s="744"/>
      <c r="CW25" s="743"/>
      <c r="CX25" s="738"/>
      <c r="CY25" s="738"/>
      <c r="CZ25" s="738"/>
      <c r="DA25" s="744"/>
      <c r="DB25" s="743"/>
      <c r="DC25" s="738"/>
      <c r="DD25" s="738"/>
      <c r="DE25" s="738"/>
      <c r="DF25" s="744"/>
      <c r="DG25" s="743"/>
      <c r="DH25" s="738"/>
      <c r="DI25" s="738"/>
      <c r="DJ25" s="738"/>
      <c r="DK25" s="744"/>
      <c r="DL25" s="743"/>
      <c r="DM25" s="738"/>
      <c r="DN25" s="738"/>
      <c r="DO25" s="738"/>
      <c r="DP25" s="744"/>
      <c r="DQ25" s="743"/>
      <c r="DR25" s="738"/>
      <c r="DS25" s="738"/>
      <c r="DT25" s="738"/>
      <c r="DU25" s="744"/>
      <c r="DV25" s="731"/>
      <c r="DW25" s="732"/>
      <c r="DX25" s="732"/>
      <c r="DY25" s="732"/>
      <c r="DZ25" s="745"/>
      <c r="EA25" s="48"/>
    </row>
    <row r="26" spans="1:131" ht="26.25" customHeight="1" x14ac:dyDescent="0.2">
      <c r="A26" s="717" t="s">
        <v>434</v>
      </c>
      <c r="B26" s="718"/>
      <c r="C26" s="718"/>
      <c r="D26" s="718"/>
      <c r="E26" s="718"/>
      <c r="F26" s="718"/>
      <c r="G26" s="718"/>
      <c r="H26" s="718"/>
      <c r="I26" s="718"/>
      <c r="J26" s="718"/>
      <c r="K26" s="718"/>
      <c r="L26" s="718"/>
      <c r="M26" s="718"/>
      <c r="N26" s="718"/>
      <c r="O26" s="718"/>
      <c r="P26" s="719"/>
      <c r="Q26" s="711" t="s">
        <v>449</v>
      </c>
      <c r="R26" s="712"/>
      <c r="S26" s="712"/>
      <c r="T26" s="712"/>
      <c r="U26" s="723"/>
      <c r="V26" s="711" t="s">
        <v>450</v>
      </c>
      <c r="W26" s="712"/>
      <c r="X26" s="712"/>
      <c r="Y26" s="712"/>
      <c r="Z26" s="723"/>
      <c r="AA26" s="711" t="s">
        <v>451</v>
      </c>
      <c r="AB26" s="712"/>
      <c r="AC26" s="712"/>
      <c r="AD26" s="712"/>
      <c r="AE26" s="712"/>
      <c r="AF26" s="1017" t="s">
        <v>242</v>
      </c>
      <c r="AG26" s="1018"/>
      <c r="AH26" s="1018"/>
      <c r="AI26" s="1018"/>
      <c r="AJ26" s="1019"/>
      <c r="AK26" s="712" t="s">
        <v>387</v>
      </c>
      <c r="AL26" s="712"/>
      <c r="AM26" s="712"/>
      <c r="AN26" s="712"/>
      <c r="AO26" s="723"/>
      <c r="AP26" s="711" t="s">
        <v>355</v>
      </c>
      <c r="AQ26" s="712"/>
      <c r="AR26" s="712"/>
      <c r="AS26" s="712"/>
      <c r="AT26" s="723"/>
      <c r="AU26" s="711" t="s">
        <v>452</v>
      </c>
      <c r="AV26" s="712"/>
      <c r="AW26" s="712"/>
      <c r="AX26" s="712"/>
      <c r="AY26" s="723"/>
      <c r="AZ26" s="711" t="s">
        <v>453</v>
      </c>
      <c r="BA26" s="712"/>
      <c r="BB26" s="712"/>
      <c r="BC26" s="712"/>
      <c r="BD26" s="723"/>
      <c r="BE26" s="711" t="s">
        <v>440</v>
      </c>
      <c r="BF26" s="712"/>
      <c r="BG26" s="712"/>
      <c r="BH26" s="712"/>
      <c r="BI26" s="713"/>
      <c r="BJ26" s="56"/>
      <c r="BK26" s="56"/>
      <c r="BL26" s="56"/>
      <c r="BM26" s="56"/>
      <c r="BN26" s="56"/>
      <c r="BO26" s="55"/>
      <c r="BP26" s="55"/>
      <c r="BQ26" s="52">
        <v>20</v>
      </c>
      <c r="BR26" s="72"/>
      <c r="BS26" s="731"/>
      <c r="BT26" s="732"/>
      <c r="BU26" s="732"/>
      <c r="BV26" s="732"/>
      <c r="BW26" s="732"/>
      <c r="BX26" s="732"/>
      <c r="BY26" s="732"/>
      <c r="BZ26" s="732"/>
      <c r="CA26" s="732"/>
      <c r="CB26" s="732"/>
      <c r="CC26" s="732"/>
      <c r="CD26" s="732"/>
      <c r="CE26" s="732"/>
      <c r="CF26" s="732"/>
      <c r="CG26" s="733"/>
      <c r="CH26" s="743"/>
      <c r="CI26" s="738"/>
      <c r="CJ26" s="738"/>
      <c r="CK26" s="738"/>
      <c r="CL26" s="744"/>
      <c r="CM26" s="743"/>
      <c r="CN26" s="738"/>
      <c r="CO26" s="738"/>
      <c r="CP26" s="738"/>
      <c r="CQ26" s="744"/>
      <c r="CR26" s="743"/>
      <c r="CS26" s="738"/>
      <c r="CT26" s="738"/>
      <c r="CU26" s="738"/>
      <c r="CV26" s="744"/>
      <c r="CW26" s="743"/>
      <c r="CX26" s="738"/>
      <c r="CY26" s="738"/>
      <c r="CZ26" s="738"/>
      <c r="DA26" s="744"/>
      <c r="DB26" s="743"/>
      <c r="DC26" s="738"/>
      <c r="DD26" s="738"/>
      <c r="DE26" s="738"/>
      <c r="DF26" s="744"/>
      <c r="DG26" s="743"/>
      <c r="DH26" s="738"/>
      <c r="DI26" s="738"/>
      <c r="DJ26" s="738"/>
      <c r="DK26" s="744"/>
      <c r="DL26" s="743"/>
      <c r="DM26" s="738"/>
      <c r="DN26" s="738"/>
      <c r="DO26" s="738"/>
      <c r="DP26" s="744"/>
      <c r="DQ26" s="743"/>
      <c r="DR26" s="738"/>
      <c r="DS26" s="738"/>
      <c r="DT26" s="738"/>
      <c r="DU26" s="744"/>
      <c r="DV26" s="731"/>
      <c r="DW26" s="732"/>
      <c r="DX26" s="732"/>
      <c r="DY26" s="732"/>
      <c r="DZ26" s="745"/>
      <c r="EA26" s="48"/>
    </row>
    <row r="27" spans="1:131" ht="26.25" customHeight="1" x14ac:dyDescent="0.2">
      <c r="A27" s="720"/>
      <c r="B27" s="721"/>
      <c r="C27" s="721"/>
      <c r="D27" s="721"/>
      <c r="E27" s="721"/>
      <c r="F27" s="721"/>
      <c r="G27" s="721"/>
      <c r="H27" s="721"/>
      <c r="I27" s="721"/>
      <c r="J27" s="721"/>
      <c r="K27" s="721"/>
      <c r="L27" s="721"/>
      <c r="M27" s="721"/>
      <c r="N27" s="721"/>
      <c r="O27" s="721"/>
      <c r="P27" s="722"/>
      <c r="Q27" s="714"/>
      <c r="R27" s="715"/>
      <c r="S27" s="715"/>
      <c r="T27" s="715"/>
      <c r="U27" s="724"/>
      <c r="V27" s="714"/>
      <c r="W27" s="715"/>
      <c r="X27" s="715"/>
      <c r="Y27" s="715"/>
      <c r="Z27" s="724"/>
      <c r="AA27" s="714"/>
      <c r="AB27" s="715"/>
      <c r="AC27" s="715"/>
      <c r="AD27" s="715"/>
      <c r="AE27" s="715"/>
      <c r="AF27" s="1020"/>
      <c r="AG27" s="1021"/>
      <c r="AH27" s="1021"/>
      <c r="AI27" s="1021"/>
      <c r="AJ27" s="1022"/>
      <c r="AK27" s="715"/>
      <c r="AL27" s="715"/>
      <c r="AM27" s="715"/>
      <c r="AN27" s="715"/>
      <c r="AO27" s="724"/>
      <c r="AP27" s="714"/>
      <c r="AQ27" s="715"/>
      <c r="AR27" s="715"/>
      <c r="AS27" s="715"/>
      <c r="AT27" s="724"/>
      <c r="AU27" s="714"/>
      <c r="AV27" s="715"/>
      <c r="AW27" s="715"/>
      <c r="AX27" s="715"/>
      <c r="AY27" s="724"/>
      <c r="AZ27" s="714"/>
      <c r="BA27" s="715"/>
      <c r="BB27" s="715"/>
      <c r="BC27" s="715"/>
      <c r="BD27" s="724"/>
      <c r="BE27" s="714"/>
      <c r="BF27" s="715"/>
      <c r="BG27" s="715"/>
      <c r="BH27" s="715"/>
      <c r="BI27" s="716"/>
      <c r="BJ27" s="56"/>
      <c r="BK27" s="56"/>
      <c r="BL27" s="56"/>
      <c r="BM27" s="56"/>
      <c r="BN27" s="56"/>
      <c r="BO27" s="55"/>
      <c r="BP27" s="55"/>
      <c r="BQ27" s="52">
        <v>21</v>
      </c>
      <c r="BR27" s="72"/>
      <c r="BS27" s="731"/>
      <c r="BT27" s="732"/>
      <c r="BU27" s="732"/>
      <c r="BV27" s="732"/>
      <c r="BW27" s="732"/>
      <c r="BX27" s="732"/>
      <c r="BY27" s="732"/>
      <c r="BZ27" s="732"/>
      <c r="CA27" s="732"/>
      <c r="CB27" s="732"/>
      <c r="CC27" s="732"/>
      <c r="CD27" s="732"/>
      <c r="CE27" s="732"/>
      <c r="CF27" s="732"/>
      <c r="CG27" s="733"/>
      <c r="CH27" s="743"/>
      <c r="CI27" s="738"/>
      <c r="CJ27" s="738"/>
      <c r="CK27" s="738"/>
      <c r="CL27" s="744"/>
      <c r="CM27" s="743"/>
      <c r="CN27" s="738"/>
      <c r="CO27" s="738"/>
      <c r="CP27" s="738"/>
      <c r="CQ27" s="744"/>
      <c r="CR27" s="743"/>
      <c r="CS27" s="738"/>
      <c r="CT27" s="738"/>
      <c r="CU27" s="738"/>
      <c r="CV27" s="744"/>
      <c r="CW27" s="743"/>
      <c r="CX27" s="738"/>
      <c r="CY27" s="738"/>
      <c r="CZ27" s="738"/>
      <c r="DA27" s="744"/>
      <c r="DB27" s="743"/>
      <c r="DC27" s="738"/>
      <c r="DD27" s="738"/>
      <c r="DE27" s="738"/>
      <c r="DF27" s="744"/>
      <c r="DG27" s="743"/>
      <c r="DH27" s="738"/>
      <c r="DI27" s="738"/>
      <c r="DJ27" s="738"/>
      <c r="DK27" s="744"/>
      <c r="DL27" s="743"/>
      <c r="DM27" s="738"/>
      <c r="DN27" s="738"/>
      <c r="DO27" s="738"/>
      <c r="DP27" s="744"/>
      <c r="DQ27" s="743"/>
      <c r="DR27" s="738"/>
      <c r="DS27" s="738"/>
      <c r="DT27" s="738"/>
      <c r="DU27" s="744"/>
      <c r="DV27" s="731"/>
      <c r="DW27" s="732"/>
      <c r="DX27" s="732"/>
      <c r="DY27" s="732"/>
      <c r="DZ27" s="745"/>
      <c r="EA27" s="48"/>
    </row>
    <row r="28" spans="1:131" ht="26.25" customHeight="1" x14ac:dyDescent="0.2">
      <c r="A28" s="54">
        <v>1</v>
      </c>
      <c r="B28" s="695" t="s">
        <v>454</v>
      </c>
      <c r="C28" s="696"/>
      <c r="D28" s="696"/>
      <c r="E28" s="696"/>
      <c r="F28" s="696"/>
      <c r="G28" s="696"/>
      <c r="H28" s="696"/>
      <c r="I28" s="696"/>
      <c r="J28" s="696"/>
      <c r="K28" s="696"/>
      <c r="L28" s="696"/>
      <c r="M28" s="696"/>
      <c r="N28" s="696"/>
      <c r="O28" s="696"/>
      <c r="P28" s="697"/>
      <c r="Q28" s="770">
        <v>3902</v>
      </c>
      <c r="R28" s="771"/>
      <c r="S28" s="771"/>
      <c r="T28" s="771"/>
      <c r="U28" s="771"/>
      <c r="V28" s="771">
        <v>3896</v>
      </c>
      <c r="W28" s="771"/>
      <c r="X28" s="771"/>
      <c r="Y28" s="771"/>
      <c r="Z28" s="771"/>
      <c r="AA28" s="771">
        <f>Q28-V28</f>
        <v>6</v>
      </c>
      <c r="AB28" s="771"/>
      <c r="AC28" s="771"/>
      <c r="AD28" s="771"/>
      <c r="AE28" s="772"/>
      <c r="AF28" s="773">
        <v>6</v>
      </c>
      <c r="AG28" s="771"/>
      <c r="AH28" s="771"/>
      <c r="AI28" s="771"/>
      <c r="AJ28" s="774"/>
      <c r="AK28" s="775">
        <v>361</v>
      </c>
      <c r="AL28" s="771"/>
      <c r="AM28" s="771"/>
      <c r="AN28" s="771"/>
      <c r="AO28" s="771"/>
      <c r="AP28" s="776" t="s">
        <v>192</v>
      </c>
      <c r="AQ28" s="771"/>
      <c r="AR28" s="771"/>
      <c r="AS28" s="771"/>
      <c r="AT28" s="771"/>
      <c r="AU28" s="776" t="s">
        <v>192</v>
      </c>
      <c r="AV28" s="771"/>
      <c r="AW28" s="771"/>
      <c r="AX28" s="771"/>
      <c r="AY28" s="771"/>
      <c r="AZ28" s="776" t="s">
        <v>192</v>
      </c>
      <c r="BA28" s="771"/>
      <c r="BB28" s="771"/>
      <c r="BC28" s="771"/>
      <c r="BD28" s="771"/>
      <c r="BE28" s="777"/>
      <c r="BF28" s="777"/>
      <c r="BG28" s="777"/>
      <c r="BH28" s="777"/>
      <c r="BI28" s="778"/>
      <c r="BJ28" s="56"/>
      <c r="BK28" s="56"/>
      <c r="BL28" s="56"/>
      <c r="BM28" s="56"/>
      <c r="BN28" s="56"/>
      <c r="BO28" s="55"/>
      <c r="BP28" s="55"/>
      <c r="BQ28" s="52">
        <v>22</v>
      </c>
      <c r="BR28" s="72"/>
      <c r="BS28" s="731"/>
      <c r="BT28" s="732"/>
      <c r="BU28" s="732"/>
      <c r="BV28" s="732"/>
      <c r="BW28" s="732"/>
      <c r="BX28" s="732"/>
      <c r="BY28" s="732"/>
      <c r="BZ28" s="732"/>
      <c r="CA28" s="732"/>
      <c r="CB28" s="732"/>
      <c r="CC28" s="732"/>
      <c r="CD28" s="732"/>
      <c r="CE28" s="732"/>
      <c r="CF28" s="732"/>
      <c r="CG28" s="733"/>
      <c r="CH28" s="743"/>
      <c r="CI28" s="738"/>
      <c r="CJ28" s="738"/>
      <c r="CK28" s="738"/>
      <c r="CL28" s="744"/>
      <c r="CM28" s="743"/>
      <c r="CN28" s="738"/>
      <c r="CO28" s="738"/>
      <c r="CP28" s="738"/>
      <c r="CQ28" s="744"/>
      <c r="CR28" s="743"/>
      <c r="CS28" s="738"/>
      <c r="CT28" s="738"/>
      <c r="CU28" s="738"/>
      <c r="CV28" s="744"/>
      <c r="CW28" s="743"/>
      <c r="CX28" s="738"/>
      <c r="CY28" s="738"/>
      <c r="CZ28" s="738"/>
      <c r="DA28" s="744"/>
      <c r="DB28" s="743"/>
      <c r="DC28" s="738"/>
      <c r="DD28" s="738"/>
      <c r="DE28" s="738"/>
      <c r="DF28" s="744"/>
      <c r="DG28" s="743"/>
      <c r="DH28" s="738"/>
      <c r="DI28" s="738"/>
      <c r="DJ28" s="738"/>
      <c r="DK28" s="744"/>
      <c r="DL28" s="743"/>
      <c r="DM28" s="738"/>
      <c r="DN28" s="738"/>
      <c r="DO28" s="738"/>
      <c r="DP28" s="744"/>
      <c r="DQ28" s="743"/>
      <c r="DR28" s="738"/>
      <c r="DS28" s="738"/>
      <c r="DT28" s="738"/>
      <c r="DU28" s="744"/>
      <c r="DV28" s="731"/>
      <c r="DW28" s="732"/>
      <c r="DX28" s="732"/>
      <c r="DY28" s="732"/>
      <c r="DZ28" s="745"/>
      <c r="EA28" s="48"/>
    </row>
    <row r="29" spans="1:131" ht="26.25" customHeight="1" x14ac:dyDescent="0.2">
      <c r="A29" s="54">
        <v>2</v>
      </c>
      <c r="B29" s="731" t="s">
        <v>455</v>
      </c>
      <c r="C29" s="732"/>
      <c r="D29" s="732"/>
      <c r="E29" s="732"/>
      <c r="F29" s="732"/>
      <c r="G29" s="732"/>
      <c r="H29" s="732"/>
      <c r="I29" s="732"/>
      <c r="J29" s="732"/>
      <c r="K29" s="732"/>
      <c r="L29" s="732"/>
      <c r="M29" s="732"/>
      <c r="N29" s="732"/>
      <c r="O29" s="732"/>
      <c r="P29" s="733"/>
      <c r="Q29" s="734">
        <v>3400</v>
      </c>
      <c r="R29" s="735"/>
      <c r="S29" s="735"/>
      <c r="T29" s="735"/>
      <c r="U29" s="735"/>
      <c r="V29" s="735">
        <v>3115</v>
      </c>
      <c r="W29" s="735"/>
      <c r="X29" s="735"/>
      <c r="Y29" s="735"/>
      <c r="Z29" s="735"/>
      <c r="AA29" s="735">
        <f>Q29-V29</f>
        <v>285</v>
      </c>
      <c r="AB29" s="735"/>
      <c r="AC29" s="735"/>
      <c r="AD29" s="735"/>
      <c r="AE29" s="736"/>
      <c r="AF29" s="737">
        <v>285</v>
      </c>
      <c r="AG29" s="738"/>
      <c r="AH29" s="738"/>
      <c r="AI29" s="738"/>
      <c r="AJ29" s="739"/>
      <c r="AK29" s="740">
        <v>489</v>
      </c>
      <c r="AL29" s="735"/>
      <c r="AM29" s="735"/>
      <c r="AN29" s="735"/>
      <c r="AO29" s="735"/>
      <c r="AP29" s="779" t="s">
        <v>192</v>
      </c>
      <c r="AQ29" s="735"/>
      <c r="AR29" s="735"/>
      <c r="AS29" s="735"/>
      <c r="AT29" s="735"/>
      <c r="AU29" s="779" t="s">
        <v>192</v>
      </c>
      <c r="AV29" s="735"/>
      <c r="AW29" s="735"/>
      <c r="AX29" s="735"/>
      <c r="AY29" s="735"/>
      <c r="AZ29" s="779" t="s">
        <v>192</v>
      </c>
      <c r="BA29" s="735"/>
      <c r="BB29" s="735"/>
      <c r="BC29" s="735"/>
      <c r="BD29" s="735"/>
      <c r="BE29" s="741"/>
      <c r="BF29" s="741"/>
      <c r="BG29" s="741"/>
      <c r="BH29" s="741"/>
      <c r="BI29" s="742"/>
      <c r="BJ29" s="56"/>
      <c r="BK29" s="56"/>
      <c r="BL29" s="56"/>
      <c r="BM29" s="56"/>
      <c r="BN29" s="56"/>
      <c r="BO29" s="55"/>
      <c r="BP29" s="55"/>
      <c r="BQ29" s="52">
        <v>23</v>
      </c>
      <c r="BR29" s="72"/>
      <c r="BS29" s="731"/>
      <c r="BT29" s="732"/>
      <c r="BU29" s="732"/>
      <c r="BV29" s="732"/>
      <c r="BW29" s="732"/>
      <c r="BX29" s="732"/>
      <c r="BY29" s="732"/>
      <c r="BZ29" s="732"/>
      <c r="CA29" s="732"/>
      <c r="CB29" s="732"/>
      <c r="CC29" s="732"/>
      <c r="CD29" s="732"/>
      <c r="CE29" s="732"/>
      <c r="CF29" s="732"/>
      <c r="CG29" s="733"/>
      <c r="CH29" s="743"/>
      <c r="CI29" s="738"/>
      <c r="CJ29" s="738"/>
      <c r="CK29" s="738"/>
      <c r="CL29" s="744"/>
      <c r="CM29" s="743"/>
      <c r="CN29" s="738"/>
      <c r="CO29" s="738"/>
      <c r="CP29" s="738"/>
      <c r="CQ29" s="744"/>
      <c r="CR29" s="743"/>
      <c r="CS29" s="738"/>
      <c r="CT29" s="738"/>
      <c r="CU29" s="738"/>
      <c r="CV29" s="744"/>
      <c r="CW29" s="743"/>
      <c r="CX29" s="738"/>
      <c r="CY29" s="738"/>
      <c r="CZ29" s="738"/>
      <c r="DA29" s="744"/>
      <c r="DB29" s="743"/>
      <c r="DC29" s="738"/>
      <c r="DD29" s="738"/>
      <c r="DE29" s="738"/>
      <c r="DF29" s="744"/>
      <c r="DG29" s="743"/>
      <c r="DH29" s="738"/>
      <c r="DI29" s="738"/>
      <c r="DJ29" s="738"/>
      <c r="DK29" s="744"/>
      <c r="DL29" s="743"/>
      <c r="DM29" s="738"/>
      <c r="DN29" s="738"/>
      <c r="DO29" s="738"/>
      <c r="DP29" s="744"/>
      <c r="DQ29" s="743"/>
      <c r="DR29" s="738"/>
      <c r="DS29" s="738"/>
      <c r="DT29" s="738"/>
      <c r="DU29" s="744"/>
      <c r="DV29" s="731"/>
      <c r="DW29" s="732"/>
      <c r="DX29" s="732"/>
      <c r="DY29" s="732"/>
      <c r="DZ29" s="745"/>
      <c r="EA29" s="48"/>
    </row>
    <row r="30" spans="1:131" ht="26.25" customHeight="1" x14ac:dyDescent="0.2">
      <c r="A30" s="54">
        <v>3</v>
      </c>
      <c r="B30" s="731" t="s">
        <v>323</v>
      </c>
      <c r="C30" s="732"/>
      <c r="D30" s="732"/>
      <c r="E30" s="732"/>
      <c r="F30" s="732"/>
      <c r="G30" s="732"/>
      <c r="H30" s="732"/>
      <c r="I30" s="732"/>
      <c r="J30" s="732"/>
      <c r="K30" s="732"/>
      <c r="L30" s="732"/>
      <c r="M30" s="732"/>
      <c r="N30" s="732"/>
      <c r="O30" s="732"/>
      <c r="P30" s="733"/>
      <c r="Q30" s="734">
        <v>559</v>
      </c>
      <c r="R30" s="735"/>
      <c r="S30" s="735"/>
      <c r="T30" s="735"/>
      <c r="U30" s="735"/>
      <c r="V30" s="735">
        <v>554</v>
      </c>
      <c r="W30" s="735"/>
      <c r="X30" s="735"/>
      <c r="Y30" s="735"/>
      <c r="Z30" s="735"/>
      <c r="AA30" s="735">
        <f>Q30-V30</f>
        <v>5</v>
      </c>
      <c r="AB30" s="735"/>
      <c r="AC30" s="735"/>
      <c r="AD30" s="735"/>
      <c r="AE30" s="736"/>
      <c r="AF30" s="737">
        <v>5</v>
      </c>
      <c r="AG30" s="738"/>
      <c r="AH30" s="738"/>
      <c r="AI30" s="738"/>
      <c r="AJ30" s="739"/>
      <c r="AK30" s="740">
        <v>109</v>
      </c>
      <c r="AL30" s="735"/>
      <c r="AM30" s="735"/>
      <c r="AN30" s="735"/>
      <c r="AO30" s="735"/>
      <c r="AP30" s="779" t="s">
        <v>192</v>
      </c>
      <c r="AQ30" s="735"/>
      <c r="AR30" s="735"/>
      <c r="AS30" s="735"/>
      <c r="AT30" s="735"/>
      <c r="AU30" s="779" t="s">
        <v>192</v>
      </c>
      <c r="AV30" s="735"/>
      <c r="AW30" s="735"/>
      <c r="AX30" s="735"/>
      <c r="AY30" s="735"/>
      <c r="AZ30" s="779" t="s">
        <v>192</v>
      </c>
      <c r="BA30" s="735"/>
      <c r="BB30" s="735"/>
      <c r="BC30" s="735"/>
      <c r="BD30" s="735"/>
      <c r="BE30" s="741"/>
      <c r="BF30" s="741"/>
      <c r="BG30" s="741"/>
      <c r="BH30" s="741"/>
      <c r="BI30" s="742"/>
      <c r="BJ30" s="56"/>
      <c r="BK30" s="56"/>
      <c r="BL30" s="56"/>
      <c r="BM30" s="56"/>
      <c r="BN30" s="56"/>
      <c r="BO30" s="55"/>
      <c r="BP30" s="55"/>
      <c r="BQ30" s="52">
        <v>24</v>
      </c>
      <c r="BR30" s="72"/>
      <c r="BS30" s="731"/>
      <c r="BT30" s="732"/>
      <c r="BU30" s="732"/>
      <c r="BV30" s="732"/>
      <c r="BW30" s="732"/>
      <c r="BX30" s="732"/>
      <c r="BY30" s="732"/>
      <c r="BZ30" s="732"/>
      <c r="CA30" s="732"/>
      <c r="CB30" s="732"/>
      <c r="CC30" s="732"/>
      <c r="CD30" s="732"/>
      <c r="CE30" s="732"/>
      <c r="CF30" s="732"/>
      <c r="CG30" s="733"/>
      <c r="CH30" s="743"/>
      <c r="CI30" s="738"/>
      <c r="CJ30" s="738"/>
      <c r="CK30" s="738"/>
      <c r="CL30" s="744"/>
      <c r="CM30" s="743"/>
      <c r="CN30" s="738"/>
      <c r="CO30" s="738"/>
      <c r="CP30" s="738"/>
      <c r="CQ30" s="744"/>
      <c r="CR30" s="743"/>
      <c r="CS30" s="738"/>
      <c r="CT30" s="738"/>
      <c r="CU30" s="738"/>
      <c r="CV30" s="744"/>
      <c r="CW30" s="743"/>
      <c r="CX30" s="738"/>
      <c r="CY30" s="738"/>
      <c r="CZ30" s="738"/>
      <c r="DA30" s="744"/>
      <c r="DB30" s="743"/>
      <c r="DC30" s="738"/>
      <c r="DD30" s="738"/>
      <c r="DE30" s="738"/>
      <c r="DF30" s="744"/>
      <c r="DG30" s="743"/>
      <c r="DH30" s="738"/>
      <c r="DI30" s="738"/>
      <c r="DJ30" s="738"/>
      <c r="DK30" s="744"/>
      <c r="DL30" s="743"/>
      <c r="DM30" s="738"/>
      <c r="DN30" s="738"/>
      <c r="DO30" s="738"/>
      <c r="DP30" s="744"/>
      <c r="DQ30" s="743"/>
      <c r="DR30" s="738"/>
      <c r="DS30" s="738"/>
      <c r="DT30" s="738"/>
      <c r="DU30" s="744"/>
      <c r="DV30" s="731"/>
      <c r="DW30" s="732"/>
      <c r="DX30" s="732"/>
      <c r="DY30" s="732"/>
      <c r="DZ30" s="745"/>
      <c r="EA30" s="48"/>
    </row>
    <row r="31" spans="1:131" ht="26.25" customHeight="1" x14ac:dyDescent="0.2">
      <c r="A31" s="54">
        <v>4</v>
      </c>
      <c r="B31" s="731" t="s">
        <v>108</v>
      </c>
      <c r="C31" s="732"/>
      <c r="D31" s="732"/>
      <c r="E31" s="732"/>
      <c r="F31" s="732"/>
      <c r="G31" s="732"/>
      <c r="H31" s="732"/>
      <c r="I31" s="732"/>
      <c r="J31" s="732"/>
      <c r="K31" s="732"/>
      <c r="L31" s="732"/>
      <c r="M31" s="732"/>
      <c r="N31" s="732"/>
      <c r="O31" s="732"/>
      <c r="P31" s="733"/>
      <c r="Q31" s="734">
        <v>1221</v>
      </c>
      <c r="R31" s="735"/>
      <c r="S31" s="735"/>
      <c r="T31" s="735"/>
      <c r="U31" s="735"/>
      <c r="V31" s="735">
        <v>923</v>
      </c>
      <c r="W31" s="735"/>
      <c r="X31" s="735"/>
      <c r="Y31" s="735"/>
      <c r="Z31" s="735"/>
      <c r="AA31" s="735">
        <v>298</v>
      </c>
      <c r="AB31" s="735"/>
      <c r="AC31" s="735"/>
      <c r="AD31" s="735"/>
      <c r="AE31" s="736"/>
      <c r="AF31" s="737">
        <v>1857</v>
      </c>
      <c r="AG31" s="738"/>
      <c r="AH31" s="738"/>
      <c r="AI31" s="738"/>
      <c r="AJ31" s="739"/>
      <c r="AK31" s="740">
        <v>1</v>
      </c>
      <c r="AL31" s="735"/>
      <c r="AM31" s="735"/>
      <c r="AN31" s="735"/>
      <c r="AO31" s="735"/>
      <c r="AP31" s="735">
        <v>1999</v>
      </c>
      <c r="AQ31" s="735"/>
      <c r="AR31" s="735"/>
      <c r="AS31" s="735"/>
      <c r="AT31" s="735"/>
      <c r="AU31" s="779" t="s">
        <v>192</v>
      </c>
      <c r="AV31" s="735"/>
      <c r="AW31" s="735"/>
      <c r="AX31" s="735"/>
      <c r="AY31" s="735"/>
      <c r="AZ31" s="779" t="s">
        <v>192</v>
      </c>
      <c r="BA31" s="735"/>
      <c r="BB31" s="735"/>
      <c r="BC31" s="735"/>
      <c r="BD31" s="735"/>
      <c r="BE31" s="741" t="s">
        <v>456</v>
      </c>
      <c r="BF31" s="741"/>
      <c r="BG31" s="741"/>
      <c r="BH31" s="741"/>
      <c r="BI31" s="742"/>
      <c r="BJ31" s="56"/>
      <c r="BK31" s="56"/>
      <c r="BL31" s="56"/>
      <c r="BM31" s="56"/>
      <c r="BN31" s="56"/>
      <c r="BO31" s="55"/>
      <c r="BP31" s="55"/>
      <c r="BQ31" s="52">
        <v>25</v>
      </c>
      <c r="BR31" s="72"/>
      <c r="BS31" s="731"/>
      <c r="BT31" s="732"/>
      <c r="BU31" s="732"/>
      <c r="BV31" s="732"/>
      <c r="BW31" s="732"/>
      <c r="BX31" s="732"/>
      <c r="BY31" s="732"/>
      <c r="BZ31" s="732"/>
      <c r="CA31" s="732"/>
      <c r="CB31" s="732"/>
      <c r="CC31" s="732"/>
      <c r="CD31" s="732"/>
      <c r="CE31" s="732"/>
      <c r="CF31" s="732"/>
      <c r="CG31" s="733"/>
      <c r="CH31" s="743"/>
      <c r="CI31" s="738"/>
      <c r="CJ31" s="738"/>
      <c r="CK31" s="738"/>
      <c r="CL31" s="744"/>
      <c r="CM31" s="743"/>
      <c r="CN31" s="738"/>
      <c r="CO31" s="738"/>
      <c r="CP31" s="738"/>
      <c r="CQ31" s="744"/>
      <c r="CR31" s="743"/>
      <c r="CS31" s="738"/>
      <c r="CT31" s="738"/>
      <c r="CU31" s="738"/>
      <c r="CV31" s="744"/>
      <c r="CW31" s="743"/>
      <c r="CX31" s="738"/>
      <c r="CY31" s="738"/>
      <c r="CZ31" s="738"/>
      <c r="DA31" s="744"/>
      <c r="DB31" s="743"/>
      <c r="DC31" s="738"/>
      <c r="DD31" s="738"/>
      <c r="DE31" s="738"/>
      <c r="DF31" s="744"/>
      <c r="DG31" s="743"/>
      <c r="DH31" s="738"/>
      <c r="DI31" s="738"/>
      <c r="DJ31" s="738"/>
      <c r="DK31" s="744"/>
      <c r="DL31" s="743"/>
      <c r="DM31" s="738"/>
      <c r="DN31" s="738"/>
      <c r="DO31" s="738"/>
      <c r="DP31" s="744"/>
      <c r="DQ31" s="743"/>
      <c r="DR31" s="738"/>
      <c r="DS31" s="738"/>
      <c r="DT31" s="738"/>
      <c r="DU31" s="744"/>
      <c r="DV31" s="731"/>
      <c r="DW31" s="732"/>
      <c r="DX31" s="732"/>
      <c r="DY31" s="732"/>
      <c r="DZ31" s="745"/>
      <c r="EA31" s="48"/>
    </row>
    <row r="32" spans="1:131" ht="26.25" customHeight="1" x14ac:dyDescent="0.2">
      <c r="A32" s="54">
        <v>5</v>
      </c>
      <c r="B32" s="731" t="s">
        <v>225</v>
      </c>
      <c r="C32" s="732"/>
      <c r="D32" s="732"/>
      <c r="E32" s="732"/>
      <c r="F32" s="732"/>
      <c r="G32" s="732"/>
      <c r="H32" s="732"/>
      <c r="I32" s="732"/>
      <c r="J32" s="732"/>
      <c r="K32" s="732"/>
      <c r="L32" s="732"/>
      <c r="M32" s="732"/>
      <c r="N32" s="732"/>
      <c r="O32" s="732"/>
      <c r="P32" s="733"/>
      <c r="Q32" s="734">
        <v>1244</v>
      </c>
      <c r="R32" s="735"/>
      <c r="S32" s="735"/>
      <c r="T32" s="735"/>
      <c r="U32" s="735"/>
      <c r="V32" s="735">
        <v>1166</v>
      </c>
      <c r="W32" s="735"/>
      <c r="X32" s="735"/>
      <c r="Y32" s="735"/>
      <c r="Z32" s="735"/>
      <c r="AA32" s="735">
        <f>Q32-V32</f>
        <v>78</v>
      </c>
      <c r="AB32" s="735"/>
      <c r="AC32" s="735"/>
      <c r="AD32" s="735"/>
      <c r="AE32" s="736"/>
      <c r="AF32" s="737">
        <v>583</v>
      </c>
      <c r="AG32" s="738"/>
      <c r="AH32" s="738"/>
      <c r="AI32" s="738"/>
      <c r="AJ32" s="739"/>
      <c r="AK32" s="740">
        <v>226</v>
      </c>
      <c r="AL32" s="735"/>
      <c r="AM32" s="735"/>
      <c r="AN32" s="735"/>
      <c r="AO32" s="735"/>
      <c r="AP32" s="735">
        <v>6156</v>
      </c>
      <c r="AQ32" s="735"/>
      <c r="AR32" s="735"/>
      <c r="AS32" s="735"/>
      <c r="AT32" s="735"/>
      <c r="AU32" s="779">
        <v>2468</v>
      </c>
      <c r="AV32" s="735"/>
      <c r="AW32" s="735"/>
      <c r="AX32" s="735"/>
      <c r="AY32" s="735"/>
      <c r="AZ32" s="779" t="s">
        <v>192</v>
      </c>
      <c r="BA32" s="735"/>
      <c r="BB32" s="735"/>
      <c r="BC32" s="735"/>
      <c r="BD32" s="735"/>
      <c r="BE32" s="741" t="s">
        <v>456</v>
      </c>
      <c r="BF32" s="741"/>
      <c r="BG32" s="741"/>
      <c r="BH32" s="741"/>
      <c r="BI32" s="742"/>
      <c r="BJ32" s="56"/>
      <c r="BK32" s="56"/>
      <c r="BL32" s="56"/>
      <c r="BM32" s="56"/>
      <c r="BN32" s="56"/>
      <c r="BO32" s="55"/>
      <c r="BP32" s="55"/>
      <c r="BQ32" s="52">
        <v>26</v>
      </c>
      <c r="BR32" s="72"/>
      <c r="BS32" s="731"/>
      <c r="BT32" s="732"/>
      <c r="BU32" s="732"/>
      <c r="BV32" s="732"/>
      <c r="BW32" s="732"/>
      <c r="BX32" s="732"/>
      <c r="BY32" s="732"/>
      <c r="BZ32" s="732"/>
      <c r="CA32" s="732"/>
      <c r="CB32" s="732"/>
      <c r="CC32" s="732"/>
      <c r="CD32" s="732"/>
      <c r="CE32" s="732"/>
      <c r="CF32" s="732"/>
      <c r="CG32" s="733"/>
      <c r="CH32" s="743"/>
      <c r="CI32" s="738"/>
      <c r="CJ32" s="738"/>
      <c r="CK32" s="738"/>
      <c r="CL32" s="744"/>
      <c r="CM32" s="743"/>
      <c r="CN32" s="738"/>
      <c r="CO32" s="738"/>
      <c r="CP32" s="738"/>
      <c r="CQ32" s="744"/>
      <c r="CR32" s="743"/>
      <c r="CS32" s="738"/>
      <c r="CT32" s="738"/>
      <c r="CU32" s="738"/>
      <c r="CV32" s="744"/>
      <c r="CW32" s="743"/>
      <c r="CX32" s="738"/>
      <c r="CY32" s="738"/>
      <c r="CZ32" s="738"/>
      <c r="DA32" s="744"/>
      <c r="DB32" s="743"/>
      <c r="DC32" s="738"/>
      <c r="DD32" s="738"/>
      <c r="DE32" s="738"/>
      <c r="DF32" s="744"/>
      <c r="DG32" s="743"/>
      <c r="DH32" s="738"/>
      <c r="DI32" s="738"/>
      <c r="DJ32" s="738"/>
      <c r="DK32" s="744"/>
      <c r="DL32" s="743"/>
      <c r="DM32" s="738"/>
      <c r="DN32" s="738"/>
      <c r="DO32" s="738"/>
      <c r="DP32" s="744"/>
      <c r="DQ32" s="743"/>
      <c r="DR32" s="738"/>
      <c r="DS32" s="738"/>
      <c r="DT32" s="738"/>
      <c r="DU32" s="744"/>
      <c r="DV32" s="731"/>
      <c r="DW32" s="732"/>
      <c r="DX32" s="732"/>
      <c r="DY32" s="732"/>
      <c r="DZ32" s="745"/>
      <c r="EA32" s="48"/>
    </row>
    <row r="33" spans="1:131" ht="26.25" customHeight="1" x14ac:dyDescent="0.2">
      <c r="A33" s="54">
        <v>6</v>
      </c>
      <c r="B33" s="731"/>
      <c r="C33" s="732"/>
      <c r="D33" s="732"/>
      <c r="E33" s="732"/>
      <c r="F33" s="732"/>
      <c r="G33" s="732"/>
      <c r="H33" s="732"/>
      <c r="I33" s="732"/>
      <c r="J33" s="732"/>
      <c r="K33" s="732"/>
      <c r="L33" s="732"/>
      <c r="M33" s="732"/>
      <c r="N33" s="732"/>
      <c r="O33" s="732"/>
      <c r="P33" s="733"/>
      <c r="Q33" s="734"/>
      <c r="R33" s="735"/>
      <c r="S33" s="735"/>
      <c r="T33" s="735"/>
      <c r="U33" s="735"/>
      <c r="V33" s="735"/>
      <c r="W33" s="735"/>
      <c r="X33" s="735"/>
      <c r="Y33" s="735"/>
      <c r="Z33" s="735"/>
      <c r="AA33" s="735"/>
      <c r="AB33" s="735"/>
      <c r="AC33" s="735"/>
      <c r="AD33" s="735"/>
      <c r="AE33" s="736"/>
      <c r="AF33" s="737"/>
      <c r="AG33" s="738"/>
      <c r="AH33" s="738"/>
      <c r="AI33" s="738"/>
      <c r="AJ33" s="739"/>
      <c r="AK33" s="740"/>
      <c r="AL33" s="735"/>
      <c r="AM33" s="735"/>
      <c r="AN33" s="735"/>
      <c r="AO33" s="735"/>
      <c r="AP33" s="735"/>
      <c r="AQ33" s="735"/>
      <c r="AR33" s="735"/>
      <c r="AS33" s="735"/>
      <c r="AT33" s="735"/>
      <c r="AU33" s="735"/>
      <c r="AV33" s="735"/>
      <c r="AW33" s="735"/>
      <c r="AX33" s="735"/>
      <c r="AY33" s="735"/>
      <c r="AZ33" s="780"/>
      <c r="BA33" s="780"/>
      <c r="BB33" s="780"/>
      <c r="BC33" s="780"/>
      <c r="BD33" s="780"/>
      <c r="BE33" s="741"/>
      <c r="BF33" s="741"/>
      <c r="BG33" s="741"/>
      <c r="BH33" s="741"/>
      <c r="BI33" s="742"/>
      <c r="BJ33" s="56"/>
      <c r="BK33" s="56"/>
      <c r="BL33" s="56"/>
      <c r="BM33" s="56"/>
      <c r="BN33" s="56"/>
      <c r="BO33" s="55"/>
      <c r="BP33" s="55"/>
      <c r="BQ33" s="52">
        <v>27</v>
      </c>
      <c r="BR33" s="72"/>
      <c r="BS33" s="731"/>
      <c r="BT33" s="732"/>
      <c r="BU33" s="732"/>
      <c r="BV33" s="732"/>
      <c r="BW33" s="732"/>
      <c r="BX33" s="732"/>
      <c r="BY33" s="732"/>
      <c r="BZ33" s="732"/>
      <c r="CA33" s="732"/>
      <c r="CB33" s="732"/>
      <c r="CC33" s="732"/>
      <c r="CD33" s="732"/>
      <c r="CE33" s="732"/>
      <c r="CF33" s="732"/>
      <c r="CG33" s="733"/>
      <c r="CH33" s="743"/>
      <c r="CI33" s="738"/>
      <c r="CJ33" s="738"/>
      <c r="CK33" s="738"/>
      <c r="CL33" s="744"/>
      <c r="CM33" s="743"/>
      <c r="CN33" s="738"/>
      <c r="CO33" s="738"/>
      <c r="CP33" s="738"/>
      <c r="CQ33" s="744"/>
      <c r="CR33" s="743"/>
      <c r="CS33" s="738"/>
      <c r="CT33" s="738"/>
      <c r="CU33" s="738"/>
      <c r="CV33" s="744"/>
      <c r="CW33" s="743"/>
      <c r="CX33" s="738"/>
      <c r="CY33" s="738"/>
      <c r="CZ33" s="738"/>
      <c r="DA33" s="744"/>
      <c r="DB33" s="743"/>
      <c r="DC33" s="738"/>
      <c r="DD33" s="738"/>
      <c r="DE33" s="738"/>
      <c r="DF33" s="744"/>
      <c r="DG33" s="743"/>
      <c r="DH33" s="738"/>
      <c r="DI33" s="738"/>
      <c r="DJ33" s="738"/>
      <c r="DK33" s="744"/>
      <c r="DL33" s="743"/>
      <c r="DM33" s="738"/>
      <c r="DN33" s="738"/>
      <c r="DO33" s="738"/>
      <c r="DP33" s="744"/>
      <c r="DQ33" s="743"/>
      <c r="DR33" s="738"/>
      <c r="DS33" s="738"/>
      <c r="DT33" s="738"/>
      <c r="DU33" s="744"/>
      <c r="DV33" s="731"/>
      <c r="DW33" s="732"/>
      <c r="DX33" s="732"/>
      <c r="DY33" s="732"/>
      <c r="DZ33" s="745"/>
      <c r="EA33" s="48"/>
    </row>
    <row r="34" spans="1:131" ht="26.25" customHeight="1" x14ac:dyDescent="0.2">
      <c r="A34" s="54">
        <v>7</v>
      </c>
      <c r="B34" s="731"/>
      <c r="C34" s="732"/>
      <c r="D34" s="732"/>
      <c r="E34" s="732"/>
      <c r="F34" s="732"/>
      <c r="G34" s="732"/>
      <c r="H34" s="732"/>
      <c r="I34" s="732"/>
      <c r="J34" s="732"/>
      <c r="K34" s="732"/>
      <c r="L34" s="732"/>
      <c r="M34" s="732"/>
      <c r="N34" s="732"/>
      <c r="O34" s="732"/>
      <c r="P34" s="733"/>
      <c r="Q34" s="734"/>
      <c r="R34" s="735"/>
      <c r="S34" s="735"/>
      <c r="T34" s="735"/>
      <c r="U34" s="735"/>
      <c r="V34" s="735"/>
      <c r="W34" s="735"/>
      <c r="X34" s="735"/>
      <c r="Y34" s="735"/>
      <c r="Z34" s="735"/>
      <c r="AA34" s="735"/>
      <c r="AB34" s="735"/>
      <c r="AC34" s="735"/>
      <c r="AD34" s="735"/>
      <c r="AE34" s="736"/>
      <c r="AF34" s="737"/>
      <c r="AG34" s="738"/>
      <c r="AH34" s="738"/>
      <c r="AI34" s="738"/>
      <c r="AJ34" s="739"/>
      <c r="AK34" s="740"/>
      <c r="AL34" s="735"/>
      <c r="AM34" s="735"/>
      <c r="AN34" s="735"/>
      <c r="AO34" s="735"/>
      <c r="AP34" s="735"/>
      <c r="AQ34" s="735"/>
      <c r="AR34" s="735"/>
      <c r="AS34" s="735"/>
      <c r="AT34" s="735"/>
      <c r="AU34" s="735"/>
      <c r="AV34" s="735"/>
      <c r="AW34" s="735"/>
      <c r="AX34" s="735"/>
      <c r="AY34" s="735"/>
      <c r="AZ34" s="780"/>
      <c r="BA34" s="780"/>
      <c r="BB34" s="780"/>
      <c r="BC34" s="780"/>
      <c r="BD34" s="780"/>
      <c r="BE34" s="741"/>
      <c r="BF34" s="741"/>
      <c r="BG34" s="741"/>
      <c r="BH34" s="741"/>
      <c r="BI34" s="742"/>
      <c r="BJ34" s="56"/>
      <c r="BK34" s="56"/>
      <c r="BL34" s="56"/>
      <c r="BM34" s="56"/>
      <c r="BN34" s="56"/>
      <c r="BO34" s="55"/>
      <c r="BP34" s="55"/>
      <c r="BQ34" s="52">
        <v>28</v>
      </c>
      <c r="BR34" s="72"/>
      <c r="BS34" s="731"/>
      <c r="BT34" s="732"/>
      <c r="BU34" s="732"/>
      <c r="BV34" s="732"/>
      <c r="BW34" s="732"/>
      <c r="BX34" s="732"/>
      <c r="BY34" s="732"/>
      <c r="BZ34" s="732"/>
      <c r="CA34" s="732"/>
      <c r="CB34" s="732"/>
      <c r="CC34" s="732"/>
      <c r="CD34" s="732"/>
      <c r="CE34" s="732"/>
      <c r="CF34" s="732"/>
      <c r="CG34" s="733"/>
      <c r="CH34" s="743"/>
      <c r="CI34" s="738"/>
      <c r="CJ34" s="738"/>
      <c r="CK34" s="738"/>
      <c r="CL34" s="744"/>
      <c r="CM34" s="743"/>
      <c r="CN34" s="738"/>
      <c r="CO34" s="738"/>
      <c r="CP34" s="738"/>
      <c r="CQ34" s="744"/>
      <c r="CR34" s="743"/>
      <c r="CS34" s="738"/>
      <c r="CT34" s="738"/>
      <c r="CU34" s="738"/>
      <c r="CV34" s="744"/>
      <c r="CW34" s="743"/>
      <c r="CX34" s="738"/>
      <c r="CY34" s="738"/>
      <c r="CZ34" s="738"/>
      <c r="DA34" s="744"/>
      <c r="DB34" s="743"/>
      <c r="DC34" s="738"/>
      <c r="DD34" s="738"/>
      <c r="DE34" s="738"/>
      <c r="DF34" s="744"/>
      <c r="DG34" s="743"/>
      <c r="DH34" s="738"/>
      <c r="DI34" s="738"/>
      <c r="DJ34" s="738"/>
      <c r="DK34" s="744"/>
      <c r="DL34" s="743"/>
      <c r="DM34" s="738"/>
      <c r="DN34" s="738"/>
      <c r="DO34" s="738"/>
      <c r="DP34" s="744"/>
      <c r="DQ34" s="743"/>
      <c r="DR34" s="738"/>
      <c r="DS34" s="738"/>
      <c r="DT34" s="738"/>
      <c r="DU34" s="744"/>
      <c r="DV34" s="731"/>
      <c r="DW34" s="732"/>
      <c r="DX34" s="732"/>
      <c r="DY34" s="732"/>
      <c r="DZ34" s="745"/>
      <c r="EA34" s="48"/>
    </row>
    <row r="35" spans="1:131" ht="26.25" customHeight="1" x14ac:dyDescent="0.2">
      <c r="A35" s="54">
        <v>8</v>
      </c>
      <c r="B35" s="731"/>
      <c r="C35" s="732"/>
      <c r="D35" s="732"/>
      <c r="E35" s="732"/>
      <c r="F35" s="732"/>
      <c r="G35" s="732"/>
      <c r="H35" s="732"/>
      <c r="I35" s="732"/>
      <c r="J35" s="732"/>
      <c r="K35" s="732"/>
      <c r="L35" s="732"/>
      <c r="M35" s="732"/>
      <c r="N35" s="732"/>
      <c r="O35" s="732"/>
      <c r="P35" s="733"/>
      <c r="Q35" s="734"/>
      <c r="R35" s="735"/>
      <c r="S35" s="735"/>
      <c r="T35" s="735"/>
      <c r="U35" s="735"/>
      <c r="V35" s="735"/>
      <c r="W35" s="735"/>
      <c r="X35" s="735"/>
      <c r="Y35" s="735"/>
      <c r="Z35" s="735"/>
      <c r="AA35" s="735"/>
      <c r="AB35" s="735"/>
      <c r="AC35" s="735"/>
      <c r="AD35" s="735"/>
      <c r="AE35" s="736"/>
      <c r="AF35" s="737"/>
      <c r="AG35" s="738"/>
      <c r="AH35" s="738"/>
      <c r="AI35" s="738"/>
      <c r="AJ35" s="739"/>
      <c r="AK35" s="740"/>
      <c r="AL35" s="735"/>
      <c r="AM35" s="735"/>
      <c r="AN35" s="735"/>
      <c r="AO35" s="735"/>
      <c r="AP35" s="735"/>
      <c r="AQ35" s="735"/>
      <c r="AR35" s="735"/>
      <c r="AS35" s="735"/>
      <c r="AT35" s="735"/>
      <c r="AU35" s="735"/>
      <c r="AV35" s="735"/>
      <c r="AW35" s="735"/>
      <c r="AX35" s="735"/>
      <c r="AY35" s="735"/>
      <c r="AZ35" s="780"/>
      <c r="BA35" s="780"/>
      <c r="BB35" s="780"/>
      <c r="BC35" s="780"/>
      <c r="BD35" s="780"/>
      <c r="BE35" s="741"/>
      <c r="BF35" s="741"/>
      <c r="BG35" s="741"/>
      <c r="BH35" s="741"/>
      <c r="BI35" s="742"/>
      <c r="BJ35" s="56"/>
      <c r="BK35" s="56"/>
      <c r="BL35" s="56"/>
      <c r="BM35" s="56"/>
      <c r="BN35" s="56"/>
      <c r="BO35" s="55"/>
      <c r="BP35" s="55"/>
      <c r="BQ35" s="52">
        <v>29</v>
      </c>
      <c r="BR35" s="72"/>
      <c r="BS35" s="731"/>
      <c r="BT35" s="732"/>
      <c r="BU35" s="732"/>
      <c r="BV35" s="732"/>
      <c r="BW35" s="732"/>
      <c r="BX35" s="732"/>
      <c r="BY35" s="732"/>
      <c r="BZ35" s="732"/>
      <c r="CA35" s="732"/>
      <c r="CB35" s="732"/>
      <c r="CC35" s="732"/>
      <c r="CD35" s="732"/>
      <c r="CE35" s="732"/>
      <c r="CF35" s="732"/>
      <c r="CG35" s="733"/>
      <c r="CH35" s="743"/>
      <c r="CI35" s="738"/>
      <c r="CJ35" s="738"/>
      <c r="CK35" s="738"/>
      <c r="CL35" s="744"/>
      <c r="CM35" s="743"/>
      <c r="CN35" s="738"/>
      <c r="CO35" s="738"/>
      <c r="CP35" s="738"/>
      <c r="CQ35" s="744"/>
      <c r="CR35" s="743"/>
      <c r="CS35" s="738"/>
      <c r="CT35" s="738"/>
      <c r="CU35" s="738"/>
      <c r="CV35" s="744"/>
      <c r="CW35" s="743"/>
      <c r="CX35" s="738"/>
      <c r="CY35" s="738"/>
      <c r="CZ35" s="738"/>
      <c r="DA35" s="744"/>
      <c r="DB35" s="743"/>
      <c r="DC35" s="738"/>
      <c r="DD35" s="738"/>
      <c r="DE35" s="738"/>
      <c r="DF35" s="744"/>
      <c r="DG35" s="743"/>
      <c r="DH35" s="738"/>
      <c r="DI35" s="738"/>
      <c r="DJ35" s="738"/>
      <c r="DK35" s="744"/>
      <c r="DL35" s="743"/>
      <c r="DM35" s="738"/>
      <c r="DN35" s="738"/>
      <c r="DO35" s="738"/>
      <c r="DP35" s="744"/>
      <c r="DQ35" s="743"/>
      <c r="DR35" s="738"/>
      <c r="DS35" s="738"/>
      <c r="DT35" s="738"/>
      <c r="DU35" s="744"/>
      <c r="DV35" s="731"/>
      <c r="DW35" s="732"/>
      <c r="DX35" s="732"/>
      <c r="DY35" s="732"/>
      <c r="DZ35" s="745"/>
      <c r="EA35" s="48"/>
    </row>
    <row r="36" spans="1:131" ht="26.25" customHeight="1" x14ac:dyDescent="0.2">
      <c r="A36" s="54">
        <v>9</v>
      </c>
      <c r="B36" s="731"/>
      <c r="C36" s="732"/>
      <c r="D36" s="732"/>
      <c r="E36" s="732"/>
      <c r="F36" s="732"/>
      <c r="G36" s="732"/>
      <c r="H36" s="732"/>
      <c r="I36" s="732"/>
      <c r="J36" s="732"/>
      <c r="K36" s="732"/>
      <c r="L36" s="732"/>
      <c r="M36" s="732"/>
      <c r="N36" s="732"/>
      <c r="O36" s="732"/>
      <c r="P36" s="733"/>
      <c r="Q36" s="734"/>
      <c r="R36" s="735"/>
      <c r="S36" s="735"/>
      <c r="T36" s="735"/>
      <c r="U36" s="735"/>
      <c r="V36" s="735"/>
      <c r="W36" s="735"/>
      <c r="X36" s="735"/>
      <c r="Y36" s="735"/>
      <c r="Z36" s="735"/>
      <c r="AA36" s="735"/>
      <c r="AB36" s="735"/>
      <c r="AC36" s="735"/>
      <c r="AD36" s="735"/>
      <c r="AE36" s="736"/>
      <c r="AF36" s="737"/>
      <c r="AG36" s="738"/>
      <c r="AH36" s="738"/>
      <c r="AI36" s="738"/>
      <c r="AJ36" s="739"/>
      <c r="AK36" s="740"/>
      <c r="AL36" s="735"/>
      <c r="AM36" s="735"/>
      <c r="AN36" s="735"/>
      <c r="AO36" s="735"/>
      <c r="AP36" s="735"/>
      <c r="AQ36" s="735"/>
      <c r="AR36" s="735"/>
      <c r="AS36" s="735"/>
      <c r="AT36" s="735"/>
      <c r="AU36" s="735"/>
      <c r="AV36" s="735"/>
      <c r="AW36" s="735"/>
      <c r="AX36" s="735"/>
      <c r="AY36" s="735"/>
      <c r="AZ36" s="780"/>
      <c r="BA36" s="780"/>
      <c r="BB36" s="780"/>
      <c r="BC36" s="780"/>
      <c r="BD36" s="780"/>
      <c r="BE36" s="741"/>
      <c r="BF36" s="741"/>
      <c r="BG36" s="741"/>
      <c r="BH36" s="741"/>
      <c r="BI36" s="742"/>
      <c r="BJ36" s="56"/>
      <c r="BK36" s="56"/>
      <c r="BL36" s="56"/>
      <c r="BM36" s="56"/>
      <c r="BN36" s="56"/>
      <c r="BO36" s="55"/>
      <c r="BP36" s="55"/>
      <c r="BQ36" s="52">
        <v>30</v>
      </c>
      <c r="BR36" s="72"/>
      <c r="BS36" s="731"/>
      <c r="BT36" s="732"/>
      <c r="BU36" s="732"/>
      <c r="BV36" s="732"/>
      <c r="BW36" s="732"/>
      <c r="BX36" s="732"/>
      <c r="BY36" s="732"/>
      <c r="BZ36" s="732"/>
      <c r="CA36" s="732"/>
      <c r="CB36" s="732"/>
      <c r="CC36" s="732"/>
      <c r="CD36" s="732"/>
      <c r="CE36" s="732"/>
      <c r="CF36" s="732"/>
      <c r="CG36" s="733"/>
      <c r="CH36" s="743"/>
      <c r="CI36" s="738"/>
      <c r="CJ36" s="738"/>
      <c r="CK36" s="738"/>
      <c r="CL36" s="744"/>
      <c r="CM36" s="743"/>
      <c r="CN36" s="738"/>
      <c r="CO36" s="738"/>
      <c r="CP36" s="738"/>
      <c r="CQ36" s="744"/>
      <c r="CR36" s="743"/>
      <c r="CS36" s="738"/>
      <c r="CT36" s="738"/>
      <c r="CU36" s="738"/>
      <c r="CV36" s="744"/>
      <c r="CW36" s="743"/>
      <c r="CX36" s="738"/>
      <c r="CY36" s="738"/>
      <c r="CZ36" s="738"/>
      <c r="DA36" s="744"/>
      <c r="DB36" s="743"/>
      <c r="DC36" s="738"/>
      <c r="DD36" s="738"/>
      <c r="DE36" s="738"/>
      <c r="DF36" s="744"/>
      <c r="DG36" s="743"/>
      <c r="DH36" s="738"/>
      <c r="DI36" s="738"/>
      <c r="DJ36" s="738"/>
      <c r="DK36" s="744"/>
      <c r="DL36" s="743"/>
      <c r="DM36" s="738"/>
      <c r="DN36" s="738"/>
      <c r="DO36" s="738"/>
      <c r="DP36" s="744"/>
      <c r="DQ36" s="743"/>
      <c r="DR36" s="738"/>
      <c r="DS36" s="738"/>
      <c r="DT36" s="738"/>
      <c r="DU36" s="744"/>
      <c r="DV36" s="731"/>
      <c r="DW36" s="732"/>
      <c r="DX36" s="732"/>
      <c r="DY36" s="732"/>
      <c r="DZ36" s="745"/>
      <c r="EA36" s="48"/>
    </row>
    <row r="37" spans="1:131" ht="26.25" customHeight="1" x14ac:dyDescent="0.2">
      <c r="A37" s="54">
        <v>10</v>
      </c>
      <c r="B37" s="731"/>
      <c r="C37" s="732"/>
      <c r="D37" s="732"/>
      <c r="E37" s="732"/>
      <c r="F37" s="732"/>
      <c r="G37" s="732"/>
      <c r="H37" s="732"/>
      <c r="I37" s="732"/>
      <c r="J37" s="732"/>
      <c r="K37" s="732"/>
      <c r="L37" s="732"/>
      <c r="M37" s="732"/>
      <c r="N37" s="732"/>
      <c r="O37" s="732"/>
      <c r="P37" s="733"/>
      <c r="Q37" s="734"/>
      <c r="R37" s="735"/>
      <c r="S37" s="735"/>
      <c r="T37" s="735"/>
      <c r="U37" s="735"/>
      <c r="V37" s="735"/>
      <c r="W37" s="735"/>
      <c r="X37" s="735"/>
      <c r="Y37" s="735"/>
      <c r="Z37" s="735"/>
      <c r="AA37" s="735"/>
      <c r="AB37" s="735"/>
      <c r="AC37" s="735"/>
      <c r="AD37" s="735"/>
      <c r="AE37" s="736"/>
      <c r="AF37" s="737"/>
      <c r="AG37" s="738"/>
      <c r="AH37" s="738"/>
      <c r="AI37" s="738"/>
      <c r="AJ37" s="739"/>
      <c r="AK37" s="740"/>
      <c r="AL37" s="735"/>
      <c r="AM37" s="735"/>
      <c r="AN37" s="735"/>
      <c r="AO37" s="735"/>
      <c r="AP37" s="735"/>
      <c r="AQ37" s="735"/>
      <c r="AR37" s="735"/>
      <c r="AS37" s="735"/>
      <c r="AT37" s="735"/>
      <c r="AU37" s="735"/>
      <c r="AV37" s="735"/>
      <c r="AW37" s="735"/>
      <c r="AX37" s="735"/>
      <c r="AY37" s="735"/>
      <c r="AZ37" s="780"/>
      <c r="BA37" s="780"/>
      <c r="BB37" s="780"/>
      <c r="BC37" s="780"/>
      <c r="BD37" s="780"/>
      <c r="BE37" s="741"/>
      <c r="BF37" s="741"/>
      <c r="BG37" s="741"/>
      <c r="BH37" s="741"/>
      <c r="BI37" s="742"/>
      <c r="BJ37" s="56"/>
      <c r="BK37" s="56"/>
      <c r="BL37" s="56"/>
      <c r="BM37" s="56"/>
      <c r="BN37" s="56"/>
      <c r="BO37" s="55"/>
      <c r="BP37" s="55"/>
      <c r="BQ37" s="52">
        <v>31</v>
      </c>
      <c r="BR37" s="72"/>
      <c r="BS37" s="731"/>
      <c r="BT37" s="732"/>
      <c r="BU37" s="732"/>
      <c r="BV37" s="732"/>
      <c r="BW37" s="732"/>
      <c r="BX37" s="732"/>
      <c r="BY37" s="732"/>
      <c r="BZ37" s="732"/>
      <c r="CA37" s="732"/>
      <c r="CB37" s="732"/>
      <c r="CC37" s="732"/>
      <c r="CD37" s="732"/>
      <c r="CE37" s="732"/>
      <c r="CF37" s="732"/>
      <c r="CG37" s="733"/>
      <c r="CH37" s="743"/>
      <c r="CI37" s="738"/>
      <c r="CJ37" s="738"/>
      <c r="CK37" s="738"/>
      <c r="CL37" s="744"/>
      <c r="CM37" s="743"/>
      <c r="CN37" s="738"/>
      <c r="CO37" s="738"/>
      <c r="CP37" s="738"/>
      <c r="CQ37" s="744"/>
      <c r="CR37" s="743"/>
      <c r="CS37" s="738"/>
      <c r="CT37" s="738"/>
      <c r="CU37" s="738"/>
      <c r="CV37" s="744"/>
      <c r="CW37" s="743"/>
      <c r="CX37" s="738"/>
      <c r="CY37" s="738"/>
      <c r="CZ37" s="738"/>
      <c r="DA37" s="744"/>
      <c r="DB37" s="743"/>
      <c r="DC37" s="738"/>
      <c r="DD37" s="738"/>
      <c r="DE37" s="738"/>
      <c r="DF37" s="744"/>
      <c r="DG37" s="743"/>
      <c r="DH37" s="738"/>
      <c r="DI37" s="738"/>
      <c r="DJ37" s="738"/>
      <c r="DK37" s="744"/>
      <c r="DL37" s="743"/>
      <c r="DM37" s="738"/>
      <c r="DN37" s="738"/>
      <c r="DO37" s="738"/>
      <c r="DP37" s="744"/>
      <c r="DQ37" s="743"/>
      <c r="DR37" s="738"/>
      <c r="DS37" s="738"/>
      <c r="DT37" s="738"/>
      <c r="DU37" s="744"/>
      <c r="DV37" s="731"/>
      <c r="DW37" s="732"/>
      <c r="DX37" s="732"/>
      <c r="DY37" s="732"/>
      <c r="DZ37" s="745"/>
      <c r="EA37" s="48"/>
    </row>
    <row r="38" spans="1:131" ht="26.25" customHeight="1" x14ac:dyDescent="0.2">
      <c r="A38" s="54">
        <v>11</v>
      </c>
      <c r="B38" s="731"/>
      <c r="C38" s="732"/>
      <c r="D38" s="732"/>
      <c r="E38" s="732"/>
      <c r="F38" s="732"/>
      <c r="G38" s="732"/>
      <c r="H38" s="732"/>
      <c r="I38" s="732"/>
      <c r="J38" s="732"/>
      <c r="K38" s="732"/>
      <c r="L38" s="732"/>
      <c r="M38" s="732"/>
      <c r="N38" s="732"/>
      <c r="O38" s="732"/>
      <c r="P38" s="733"/>
      <c r="Q38" s="734"/>
      <c r="R38" s="735"/>
      <c r="S38" s="735"/>
      <c r="T38" s="735"/>
      <c r="U38" s="735"/>
      <c r="V38" s="735"/>
      <c r="W38" s="735"/>
      <c r="X38" s="735"/>
      <c r="Y38" s="735"/>
      <c r="Z38" s="735"/>
      <c r="AA38" s="735"/>
      <c r="AB38" s="735"/>
      <c r="AC38" s="735"/>
      <c r="AD38" s="735"/>
      <c r="AE38" s="736"/>
      <c r="AF38" s="737"/>
      <c r="AG38" s="738"/>
      <c r="AH38" s="738"/>
      <c r="AI38" s="738"/>
      <c r="AJ38" s="739"/>
      <c r="AK38" s="740"/>
      <c r="AL38" s="735"/>
      <c r="AM38" s="735"/>
      <c r="AN38" s="735"/>
      <c r="AO38" s="735"/>
      <c r="AP38" s="735"/>
      <c r="AQ38" s="735"/>
      <c r="AR38" s="735"/>
      <c r="AS38" s="735"/>
      <c r="AT38" s="735"/>
      <c r="AU38" s="735"/>
      <c r="AV38" s="735"/>
      <c r="AW38" s="735"/>
      <c r="AX38" s="735"/>
      <c r="AY38" s="735"/>
      <c r="AZ38" s="780"/>
      <c r="BA38" s="780"/>
      <c r="BB38" s="780"/>
      <c r="BC38" s="780"/>
      <c r="BD38" s="780"/>
      <c r="BE38" s="741"/>
      <c r="BF38" s="741"/>
      <c r="BG38" s="741"/>
      <c r="BH38" s="741"/>
      <c r="BI38" s="742"/>
      <c r="BJ38" s="56"/>
      <c r="BK38" s="56"/>
      <c r="BL38" s="56"/>
      <c r="BM38" s="56"/>
      <c r="BN38" s="56"/>
      <c r="BO38" s="55"/>
      <c r="BP38" s="55"/>
      <c r="BQ38" s="52">
        <v>32</v>
      </c>
      <c r="BR38" s="72"/>
      <c r="BS38" s="731"/>
      <c r="BT38" s="732"/>
      <c r="BU38" s="732"/>
      <c r="BV38" s="732"/>
      <c r="BW38" s="732"/>
      <c r="BX38" s="732"/>
      <c r="BY38" s="732"/>
      <c r="BZ38" s="732"/>
      <c r="CA38" s="732"/>
      <c r="CB38" s="732"/>
      <c r="CC38" s="732"/>
      <c r="CD38" s="732"/>
      <c r="CE38" s="732"/>
      <c r="CF38" s="732"/>
      <c r="CG38" s="733"/>
      <c r="CH38" s="743"/>
      <c r="CI38" s="738"/>
      <c r="CJ38" s="738"/>
      <c r="CK38" s="738"/>
      <c r="CL38" s="744"/>
      <c r="CM38" s="743"/>
      <c r="CN38" s="738"/>
      <c r="CO38" s="738"/>
      <c r="CP38" s="738"/>
      <c r="CQ38" s="744"/>
      <c r="CR38" s="743"/>
      <c r="CS38" s="738"/>
      <c r="CT38" s="738"/>
      <c r="CU38" s="738"/>
      <c r="CV38" s="744"/>
      <c r="CW38" s="743"/>
      <c r="CX38" s="738"/>
      <c r="CY38" s="738"/>
      <c r="CZ38" s="738"/>
      <c r="DA38" s="744"/>
      <c r="DB38" s="743"/>
      <c r="DC38" s="738"/>
      <c r="DD38" s="738"/>
      <c r="DE38" s="738"/>
      <c r="DF38" s="744"/>
      <c r="DG38" s="743"/>
      <c r="DH38" s="738"/>
      <c r="DI38" s="738"/>
      <c r="DJ38" s="738"/>
      <c r="DK38" s="744"/>
      <c r="DL38" s="743"/>
      <c r="DM38" s="738"/>
      <c r="DN38" s="738"/>
      <c r="DO38" s="738"/>
      <c r="DP38" s="744"/>
      <c r="DQ38" s="743"/>
      <c r="DR38" s="738"/>
      <c r="DS38" s="738"/>
      <c r="DT38" s="738"/>
      <c r="DU38" s="744"/>
      <c r="DV38" s="731"/>
      <c r="DW38" s="732"/>
      <c r="DX38" s="732"/>
      <c r="DY38" s="732"/>
      <c r="DZ38" s="745"/>
      <c r="EA38" s="48"/>
    </row>
    <row r="39" spans="1:131" ht="26.25" customHeight="1" x14ac:dyDescent="0.2">
      <c r="A39" s="54">
        <v>12</v>
      </c>
      <c r="B39" s="731"/>
      <c r="C39" s="732"/>
      <c r="D39" s="732"/>
      <c r="E39" s="732"/>
      <c r="F39" s="732"/>
      <c r="G39" s="732"/>
      <c r="H39" s="732"/>
      <c r="I39" s="732"/>
      <c r="J39" s="732"/>
      <c r="K39" s="732"/>
      <c r="L39" s="732"/>
      <c r="M39" s="732"/>
      <c r="N39" s="732"/>
      <c r="O39" s="732"/>
      <c r="P39" s="733"/>
      <c r="Q39" s="734"/>
      <c r="R39" s="735"/>
      <c r="S39" s="735"/>
      <c r="T39" s="735"/>
      <c r="U39" s="735"/>
      <c r="V39" s="735"/>
      <c r="W39" s="735"/>
      <c r="X39" s="735"/>
      <c r="Y39" s="735"/>
      <c r="Z39" s="735"/>
      <c r="AA39" s="735"/>
      <c r="AB39" s="735"/>
      <c r="AC39" s="735"/>
      <c r="AD39" s="735"/>
      <c r="AE39" s="736"/>
      <c r="AF39" s="737"/>
      <c r="AG39" s="738"/>
      <c r="AH39" s="738"/>
      <c r="AI39" s="738"/>
      <c r="AJ39" s="739"/>
      <c r="AK39" s="740"/>
      <c r="AL39" s="735"/>
      <c r="AM39" s="735"/>
      <c r="AN39" s="735"/>
      <c r="AO39" s="735"/>
      <c r="AP39" s="735"/>
      <c r="AQ39" s="735"/>
      <c r="AR39" s="735"/>
      <c r="AS39" s="735"/>
      <c r="AT39" s="735"/>
      <c r="AU39" s="735"/>
      <c r="AV39" s="735"/>
      <c r="AW39" s="735"/>
      <c r="AX39" s="735"/>
      <c r="AY39" s="735"/>
      <c r="AZ39" s="780"/>
      <c r="BA39" s="780"/>
      <c r="BB39" s="780"/>
      <c r="BC39" s="780"/>
      <c r="BD39" s="780"/>
      <c r="BE39" s="741"/>
      <c r="BF39" s="741"/>
      <c r="BG39" s="741"/>
      <c r="BH39" s="741"/>
      <c r="BI39" s="742"/>
      <c r="BJ39" s="56"/>
      <c r="BK39" s="56"/>
      <c r="BL39" s="56"/>
      <c r="BM39" s="56"/>
      <c r="BN39" s="56"/>
      <c r="BO39" s="55"/>
      <c r="BP39" s="55"/>
      <c r="BQ39" s="52">
        <v>33</v>
      </c>
      <c r="BR39" s="72"/>
      <c r="BS39" s="731"/>
      <c r="BT39" s="732"/>
      <c r="BU39" s="732"/>
      <c r="BV39" s="732"/>
      <c r="BW39" s="732"/>
      <c r="BX39" s="732"/>
      <c r="BY39" s="732"/>
      <c r="BZ39" s="732"/>
      <c r="CA39" s="732"/>
      <c r="CB39" s="732"/>
      <c r="CC39" s="732"/>
      <c r="CD39" s="732"/>
      <c r="CE39" s="732"/>
      <c r="CF39" s="732"/>
      <c r="CG39" s="733"/>
      <c r="CH39" s="743"/>
      <c r="CI39" s="738"/>
      <c r="CJ39" s="738"/>
      <c r="CK39" s="738"/>
      <c r="CL39" s="744"/>
      <c r="CM39" s="743"/>
      <c r="CN39" s="738"/>
      <c r="CO39" s="738"/>
      <c r="CP39" s="738"/>
      <c r="CQ39" s="744"/>
      <c r="CR39" s="743"/>
      <c r="CS39" s="738"/>
      <c r="CT39" s="738"/>
      <c r="CU39" s="738"/>
      <c r="CV39" s="744"/>
      <c r="CW39" s="743"/>
      <c r="CX39" s="738"/>
      <c r="CY39" s="738"/>
      <c r="CZ39" s="738"/>
      <c r="DA39" s="744"/>
      <c r="DB39" s="743"/>
      <c r="DC39" s="738"/>
      <c r="DD39" s="738"/>
      <c r="DE39" s="738"/>
      <c r="DF39" s="744"/>
      <c r="DG39" s="743"/>
      <c r="DH39" s="738"/>
      <c r="DI39" s="738"/>
      <c r="DJ39" s="738"/>
      <c r="DK39" s="744"/>
      <c r="DL39" s="743"/>
      <c r="DM39" s="738"/>
      <c r="DN39" s="738"/>
      <c r="DO39" s="738"/>
      <c r="DP39" s="744"/>
      <c r="DQ39" s="743"/>
      <c r="DR39" s="738"/>
      <c r="DS39" s="738"/>
      <c r="DT39" s="738"/>
      <c r="DU39" s="744"/>
      <c r="DV39" s="731"/>
      <c r="DW39" s="732"/>
      <c r="DX39" s="732"/>
      <c r="DY39" s="732"/>
      <c r="DZ39" s="745"/>
      <c r="EA39" s="48"/>
    </row>
    <row r="40" spans="1:131" ht="26.25" customHeight="1" x14ac:dyDescent="0.2">
      <c r="A40" s="52">
        <v>13</v>
      </c>
      <c r="B40" s="731"/>
      <c r="C40" s="732"/>
      <c r="D40" s="732"/>
      <c r="E40" s="732"/>
      <c r="F40" s="732"/>
      <c r="G40" s="732"/>
      <c r="H40" s="732"/>
      <c r="I40" s="732"/>
      <c r="J40" s="732"/>
      <c r="K40" s="732"/>
      <c r="L40" s="732"/>
      <c r="M40" s="732"/>
      <c r="N40" s="732"/>
      <c r="O40" s="732"/>
      <c r="P40" s="733"/>
      <c r="Q40" s="734"/>
      <c r="R40" s="735"/>
      <c r="S40" s="735"/>
      <c r="T40" s="735"/>
      <c r="U40" s="735"/>
      <c r="V40" s="735"/>
      <c r="W40" s="735"/>
      <c r="X40" s="735"/>
      <c r="Y40" s="735"/>
      <c r="Z40" s="735"/>
      <c r="AA40" s="735"/>
      <c r="AB40" s="735"/>
      <c r="AC40" s="735"/>
      <c r="AD40" s="735"/>
      <c r="AE40" s="736"/>
      <c r="AF40" s="737"/>
      <c r="AG40" s="738"/>
      <c r="AH40" s="738"/>
      <c r="AI40" s="738"/>
      <c r="AJ40" s="739"/>
      <c r="AK40" s="740"/>
      <c r="AL40" s="735"/>
      <c r="AM40" s="735"/>
      <c r="AN40" s="735"/>
      <c r="AO40" s="735"/>
      <c r="AP40" s="735"/>
      <c r="AQ40" s="735"/>
      <c r="AR40" s="735"/>
      <c r="AS40" s="735"/>
      <c r="AT40" s="735"/>
      <c r="AU40" s="735"/>
      <c r="AV40" s="735"/>
      <c r="AW40" s="735"/>
      <c r="AX40" s="735"/>
      <c r="AY40" s="735"/>
      <c r="AZ40" s="780"/>
      <c r="BA40" s="780"/>
      <c r="BB40" s="780"/>
      <c r="BC40" s="780"/>
      <c r="BD40" s="780"/>
      <c r="BE40" s="741"/>
      <c r="BF40" s="741"/>
      <c r="BG40" s="741"/>
      <c r="BH40" s="741"/>
      <c r="BI40" s="742"/>
      <c r="BJ40" s="56"/>
      <c r="BK40" s="56"/>
      <c r="BL40" s="56"/>
      <c r="BM40" s="56"/>
      <c r="BN40" s="56"/>
      <c r="BO40" s="55"/>
      <c r="BP40" s="55"/>
      <c r="BQ40" s="52">
        <v>34</v>
      </c>
      <c r="BR40" s="72"/>
      <c r="BS40" s="731"/>
      <c r="BT40" s="732"/>
      <c r="BU40" s="732"/>
      <c r="BV40" s="732"/>
      <c r="BW40" s="732"/>
      <c r="BX40" s="732"/>
      <c r="BY40" s="732"/>
      <c r="BZ40" s="732"/>
      <c r="CA40" s="732"/>
      <c r="CB40" s="732"/>
      <c r="CC40" s="732"/>
      <c r="CD40" s="732"/>
      <c r="CE40" s="732"/>
      <c r="CF40" s="732"/>
      <c r="CG40" s="733"/>
      <c r="CH40" s="743"/>
      <c r="CI40" s="738"/>
      <c r="CJ40" s="738"/>
      <c r="CK40" s="738"/>
      <c r="CL40" s="744"/>
      <c r="CM40" s="743"/>
      <c r="CN40" s="738"/>
      <c r="CO40" s="738"/>
      <c r="CP40" s="738"/>
      <c r="CQ40" s="744"/>
      <c r="CR40" s="743"/>
      <c r="CS40" s="738"/>
      <c r="CT40" s="738"/>
      <c r="CU40" s="738"/>
      <c r="CV40" s="744"/>
      <c r="CW40" s="743"/>
      <c r="CX40" s="738"/>
      <c r="CY40" s="738"/>
      <c r="CZ40" s="738"/>
      <c r="DA40" s="744"/>
      <c r="DB40" s="743"/>
      <c r="DC40" s="738"/>
      <c r="DD40" s="738"/>
      <c r="DE40" s="738"/>
      <c r="DF40" s="744"/>
      <c r="DG40" s="743"/>
      <c r="DH40" s="738"/>
      <c r="DI40" s="738"/>
      <c r="DJ40" s="738"/>
      <c r="DK40" s="744"/>
      <c r="DL40" s="743"/>
      <c r="DM40" s="738"/>
      <c r="DN40" s="738"/>
      <c r="DO40" s="738"/>
      <c r="DP40" s="744"/>
      <c r="DQ40" s="743"/>
      <c r="DR40" s="738"/>
      <c r="DS40" s="738"/>
      <c r="DT40" s="738"/>
      <c r="DU40" s="744"/>
      <c r="DV40" s="731"/>
      <c r="DW40" s="732"/>
      <c r="DX40" s="732"/>
      <c r="DY40" s="732"/>
      <c r="DZ40" s="745"/>
      <c r="EA40" s="48"/>
    </row>
    <row r="41" spans="1:131" ht="26.25" customHeight="1" x14ac:dyDescent="0.2">
      <c r="A41" s="52">
        <v>14</v>
      </c>
      <c r="B41" s="731"/>
      <c r="C41" s="732"/>
      <c r="D41" s="732"/>
      <c r="E41" s="732"/>
      <c r="F41" s="732"/>
      <c r="G41" s="732"/>
      <c r="H41" s="732"/>
      <c r="I41" s="732"/>
      <c r="J41" s="732"/>
      <c r="K41" s="732"/>
      <c r="L41" s="732"/>
      <c r="M41" s="732"/>
      <c r="N41" s="732"/>
      <c r="O41" s="732"/>
      <c r="P41" s="733"/>
      <c r="Q41" s="734"/>
      <c r="R41" s="735"/>
      <c r="S41" s="735"/>
      <c r="T41" s="735"/>
      <c r="U41" s="735"/>
      <c r="V41" s="735"/>
      <c r="W41" s="735"/>
      <c r="X41" s="735"/>
      <c r="Y41" s="735"/>
      <c r="Z41" s="735"/>
      <c r="AA41" s="735"/>
      <c r="AB41" s="735"/>
      <c r="AC41" s="735"/>
      <c r="AD41" s="735"/>
      <c r="AE41" s="736"/>
      <c r="AF41" s="737"/>
      <c r="AG41" s="738"/>
      <c r="AH41" s="738"/>
      <c r="AI41" s="738"/>
      <c r="AJ41" s="739"/>
      <c r="AK41" s="740"/>
      <c r="AL41" s="735"/>
      <c r="AM41" s="735"/>
      <c r="AN41" s="735"/>
      <c r="AO41" s="735"/>
      <c r="AP41" s="735"/>
      <c r="AQ41" s="735"/>
      <c r="AR41" s="735"/>
      <c r="AS41" s="735"/>
      <c r="AT41" s="735"/>
      <c r="AU41" s="735"/>
      <c r="AV41" s="735"/>
      <c r="AW41" s="735"/>
      <c r="AX41" s="735"/>
      <c r="AY41" s="735"/>
      <c r="AZ41" s="780"/>
      <c r="BA41" s="780"/>
      <c r="BB41" s="780"/>
      <c r="BC41" s="780"/>
      <c r="BD41" s="780"/>
      <c r="BE41" s="741"/>
      <c r="BF41" s="741"/>
      <c r="BG41" s="741"/>
      <c r="BH41" s="741"/>
      <c r="BI41" s="742"/>
      <c r="BJ41" s="56"/>
      <c r="BK41" s="56"/>
      <c r="BL41" s="56"/>
      <c r="BM41" s="56"/>
      <c r="BN41" s="56"/>
      <c r="BO41" s="55"/>
      <c r="BP41" s="55"/>
      <c r="BQ41" s="52">
        <v>35</v>
      </c>
      <c r="BR41" s="72"/>
      <c r="BS41" s="731"/>
      <c r="BT41" s="732"/>
      <c r="BU41" s="732"/>
      <c r="BV41" s="732"/>
      <c r="BW41" s="732"/>
      <c r="BX41" s="732"/>
      <c r="BY41" s="732"/>
      <c r="BZ41" s="732"/>
      <c r="CA41" s="732"/>
      <c r="CB41" s="732"/>
      <c r="CC41" s="732"/>
      <c r="CD41" s="732"/>
      <c r="CE41" s="732"/>
      <c r="CF41" s="732"/>
      <c r="CG41" s="733"/>
      <c r="CH41" s="743"/>
      <c r="CI41" s="738"/>
      <c r="CJ41" s="738"/>
      <c r="CK41" s="738"/>
      <c r="CL41" s="744"/>
      <c r="CM41" s="743"/>
      <c r="CN41" s="738"/>
      <c r="CO41" s="738"/>
      <c r="CP41" s="738"/>
      <c r="CQ41" s="744"/>
      <c r="CR41" s="743"/>
      <c r="CS41" s="738"/>
      <c r="CT41" s="738"/>
      <c r="CU41" s="738"/>
      <c r="CV41" s="744"/>
      <c r="CW41" s="743"/>
      <c r="CX41" s="738"/>
      <c r="CY41" s="738"/>
      <c r="CZ41" s="738"/>
      <c r="DA41" s="744"/>
      <c r="DB41" s="743"/>
      <c r="DC41" s="738"/>
      <c r="DD41" s="738"/>
      <c r="DE41" s="738"/>
      <c r="DF41" s="744"/>
      <c r="DG41" s="743"/>
      <c r="DH41" s="738"/>
      <c r="DI41" s="738"/>
      <c r="DJ41" s="738"/>
      <c r="DK41" s="744"/>
      <c r="DL41" s="743"/>
      <c r="DM41" s="738"/>
      <c r="DN41" s="738"/>
      <c r="DO41" s="738"/>
      <c r="DP41" s="744"/>
      <c r="DQ41" s="743"/>
      <c r="DR41" s="738"/>
      <c r="DS41" s="738"/>
      <c r="DT41" s="738"/>
      <c r="DU41" s="744"/>
      <c r="DV41" s="731"/>
      <c r="DW41" s="732"/>
      <c r="DX41" s="732"/>
      <c r="DY41" s="732"/>
      <c r="DZ41" s="745"/>
      <c r="EA41" s="48"/>
    </row>
    <row r="42" spans="1:131" ht="26.25" customHeight="1" x14ac:dyDescent="0.2">
      <c r="A42" s="52">
        <v>15</v>
      </c>
      <c r="B42" s="731"/>
      <c r="C42" s="732"/>
      <c r="D42" s="732"/>
      <c r="E42" s="732"/>
      <c r="F42" s="732"/>
      <c r="G42" s="732"/>
      <c r="H42" s="732"/>
      <c r="I42" s="732"/>
      <c r="J42" s="732"/>
      <c r="K42" s="732"/>
      <c r="L42" s="732"/>
      <c r="M42" s="732"/>
      <c r="N42" s="732"/>
      <c r="O42" s="732"/>
      <c r="P42" s="733"/>
      <c r="Q42" s="734"/>
      <c r="R42" s="735"/>
      <c r="S42" s="735"/>
      <c r="T42" s="735"/>
      <c r="U42" s="735"/>
      <c r="V42" s="735"/>
      <c r="W42" s="735"/>
      <c r="X42" s="735"/>
      <c r="Y42" s="735"/>
      <c r="Z42" s="735"/>
      <c r="AA42" s="735"/>
      <c r="AB42" s="735"/>
      <c r="AC42" s="735"/>
      <c r="AD42" s="735"/>
      <c r="AE42" s="736"/>
      <c r="AF42" s="737"/>
      <c r="AG42" s="738"/>
      <c r="AH42" s="738"/>
      <c r="AI42" s="738"/>
      <c r="AJ42" s="739"/>
      <c r="AK42" s="740"/>
      <c r="AL42" s="735"/>
      <c r="AM42" s="735"/>
      <c r="AN42" s="735"/>
      <c r="AO42" s="735"/>
      <c r="AP42" s="735"/>
      <c r="AQ42" s="735"/>
      <c r="AR42" s="735"/>
      <c r="AS42" s="735"/>
      <c r="AT42" s="735"/>
      <c r="AU42" s="735"/>
      <c r="AV42" s="735"/>
      <c r="AW42" s="735"/>
      <c r="AX42" s="735"/>
      <c r="AY42" s="735"/>
      <c r="AZ42" s="780"/>
      <c r="BA42" s="780"/>
      <c r="BB42" s="780"/>
      <c r="BC42" s="780"/>
      <c r="BD42" s="780"/>
      <c r="BE42" s="741"/>
      <c r="BF42" s="741"/>
      <c r="BG42" s="741"/>
      <c r="BH42" s="741"/>
      <c r="BI42" s="742"/>
      <c r="BJ42" s="56"/>
      <c r="BK42" s="56"/>
      <c r="BL42" s="56"/>
      <c r="BM42" s="56"/>
      <c r="BN42" s="56"/>
      <c r="BO42" s="55"/>
      <c r="BP42" s="55"/>
      <c r="BQ42" s="52">
        <v>36</v>
      </c>
      <c r="BR42" s="72"/>
      <c r="BS42" s="731"/>
      <c r="BT42" s="732"/>
      <c r="BU42" s="732"/>
      <c r="BV42" s="732"/>
      <c r="BW42" s="732"/>
      <c r="BX42" s="732"/>
      <c r="BY42" s="732"/>
      <c r="BZ42" s="732"/>
      <c r="CA42" s="732"/>
      <c r="CB42" s="732"/>
      <c r="CC42" s="732"/>
      <c r="CD42" s="732"/>
      <c r="CE42" s="732"/>
      <c r="CF42" s="732"/>
      <c r="CG42" s="733"/>
      <c r="CH42" s="743"/>
      <c r="CI42" s="738"/>
      <c r="CJ42" s="738"/>
      <c r="CK42" s="738"/>
      <c r="CL42" s="744"/>
      <c r="CM42" s="743"/>
      <c r="CN42" s="738"/>
      <c r="CO42" s="738"/>
      <c r="CP42" s="738"/>
      <c r="CQ42" s="744"/>
      <c r="CR42" s="743"/>
      <c r="CS42" s="738"/>
      <c r="CT42" s="738"/>
      <c r="CU42" s="738"/>
      <c r="CV42" s="744"/>
      <c r="CW42" s="743"/>
      <c r="CX42" s="738"/>
      <c r="CY42" s="738"/>
      <c r="CZ42" s="738"/>
      <c r="DA42" s="744"/>
      <c r="DB42" s="743"/>
      <c r="DC42" s="738"/>
      <c r="DD42" s="738"/>
      <c r="DE42" s="738"/>
      <c r="DF42" s="744"/>
      <c r="DG42" s="743"/>
      <c r="DH42" s="738"/>
      <c r="DI42" s="738"/>
      <c r="DJ42" s="738"/>
      <c r="DK42" s="744"/>
      <c r="DL42" s="743"/>
      <c r="DM42" s="738"/>
      <c r="DN42" s="738"/>
      <c r="DO42" s="738"/>
      <c r="DP42" s="744"/>
      <c r="DQ42" s="743"/>
      <c r="DR42" s="738"/>
      <c r="DS42" s="738"/>
      <c r="DT42" s="738"/>
      <c r="DU42" s="744"/>
      <c r="DV42" s="731"/>
      <c r="DW42" s="732"/>
      <c r="DX42" s="732"/>
      <c r="DY42" s="732"/>
      <c r="DZ42" s="745"/>
      <c r="EA42" s="48"/>
    </row>
    <row r="43" spans="1:131" ht="26.25" customHeight="1" x14ac:dyDescent="0.2">
      <c r="A43" s="52">
        <v>16</v>
      </c>
      <c r="B43" s="731"/>
      <c r="C43" s="732"/>
      <c r="D43" s="732"/>
      <c r="E43" s="732"/>
      <c r="F43" s="732"/>
      <c r="G43" s="732"/>
      <c r="H43" s="732"/>
      <c r="I43" s="732"/>
      <c r="J43" s="732"/>
      <c r="K43" s="732"/>
      <c r="L43" s="732"/>
      <c r="M43" s="732"/>
      <c r="N43" s="732"/>
      <c r="O43" s="732"/>
      <c r="P43" s="733"/>
      <c r="Q43" s="734"/>
      <c r="R43" s="735"/>
      <c r="S43" s="735"/>
      <c r="T43" s="735"/>
      <c r="U43" s="735"/>
      <c r="V43" s="735"/>
      <c r="W43" s="735"/>
      <c r="X43" s="735"/>
      <c r="Y43" s="735"/>
      <c r="Z43" s="735"/>
      <c r="AA43" s="735"/>
      <c r="AB43" s="735"/>
      <c r="AC43" s="735"/>
      <c r="AD43" s="735"/>
      <c r="AE43" s="736"/>
      <c r="AF43" s="737"/>
      <c r="AG43" s="738"/>
      <c r="AH43" s="738"/>
      <c r="AI43" s="738"/>
      <c r="AJ43" s="739"/>
      <c r="AK43" s="740"/>
      <c r="AL43" s="735"/>
      <c r="AM43" s="735"/>
      <c r="AN43" s="735"/>
      <c r="AO43" s="735"/>
      <c r="AP43" s="735"/>
      <c r="AQ43" s="735"/>
      <c r="AR43" s="735"/>
      <c r="AS43" s="735"/>
      <c r="AT43" s="735"/>
      <c r="AU43" s="735"/>
      <c r="AV43" s="735"/>
      <c r="AW43" s="735"/>
      <c r="AX43" s="735"/>
      <c r="AY43" s="735"/>
      <c r="AZ43" s="780"/>
      <c r="BA43" s="780"/>
      <c r="BB43" s="780"/>
      <c r="BC43" s="780"/>
      <c r="BD43" s="780"/>
      <c r="BE43" s="741"/>
      <c r="BF43" s="741"/>
      <c r="BG43" s="741"/>
      <c r="BH43" s="741"/>
      <c r="BI43" s="742"/>
      <c r="BJ43" s="56"/>
      <c r="BK43" s="56"/>
      <c r="BL43" s="56"/>
      <c r="BM43" s="56"/>
      <c r="BN43" s="56"/>
      <c r="BO43" s="55"/>
      <c r="BP43" s="55"/>
      <c r="BQ43" s="52">
        <v>37</v>
      </c>
      <c r="BR43" s="72"/>
      <c r="BS43" s="731"/>
      <c r="BT43" s="732"/>
      <c r="BU43" s="732"/>
      <c r="BV43" s="732"/>
      <c r="BW43" s="732"/>
      <c r="BX43" s="732"/>
      <c r="BY43" s="732"/>
      <c r="BZ43" s="732"/>
      <c r="CA43" s="732"/>
      <c r="CB43" s="732"/>
      <c r="CC43" s="732"/>
      <c r="CD43" s="732"/>
      <c r="CE43" s="732"/>
      <c r="CF43" s="732"/>
      <c r="CG43" s="733"/>
      <c r="CH43" s="743"/>
      <c r="CI43" s="738"/>
      <c r="CJ43" s="738"/>
      <c r="CK43" s="738"/>
      <c r="CL43" s="744"/>
      <c r="CM43" s="743"/>
      <c r="CN43" s="738"/>
      <c r="CO43" s="738"/>
      <c r="CP43" s="738"/>
      <c r="CQ43" s="744"/>
      <c r="CR43" s="743"/>
      <c r="CS43" s="738"/>
      <c r="CT43" s="738"/>
      <c r="CU43" s="738"/>
      <c r="CV43" s="744"/>
      <c r="CW43" s="743"/>
      <c r="CX43" s="738"/>
      <c r="CY43" s="738"/>
      <c r="CZ43" s="738"/>
      <c r="DA43" s="744"/>
      <c r="DB43" s="743"/>
      <c r="DC43" s="738"/>
      <c r="DD43" s="738"/>
      <c r="DE43" s="738"/>
      <c r="DF43" s="744"/>
      <c r="DG43" s="743"/>
      <c r="DH43" s="738"/>
      <c r="DI43" s="738"/>
      <c r="DJ43" s="738"/>
      <c r="DK43" s="744"/>
      <c r="DL43" s="743"/>
      <c r="DM43" s="738"/>
      <c r="DN43" s="738"/>
      <c r="DO43" s="738"/>
      <c r="DP43" s="744"/>
      <c r="DQ43" s="743"/>
      <c r="DR43" s="738"/>
      <c r="DS43" s="738"/>
      <c r="DT43" s="738"/>
      <c r="DU43" s="744"/>
      <c r="DV43" s="731"/>
      <c r="DW43" s="732"/>
      <c r="DX43" s="732"/>
      <c r="DY43" s="732"/>
      <c r="DZ43" s="745"/>
      <c r="EA43" s="48"/>
    </row>
    <row r="44" spans="1:131" ht="26.25" customHeight="1" x14ac:dyDescent="0.2">
      <c r="A44" s="52">
        <v>17</v>
      </c>
      <c r="B44" s="731"/>
      <c r="C44" s="732"/>
      <c r="D44" s="732"/>
      <c r="E44" s="732"/>
      <c r="F44" s="732"/>
      <c r="G44" s="732"/>
      <c r="H44" s="732"/>
      <c r="I44" s="732"/>
      <c r="J44" s="732"/>
      <c r="K44" s="732"/>
      <c r="L44" s="732"/>
      <c r="M44" s="732"/>
      <c r="N44" s="732"/>
      <c r="O44" s="732"/>
      <c r="P44" s="733"/>
      <c r="Q44" s="734"/>
      <c r="R44" s="735"/>
      <c r="S44" s="735"/>
      <c r="T44" s="735"/>
      <c r="U44" s="735"/>
      <c r="V44" s="735"/>
      <c r="W44" s="735"/>
      <c r="X44" s="735"/>
      <c r="Y44" s="735"/>
      <c r="Z44" s="735"/>
      <c r="AA44" s="735"/>
      <c r="AB44" s="735"/>
      <c r="AC44" s="735"/>
      <c r="AD44" s="735"/>
      <c r="AE44" s="736"/>
      <c r="AF44" s="737"/>
      <c r="AG44" s="738"/>
      <c r="AH44" s="738"/>
      <c r="AI44" s="738"/>
      <c r="AJ44" s="739"/>
      <c r="AK44" s="740"/>
      <c r="AL44" s="735"/>
      <c r="AM44" s="735"/>
      <c r="AN44" s="735"/>
      <c r="AO44" s="735"/>
      <c r="AP44" s="735"/>
      <c r="AQ44" s="735"/>
      <c r="AR44" s="735"/>
      <c r="AS44" s="735"/>
      <c r="AT44" s="735"/>
      <c r="AU44" s="735"/>
      <c r="AV44" s="735"/>
      <c r="AW44" s="735"/>
      <c r="AX44" s="735"/>
      <c r="AY44" s="735"/>
      <c r="AZ44" s="780"/>
      <c r="BA44" s="780"/>
      <c r="BB44" s="780"/>
      <c r="BC44" s="780"/>
      <c r="BD44" s="780"/>
      <c r="BE44" s="741"/>
      <c r="BF44" s="741"/>
      <c r="BG44" s="741"/>
      <c r="BH44" s="741"/>
      <c r="BI44" s="742"/>
      <c r="BJ44" s="56"/>
      <c r="BK44" s="56"/>
      <c r="BL44" s="56"/>
      <c r="BM44" s="56"/>
      <c r="BN44" s="56"/>
      <c r="BO44" s="55"/>
      <c r="BP44" s="55"/>
      <c r="BQ44" s="52">
        <v>38</v>
      </c>
      <c r="BR44" s="72"/>
      <c r="BS44" s="731"/>
      <c r="BT44" s="732"/>
      <c r="BU44" s="732"/>
      <c r="BV44" s="732"/>
      <c r="BW44" s="732"/>
      <c r="BX44" s="732"/>
      <c r="BY44" s="732"/>
      <c r="BZ44" s="732"/>
      <c r="CA44" s="732"/>
      <c r="CB44" s="732"/>
      <c r="CC44" s="732"/>
      <c r="CD44" s="732"/>
      <c r="CE44" s="732"/>
      <c r="CF44" s="732"/>
      <c r="CG44" s="733"/>
      <c r="CH44" s="743"/>
      <c r="CI44" s="738"/>
      <c r="CJ44" s="738"/>
      <c r="CK44" s="738"/>
      <c r="CL44" s="744"/>
      <c r="CM44" s="743"/>
      <c r="CN44" s="738"/>
      <c r="CO44" s="738"/>
      <c r="CP44" s="738"/>
      <c r="CQ44" s="744"/>
      <c r="CR44" s="743"/>
      <c r="CS44" s="738"/>
      <c r="CT44" s="738"/>
      <c r="CU44" s="738"/>
      <c r="CV44" s="744"/>
      <c r="CW44" s="743"/>
      <c r="CX44" s="738"/>
      <c r="CY44" s="738"/>
      <c r="CZ44" s="738"/>
      <c r="DA44" s="744"/>
      <c r="DB44" s="743"/>
      <c r="DC44" s="738"/>
      <c r="DD44" s="738"/>
      <c r="DE44" s="738"/>
      <c r="DF44" s="744"/>
      <c r="DG44" s="743"/>
      <c r="DH44" s="738"/>
      <c r="DI44" s="738"/>
      <c r="DJ44" s="738"/>
      <c r="DK44" s="744"/>
      <c r="DL44" s="743"/>
      <c r="DM44" s="738"/>
      <c r="DN44" s="738"/>
      <c r="DO44" s="738"/>
      <c r="DP44" s="744"/>
      <c r="DQ44" s="743"/>
      <c r="DR44" s="738"/>
      <c r="DS44" s="738"/>
      <c r="DT44" s="738"/>
      <c r="DU44" s="744"/>
      <c r="DV44" s="731"/>
      <c r="DW44" s="732"/>
      <c r="DX44" s="732"/>
      <c r="DY44" s="732"/>
      <c r="DZ44" s="745"/>
      <c r="EA44" s="48"/>
    </row>
    <row r="45" spans="1:131" ht="26.25" customHeight="1" x14ac:dyDescent="0.2">
      <c r="A45" s="52">
        <v>18</v>
      </c>
      <c r="B45" s="731"/>
      <c r="C45" s="732"/>
      <c r="D45" s="732"/>
      <c r="E45" s="732"/>
      <c r="F45" s="732"/>
      <c r="G45" s="732"/>
      <c r="H45" s="732"/>
      <c r="I45" s="732"/>
      <c r="J45" s="732"/>
      <c r="K45" s="732"/>
      <c r="L45" s="732"/>
      <c r="M45" s="732"/>
      <c r="N45" s="732"/>
      <c r="O45" s="732"/>
      <c r="P45" s="733"/>
      <c r="Q45" s="734"/>
      <c r="R45" s="735"/>
      <c r="S45" s="735"/>
      <c r="T45" s="735"/>
      <c r="U45" s="735"/>
      <c r="V45" s="735"/>
      <c r="W45" s="735"/>
      <c r="X45" s="735"/>
      <c r="Y45" s="735"/>
      <c r="Z45" s="735"/>
      <c r="AA45" s="735"/>
      <c r="AB45" s="735"/>
      <c r="AC45" s="735"/>
      <c r="AD45" s="735"/>
      <c r="AE45" s="736"/>
      <c r="AF45" s="737"/>
      <c r="AG45" s="738"/>
      <c r="AH45" s="738"/>
      <c r="AI45" s="738"/>
      <c r="AJ45" s="739"/>
      <c r="AK45" s="740"/>
      <c r="AL45" s="735"/>
      <c r="AM45" s="735"/>
      <c r="AN45" s="735"/>
      <c r="AO45" s="735"/>
      <c r="AP45" s="735"/>
      <c r="AQ45" s="735"/>
      <c r="AR45" s="735"/>
      <c r="AS45" s="735"/>
      <c r="AT45" s="735"/>
      <c r="AU45" s="735"/>
      <c r="AV45" s="735"/>
      <c r="AW45" s="735"/>
      <c r="AX45" s="735"/>
      <c r="AY45" s="735"/>
      <c r="AZ45" s="780"/>
      <c r="BA45" s="780"/>
      <c r="BB45" s="780"/>
      <c r="BC45" s="780"/>
      <c r="BD45" s="780"/>
      <c r="BE45" s="741"/>
      <c r="BF45" s="741"/>
      <c r="BG45" s="741"/>
      <c r="BH45" s="741"/>
      <c r="BI45" s="742"/>
      <c r="BJ45" s="56"/>
      <c r="BK45" s="56"/>
      <c r="BL45" s="56"/>
      <c r="BM45" s="56"/>
      <c r="BN45" s="56"/>
      <c r="BO45" s="55"/>
      <c r="BP45" s="55"/>
      <c r="BQ45" s="52">
        <v>39</v>
      </c>
      <c r="BR45" s="72"/>
      <c r="BS45" s="731"/>
      <c r="BT45" s="732"/>
      <c r="BU45" s="732"/>
      <c r="BV45" s="732"/>
      <c r="BW45" s="732"/>
      <c r="BX45" s="732"/>
      <c r="BY45" s="732"/>
      <c r="BZ45" s="732"/>
      <c r="CA45" s="732"/>
      <c r="CB45" s="732"/>
      <c r="CC45" s="732"/>
      <c r="CD45" s="732"/>
      <c r="CE45" s="732"/>
      <c r="CF45" s="732"/>
      <c r="CG45" s="733"/>
      <c r="CH45" s="743"/>
      <c r="CI45" s="738"/>
      <c r="CJ45" s="738"/>
      <c r="CK45" s="738"/>
      <c r="CL45" s="744"/>
      <c r="CM45" s="743"/>
      <c r="CN45" s="738"/>
      <c r="CO45" s="738"/>
      <c r="CP45" s="738"/>
      <c r="CQ45" s="744"/>
      <c r="CR45" s="743"/>
      <c r="CS45" s="738"/>
      <c r="CT45" s="738"/>
      <c r="CU45" s="738"/>
      <c r="CV45" s="744"/>
      <c r="CW45" s="743"/>
      <c r="CX45" s="738"/>
      <c r="CY45" s="738"/>
      <c r="CZ45" s="738"/>
      <c r="DA45" s="744"/>
      <c r="DB45" s="743"/>
      <c r="DC45" s="738"/>
      <c r="DD45" s="738"/>
      <c r="DE45" s="738"/>
      <c r="DF45" s="744"/>
      <c r="DG45" s="743"/>
      <c r="DH45" s="738"/>
      <c r="DI45" s="738"/>
      <c r="DJ45" s="738"/>
      <c r="DK45" s="744"/>
      <c r="DL45" s="743"/>
      <c r="DM45" s="738"/>
      <c r="DN45" s="738"/>
      <c r="DO45" s="738"/>
      <c r="DP45" s="744"/>
      <c r="DQ45" s="743"/>
      <c r="DR45" s="738"/>
      <c r="DS45" s="738"/>
      <c r="DT45" s="738"/>
      <c r="DU45" s="744"/>
      <c r="DV45" s="731"/>
      <c r="DW45" s="732"/>
      <c r="DX45" s="732"/>
      <c r="DY45" s="732"/>
      <c r="DZ45" s="745"/>
      <c r="EA45" s="48"/>
    </row>
    <row r="46" spans="1:131" ht="26.25" customHeight="1" x14ac:dyDescent="0.2">
      <c r="A46" s="52">
        <v>19</v>
      </c>
      <c r="B46" s="731"/>
      <c r="C46" s="732"/>
      <c r="D46" s="732"/>
      <c r="E46" s="732"/>
      <c r="F46" s="732"/>
      <c r="G46" s="732"/>
      <c r="H46" s="732"/>
      <c r="I46" s="732"/>
      <c r="J46" s="732"/>
      <c r="K46" s="732"/>
      <c r="L46" s="732"/>
      <c r="M46" s="732"/>
      <c r="N46" s="732"/>
      <c r="O46" s="732"/>
      <c r="P46" s="733"/>
      <c r="Q46" s="734"/>
      <c r="R46" s="735"/>
      <c r="S46" s="735"/>
      <c r="T46" s="735"/>
      <c r="U46" s="735"/>
      <c r="V46" s="735"/>
      <c r="W46" s="735"/>
      <c r="X46" s="735"/>
      <c r="Y46" s="735"/>
      <c r="Z46" s="735"/>
      <c r="AA46" s="735"/>
      <c r="AB46" s="735"/>
      <c r="AC46" s="735"/>
      <c r="AD46" s="735"/>
      <c r="AE46" s="736"/>
      <c r="AF46" s="737"/>
      <c r="AG46" s="738"/>
      <c r="AH46" s="738"/>
      <c r="AI46" s="738"/>
      <c r="AJ46" s="739"/>
      <c r="AK46" s="740"/>
      <c r="AL46" s="735"/>
      <c r="AM46" s="735"/>
      <c r="AN46" s="735"/>
      <c r="AO46" s="735"/>
      <c r="AP46" s="735"/>
      <c r="AQ46" s="735"/>
      <c r="AR46" s="735"/>
      <c r="AS46" s="735"/>
      <c r="AT46" s="735"/>
      <c r="AU46" s="735"/>
      <c r="AV46" s="735"/>
      <c r="AW46" s="735"/>
      <c r="AX46" s="735"/>
      <c r="AY46" s="735"/>
      <c r="AZ46" s="780"/>
      <c r="BA46" s="780"/>
      <c r="BB46" s="780"/>
      <c r="BC46" s="780"/>
      <c r="BD46" s="780"/>
      <c r="BE46" s="741"/>
      <c r="BF46" s="741"/>
      <c r="BG46" s="741"/>
      <c r="BH46" s="741"/>
      <c r="BI46" s="742"/>
      <c r="BJ46" s="56"/>
      <c r="BK46" s="56"/>
      <c r="BL46" s="56"/>
      <c r="BM46" s="56"/>
      <c r="BN46" s="56"/>
      <c r="BO46" s="55"/>
      <c r="BP46" s="55"/>
      <c r="BQ46" s="52">
        <v>40</v>
      </c>
      <c r="BR46" s="72"/>
      <c r="BS46" s="731"/>
      <c r="BT46" s="732"/>
      <c r="BU46" s="732"/>
      <c r="BV46" s="732"/>
      <c r="BW46" s="732"/>
      <c r="BX46" s="732"/>
      <c r="BY46" s="732"/>
      <c r="BZ46" s="732"/>
      <c r="CA46" s="732"/>
      <c r="CB46" s="732"/>
      <c r="CC46" s="732"/>
      <c r="CD46" s="732"/>
      <c r="CE46" s="732"/>
      <c r="CF46" s="732"/>
      <c r="CG46" s="733"/>
      <c r="CH46" s="743"/>
      <c r="CI46" s="738"/>
      <c r="CJ46" s="738"/>
      <c r="CK46" s="738"/>
      <c r="CL46" s="744"/>
      <c r="CM46" s="743"/>
      <c r="CN46" s="738"/>
      <c r="CO46" s="738"/>
      <c r="CP46" s="738"/>
      <c r="CQ46" s="744"/>
      <c r="CR46" s="743"/>
      <c r="CS46" s="738"/>
      <c r="CT46" s="738"/>
      <c r="CU46" s="738"/>
      <c r="CV46" s="744"/>
      <c r="CW46" s="743"/>
      <c r="CX46" s="738"/>
      <c r="CY46" s="738"/>
      <c r="CZ46" s="738"/>
      <c r="DA46" s="744"/>
      <c r="DB46" s="743"/>
      <c r="DC46" s="738"/>
      <c r="DD46" s="738"/>
      <c r="DE46" s="738"/>
      <c r="DF46" s="744"/>
      <c r="DG46" s="743"/>
      <c r="DH46" s="738"/>
      <c r="DI46" s="738"/>
      <c r="DJ46" s="738"/>
      <c r="DK46" s="744"/>
      <c r="DL46" s="743"/>
      <c r="DM46" s="738"/>
      <c r="DN46" s="738"/>
      <c r="DO46" s="738"/>
      <c r="DP46" s="744"/>
      <c r="DQ46" s="743"/>
      <c r="DR46" s="738"/>
      <c r="DS46" s="738"/>
      <c r="DT46" s="738"/>
      <c r="DU46" s="744"/>
      <c r="DV46" s="731"/>
      <c r="DW46" s="732"/>
      <c r="DX46" s="732"/>
      <c r="DY46" s="732"/>
      <c r="DZ46" s="745"/>
      <c r="EA46" s="48"/>
    </row>
    <row r="47" spans="1:131" ht="26.25" customHeight="1" x14ac:dyDescent="0.2">
      <c r="A47" s="52">
        <v>20</v>
      </c>
      <c r="B47" s="731"/>
      <c r="C47" s="732"/>
      <c r="D47" s="732"/>
      <c r="E47" s="732"/>
      <c r="F47" s="732"/>
      <c r="G47" s="732"/>
      <c r="H47" s="732"/>
      <c r="I47" s="732"/>
      <c r="J47" s="732"/>
      <c r="K47" s="732"/>
      <c r="L47" s="732"/>
      <c r="M47" s="732"/>
      <c r="N47" s="732"/>
      <c r="O47" s="732"/>
      <c r="P47" s="733"/>
      <c r="Q47" s="734"/>
      <c r="R47" s="735"/>
      <c r="S47" s="735"/>
      <c r="T47" s="735"/>
      <c r="U47" s="735"/>
      <c r="V47" s="735"/>
      <c r="W47" s="735"/>
      <c r="X47" s="735"/>
      <c r="Y47" s="735"/>
      <c r="Z47" s="735"/>
      <c r="AA47" s="735"/>
      <c r="AB47" s="735"/>
      <c r="AC47" s="735"/>
      <c r="AD47" s="735"/>
      <c r="AE47" s="736"/>
      <c r="AF47" s="737"/>
      <c r="AG47" s="738"/>
      <c r="AH47" s="738"/>
      <c r="AI47" s="738"/>
      <c r="AJ47" s="739"/>
      <c r="AK47" s="740"/>
      <c r="AL47" s="735"/>
      <c r="AM47" s="735"/>
      <c r="AN47" s="735"/>
      <c r="AO47" s="735"/>
      <c r="AP47" s="735"/>
      <c r="AQ47" s="735"/>
      <c r="AR47" s="735"/>
      <c r="AS47" s="735"/>
      <c r="AT47" s="735"/>
      <c r="AU47" s="735"/>
      <c r="AV47" s="735"/>
      <c r="AW47" s="735"/>
      <c r="AX47" s="735"/>
      <c r="AY47" s="735"/>
      <c r="AZ47" s="780"/>
      <c r="BA47" s="780"/>
      <c r="BB47" s="780"/>
      <c r="BC47" s="780"/>
      <c r="BD47" s="780"/>
      <c r="BE47" s="741"/>
      <c r="BF47" s="741"/>
      <c r="BG47" s="741"/>
      <c r="BH47" s="741"/>
      <c r="BI47" s="742"/>
      <c r="BJ47" s="56"/>
      <c r="BK47" s="56"/>
      <c r="BL47" s="56"/>
      <c r="BM47" s="56"/>
      <c r="BN47" s="56"/>
      <c r="BO47" s="55"/>
      <c r="BP47" s="55"/>
      <c r="BQ47" s="52">
        <v>41</v>
      </c>
      <c r="BR47" s="72"/>
      <c r="BS47" s="731"/>
      <c r="BT47" s="732"/>
      <c r="BU47" s="732"/>
      <c r="BV47" s="732"/>
      <c r="BW47" s="732"/>
      <c r="BX47" s="732"/>
      <c r="BY47" s="732"/>
      <c r="BZ47" s="732"/>
      <c r="CA47" s="732"/>
      <c r="CB47" s="732"/>
      <c r="CC47" s="732"/>
      <c r="CD47" s="732"/>
      <c r="CE47" s="732"/>
      <c r="CF47" s="732"/>
      <c r="CG47" s="733"/>
      <c r="CH47" s="743"/>
      <c r="CI47" s="738"/>
      <c r="CJ47" s="738"/>
      <c r="CK47" s="738"/>
      <c r="CL47" s="744"/>
      <c r="CM47" s="743"/>
      <c r="CN47" s="738"/>
      <c r="CO47" s="738"/>
      <c r="CP47" s="738"/>
      <c r="CQ47" s="744"/>
      <c r="CR47" s="743"/>
      <c r="CS47" s="738"/>
      <c r="CT47" s="738"/>
      <c r="CU47" s="738"/>
      <c r="CV47" s="744"/>
      <c r="CW47" s="743"/>
      <c r="CX47" s="738"/>
      <c r="CY47" s="738"/>
      <c r="CZ47" s="738"/>
      <c r="DA47" s="744"/>
      <c r="DB47" s="743"/>
      <c r="DC47" s="738"/>
      <c r="DD47" s="738"/>
      <c r="DE47" s="738"/>
      <c r="DF47" s="744"/>
      <c r="DG47" s="743"/>
      <c r="DH47" s="738"/>
      <c r="DI47" s="738"/>
      <c r="DJ47" s="738"/>
      <c r="DK47" s="744"/>
      <c r="DL47" s="743"/>
      <c r="DM47" s="738"/>
      <c r="DN47" s="738"/>
      <c r="DO47" s="738"/>
      <c r="DP47" s="744"/>
      <c r="DQ47" s="743"/>
      <c r="DR47" s="738"/>
      <c r="DS47" s="738"/>
      <c r="DT47" s="738"/>
      <c r="DU47" s="744"/>
      <c r="DV47" s="731"/>
      <c r="DW47" s="732"/>
      <c r="DX47" s="732"/>
      <c r="DY47" s="732"/>
      <c r="DZ47" s="745"/>
      <c r="EA47" s="48"/>
    </row>
    <row r="48" spans="1:131" ht="26.25" customHeight="1" x14ac:dyDescent="0.2">
      <c r="A48" s="52">
        <v>21</v>
      </c>
      <c r="B48" s="731"/>
      <c r="C48" s="732"/>
      <c r="D48" s="732"/>
      <c r="E48" s="732"/>
      <c r="F48" s="732"/>
      <c r="G48" s="732"/>
      <c r="H48" s="732"/>
      <c r="I48" s="732"/>
      <c r="J48" s="732"/>
      <c r="K48" s="732"/>
      <c r="L48" s="732"/>
      <c r="M48" s="732"/>
      <c r="N48" s="732"/>
      <c r="O48" s="732"/>
      <c r="P48" s="733"/>
      <c r="Q48" s="734"/>
      <c r="R48" s="735"/>
      <c r="S48" s="735"/>
      <c r="T48" s="735"/>
      <c r="U48" s="735"/>
      <c r="V48" s="735"/>
      <c r="W48" s="735"/>
      <c r="X48" s="735"/>
      <c r="Y48" s="735"/>
      <c r="Z48" s="735"/>
      <c r="AA48" s="735"/>
      <c r="AB48" s="735"/>
      <c r="AC48" s="735"/>
      <c r="AD48" s="735"/>
      <c r="AE48" s="736"/>
      <c r="AF48" s="737"/>
      <c r="AG48" s="738"/>
      <c r="AH48" s="738"/>
      <c r="AI48" s="738"/>
      <c r="AJ48" s="739"/>
      <c r="AK48" s="740"/>
      <c r="AL48" s="735"/>
      <c r="AM48" s="735"/>
      <c r="AN48" s="735"/>
      <c r="AO48" s="735"/>
      <c r="AP48" s="735"/>
      <c r="AQ48" s="735"/>
      <c r="AR48" s="735"/>
      <c r="AS48" s="735"/>
      <c r="AT48" s="735"/>
      <c r="AU48" s="735"/>
      <c r="AV48" s="735"/>
      <c r="AW48" s="735"/>
      <c r="AX48" s="735"/>
      <c r="AY48" s="735"/>
      <c r="AZ48" s="780"/>
      <c r="BA48" s="780"/>
      <c r="BB48" s="780"/>
      <c r="BC48" s="780"/>
      <c r="BD48" s="780"/>
      <c r="BE48" s="741"/>
      <c r="BF48" s="741"/>
      <c r="BG48" s="741"/>
      <c r="BH48" s="741"/>
      <c r="BI48" s="742"/>
      <c r="BJ48" s="56"/>
      <c r="BK48" s="56"/>
      <c r="BL48" s="56"/>
      <c r="BM48" s="56"/>
      <c r="BN48" s="56"/>
      <c r="BO48" s="55"/>
      <c r="BP48" s="55"/>
      <c r="BQ48" s="52">
        <v>42</v>
      </c>
      <c r="BR48" s="72"/>
      <c r="BS48" s="731"/>
      <c r="BT48" s="732"/>
      <c r="BU48" s="732"/>
      <c r="BV48" s="732"/>
      <c r="BW48" s="732"/>
      <c r="BX48" s="732"/>
      <c r="BY48" s="732"/>
      <c r="BZ48" s="732"/>
      <c r="CA48" s="732"/>
      <c r="CB48" s="732"/>
      <c r="CC48" s="732"/>
      <c r="CD48" s="732"/>
      <c r="CE48" s="732"/>
      <c r="CF48" s="732"/>
      <c r="CG48" s="733"/>
      <c r="CH48" s="743"/>
      <c r="CI48" s="738"/>
      <c r="CJ48" s="738"/>
      <c r="CK48" s="738"/>
      <c r="CL48" s="744"/>
      <c r="CM48" s="743"/>
      <c r="CN48" s="738"/>
      <c r="CO48" s="738"/>
      <c r="CP48" s="738"/>
      <c r="CQ48" s="744"/>
      <c r="CR48" s="743"/>
      <c r="CS48" s="738"/>
      <c r="CT48" s="738"/>
      <c r="CU48" s="738"/>
      <c r="CV48" s="744"/>
      <c r="CW48" s="743"/>
      <c r="CX48" s="738"/>
      <c r="CY48" s="738"/>
      <c r="CZ48" s="738"/>
      <c r="DA48" s="744"/>
      <c r="DB48" s="743"/>
      <c r="DC48" s="738"/>
      <c r="DD48" s="738"/>
      <c r="DE48" s="738"/>
      <c r="DF48" s="744"/>
      <c r="DG48" s="743"/>
      <c r="DH48" s="738"/>
      <c r="DI48" s="738"/>
      <c r="DJ48" s="738"/>
      <c r="DK48" s="744"/>
      <c r="DL48" s="743"/>
      <c r="DM48" s="738"/>
      <c r="DN48" s="738"/>
      <c r="DO48" s="738"/>
      <c r="DP48" s="744"/>
      <c r="DQ48" s="743"/>
      <c r="DR48" s="738"/>
      <c r="DS48" s="738"/>
      <c r="DT48" s="738"/>
      <c r="DU48" s="744"/>
      <c r="DV48" s="731"/>
      <c r="DW48" s="732"/>
      <c r="DX48" s="732"/>
      <c r="DY48" s="732"/>
      <c r="DZ48" s="745"/>
      <c r="EA48" s="48"/>
    </row>
    <row r="49" spans="1:131" ht="26.25" customHeight="1" x14ac:dyDescent="0.2">
      <c r="A49" s="52">
        <v>22</v>
      </c>
      <c r="B49" s="731"/>
      <c r="C49" s="732"/>
      <c r="D49" s="732"/>
      <c r="E49" s="732"/>
      <c r="F49" s="732"/>
      <c r="G49" s="732"/>
      <c r="H49" s="732"/>
      <c r="I49" s="732"/>
      <c r="J49" s="732"/>
      <c r="K49" s="732"/>
      <c r="L49" s="732"/>
      <c r="M49" s="732"/>
      <c r="N49" s="732"/>
      <c r="O49" s="732"/>
      <c r="P49" s="733"/>
      <c r="Q49" s="734"/>
      <c r="R49" s="735"/>
      <c r="S49" s="735"/>
      <c r="T49" s="735"/>
      <c r="U49" s="735"/>
      <c r="V49" s="735"/>
      <c r="W49" s="735"/>
      <c r="X49" s="735"/>
      <c r="Y49" s="735"/>
      <c r="Z49" s="735"/>
      <c r="AA49" s="735"/>
      <c r="AB49" s="735"/>
      <c r="AC49" s="735"/>
      <c r="AD49" s="735"/>
      <c r="AE49" s="736"/>
      <c r="AF49" s="737"/>
      <c r="AG49" s="738"/>
      <c r="AH49" s="738"/>
      <c r="AI49" s="738"/>
      <c r="AJ49" s="739"/>
      <c r="AK49" s="740"/>
      <c r="AL49" s="735"/>
      <c r="AM49" s="735"/>
      <c r="AN49" s="735"/>
      <c r="AO49" s="735"/>
      <c r="AP49" s="735"/>
      <c r="AQ49" s="735"/>
      <c r="AR49" s="735"/>
      <c r="AS49" s="735"/>
      <c r="AT49" s="735"/>
      <c r="AU49" s="735"/>
      <c r="AV49" s="735"/>
      <c r="AW49" s="735"/>
      <c r="AX49" s="735"/>
      <c r="AY49" s="735"/>
      <c r="AZ49" s="780"/>
      <c r="BA49" s="780"/>
      <c r="BB49" s="780"/>
      <c r="BC49" s="780"/>
      <c r="BD49" s="780"/>
      <c r="BE49" s="741"/>
      <c r="BF49" s="741"/>
      <c r="BG49" s="741"/>
      <c r="BH49" s="741"/>
      <c r="BI49" s="742"/>
      <c r="BJ49" s="56"/>
      <c r="BK49" s="56"/>
      <c r="BL49" s="56"/>
      <c r="BM49" s="56"/>
      <c r="BN49" s="56"/>
      <c r="BO49" s="55"/>
      <c r="BP49" s="55"/>
      <c r="BQ49" s="52">
        <v>43</v>
      </c>
      <c r="BR49" s="72"/>
      <c r="BS49" s="731"/>
      <c r="BT49" s="732"/>
      <c r="BU49" s="732"/>
      <c r="BV49" s="732"/>
      <c r="BW49" s="732"/>
      <c r="BX49" s="732"/>
      <c r="BY49" s="732"/>
      <c r="BZ49" s="732"/>
      <c r="CA49" s="732"/>
      <c r="CB49" s="732"/>
      <c r="CC49" s="732"/>
      <c r="CD49" s="732"/>
      <c r="CE49" s="732"/>
      <c r="CF49" s="732"/>
      <c r="CG49" s="733"/>
      <c r="CH49" s="743"/>
      <c r="CI49" s="738"/>
      <c r="CJ49" s="738"/>
      <c r="CK49" s="738"/>
      <c r="CL49" s="744"/>
      <c r="CM49" s="743"/>
      <c r="CN49" s="738"/>
      <c r="CO49" s="738"/>
      <c r="CP49" s="738"/>
      <c r="CQ49" s="744"/>
      <c r="CR49" s="743"/>
      <c r="CS49" s="738"/>
      <c r="CT49" s="738"/>
      <c r="CU49" s="738"/>
      <c r="CV49" s="744"/>
      <c r="CW49" s="743"/>
      <c r="CX49" s="738"/>
      <c r="CY49" s="738"/>
      <c r="CZ49" s="738"/>
      <c r="DA49" s="744"/>
      <c r="DB49" s="743"/>
      <c r="DC49" s="738"/>
      <c r="DD49" s="738"/>
      <c r="DE49" s="738"/>
      <c r="DF49" s="744"/>
      <c r="DG49" s="743"/>
      <c r="DH49" s="738"/>
      <c r="DI49" s="738"/>
      <c r="DJ49" s="738"/>
      <c r="DK49" s="744"/>
      <c r="DL49" s="743"/>
      <c r="DM49" s="738"/>
      <c r="DN49" s="738"/>
      <c r="DO49" s="738"/>
      <c r="DP49" s="744"/>
      <c r="DQ49" s="743"/>
      <c r="DR49" s="738"/>
      <c r="DS49" s="738"/>
      <c r="DT49" s="738"/>
      <c r="DU49" s="744"/>
      <c r="DV49" s="731"/>
      <c r="DW49" s="732"/>
      <c r="DX49" s="732"/>
      <c r="DY49" s="732"/>
      <c r="DZ49" s="745"/>
      <c r="EA49" s="48"/>
    </row>
    <row r="50" spans="1:131" ht="26.25" customHeight="1" x14ac:dyDescent="0.2">
      <c r="A50" s="52">
        <v>23</v>
      </c>
      <c r="B50" s="731"/>
      <c r="C50" s="732"/>
      <c r="D50" s="732"/>
      <c r="E50" s="732"/>
      <c r="F50" s="732"/>
      <c r="G50" s="732"/>
      <c r="H50" s="732"/>
      <c r="I50" s="732"/>
      <c r="J50" s="732"/>
      <c r="K50" s="732"/>
      <c r="L50" s="732"/>
      <c r="M50" s="732"/>
      <c r="N50" s="732"/>
      <c r="O50" s="732"/>
      <c r="P50" s="733"/>
      <c r="Q50" s="781"/>
      <c r="R50" s="782"/>
      <c r="S50" s="782"/>
      <c r="T50" s="782"/>
      <c r="U50" s="782"/>
      <c r="V50" s="782"/>
      <c r="W50" s="782"/>
      <c r="X50" s="782"/>
      <c r="Y50" s="782"/>
      <c r="Z50" s="782"/>
      <c r="AA50" s="782"/>
      <c r="AB50" s="782"/>
      <c r="AC50" s="782"/>
      <c r="AD50" s="782"/>
      <c r="AE50" s="783"/>
      <c r="AF50" s="737"/>
      <c r="AG50" s="738"/>
      <c r="AH50" s="738"/>
      <c r="AI50" s="738"/>
      <c r="AJ50" s="739"/>
      <c r="AK50" s="784"/>
      <c r="AL50" s="782"/>
      <c r="AM50" s="782"/>
      <c r="AN50" s="782"/>
      <c r="AO50" s="782"/>
      <c r="AP50" s="782"/>
      <c r="AQ50" s="782"/>
      <c r="AR50" s="782"/>
      <c r="AS50" s="782"/>
      <c r="AT50" s="782"/>
      <c r="AU50" s="782"/>
      <c r="AV50" s="782"/>
      <c r="AW50" s="782"/>
      <c r="AX50" s="782"/>
      <c r="AY50" s="782"/>
      <c r="AZ50" s="785"/>
      <c r="BA50" s="785"/>
      <c r="BB50" s="785"/>
      <c r="BC50" s="785"/>
      <c r="BD50" s="785"/>
      <c r="BE50" s="741"/>
      <c r="BF50" s="741"/>
      <c r="BG50" s="741"/>
      <c r="BH50" s="741"/>
      <c r="BI50" s="742"/>
      <c r="BJ50" s="56"/>
      <c r="BK50" s="56"/>
      <c r="BL50" s="56"/>
      <c r="BM50" s="56"/>
      <c r="BN50" s="56"/>
      <c r="BO50" s="55"/>
      <c r="BP50" s="55"/>
      <c r="BQ50" s="52">
        <v>44</v>
      </c>
      <c r="BR50" s="72"/>
      <c r="BS50" s="731"/>
      <c r="BT50" s="732"/>
      <c r="BU50" s="732"/>
      <c r="BV50" s="732"/>
      <c r="BW50" s="732"/>
      <c r="BX50" s="732"/>
      <c r="BY50" s="732"/>
      <c r="BZ50" s="732"/>
      <c r="CA50" s="732"/>
      <c r="CB50" s="732"/>
      <c r="CC50" s="732"/>
      <c r="CD50" s="732"/>
      <c r="CE50" s="732"/>
      <c r="CF50" s="732"/>
      <c r="CG50" s="733"/>
      <c r="CH50" s="743"/>
      <c r="CI50" s="738"/>
      <c r="CJ50" s="738"/>
      <c r="CK50" s="738"/>
      <c r="CL50" s="744"/>
      <c r="CM50" s="743"/>
      <c r="CN50" s="738"/>
      <c r="CO50" s="738"/>
      <c r="CP50" s="738"/>
      <c r="CQ50" s="744"/>
      <c r="CR50" s="743"/>
      <c r="CS50" s="738"/>
      <c r="CT50" s="738"/>
      <c r="CU50" s="738"/>
      <c r="CV50" s="744"/>
      <c r="CW50" s="743"/>
      <c r="CX50" s="738"/>
      <c r="CY50" s="738"/>
      <c r="CZ50" s="738"/>
      <c r="DA50" s="744"/>
      <c r="DB50" s="743"/>
      <c r="DC50" s="738"/>
      <c r="DD50" s="738"/>
      <c r="DE50" s="738"/>
      <c r="DF50" s="744"/>
      <c r="DG50" s="743"/>
      <c r="DH50" s="738"/>
      <c r="DI50" s="738"/>
      <c r="DJ50" s="738"/>
      <c r="DK50" s="744"/>
      <c r="DL50" s="743"/>
      <c r="DM50" s="738"/>
      <c r="DN50" s="738"/>
      <c r="DO50" s="738"/>
      <c r="DP50" s="744"/>
      <c r="DQ50" s="743"/>
      <c r="DR50" s="738"/>
      <c r="DS50" s="738"/>
      <c r="DT50" s="738"/>
      <c r="DU50" s="744"/>
      <c r="DV50" s="731"/>
      <c r="DW50" s="732"/>
      <c r="DX50" s="732"/>
      <c r="DY50" s="732"/>
      <c r="DZ50" s="745"/>
      <c r="EA50" s="48"/>
    </row>
    <row r="51" spans="1:131" ht="26.25" customHeight="1" x14ac:dyDescent="0.2">
      <c r="A51" s="52">
        <v>24</v>
      </c>
      <c r="B51" s="731"/>
      <c r="C51" s="732"/>
      <c r="D51" s="732"/>
      <c r="E51" s="732"/>
      <c r="F51" s="732"/>
      <c r="G51" s="732"/>
      <c r="H51" s="732"/>
      <c r="I51" s="732"/>
      <c r="J51" s="732"/>
      <c r="K51" s="732"/>
      <c r="L51" s="732"/>
      <c r="M51" s="732"/>
      <c r="N51" s="732"/>
      <c r="O51" s="732"/>
      <c r="P51" s="733"/>
      <c r="Q51" s="781"/>
      <c r="R51" s="782"/>
      <c r="S51" s="782"/>
      <c r="T51" s="782"/>
      <c r="U51" s="782"/>
      <c r="V51" s="782"/>
      <c r="W51" s="782"/>
      <c r="X51" s="782"/>
      <c r="Y51" s="782"/>
      <c r="Z51" s="782"/>
      <c r="AA51" s="782"/>
      <c r="AB51" s="782"/>
      <c r="AC51" s="782"/>
      <c r="AD51" s="782"/>
      <c r="AE51" s="783"/>
      <c r="AF51" s="737"/>
      <c r="AG51" s="738"/>
      <c r="AH51" s="738"/>
      <c r="AI51" s="738"/>
      <c r="AJ51" s="739"/>
      <c r="AK51" s="784"/>
      <c r="AL51" s="782"/>
      <c r="AM51" s="782"/>
      <c r="AN51" s="782"/>
      <c r="AO51" s="782"/>
      <c r="AP51" s="782"/>
      <c r="AQ51" s="782"/>
      <c r="AR51" s="782"/>
      <c r="AS51" s="782"/>
      <c r="AT51" s="782"/>
      <c r="AU51" s="782"/>
      <c r="AV51" s="782"/>
      <c r="AW51" s="782"/>
      <c r="AX51" s="782"/>
      <c r="AY51" s="782"/>
      <c r="AZ51" s="785"/>
      <c r="BA51" s="785"/>
      <c r="BB51" s="785"/>
      <c r="BC51" s="785"/>
      <c r="BD51" s="785"/>
      <c r="BE51" s="741"/>
      <c r="BF51" s="741"/>
      <c r="BG51" s="741"/>
      <c r="BH51" s="741"/>
      <c r="BI51" s="742"/>
      <c r="BJ51" s="56"/>
      <c r="BK51" s="56"/>
      <c r="BL51" s="56"/>
      <c r="BM51" s="56"/>
      <c r="BN51" s="56"/>
      <c r="BO51" s="55"/>
      <c r="BP51" s="55"/>
      <c r="BQ51" s="52">
        <v>45</v>
      </c>
      <c r="BR51" s="72"/>
      <c r="BS51" s="731"/>
      <c r="BT51" s="732"/>
      <c r="BU51" s="732"/>
      <c r="BV51" s="732"/>
      <c r="BW51" s="732"/>
      <c r="BX51" s="732"/>
      <c r="BY51" s="732"/>
      <c r="BZ51" s="732"/>
      <c r="CA51" s="732"/>
      <c r="CB51" s="732"/>
      <c r="CC51" s="732"/>
      <c r="CD51" s="732"/>
      <c r="CE51" s="732"/>
      <c r="CF51" s="732"/>
      <c r="CG51" s="733"/>
      <c r="CH51" s="743"/>
      <c r="CI51" s="738"/>
      <c r="CJ51" s="738"/>
      <c r="CK51" s="738"/>
      <c r="CL51" s="744"/>
      <c r="CM51" s="743"/>
      <c r="CN51" s="738"/>
      <c r="CO51" s="738"/>
      <c r="CP51" s="738"/>
      <c r="CQ51" s="744"/>
      <c r="CR51" s="743"/>
      <c r="CS51" s="738"/>
      <c r="CT51" s="738"/>
      <c r="CU51" s="738"/>
      <c r="CV51" s="744"/>
      <c r="CW51" s="743"/>
      <c r="CX51" s="738"/>
      <c r="CY51" s="738"/>
      <c r="CZ51" s="738"/>
      <c r="DA51" s="744"/>
      <c r="DB51" s="743"/>
      <c r="DC51" s="738"/>
      <c r="DD51" s="738"/>
      <c r="DE51" s="738"/>
      <c r="DF51" s="744"/>
      <c r="DG51" s="743"/>
      <c r="DH51" s="738"/>
      <c r="DI51" s="738"/>
      <c r="DJ51" s="738"/>
      <c r="DK51" s="744"/>
      <c r="DL51" s="743"/>
      <c r="DM51" s="738"/>
      <c r="DN51" s="738"/>
      <c r="DO51" s="738"/>
      <c r="DP51" s="744"/>
      <c r="DQ51" s="743"/>
      <c r="DR51" s="738"/>
      <c r="DS51" s="738"/>
      <c r="DT51" s="738"/>
      <c r="DU51" s="744"/>
      <c r="DV51" s="731"/>
      <c r="DW51" s="732"/>
      <c r="DX51" s="732"/>
      <c r="DY51" s="732"/>
      <c r="DZ51" s="745"/>
      <c r="EA51" s="48"/>
    </row>
    <row r="52" spans="1:131" ht="26.25" customHeight="1" x14ac:dyDescent="0.2">
      <c r="A52" s="52">
        <v>25</v>
      </c>
      <c r="B52" s="731"/>
      <c r="C52" s="732"/>
      <c r="D52" s="732"/>
      <c r="E52" s="732"/>
      <c r="F52" s="732"/>
      <c r="G52" s="732"/>
      <c r="H52" s="732"/>
      <c r="I52" s="732"/>
      <c r="J52" s="732"/>
      <c r="K52" s="732"/>
      <c r="L52" s="732"/>
      <c r="M52" s="732"/>
      <c r="N52" s="732"/>
      <c r="O52" s="732"/>
      <c r="P52" s="733"/>
      <c r="Q52" s="781"/>
      <c r="R52" s="782"/>
      <c r="S52" s="782"/>
      <c r="T52" s="782"/>
      <c r="U52" s="782"/>
      <c r="V52" s="782"/>
      <c r="W52" s="782"/>
      <c r="X52" s="782"/>
      <c r="Y52" s="782"/>
      <c r="Z52" s="782"/>
      <c r="AA52" s="782"/>
      <c r="AB52" s="782"/>
      <c r="AC52" s="782"/>
      <c r="AD52" s="782"/>
      <c r="AE52" s="783"/>
      <c r="AF52" s="737"/>
      <c r="AG52" s="738"/>
      <c r="AH52" s="738"/>
      <c r="AI52" s="738"/>
      <c r="AJ52" s="739"/>
      <c r="AK52" s="784"/>
      <c r="AL52" s="782"/>
      <c r="AM52" s="782"/>
      <c r="AN52" s="782"/>
      <c r="AO52" s="782"/>
      <c r="AP52" s="782"/>
      <c r="AQ52" s="782"/>
      <c r="AR52" s="782"/>
      <c r="AS52" s="782"/>
      <c r="AT52" s="782"/>
      <c r="AU52" s="782"/>
      <c r="AV52" s="782"/>
      <c r="AW52" s="782"/>
      <c r="AX52" s="782"/>
      <c r="AY52" s="782"/>
      <c r="AZ52" s="785"/>
      <c r="BA52" s="785"/>
      <c r="BB52" s="785"/>
      <c r="BC52" s="785"/>
      <c r="BD52" s="785"/>
      <c r="BE52" s="741"/>
      <c r="BF52" s="741"/>
      <c r="BG52" s="741"/>
      <c r="BH52" s="741"/>
      <c r="BI52" s="742"/>
      <c r="BJ52" s="56"/>
      <c r="BK52" s="56"/>
      <c r="BL52" s="56"/>
      <c r="BM52" s="56"/>
      <c r="BN52" s="56"/>
      <c r="BO52" s="55"/>
      <c r="BP52" s="55"/>
      <c r="BQ52" s="52">
        <v>46</v>
      </c>
      <c r="BR52" s="72"/>
      <c r="BS52" s="731"/>
      <c r="BT52" s="732"/>
      <c r="BU52" s="732"/>
      <c r="BV52" s="732"/>
      <c r="BW52" s="732"/>
      <c r="BX52" s="732"/>
      <c r="BY52" s="732"/>
      <c r="BZ52" s="732"/>
      <c r="CA52" s="732"/>
      <c r="CB52" s="732"/>
      <c r="CC52" s="732"/>
      <c r="CD52" s="732"/>
      <c r="CE52" s="732"/>
      <c r="CF52" s="732"/>
      <c r="CG52" s="733"/>
      <c r="CH52" s="743"/>
      <c r="CI52" s="738"/>
      <c r="CJ52" s="738"/>
      <c r="CK52" s="738"/>
      <c r="CL52" s="744"/>
      <c r="CM52" s="743"/>
      <c r="CN52" s="738"/>
      <c r="CO52" s="738"/>
      <c r="CP52" s="738"/>
      <c r="CQ52" s="744"/>
      <c r="CR52" s="743"/>
      <c r="CS52" s="738"/>
      <c r="CT52" s="738"/>
      <c r="CU52" s="738"/>
      <c r="CV52" s="744"/>
      <c r="CW52" s="743"/>
      <c r="CX52" s="738"/>
      <c r="CY52" s="738"/>
      <c r="CZ52" s="738"/>
      <c r="DA52" s="744"/>
      <c r="DB52" s="743"/>
      <c r="DC52" s="738"/>
      <c r="DD52" s="738"/>
      <c r="DE52" s="738"/>
      <c r="DF52" s="744"/>
      <c r="DG52" s="743"/>
      <c r="DH52" s="738"/>
      <c r="DI52" s="738"/>
      <c r="DJ52" s="738"/>
      <c r="DK52" s="744"/>
      <c r="DL52" s="743"/>
      <c r="DM52" s="738"/>
      <c r="DN52" s="738"/>
      <c r="DO52" s="738"/>
      <c r="DP52" s="744"/>
      <c r="DQ52" s="743"/>
      <c r="DR52" s="738"/>
      <c r="DS52" s="738"/>
      <c r="DT52" s="738"/>
      <c r="DU52" s="744"/>
      <c r="DV52" s="731"/>
      <c r="DW52" s="732"/>
      <c r="DX52" s="732"/>
      <c r="DY52" s="732"/>
      <c r="DZ52" s="745"/>
      <c r="EA52" s="48"/>
    </row>
    <row r="53" spans="1:131" ht="26.25" customHeight="1" x14ac:dyDescent="0.2">
      <c r="A53" s="52">
        <v>26</v>
      </c>
      <c r="B53" s="731"/>
      <c r="C53" s="732"/>
      <c r="D53" s="732"/>
      <c r="E53" s="732"/>
      <c r="F53" s="732"/>
      <c r="G53" s="732"/>
      <c r="H53" s="732"/>
      <c r="I53" s="732"/>
      <c r="J53" s="732"/>
      <c r="K53" s="732"/>
      <c r="L53" s="732"/>
      <c r="M53" s="732"/>
      <c r="N53" s="732"/>
      <c r="O53" s="732"/>
      <c r="P53" s="733"/>
      <c r="Q53" s="781"/>
      <c r="R53" s="782"/>
      <c r="S53" s="782"/>
      <c r="T53" s="782"/>
      <c r="U53" s="782"/>
      <c r="V53" s="782"/>
      <c r="W53" s="782"/>
      <c r="X53" s="782"/>
      <c r="Y53" s="782"/>
      <c r="Z53" s="782"/>
      <c r="AA53" s="782"/>
      <c r="AB53" s="782"/>
      <c r="AC53" s="782"/>
      <c r="AD53" s="782"/>
      <c r="AE53" s="783"/>
      <c r="AF53" s="737"/>
      <c r="AG53" s="738"/>
      <c r="AH53" s="738"/>
      <c r="AI53" s="738"/>
      <c r="AJ53" s="739"/>
      <c r="AK53" s="784"/>
      <c r="AL53" s="782"/>
      <c r="AM53" s="782"/>
      <c r="AN53" s="782"/>
      <c r="AO53" s="782"/>
      <c r="AP53" s="782"/>
      <c r="AQ53" s="782"/>
      <c r="AR53" s="782"/>
      <c r="AS53" s="782"/>
      <c r="AT53" s="782"/>
      <c r="AU53" s="782"/>
      <c r="AV53" s="782"/>
      <c r="AW53" s="782"/>
      <c r="AX53" s="782"/>
      <c r="AY53" s="782"/>
      <c r="AZ53" s="785"/>
      <c r="BA53" s="785"/>
      <c r="BB53" s="785"/>
      <c r="BC53" s="785"/>
      <c r="BD53" s="785"/>
      <c r="BE53" s="741"/>
      <c r="BF53" s="741"/>
      <c r="BG53" s="741"/>
      <c r="BH53" s="741"/>
      <c r="BI53" s="742"/>
      <c r="BJ53" s="56"/>
      <c r="BK53" s="56"/>
      <c r="BL53" s="56"/>
      <c r="BM53" s="56"/>
      <c r="BN53" s="56"/>
      <c r="BO53" s="55"/>
      <c r="BP53" s="55"/>
      <c r="BQ53" s="52">
        <v>47</v>
      </c>
      <c r="BR53" s="72"/>
      <c r="BS53" s="731"/>
      <c r="BT53" s="732"/>
      <c r="BU53" s="732"/>
      <c r="BV53" s="732"/>
      <c r="BW53" s="732"/>
      <c r="BX53" s="732"/>
      <c r="BY53" s="732"/>
      <c r="BZ53" s="732"/>
      <c r="CA53" s="732"/>
      <c r="CB53" s="732"/>
      <c r="CC53" s="732"/>
      <c r="CD53" s="732"/>
      <c r="CE53" s="732"/>
      <c r="CF53" s="732"/>
      <c r="CG53" s="733"/>
      <c r="CH53" s="743"/>
      <c r="CI53" s="738"/>
      <c r="CJ53" s="738"/>
      <c r="CK53" s="738"/>
      <c r="CL53" s="744"/>
      <c r="CM53" s="743"/>
      <c r="CN53" s="738"/>
      <c r="CO53" s="738"/>
      <c r="CP53" s="738"/>
      <c r="CQ53" s="744"/>
      <c r="CR53" s="743"/>
      <c r="CS53" s="738"/>
      <c r="CT53" s="738"/>
      <c r="CU53" s="738"/>
      <c r="CV53" s="744"/>
      <c r="CW53" s="743"/>
      <c r="CX53" s="738"/>
      <c r="CY53" s="738"/>
      <c r="CZ53" s="738"/>
      <c r="DA53" s="744"/>
      <c r="DB53" s="743"/>
      <c r="DC53" s="738"/>
      <c r="DD53" s="738"/>
      <c r="DE53" s="738"/>
      <c r="DF53" s="744"/>
      <c r="DG53" s="743"/>
      <c r="DH53" s="738"/>
      <c r="DI53" s="738"/>
      <c r="DJ53" s="738"/>
      <c r="DK53" s="744"/>
      <c r="DL53" s="743"/>
      <c r="DM53" s="738"/>
      <c r="DN53" s="738"/>
      <c r="DO53" s="738"/>
      <c r="DP53" s="744"/>
      <c r="DQ53" s="743"/>
      <c r="DR53" s="738"/>
      <c r="DS53" s="738"/>
      <c r="DT53" s="738"/>
      <c r="DU53" s="744"/>
      <c r="DV53" s="731"/>
      <c r="DW53" s="732"/>
      <c r="DX53" s="732"/>
      <c r="DY53" s="732"/>
      <c r="DZ53" s="745"/>
      <c r="EA53" s="48"/>
    </row>
    <row r="54" spans="1:131" ht="26.25" customHeight="1" x14ac:dyDescent="0.2">
      <c r="A54" s="52">
        <v>27</v>
      </c>
      <c r="B54" s="731"/>
      <c r="C54" s="732"/>
      <c r="D54" s="732"/>
      <c r="E54" s="732"/>
      <c r="F54" s="732"/>
      <c r="G54" s="732"/>
      <c r="H54" s="732"/>
      <c r="I54" s="732"/>
      <c r="J54" s="732"/>
      <c r="K54" s="732"/>
      <c r="L54" s="732"/>
      <c r="M54" s="732"/>
      <c r="N54" s="732"/>
      <c r="O54" s="732"/>
      <c r="P54" s="733"/>
      <c r="Q54" s="781"/>
      <c r="R54" s="782"/>
      <c r="S54" s="782"/>
      <c r="T54" s="782"/>
      <c r="U54" s="782"/>
      <c r="V54" s="782"/>
      <c r="W54" s="782"/>
      <c r="X54" s="782"/>
      <c r="Y54" s="782"/>
      <c r="Z54" s="782"/>
      <c r="AA54" s="782"/>
      <c r="AB54" s="782"/>
      <c r="AC54" s="782"/>
      <c r="AD54" s="782"/>
      <c r="AE54" s="783"/>
      <c r="AF54" s="737"/>
      <c r="AG54" s="738"/>
      <c r="AH54" s="738"/>
      <c r="AI54" s="738"/>
      <c r="AJ54" s="739"/>
      <c r="AK54" s="784"/>
      <c r="AL54" s="782"/>
      <c r="AM54" s="782"/>
      <c r="AN54" s="782"/>
      <c r="AO54" s="782"/>
      <c r="AP54" s="782"/>
      <c r="AQ54" s="782"/>
      <c r="AR54" s="782"/>
      <c r="AS54" s="782"/>
      <c r="AT54" s="782"/>
      <c r="AU54" s="782"/>
      <c r="AV54" s="782"/>
      <c r="AW54" s="782"/>
      <c r="AX54" s="782"/>
      <c r="AY54" s="782"/>
      <c r="AZ54" s="785"/>
      <c r="BA54" s="785"/>
      <c r="BB54" s="785"/>
      <c r="BC54" s="785"/>
      <c r="BD54" s="785"/>
      <c r="BE54" s="741"/>
      <c r="BF54" s="741"/>
      <c r="BG54" s="741"/>
      <c r="BH54" s="741"/>
      <c r="BI54" s="742"/>
      <c r="BJ54" s="56"/>
      <c r="BK54" s="56"/>
      <c r="BL54" s="56"/>
      <c r="BM54" s="56"/>
      <c r="BN54" s="56"/>
      <c r="BO54" s="55"/>
      <c r="BP54" s="55"/>
      <c r="BQ54" s="52">
        <v>48</v>
      </c>
      <c r="BR54" s="72"/>
      <c r="BS54" s="731"/>
      <c r="BT54" s="732"/>
      <c r="BU54" s="732"/>
      <c r="BV54" s="732"/>
      <c r="BW54" s="732"/>
      <c r="BX54" s="732"/>
      <c r="BY54" s="732"/>
      <c r="BZ54" s="732"/>
      <c r="CA54" s="732"/>
      <c r="CB54" s="732"/>
      <c r="CC54" s="732"/>
      <c r="CD54" s="732"/>
      <c r="CE54" s="732"/>
      <c r="CF54" s="732"/>
      <c r="CG54" s="733"/>
      <c r="CH54" s="743"/>
      <c r="CI54" s="738"/>
      <c r="CJ54" s="738"/>
      <c r="CK54" s="738"/>
      <c r="CL54" s="744"/>
      <c r="CM54" s="743"/>
      <c r="CN54" s="738"/>
      <c r="CO54" s="738"/>
      <c r="CP54" s="738"/>
      <c r="CQ54" s="744"/>
      <c r="CR54" s="743"/>
      <c r="CS54" s="738"/>
      <c r="CT54" s="738"/>
      <c r="CU54" s="738"/>
      <c r="CV54" s="744"/>
      <c r="CW54" s="743"/>
      <c r="CX54" s="738"/>
      <c r="CY54" s="738"/>
      <c r="CZ54" s="738"/>
      <c r="DA54" s="744"/>
      <c r="DB54" s="743"/>
      <c r="DC54" s="738"/>
      <c r="DD54" s="738"/>
      <c r="DE54" s="738"/>
      <c r="DF54" s="744"/>
      <c r="DG54" s="743"/>
      <c r="DH54" s="738"/>
      <c r="DI54" s="738"/>
      <c r="DJ54" s="738"/>
      <c r="DK54" s="744"/>
      <c r="DL54" s="743"/>
      <c r="DM54" s="738"/>
      <c r="DN54" s="738"/>
      <c r="DO54" s="738"/>
      <c r="DP54" s="744"/>
      <c r="DQ54" s="743"/>
      <c r="DR54" s="738"/>
      <c r="DS54" s="738"/>
      <c r="DT54" s="738"/>
      <c r="DU54" s="744"/>
      <c r="DV54" s="731"/>
      <c r="DW54" s="732"/>
      <c r="DX54" s="732"/>
      <c r="DY54" s="732"/>
      <c r="DZ54" s="745"/>
      <c r="EA54" s="48"/>
    </row>
    <row r="55" spans="1:131" ht="26.25" customHeight="1" x14ac:dyDescent="0.2">
      <c r="A55" s="52">
        <v>28</v>
      </c>
      <c r="B55" s="731"/>
      <c r="C55" s="732"/>
      <c r="D55" s="732"/>
      <c r="E55" s="732"/>
      <c r="F55" s="732"/>
      <c r="G55" s="732"/>
      <c r="H55" s="732"/>
      <c r="I55" s="732"/>
      <c r="J55" s="732"/>
      <c r="K55" s="732"/>
      <c r="L55" s="732"/>
      <c r="M55" s="732"/>
      <c r="N55" s="732"/>
      <c r="O55" s="732"/>
      <c r="P55" s="733"/>
      <c r="Q55" s="781"/>
      <c r="R55" s="782"/>
      <c r="S55" s="782"/>
      <c r="T55" s="782"/>
      <c r="U55" s="782"/>
      <c r="V55" s="782"/>
      <c r="W55" s="782"/>
      <c r="X55" s="782"/>
      <c r="Y55" s="782"/>
      <c r="Z55" s="782"/>
      <c r="AA55" s="782"/>
      <c r="AB55" s="782"/>
      <c r="AC55" s="782"/>
      <c r="AD55" s="782"/>
      <c r="AE55" s="783"/>
      <c r="AF55" s="737"/>
      <c r="AG55" s="738"/>
      <c r="AH55" s="738"/>
      <c r="AI55" s="738"/>
      <c r="AJ55" s="739"/>
      <c r="AK55" s="784"/>
      <c r="AL55" s="782"/>
      <c r="AM55" s="782"/>
      <c r="AN55" s="782"/>
      <c r="AO55" s="782"/>
      <c r="AP55" s="782"/>
      <c r="AQ55" s="782"/>
      <c r="AR55" s="782"/>
      <c r="AS55" s="782"/>
      <c r="AT55" s="782"/>
      <c r="AU55" s="782"/>
      <c r="AV55" s="782"/>
      <c r="AW55" s="782"/>
      <c r="AX55" s="782"/>
      <c r="AY55" s="782"/>
      <c r="AZ55" s="785"/>
      <c r="BA55" s="785"/>
      <c r="BB55" s="785"/>
      <c r="BC55" s="785"/>
      <c r="BD55" s="785"/>
      <c r="BE55" s="741"/>
      <c r="BF55" s="741"/>
      <c r="BG55" s="741"/>
      <c r="BH55" s="741"/>
      <c r="BI55" s="742"/>
      <c r="BJ55" s="56"/>
      <c r="BK55" s="56"/>
      <c r="BL55" s="56"/>
      <c r="BM55" s="56"/>
      <c r="BN55" s="56"/>
      <c r="BO55" s="55"/>
      <c r="BP55" s="55"/>
      <c r="BQ55" s="52">
        <v>49</v>
      </c>
      <c r="BR55" s="72"/>
      <c r="BS55" s="731"/>
      <c r="BT55" s="732"/>
      <c r="BU55" s="732"/>
      <c r="BV55" s="732"/>
      <c r="BW55" s="732"/>
      <c r="BX55" s="732"/>
      <c r="BY55" s="732"/>
      <c r="BZ55" s="732"/>
      <c r="CA55" s="732"/>
      <c r="CB55" s="732"/>
      <c r="CC55" s="732"/>
      <c r="CD55" s="732"/>
      <c r="CE55" s="732"/>
      <c r="CF55" s="732"/>
      <c r="CG55" s="733"/>
      <c r="CH55" s="743"/>
      <c r="CI55" s="738"/>
      <c r="CJ55" s="738"/>
      <c r="CK55" s="738"/>
      <c r="CL55" s="744"/>
      <c r="CM55" s="743"/>
      <c r="CN55" s="738"/>
      <c r="CO55" s="738"/>
      <c r="CP55" s="738"/>
      <c r="CQ55" s="744"/>
      <c r="CR55" s="743"/>
      <c r="CS55" s="738"/>
      <c r="CT55" s="738"/>
      <c r="CU55" s="738"/>
      <c r="CV55" s="744"/>
      <c r="CW55" s="743"/>
      <c r="CX55" s="738"/>
      <c r="CY55" s="738"/>
      <c r="CZ55" s="738"/>
      <c r="DA55" s="744"/>
      <c r="DB55" s="743"/>
      <c r="DC55" s="738"/>
      <c r="DD55" s="738"/>
      <c r="DE55" s="738"/>
      <c r="DF55" s="744"/>
      <c r="DG55" s="743"/>
      <c r="DH55" s="738"/>
      <c r="DI55" s="738"/>
      <c r="DJ55" s="738"/>
      <c r="DK55" s="744"/>
      <c r="DL55" s="743"/>
      <c r="DM55" s="738"/>
      <c r="DN55" s="738"/>
      <c r="DO55" s="738"/>
      <c r="DP55" s="744"/>
      <c r="DQ55" s="743"/>
      <c r="DR55" s="738"/>
      <c r="DS55" s="738"/>
      <c r="DT55" s="738"/>
      <c r="DU55" s="744"/>
      <c r="DV55" s="731"/>
      <c r="DW55" s="732"/>
      <c r="DX55" s="732"/>
      <c r="DY55" s="732"/>
      <c r="DZ55" s="745"/>
      <c r="EA55" s="48"/>
    </row>
    <row r="56" spans="1:131" ht="26.25" customHeight="1" x14ac:dyDescent="0.2">
      <c r="A56" s="52">
        <v>29</v>
      </c>
      <c r="B56" s="731"/>
      <c r="C56" s="732"/>
      <c r="D56" s="732"/>
      <c r="E56" s="732"/>
      <c r="F56" s="732"/>
      <c r="G56" s="732"/>
      <c r="H56" s="732"/>
      <c r="I56" s="732"/>
      <c r="J56" s="732"/>
      <c r="K56" s="732"/>
      <c r="L56" s="732"/>
      <c r="M56" s="732"/>
      <c r="N56" s="732"/>
      <c r="O56" s="732"/>
      <c r="P56" s="733"/>
      <c r="Q56" s="781"/>
      <c r="R56" s="782"/>
      <c r="S56" s="782"/>
      <c r="T56" s="782"/>
      <c r="U56" s="782"/>
      <c r="V56" s="782"/>
      <c r="W56" s="782"/>
      <c r="X56" s="782"/>
      <c r="Y56" s="782"/>
      <c r="Z56" s="782"/>
      <c r="AA56" s="782"/>
      <c r="AB56" s="782"/>
      <c r="AC56" s="782"/>
      <c r="AD56" s="782"/>
      <c r="AE56" s="783"/>
      <c r="AF56" s="737"/>
      <c r="AG56" s="738"/>
      <c r="AH56" s="738"/>
      <c r="AI56" s="738"/>
      <c r="AJ56" s="739"/>
      <c r="AK56" s="784"/>
      <c r="AL56" s="782"/>
      <c r="AM56" s="782"/>
      <c r="AN56" s="782"/>
      <c r="AO56" s="782"/>
      <c r="AP56" s="782"/>
      <c r="AQ56" s="782"/>
      <c r="AR56" s="782"/>
      <c r="AS56" s="782"/>
      <c r="AT56" s="782"/>
      <c r="AU56" s="782"/>
      <c r="AV56" s="782"/>
      <c r="AW56" s="782"/>
      <c r="AX56" s="782"/>
      <c r="AY56" s="782"/>
      <c r="AZ56" s="785"/>
      <c r="BA56" s="785"/>
      <c r="BB56" s="785"/>
      <c r="BC56" s="785"/>
      <c r="BD56" s="785"/>
      <c r="BE56" s="741"/>
      <c r="BF56" s="741"/>
      <c r="BG56" s="741"/>
      <c r="BH56" s="741"/>
      <c r="BI56" s="742"/>
      <c r="BJ56" s="56"/>
      <c r="BK56" s="56"/>
      <c r="BL56" s="56"/>
      <c r="BM56" s="56"/>
      <c r="BN56" s="56"/>
      <c r="BO56" s="55"/>
      <c r="BP56" s="55"/>
      <c r="BQ56" s="52">
        <v>50</v>
      </c>
      <c r="BR56" s="72"/>
      <c r="BS56" s="731"/>
      <c r="BT56" s="732"/>
      <c r="BU56" s="732"/>
      <c r="BV56" s="732"/>
      <c r="BW56" s="732"/>
      <c r="BX56" s="732"/>
      <c r="BY56" s="732"/>
      <c r="BZ56" s="732"/>
      <c r="CA56" s="732"/>
      <c r="CB56" s="732"/>
      <c r="CC56" s="732"/>
      <c r="CD56" s="732"/>
      <c r="CE56" s="732"/>
      <c r="CF56" s="732"/>
      <c r="CG56" s="733"/>
      <c r="CH56" s="743"/>
      <c r="CI56" s="738"/>
      <c r="CJ56" s="738"/>
      <c r="CK56" s="738"/>
      <c r="CL56" s="744"/>
      <c r="CM56" s="743"/>
      <c r="CN56" s="738"/>
      <c r="CO56" s="738"/>
      <c r="CP56" s="738"/>
      <c r="CQ56" s="744"/>
      <c r="CR56" s="743"/>
      <c r="CS56" s="738"/>
      <c r="CT56" s="738"/>
      <c r="CU56" s="738"/>
      <c r="CV56" s="744"/>
      <c r="CW56" s="743"/>
      <c r="CX56" s="738"/>
      <c r="CY56" s="738"/>
      <c r="CZ56" s="738"/>
      <c r="DA56" s="744"/>
      <c r="DB56" s="743"/>
      <c r="DC56" s="738"/>
      <c r="DD56" s="738"/>
      <c r="DE56" s="738"/>
      <c r="DF56" s="744"/>
      <c r="DG56" s="743"/>
      <c r="DH56" s="738"/>
      <c r="DI56" s="738"/>
      <c r="DJ56" s="738"/>
      <c r="DK56" s="744"/>
      <c r="DL56" s="743"/>
      <c r="DM56" s="738"/>
      <c r="DN56" s="738"/>
      <c r="DO56" s="738"/>
      <c r="DP56" s="744"/>
      <c r="DQ56" s="743"/>
      <c r="DR56" s="738"/>
      <c r="DS56" s="738"/>
      <c r="DT56" s="738"/>
      <c r="DU56" s="744"/>
      <c r="DV56" s="731"/>
      <c r="DW56" s="732"/>
      <c r="DX56" s="732"/>
      <c r="DY56" s="732"/>
      <c r="DZ56" s="745"/>
      <c r="EA56" s="48"/>
    </row>
    <row r="57" spans="1:131" ht="26.25" customHeight="1" x14ac:dyDescent="0.2">
      <c r="A57" s="52">
        <v>30</v>
      </c>
      <c r="B57" s="731"/>
      <c r="C57" s="732"/>
      <c r="D57" s="732"/>
      <c r="E57" s="732"/>
      <c r="F57" s="732"/>
      <c r="G57" s="732"/>
      <c r="H57" s="732"/>
      <c r="I57" s="732"/>
      <c r="J57" s="732"/>
      <c r="K57" s="732"/>
      <c r="L57" s="732"/>
      <c r="M57" s="732"/>
      <c r="N57" s="732"/>
      <c r="O57" s="732"/>
      <c r="P57" s="733"/>
      <c r="Q57" s="781"/>
      <c r="R57" s="782"/>
      <c r="S57" s="782"/>
      <c r="T57" s="782"/>
      <c r="U57" s="782"/>
      <c r="V57" s="782"/>
      <c r="W57" s="782"/>
      <c r="X57" s="782"/>
      <c r="Y57" s="782"/>
      <c r="Z57" s="782"/>
      <c r="AA57" s="782"/>
      <c r="AB57" s="782"/>
      <c r="AC57" s="782"/>
      <c r="AD57" s="782"/>
      <c r="AE57" s="783"/>
      <c r="AF57" s="737"/>
      <c r="AG57" s="738"/>
      <c r="AH57" s="738"/>
      <c r="AI57" s="738"/>
      <c r="AJ57" s="739"/>
      <c r="AK57" s="784"/>
      <c r="AL57" s="782"/>
      <c r="AM57" s="782"/>
      <c r="AN57" s="782"/>
      <c r="AO57" s="782"/>
      <c r="AP57" s="782"/>
      <c r="AQ57" s="782"/>
      <c r="AR57" s="782"/>
      <c r="AS57" s="782"/>
      <c r="AT57" s="782"/>
      <c r="AU57" s="782"/>
      <c r="AV57" s="782"/>
      <c r="AW57" s="782"/>
      <c r="AX57" s="782"/>
      <c r="AY57" s="782"/>
      <c r="AZ57" s="785"/>
      <c r="BA57" s="785"/>
      <c r="BB57" s="785"/>
      <c r="BC57" s="785"/>
      <c r="BD57" s="785"/>
      <c r="BE57" s="741"/>
      <c r="BF57" s="741"/>
      <c r="BG57" s="741"/>
      <c r="BH57" s="741"/>
      <c r="BI57" s="742"/>
      <c r="BJ57" s="56"/>
      <c r="BK57" s="56"/>
      <c r="BL57" s="56"/>
      <c r="BM57" s="56"/>
      <c r="BN57" s="56"/>
      <c r="BO57" s="55"/>
      <c r="BP57" s="55"/>
      <c r="BQ57" s="52">
        <v>51</v>
      </c>
      <c r="BR57" s="72"/>
      <c r="BS57" s="731"/>
      <c r="BT57" s="732"/>
      <c r="BU57" s="732"/>
      <c r="BV57" s="732"/>
      <c r="BW57" s="732"/>
      <c r="BX57" s="732"/>
      <c r="BY57" s="732"/>
      <c r="BZ57" s="732"/>
      <c r="CA57" s="732"/>
      <c r="CB57" s="732"/>
      <c r="CC57" s="732"/>
      <c r="CD57" s="732"/>
      <c r="CE57" s="732"/>
      <c r="CF57" s="732"/>
      <c r="CG57" s="733"/>
      <c r="CH57" s="743"/>
      <c r="CI57" s="738"/>
      <c r="CJ57" s="738"/>
      <c r="CK57" s="738"/>
      <c r="CL57" s="744"/>
      <c r="CM57" s="743"/>
      <c r="CN57" s="738"/>
      <c r="CO57" s="738"/>
      <c r="CP57" s="738"/>
      <c r="CQ57" s="744"/>
      <c r="CR57" s="743"/>
      <c r="CS57" s="738"/>
      <c r="CT57" s="738"/>
      <c r="CU57" s="738"/>
      <c r="CV57" s="744"/>
      <c r="CW57" s="743"/>
      <c r="CX57" s="738"/>
      <c r="CY57" s="738"/>
      <c r="CZ57" s="738"/>
      <c r="DA57" s="744"/>
      <c r="DB57" s="743"/>
      <c r="DC57" s="738"/>
      <c r="DD57" s="738"/>
      <c r="DE57" s="738"/>
      <c r="DF57" s="744"/>
      <c r="DG57" s="743"/>
      <c r="DH57" s="738"/>
      <c r="DI57" s="738"/>
      <c r="DJ57" s="738"/>
      <c r="DK57" s="744"/>
      <c r="DL57" s="743"/>
      <c r="DM57" s="738"/>
      <c r="DN57" s="738"/>
      <c r="DO57" s="738"/>
      <c r="DP57" s="744"/>
      <c r="DQ57" s="743"/>
      <c r="DR57" s="738"/>
      <c r="DS57" s="738"/>
      <c r="DT57" s="738"/>
      <c r="DU57" s="744"/>
      <c r="DV57" s="731"/>
      <c r="DW57" s="732"/>
      <c r="DX57" s="732"/>
      <c r="DY57" s="732"/>
      <c r="DZ57" s="745"/>
      <c r="EA57" s="48"/>
    </row>
    <row r="58" spans="1:131" ht="26.25" customHeight="1" x14ac:dyDescent="0.2">
      <c r="A58" s="52">
        <v>31</v>
      </c>
      <c r="B58" s="731"/>
      <c r="C58" s="732"/>
      <c r="D58" s="732"/>
      <c r="E58" s="732"/>
      <c r="F58" s="732"/>
      <c r="G58" s="732"/>
      <c r="H58" s="732"/>
      <c r="I58" s="732"/>
      <c r="J58" s="732"/>
      <c r="K58" s="732"/>
      <c r="L58" s="732"/>
      <c r="M58" s="732"/>
      <c r="N58" s="732"/>
      <c r="O58" s="732"/>
      <c r="P58" s="733"/>
      <c r="Q58" s="781"/>
      <c r="R58" s="782"/>
      <c r="S58" s="782"/>
      <c r="T58" s="782"/>
      <c r="U58" s="782"/>
      <c r="V58" s="782"/>
      <c r="W58" s="782"/>
      <c r="X58" s="782"/>
      <c r="Y58" s="782"/>
      <c r="Z58" s="782"/>
      <c r="AA58" s="782"/>
      <c r="AB58" s="782"/>
      <c r="AC58" s="782"/>
      <c r="AD58" s="782"/>
      <c r="AE58" s="783"/>
      <c r="AF58" s="737"/>
      <c r="AG58" s="738"/>
      <c r="AH58" s="738"/>
      <c r="AI58" s="738"/>
      <c r="AJ58" s="739"/>
      <c r="AK58" s="784"/>
      <c r="AL58" s="782"/>
      <c r="AM58" s="782"/>
      <c r="AN58" s="782"/>
      <c r="AO58" s="782"/>
      <c r="AP58" s="782"/>
      <c r="AQ58" s="782"/>
      <c r="AR58" s="782"/>
      <c r="AS58" s="782"/>
      <c r="AT58" s="782"/>
      <c r="AU58" s="782"/>
      <c r="AV58" s="782"/>
      <c r="AW58" s="782"/>
      <c r="AX58" s="782"/>
      <c r="AY58" s="782"/>
      <c r="AZ58" s="785"/>
      <c r="BA58" s="785"/>
      <c r="BB58" s="785"/>
      <c r="BC58" s="785"/>
      <c r="BD58" s="785"/>
      <c r="BE58" s="741"/>
      <c r="BF58" s="741"/>
      <c r="BG58" s="741"/>
      <c r="BH58" s="741"/>
      <c r="BI58" s="742"/>
      <c r="BJ58" s="56"/>
      <c r="BK58" s="56"/>
      <c r="BL58" s="56"/>
      <c r="BM58" s="56"/>
      <c r="BN58" s="56"/>
      <c r="BO58" s="55"/>
      <c r="BP58" s="55"/>
      <c r="BQ58" s="52">
        <v>52</v>
      </c>
      <c r="BR58" s="72"/>
      <c r="BS58" s="731"/>
      <c r="BT58" s="732"/>
      <c r="BU58" s="732"/>
      <c r="BV58" s="732"/>
      <c r="BW58" s="732"/>
      <c r="BX58" s="732"/>
      <c r="BY58" s="732"/>
      <c r="BZ58" s="732"/>
      <c r="CA58" s="732"/>
      <c r="CB58" s="732"/>
      <c r="CC58" s="732"/>
      <c r="CD58" s="732"/>
      <c r="CE58" s="732"/>
      <c r="CF58" s="732"/>
      <c r="CG58" s="733"/>
      <c r="CH58" s="743"/>
      <c r="CI58" s="738"/>
      <c r="CJ58" s="738"/>
      <c r="CK58" s="738"/>
      <c r="CL58" s="744"/>
      <c r="CM58" s="743"/>
      <c r="CN58" s="738"/>
      <c r="CO58" s="738"/>
      <c r="CP58" s="738"/>
      <c r="CQ58" s="744"/>
      <c r="CR58" s="743"/>
      <c r="CS58" s="738"/>
      <c r="CT58" s="738"/>
      <c r="CU58" s="738"/>
      <c r="CV58" s="744"/>
      <c r="CW58" s="743"/>
      <c r="CX58" s="738"/>
      <c r="CY58" s="738"/>
      <c r="CZ58" s="738"/>
      <c r="DA58" s="744"/>
      <c r="DB58" s="743"/>
      <c r="DC58" s="738"/>
      <c r="DD58" s="738"/>
      <c r="DE58" s="738"/>
      <c r="DF58" s="744"/>
      <c r="DG58" s="743"/>
      <c r="DH58" s="738"/>
      <c r="DI58" s="738"/>
      <c r="DJ58" s="738"/>
      <c r="DK58" s="744"/>
      <c r="DL58" s="743"/>
      <c r="DM58" s="738"/>
      <c r="DN58" s="738"/>
      <c r="DO58" s="738"/>
      <c r="DP58" s="744"/>
      <c r="DQ58" s="743"/>
      <c r="DR58" s="738"/>
      <c r="DS58" s="738"/>
      <c r="DT58" s="738"/>
      <c r="DU58" s="744"/>
      <c r="DV58" s="731"/>
      <c r="DW58" s="732"/>
      <c r="DX58" s="732"/>
      <c r="DY58" s="732"/>
      <c r="DZ58" s="745"/>
      <c r="EA58" s="48"/>
    </row>
    <row r="59" spans="1:131" ht="26.25" customHeight="1" x14ac:dyDescent="0.2">
      <c r="A59" s="52">
        <v>32</v>
      </c>
      <c r="B59" s="731"/>
      <c r="C59" s="732"/>
      <c r="D59" s="732"/>
      <c r="E59" s="732"/>
      <c r="F59" s="732"/>
      <c r="G59" s="732"/>
      <c r="H59" s="732"/>
      <c r="I59" s="732"/>
      <c r="J59" s="732"/>
      <c r="K59" s="732"/>
      <c r="L59" s="732"/>
      <c r="M59" s="732"/>
      <c r="N59" s="732"/>
      <c r="O59" s="732"/>
      <c r="P59" s="733"/>
      <c r="Q59" s="781"/>
      <c r="R59" s="782"/>
      <c r="S59" s="782"/>
      <c r="T59" s="782"/>
      <c r="U59" s="782"/>
      <c r="V59" s="782"/>
      <c r="W59" s="782"/>
      <c r="X59" s="782"/>
      <c r="Y59" s="782"/>
      <c r="Z59" s="782"/>
      <c r="AA59" s="782"/>
      <c r="AB59" s="782"/>
      <c r="AC59" s="782"/>
      <c r="AD59" s="782"/>
      <c r="AE59" s="783"/>
      <c r="AF59" s="737"/>
      <c r="AG59" s="738"/>
      <c r="AH59" s="738"/>
      <c r="AI59" s="738"/>
      <c r="AJ59" s="739"/>
      <c r="AK59" s="784"/>
      <c r="AL59" s="782"/>
      <c r="AM59" s="782"/>
      <c r="AN59" s="782"/>
      <c r="AO59" s="782"/>
      <c r="AP59" s="782"/>
      <c r="AQ59" s="782"/>
      <c r="AR59" s="782"/>
      <c r="AS59" s="782"/>
      <c r="AT59" s="782"/>
      <c r="AU59" s="782"/>
      <c r="AV59" s="782"/>
      <c r="AW59" s="782"/>
      <c r="AX59" s="782"/>
      <c r="AY59" s="782"/>
      <c r="AZ59" s="785"/>
      <c r="BA59" s="785"/>
      <c r="BB59" s="785"/>
      <c r="BC59" s="785"/>
      <c r="BD59" s="785"/>
      <c r="BE59" s="741"/>
      <c r="BF59" s="741"/>
      <c r="BG59" s="741"/>
      <c r="BH59" s="741"/>
      <c r="BI59" s="742"/>
      <c r="BJ59" s="56"/>
      <c r="BK59" s="56"/>
      <c r="BL59" s="56"/>
      <c r="BM59" s="56"/>
      <c r="BN59" s="56"/>
      <c r="BO59" s="55"/>
      <c r="BP59" s="55"/>
      <c r="BQ59" s="52">
        <v>53</v>
      </c>
      <c r="BR59" s="72"/>
      <c r="BS59" s="731"/>
      <c r="BT59" s="732"/>
      <c r="BU59" s="732"/>
      <c r="BV59" s="732"/>
      <c r="BW59" s="732"/>
      <c r="BX59" s="732"/>
      <c r="BY59" s="732"/>
      <c r="BZ59" s="732"/>
      <c r="CA59" s="732"/>
      <c r="CB59" s="732"/>
      <c r="CC59" s="732"/>
      <c r="CD59" s="732"/>
      <c r="CE59" s="732"/>
      <c r="CF59" s="732"/>
      <c r="CG59" s="733"/>
      <c r="CH59" s="743"/>
      <c r="CI59" s="738"/>
      <c r="CJ59" s="738"/>
      <c r="CK59" s="738"/>
      <c r="CL59" s="744"/>
      <c r="CM59" s="743"/>
      <c r="CN59" s="738"/>
      <c r="CO59" s="738"/>
      <c r="CP59" s="738"/>
      <c r="CQ59" s="744"/>
      <c r="CR59" s="743"/>
      <c r="CS59" s="738"/>
      <c r="CT59" s="738"/>
      <c r="CU59" s="738"/>
      <c r="CV59" s="744"/>
      <c r="CW59" s="743"/>
      <c r="CX59" s="738"/>
      <c r="CY59" s="738"/>
      <c r="CZ59" s="738"/>
      <c r="DA59" s="744"/>
      <c r="DB59" s="743"/>
      <c r="DC59" s="738"/>
      <c r="DD59" s="738"/>
      <c r="DE59" s="738"/>
      <c r="DF59" s="744"/>
      <c r="DG59" s="743"/>
      <c r="DH59" s="738"/>
      <c r="DI59" s="738"/>
      <c r="DJ59" s="738"/>
      <c r="DK59" s="744"/>
      <c r="DL59" s="743"/>
      <c r="DM59" s="738"/>
      <c r="DN59" s="738"/>
      <c r="DO59" s="738"/>
      <c r="DP59" s="744"/>
      <c r="DQ59" s="743"/>
      <c r="DR59" s="738"/>
      <c r="DS59" s="738"/>
      <c r="DT59" s="738"/>
      <c r="DU59" s="744"/>
      <c r="DV59" s="731"/>
      <c r="DW59" s="732"/>
      <c r="DX59" s="732"/>
      <c r="DY59" s="732"/>
      <c r="DZ59" s="745"/>
      <c r="EA59" s="48"/>
    </row>
    <row r="60" spans="1:131" ht="26.25" customHeight="1" x14ac:dyDescent="0.2">
      <c r="A60" s="52">
        <v>33</v>
      </c>
      <c r="B60" s="731"/>
      <c r="C60" s="732"/>
      <c r="D60" s="732"/>
      <c r="E60" s="732"/>
      <c r="F60" s="732"/>
      <c r="G60" s="732"/>
      <c r="H60" s="732"/>
      <c r="I60" s="732"/>
      <c r="J60" s="732"/>
      <c r="K60" s="732"/>
      <c r="L60" s="732"/>
      <c r="M60" s="732"/>
      <c r="N60" s="732"/>
      <c r="O60" s="732"/>
      <c r="P60" s="733"/>
      <c r="Q60" s="781"/>
      <c r="R60" s="782"/>
      <c r="S60" s="782"/>
      <c r="T60" s="782"/>
      <c r="U60" s="782"/>
      <c r="V60" s="782"/>
      <c r="W60" s="782"/>
      <c r="X60" s="782"/>
      <c r="Y60" s="782"/>
      <c r="Z60" s="782"/>
      <c r="AA60" s="782"/>
      <c r="AB60" s="782"/>
      <c r="AC60" s="782"/>
      <c r="AD60" s="782"/>
      <c r="AE60" s="783"/>
      <c r="AF60" s="737"/>
      <c r="AG60" s="738"/>
      <c r="AH60" s="738"/>
      <c r="AI60" s="738"/>
      <c r="AJ60" s="739"/>
      <c r="AK60" s="784"/>
      <c r="AL60" s="782"/>
      <c r="AM60" s="782"/>
      <c r="AN60" s="782"/>
      <c r="AO60" s="782"/>
      <c r="AP60" s="782"/>
      <c r="AQ60" s="782"/>
      <c r="AR60" s="782"/>
      <c r="AS60" s="782"/>
      <c r="AT60" s="782"/>
      <c r="AU60" s="782"/>
      <c r="AV60" s="782"/>
      <c r="AW60" s="782"/>
      <c r="AX60" s="782"/>
      <c r="AY60" s="782"/>
      <c r="AZ60" s="785"/>
      <c r="BA60" s="785"/>
      <c r="BB60" s="785"/>
      <c r="BC60" s="785"/>
      <c r="BD60" s="785"/>
      <c r="BE60" s="741"/>
      <c r="BF60" s="741"/>
      <c r="BG60" s="741"/>
      <c r="BH60" s="741"/>
      <c r="BI60" s="742"/>
      <c r="BJ60" s="56"/>
      <c r="BK60" s="56"/>
      <c r="BL60" s="56"/>
      <c r="BM60" s="56"/>
      <c r="BN60" s="56"/>
      <c r="BO60" s="55"/>
      <c r="BP60" s="55"/>
      <c r="BQ60" s="52">
        <v>54</v>
      </c>
      <c r="BR60" s="72"/>
      <c r="BS60" s="731"/>
      <c r="BT60" s="732"/>
      <c r="BU60" s="732"/>
      <c r="BV60" s="732"/>
      <c r="BW60" s="732"/>
      <c r="BX60" s="732"/>
      <c r="BY60" s="732"/>
      <c r="BZ60" s="732"/>
      <c r="CA60" s="732"/>
      <c r="CB60" s="732"/>
      <c r="CC60" s="732"/>
      <c r="CD60" s="732"/>
      <c r="CE60" s="732"/>
      <c r="CF60" s="732"/>
      <c r="CG60" s="733"/>
      <c r="CH60" s="743"/>
      <c r="CI60" s="738"/>
      <c r="CJ60" s="738"/>
      <c r="CK60" s="738"/>
      <c r="CL60" s="744"/>
      <c r="CM60" s="743"/>
      <c r="CN60" s="738"/>
      <c r="CO60" s="738"/>
      <c r="CP60" s="738"/>
      <c r="CQ60" s="744"/>
      <c r="CR60" s="743"/>
      <c r="CS60" s="738"/>
      <c r="CT60" s="738"/>
      <c r="CU60" s="738"/>
      <c r="CV60" s="744"/>
      <c r="CW60" s="743"/>
      <c r="CX60" s="738"/>
      <c r="CY60" s="738"/>
      <c r="CZ60" s="738"/>
      <c r="DA60" s="744"/>
      <c r="DB60" s="743"/>
      <c r="DC60" s="738"/>
      <c r="DD60" s="738"/>
      <c r="DE60" s="738"/>
      <c r="DF60" s="744"/>
      <c r="DG60" s="743"/>
      <c r="DH60" s="738"/>
      <c r="DI60" s="738"/>
      <c r="DJ60" s="738"/>
      <c r="DK60" s="744"/>
      <c r="DL60" s="743"/>
      <c r="DM60" s="738"/>
      <c r="DN60" s="738"/>
      <c r="DO60" s="738"/>
      <c r="DP60" s="744"/>
      <c r="DQ60" s="743"/>
      <c r="DR60" s="738"/>
      <c r="DS60" s="738"/>
      <c r="DT60" s="738"/>
      <c r="DU60" s="744"/>
      <c r="DV60" s="731"/>
      <c r="DW60" s="732"/>
      <c r="DX60" s="732"/>
      <c r="DY60" s="732"/>
      <c r="DZ60" s="745"/>
      <c r="EA60" s="48"/>
    </row>
    <row r="61" spans="1:131" ht="26.25" customHeight="1" x14ac:dyDescent="0.2">
      <c r="A61" s="52">
        <v>34</v>
      </c>
      <c r="B61" s="731"/>
      <c r="C61" s="732"/>
      <c r="D61" s="732"/>
      <c r="E61" s="732"/>
      <c r="F61" s="732"/>
      <c r="G61" s="732"/>
      <c r="H61" s="732"/>
      <c r="I61" s="732"/>
      <c r="J61" s="732"/>
      <c r="K61" s="732"/>
      <c r="L61" s="732"/>
      <c r="M61" s="732"/>
      <c r="N61" s="732"/>
      <c r="O61" s="732"/>
      <c r="P61" s="733"/>
      <c r="Q61" s="781"/>
      <c r="R61" s="782"/>
      <c r="S61" s="782"/>
      <c r="T61" s="782"/>
      <c r="U61" s="782"/>
      <c r="V61" s="782"/>
      <c r="W61" s="782"/>
      <c r="X61" s="782"/>
      <c r="Y61" s="782"/>
      <c r="Z61" s="782"/>
      <c r="AA61" s="782"/>
      <c r="AB61" s="782"/>
      <c r="AC61" s="782"/>
      <c r="AD61" s="782"/>
      <c r="AE61" s="783"/>
      <c r="AF61" s="737"/>
      <c r="AG61" s="738"/>
      <c r="AH61" s="738"/>
      <c r="AI61" s="738"/>
      <c r="AJ61" s="739"/>
      <c r="AK61" s="784"/>
      <c r="AL61" s="782"/>
      <c r="AM61" s="782"/>
      <c r="AN61" s="782"/>
      <c r="AO61" s="782"/>
      <c r="AP61" s="782"/>
      <c r="AQ61" s="782"/>
      <c r="AR61" s="782"/>
      <c r="AS61" s="782"/>
      <c r="AT61" s="782"/>
      <c r="AU61" s="782"/>
      <c r="AV61" s="782"/>
      <c r="AW61" s="782"/>
      <c r="AX61" s="782"/>
      <c r="AY61" s="782"/>
      <c r="AZ61" s="785"/>
      <c r="BA61" s="785"/>
      <c r="BB61" s="785"/>
      <c r="BC61" s="785"/>
      <c r="BD61" s="785"/>
      <c r="BE61" s="741"/>
      <c r="BF61" s="741"/>
      <c r="BG61" s="741"/>
      <c r="BH61" s="741"/>
      <c r="BI61" s="742"/>
      <c r="BJ61" s="56"/>
      <c r="BK61" s="56"/>
      <c r="BL61" s="56"/>
      <c r="BM61" s="56"/>
      <c r="BN61" s="56"/>
      <c r="BO61" s="55"/>
      <c r="BP61" s="55"/>
      <c r="BQ61" s="52">
        <v>55</v>
      </c>
      <c r="BR61" s="72"/>
      <c r="BS61" s="731"/>
      <c r="BT61" s="732"/>
      <c r="BU61" s="732"/>
      <c r="BV61" s="732"/>
      <c r="BW61" s="732"/>
      <c r="BX61" s="732"/>
      <c r="BY61" s="732"/>
      <c r="BZ61" s="732"/>
      <c r="CA61" s="732"/>
      <c r="CB61" s="732"/>
      <c r="CC61" s="732"/>
      <c r="CD61" s="732"/>
      <c r="CE61" s="732"/>
      <c r="CF61" s="732"/>
      <c r="CG61" s="733"/>
      <c r="CH61" s="743"/>
      <c r="CI61" s="738"/>
      <c r="CJ61" s="738"/>
      <c r="CK61" s="738"/>
      <c r="CL61" s="744"/>
      <c r="CM61" s="743"/>
      <c r="CN61" s="738"/>
      <c r="CO61" s="738"/>
      <c r="CP61" s="738"/>
      <c r="CQ61" s="744"/>
      <c r="CR61" s="743"/>
      <c r="CS61" s="738"/>
      <c r="CT61" s="738"/>
      <c r="CU61" s="738"/>
      <c r="CV61" s="744"/>
      <c r="CW61" s="743"/>
      <c r="CX61" s="738"/>
      <c r="CY61" s="738"/>
      <c r="CZ61" s="738"/>
      <c r="DA61" s="744"/>
      <c r="DB61" s="743"/>
      <c r="DC61" s="738"/>
      <c r="DD61" s="738"/>
      <c r="DE61" s="738"/>
      <c r="DF61" s="744"/>
      <c r="DG61" s="743"/>
      <c r="DH61" s="738"/>
      <c r="DI61" s="738"/>
      <c r="DJ61" s="738"/>
      <c r="DK61" s="744"/>
      <c r="DL61" s="743"/>
      <c r="DM61" s="738"/>
      <c r="DN61" s="738"/>
      <c r="DO61" s="738"/>
      <c r="DP61" s="744"/>
      <c r="DQ61" s="743"/>
      <c r="DR61" s="738"/>
      <c r="DS61" s="738"/>
      <c r="DT61" s="738"/>
      <c r="DU61" s="744"/>
      <c r="DV61" s="731"/>
      <c r="DW61" s="732"/>
      <c r="DX61" s="732"/>
      <c r="DY61" s="732"/>
      <c r="DZ61" s="745"/>
      <c r="EA61" s="48"/>
    </row>
    <row r="62" spans="1:131" ht="26.25" customHeight="1" x14ac:dyDescent="0.2">
      <c r="A62" s="52">
        <v>35</v>
      </c>
      <c r="B62" s="731"/>
      <c r="C62" s="732"/>
      <c r="D62" s="732"/>
      <c r="E62" s="732"/>
      <c r="F62" s="732"/>
      <c r="G62" s="732"/>
      <c r="H62" s="732"/>
      <c r="I62" s="732"/>
      <c r="J62" s="732"/>
      <c r="K62" s="732"/>
      <c r="L62" s="732"/>
      <c r="M62" s="732"/>
      <c r="N62" s="732"/>
      <c r="O62" s="732"/>
      <c r="P62" s="733"/>
      <c r="Q62" s="781"/>
      <c r="R62" s="782"/>
      <c r="S62" s="782"/>
      <c r="T62" s="782"/>
      <c r="U62" s="782"/>
      <c r="V62" s="782"/>
      <c r="W62" s="782"/>
      <c r="X62" s="782"/>
      <c r="Y62" s="782"/>
      <c r="Z62" s="782"/>
      <c r="AA62" s="782"/>
      <c r="AB62" s="782"/>
      <c r="AC62" s="782"/>
      <c r="AD62" s="782"/>
      <c r="AE62" s="783"/>
      <c r="AF62" s="737"/>
      <c r="AG62" s="738"/>
      <c r="AH62" s="738"/>
      <c r="AI62" s="738"/>
      <c r="AJ62" s="739"/>
      <c r="AK62" s="784"/>
      <c r="AL62" s="782"/>
      <c r="AM62" s="782"/>
      <c r="AN62" s="782"/>
      <c r="AO62" s="782"/>
      <c r="AP62" s="782"/>
      <c r="AQ62" s="782"/>
      <c r="AR62" s="782"/>
      <c r="AS62" s="782"/>
      <c r="AT62" s="782"/>
      <c r="AU62" s="782"/>
      <c r="AV62" s="782"/>
      <c r="AW62" s="782"/>
      <c r="AX62" s="782"/>
      <c r="AY62" s="782"/>
      <c r="AZ62" s="785"/>
      <c r="BA62" s="785"/>
      <c r="BB62" s="785"/>
      <c r="BC62" s="785"/>
      <c r="BD62" s="785"/>
      <c r="BE62" s="741"/>
      <c r="BF62" s="741"/>
      <c r="BG62" s="741"/>
      <c r="BH62" s="741"/>
      <c r="BI62" s="742"/>
      <c r="BJ62" s="786" t="s">
        <v>457</v>
      </c>
      <c r="BK62" s="746"/>
      <c r="BL62" s="746"/>
      <c r="BM62" s="746"/>
      <c r="BN62" s="747"/>
      <c r="BO62" s="55"/>
      <c r="BP62" s="55"/>
      <c r="BQ62" s="52">
        <v>56</v>
      </c>
      <c r="BR62" s="72"/>
      <c r="BS62" s="731"/>
      <c r="BT62" s="732"/>
      <c r="BU62" s="732"/>
      <c r="BV62" s="732"/>
      <c r="BW62" s="732"/>
      <c r="BX62" s="732"/>
      <c r="BY62" s="732"/>
      <c r="BZ62" s="732"/>
      <c r="CA62" s="732"/>
      <c r="CB62" s="732"/>
      <c r="CC62" s="732"/>
      <c r="CD62" s="732"/>
      <c r="CE62" s="732"/>
      <c r="CF62" s="732"/>
      <c r="CG62" s="733"/>
      <c r="CH62" s="743"/>
      <c r="CI62" s="738"/>
      <c r="CJ62" s="738"/>
      <c r="CK62" s="738"/>
      <c r="CL62" s="744"/>
      <c r="CM62" s="743"/>
      <c r="CN62" s="738"/>
      <c r="CO62" s="738"/>
      <c r="CP62" s="738"/>
      <c r="CQ62" s="744"/>
      <c r="CR62" s="743"/>
      <c r="CS62" s="738"/>
      <c r="CT62" s="738"/>
      <c r="CU62" s="738"/>
      <c r="CV62" s="744"/>
      <c r="CW62" s="743"/>
      <c r="CX62" s="738"/>
      <c r="CY62" s="738"/>
      <c r="CZ62" s="738"/>
      <c r="DA62" s="744"/>
      <c r="DB62" s="743"/>
      <c r="DC62" s="738"/>
      <c r="DD62" s="738"/>
      <c r="DE62" s="738"/>
      <c r="DF62" s="744"/>
      <c r="DG62" s="743"/>
      <c r="DH62" s="738"/>
      <c r="DI62" s="738"/>
      <c r="DJ62" s="738"/>
      <c r="DK62" s="744"/>
      <c r="DL62" s="743"/>
      <c r="DM62" s="738"/>
      <c r="DN62" s="738"/>
      <c r="DO62" s="738"/>
      <c r="DP62" s="744"/>
      <c r="DQ62" s="743"/>
      <c r="DR62" s="738"/>
      <c r="DS62" s="738"/>
      <c r="DT62" s="738"/>
      <c r="DU62" s="744"/>
      <c r="DV62" s="731"/>
      <c r="DW62" s="732"/>
      <c r="DX62" s="732"/>
      <c r="DY62" s="732"/>
      <c r="DZ62" s="745"/>
      <c r="EA62" s="48"/>
    </row>
    <row r="63" spans="1:131" ht="26.25" customHeight="1" x14ac:dyDescent="0.2">
      <c r="A63" s="53" t="s">
        <v>246</v>
      </c>
      <c r="B63" s="748" t="s">
        <v>374</v>
      </c>
      <c r="C63" s="749"/>
      <c r="D63" s="749"/>
      <c r="E63" s="749"/>
      <c r="F63" s="749"/>
      <c r="G63" s="749"/>
      <c r="H63" s="749"/>
      <c r="I63" s="749"/>
      <c r="J63" s="749"/>
      <c r="K63" s="749"/>
      <c r="L63" s="749"/>
      <c r="M63" s="749"/>
      <c r="N63" s="749"/>
      <c r="O63" s="749"/>
      <c r="P63" s="750"/>
      <c r="Q63" s="793"/>
      <c r="R63" s="757"/>
      <c r="S63" s="757"/>
      <c r="T63" s="757"/>
      <c r="U63" s="757"/>
      <c r="V63" s="757"/>
      <c r="W63" s="757"/>
      <c r="X63" s="757"/>
      <c r="Y63" s="757"/>
      <c r="Z63" s="757"/>
      <c r="AA63" s="757"/>
      <c r="AB63" s="757"/>
      <c r="AC63" s="757"/>
      <c r="AD63" s="757"/>
      <c r="AE63" s="794"/>
      <c r="AF63" s="754">
        <v>2735</v>
      </c>
      <c r="AG63" s="752"/>
      <c r="AH63" s="752"/>
      <c r="AI63" s="752"/>
      <c r="AJ63" s="755"/>
      <c r="AK63" s="756"/>
      <c r="AL63" s="757"/>
      <c r="AM63" s="757"/>
      <c r="AN63" s="757"/>
      <c r="AO63" s="757"/>
      <c r="AP63" s="752">
        <f>SUM(AP28:AT32)</f>
        <v>8155</v>
      </c>
      <c r="AQ63" s="752"/>
      <c r="AR63" s="752"/>
      <c r="AS63" s="752"/>
      <c r="AT63" s="752"/>
      <c r="AU63" s="752">
        <f>SUM(AU28:AY32)</f>
        <v>2468</v>
      </c>
      <c r="AV63" s="752"/>
      <c r="AW63" s="752"/>
      <c r="AX63" s="752"/>
      <c r="AY63" s="752"/>
      <c r="AZ63" s="795"/>
      <c r="BA63" s="795"/>
      <c r="BB63" s="795"/>
      <c r="BC63" s="795"/>
      <c r="BD63" s="795"/>
      <c r="BE63" s="758"/>
      <c r="BF63" s="758"/>
      <c r="BG63" s="758"/>
      <c r="BH63" s="758"/>
      <c r="BI63" s="759"/>
      <c r="BJ63" s="760" t="s">
        <v>192</v>
      </c>
      <c r="BK63" s="761"/>
      <c r="BL63" s="761"/>
      <c r="BM63" s="761"/>
      <c r="BN63" s="762"/>
      <c r="BO63" s="55"/>
      <c r="BP63" s="55"/>
      <c r="BQ63" s="52">
        <v>57</v>
      </c>
      <c r="BR63" s="72"/>
      <c r="BS63" s="731"/>
      <c r="BT63" s="732"/>
      <c r="BU63" s="732"/>
      <c r="BV63" s="732"/>
      <c r="BW63" s="732"/>
      <c r="BX63" s="732"/>
      <c r="BY63" s="732"/>
      <c r="BZ63" s="732"/>
      <c r="CA63" s="732"/>
      <c r="CB63" s="732"/>
      <c r="CC63" s="732"/>
      <c r="CD63" s="732"/>
      <c r="CE63" s="732"/>
      <c r="CF63" s="732"/>
      <c r="CG63" s="733"/>
      <c r="CH63" s="743"/>
      <c r="CI63" s="738"/>
      <c r="CJ63" s="738"/>
      <c r="CK63" s="738"/>
      <c r="CL63" s="744"/>
      <c r="CM63" s="743"/>
      <c r="CN63" s="738"/>
      <c r="CO63" s="738"/>
      <c r="CP63" s="738"/>
      <c r="CQ63" s="744"/>
      <c r="CR63" s="743"/>
      <c r="CS63" s="738"/>
      <c r="CT63" s="738"/>
      <c r="CU63" s="738"/>
      <c r="CV63" s="744"/>
      <c r="CW63" s="743"/>
      <c r="CX63" s="738"/>
      <c r="CY63" s="738"/>
      <c r="CZ63" s="738"/>
      <c r="DA63" s="744"/>
      <c r="DB63" s="743"/>
      <c r="DC63" s="738"/>
      <c r="DD63" s="738"/>
      <c r="DE63" s="738"/>
      <c r="DF63" s="744"/>
      <c r="DG63" s="743"/>
      <c r="DH63" s="738"/>
      <c r="DI63" s="738"/>
      <c r="DJ63" s="738"/>
      <c r="DK63" s="744"/>
      <c r="DL63" s="743"/>
      <c r="DM63" s="738"/>
      <c r="DN63" s="738"/>
      <c r="DO63" s="738"/>
      <c r="DP63" s="744"/>
      <c r="DQ63" s="743"/>
      <c r="DR63" s="738"/>
      <c r="DS63" s="738"/>
      <c r="DT63" s="738"/>
      <c r="DU63" s="744"/>
      <c r="DV63" s="731"/>
      <c r="DW63" s="732"/>
      <c r="DX63" s="732"/>
      <c r="DY63" s="732"/>
      <c r="DZ63" s="74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31"/>
      <c r="BT64" s="732"/>
      <c r="BU64" s="732"/>
      <c r="BV64" s="732"/>
      <c r="BW64" s="732"/>
      <c r="BX64" s="732"/>
      <c r="BY64" s="732"/>
      <c r="BZ64" s="732"/>
      <c r="CA64" s="732"/>
      <c r="CB64" s="732"/>
      <c r="CC64" s="732"/>
      <c r="CD64" s="732"/>
      <c r="CE64" s="732"/>
      <c r="CF64" s="732"/>
      <c r="CG64" s="733"/>
      <c r="CH64" s="743"/>
      <c r="CI64" s="738"/>
      <c r="CJ64" s="738"/>
      <c r="CK64" s="738"/>
      <c r="CL64" s="744"/>
      <c r="CM64" s="743"/>
      <c r="CN64" s="738"/>
      <c r="CO64" s="738"/>
      <c r="CP64" s="738"/>
      <c r="CQ64" s="744"/>
      <c r="CR64" s="743"/>
      <c r="CS64" s="738"/>
      <c r="CT64" s="738"/>
      <c r="CU64" s="738"/>
      <c r="CV64" s="744"/>
      <c r="CW64" s="743"/>
      <c r="CX64" s="738"/>
      <c r="CY64" s="738"/>
      <c r="CZ64" s="738"/>
      <c r="DA64" s="744"/>
      <c r="DB64" s="743"/>
      <c r="DC64" s="738"/>
      <c r="DD64" s="738"/>
      <c r="DE64" s="738"/>
      <c r="DF64" s="744"/>
      <c r="DG64" s="743"/>
      <c r="DH64" s="738"/>
      <c r="DI64" s="738"/>
      <c r="DJ64" s="738"/>
      <c r="DK64" s="744"/>
      <c r="DL64" s="743"/>
      <c r="DM64" s="738"/>
      <c r="DN64" s="738"/>
      <c r="DO64" s="738"/>
      <c r="DP64" s="744"/>
      <c r="DQ64" s="743"/>
      <c r="DR64" s="738"/>
      <c r="DS64" s="738"/>
      <c r="DT64" s="738"/>
      <c r="DU64" s="744"/>
      <c r="DV64" s="731"/>
      <c r="DW64" s="732"/>
      <c r="DX64" s="732"/>
      <c r="DY64" s="732"/>
      <c r="DZ64" s="745"/>
      <c r="EA64" s="48"/>
    </row>
    <row r="65" spans="1:131" ht="26.25" customHeight="1" x14ac:dyDescent="0.2">
      <c r="A65" s="56" t="s">
        <v>446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31"/>
      <c r="BT65" s="732"/>
      <c r="BU65" s="732"/>
      <c r="BV65" s="732"/>
      <c r="BW65" s="732"/>
      <c r="BX65" s="732"/>
      <c r="BY65" s="732"/>
      <c r="BZ65" s="732"/>
      <c r="CA65" s="732"/>
      <c r="CB65" s="732"/>
      <c r="CC65" s="732"/>
      <c r="CD65" s="732"/>
      <c r="CE65" s="732"/>
      <c r="CF65" s="732"/>
      <c r="CG65" s="733"/>
      <c r="CH65" s="743"/>
      <c r="CI65" s="738"/>
      <c r="CJ65" s="738"/>
      <c r="CK65" s="738"/>
      <c r="CL65" s="744"/>
      <c r="CM65" s="743"/>
      <c r="CN65" s="738"/>
      <c r="CO65" s="738"/>
      <c r="CP65" s="738"/>
      <c r="CQ65" s="744"/>
      <c r="CR65" s="743"/>
      <c r="CS65" s="738"/>
      <c r="CT65" s="738"/>
      <c r="CU65" s="738"/>
      <c r="CV65" s="744"/>
      <c r="CW65" s="743"/>
      <c r="CX65" s="738"/>
      <c r="CY65" s="738"/>
      <c r="CZ65" s="738"/>
      <c r="DA65" s="744"/>
      <c r="DB65" s="743"/>
      <c r="DC65" s="738"/>
      <c r="DD65" s="738"/>
      <c r="DE65" s="738"/>
      <c r="DF65" s="744"/>
      <c r="DG65" s="743"/>
      <c r="DH65" s="738"/>
      <c r="DI65" s="738"/>
      <c r="DJ65" s="738"/>
      <c r="DK65" s="744"/>
      <c r="DL65" s="743"/>
      <c r="DM65" s="738"/>
      <c r="DN65" s="738"/>
      <c r="DO65" s="738"/>
      <c r="DP65" s="744"/>
      <c r="DQ65" s="743"/>
      <c r="DR65" s="738"/>
      <c r="DS65" s="738"/>
      <c r="DT65" s="738"/>
      <c r="DU65" s="744"/>
      <c r="DV65" s="731"/>
      <c r="DW65" s="732"/>
      <c r="DX65" s="732"/>
      <c r="DY65" s="732"/>
      <c r="DZ65" s="745"/>
      <c r="EA65" s="48"/>
    </row>
    <row r="66" spans="1:131" ht="26.25" customHeight="1" x14ac:dyDescent="0.2">
      <c r="A66" s="717" t="s">
        <v>407</v>
      </c>
      <c r="B66" s="718"/>
      <c r="C66" s="718"/>
      <c r="D66" s="718"/>
      <c r="E66" s="718"/>
      <c r="F66" s="718"/>
      <c r="G66" s="718"/>
      <c r="H66" s="718"/>
      <c r="I66" s="718"/>
      <c r="J66" s="718"/>
      <c r="K66" s="718"/>
      <c r="L66" s="718"/>
      <c r="M66" s="718"/>
      <c r="N66" s="718"/>
      <c r="O66" s="718"/>
      <c r="P66" s="719"/>
      <c r="Q66" s="711" t="s">
        <v>449</v>
      </c>
      <c r="R66" s="712"/>
      <c r="S66" s="712"/>
      <c r="T66" s="712"/>
      <c r="U66" s="723"/>
      <c r="V66" s="711" t="s">
        <v>450</v>
      </c>
      <c r="W66" s="712"/>
      <c r="X66" s="712"/>
      <c r="Y66" s="712"/>
      <c r="Z66" s="723"/>
      <c r="AA66" s="711" t="s">
        <v>451</v>
      </c>
      <c r="AB66" s="712"/>
      <c r="AC66" s="712"/>
      <c r="AD66" s="712"/>
      <c r="AE66" s="723"/>
      <c r="AF66" s="1023" t="s">
        <v>242</v>
      </c>
      <c r="AG66" s="1018"/>
      <c r="AH66" s="1018"/>
      <c r="AI66" s="1018"/>
      <c r="AJ66" s="1024"/>
      <c r="AK66" s="711" t="s">
        <v>387</v>
      </c>
      <c r="AL66" s="718"/>
      <c r="AM66" s="718"/>
      <c r="AN66" s="718"/>
      <c r="AO66" s="719"/>
      <c r="AP66" s="711" t="s">
        <v>355</v>
      </c>
      <c r="AQ66" s="712"/>
      <c r="AR66" s="712"/>
      <c r="AS66" s="712"/>
      <c r="AT66" s="723"/>
      <c r="AU66" s="711" t="s">
        <v>458</v>
      </c>
      <c r="AV66" s="712"/>
      <c r="AW66" s="712"/>
      <c r="AX66" s="712"/>
      <c r="AY66" s="723"/>
      <c r="AZ66" s="711" t="s">
        <v>440</v>
      </c>
      <c r="BA66" s="712"/>
      <c r="BB66" s="712"/>
      <c r="BC66" s="712"/>
      <c r="BD66" s="713"/>
      <c r="BE66" s="55"/>
      <c r="BF66" s="55"/>
      <c r="BG66" s="55"/>
      <c r="BH66" s="55"/>
      <c r="BI66" s="55"/>
      <c r="BJ66" s="55"/>
      <c r="BK66" s="55"/>
      <c r="BL66" s="55"/>
      <c r="BM66" s="55"/>
      <c r="BN66" s="55"/>
      <c r="BO66" s="55"/>
      <c r="BP66" s="55"/>
      <c r="BQ66" s="52">
        <v>60</v>
      </c>
      <c r="BR66" s="73"/>
      <c r="BS66" s="790"/>
      <c r="BT66" s="791"/>
      <c r="BU66" s="791"/>
      <c r="BV66" s="791"/>
      <c r="BW66" s="791"/>
      <c r="BX66" s="791"/>
      <c r="BY66" s="791"/>
      <c r="BZ66" s="791"/>
      <c r="CA66" s="791"/>
      <c r="CB66" s="791"/>
      <c r="CC66" s="791"/>
      <c r="CD66" s="791"/>
      <c r="CE66" s="791"/>
      <c r="CF66" s="791"/>
      <c r="CG66" s="796"/>
      <c r="CH66" s="787"/>
      <c r="CI66" s="788"/>
      <c r="CJ66" s="788"/>
      <c r="CK66" s="788"/>
      <c r="CL66" s="789"/>
      <c r="CM66" s="787"/>
      <c r="CN66" s="788"/>
      <c r="CO66" s="788"/>
      <c r="CP66" s="788"/>
      <c r="CQ66" s="789"/>
      <c r="CR66" s="787"/>
      <c r="CS66" s="788"/>
      <c r="CT66" s="788"/>
      <c r="CU66" s="788"/>
      <c r="CV66" s="789"/>
      <c r="CW66" s="787"/>
      <c r="CX66" s="788"/>
      <c r="CY66" s="788"/>
      <c r="CZ66" s="788"/>
      <c r="DA66" s="789"/>
      <c r="DB66" s="787"/>
      <c r="DC66" s="788"/>
      <c r="DD66" s="788"/>
      <c r="DE66" s="788"/>
      <c r="DF66" s="789"/>
      <c r="DG66" s="787"/>
      <c r="DH66" s="788"/>
      <c r="DI66" s="788"/>
      <c r="DJ66" s="788"/>
      <c r="DK66" s="789"/>
      <c r="DL66" s="787"/>
      <c r="DM66" s="788"/>
      <c r="DN66" s="788"/>
      <c r="DO66" s="788"/>
      <c r="DP66" s="789"/>
      <c r="DQ66" s="787"/>
      <c r="DR66" s="788"/>
      <c r="DS66" s="788"/>
      <c r="DT66" s="788"/>
      <c r="DU66" s="789"/>
      <c r="DV66" s="790"/>
      <c r="DW66" s="791"/>
      <c r="DX66" s="791"/>
      <c r="DY66" s="791"/>
      <c r="DZ66" s="792"/>
      <c r="EA66" s="48"/>
    </row>
    <row r="67" spans="1:131" ht="26.25" customHeight="1" x14ac:dyDescent="0.2">
      <c r="A67" s="720"/>
      <c r="B67" s="721"/>
      <c r="C67" s="721"/>
      <c r="D67" s="721"/>
      <c r="E67" s="721"/>
      <c r="F67" s="721"/>
      <c r="G67" s="721"/>
      <c r="H67" s="721"/>
      <c r="I67" s="721"/>
      <c r="J67" s="721"/>
      <c r="K67" s="721"/>
      <c r="L67" s="721"/>
      <c r="M67" s="721"/>
      <c r="N67" s="721"/>
      <c r="O67" s="721"/>
      <c r="P67" s="722"/>
      <c r="Q67" s="714"/>
      <c r="R67" s="715"/>
      <c r="S67" s="715"/>
      <c r="T67" s="715"/>
      <c r="U67" s="724"/>
      <c r="V67" s="714"/>
      <c r="W67" s="715"/>
      <c r="X67" s="715"/>
      <c r="Y67" s="715"/>
      <c r="Z67" s="724"/>
      <c r="AA67" s="714"/>
      <c r="AB67" s="715"/>
      <c r="AC67" s="715"/>
      <c r="AD67" s="715"/>
      <c r="AE67" s="724"/>
      <c r="AF67" s="1025"/>
      <c r="AG67" s="1021"/>
      <c r="AH67" s="1021"/>
      <c r="AI67" s="1021"/>
      <c r="AJ67" s="1026"/>
      <c r="AK67" s="1027"/>
      <c r="AL67" s="721"/>
      <c r="AM67" s="721"/>
      <c r="AN67" s="721"/>
      <c r="AO67" s="722"/>
      <c r="AP67" s="714"/>
      <c r="AQ67" s="715"/>
      <c r="AR67" s="715"/>
      <c r="AS67" s="715"/>
      <c r="AT67" s="724"/>
      <c r="AU67" s="714"/>
      <c r="AV67" s="715"/>
      <c r="AW67" s="715"/>
      <c r="AX67" s="715"/>
      <c r="AY67" s="724"/>
      <c r="AZ67" s="714"/>
      <c r="BA67" s="715"/>
      <c r="BB67" s="715"/>
      <c r="BC67" s="715"/>
      <c r="BD67" s="716"/>
      <c r="BE67" s="55"/>
      <c r="BF67" s="55"/>
      <c r="BG67" s="55"/>
      <c r="BH67" s="55"/>
      <c r="BI67" s="55"/>
      <c r="BJ67" s="55"/>
      <c r="BK67" s="55"/>
      <c r="BL67" s="55"/>
      <c r="BM67" s="55"/>
      <c r="BN67" s="55"/>
      <c r="BO67" s="55"/>
      <c r="BP67" s="55"/>
      <c r="BQ67" s="52">
        <v>61</v>
      </c>
      <c r="BR67" s="73"/>
      <c r="BS67" s="790"/>
      <c r="BT67" s="791"/>
      <c r="BU67" s="791"/>
      <c r="BV67" s="791"/>
      <c r="BW67" s="791"/>
      <c r="BX67" s="791"/>
      <c r="BY67" s="791"/>
      <c r="BZ67" s="791"/>
      <c r="CA67" s="791"/>
      <c r="CB67" s="791"/>
      <c r="CC67" s="791"/>
      <c r="CD67" s="791"/>
      <c r="CE67" s="791"/>
      <c r="CF67" s="791"/>
      <c r="CG67" s="796"/>
      <c r="CH67" s="787"/>
      <c r="CI67" s="788"/>
      <c r="CJ67" s="788"/>
      <c r="CK67" s="788"/>
      <c r="CL67" s="789"/>
      <c r="CM67" s="787"/>
      <c r="CN67" s="788"/>
      <c r="CO67" s="788"/>
      <c r="CP67" s="788"/>
      <c r="CQ67" s="789"/>
      <c r="CR67" s="787"/>
      <c r="CS67" s="788"/>
      <c r="CT67" s="788"/>
      <c r="CU67" s="788"/>
      <c r="CV67" s="789"/>
      <c r="CW67" s="787"/>
      <c r="CX67" s="788"/>
      <c r="CY67" s="788"/>
      <c r="CZ67" s="788"/>
      <c r="DA67" s="789"/>
      <c r="DB67" s="787"/>
      <c r="DC67" s="788"/>
      <c r="DD67" s="788"/>
      <c r="DE67" s="788"/>
      <c r="DF67" s="789"/>
      <c r="DG67" s="787"/>
      <c r="DH67" s="788"/>
      <c r="DI67" s="788"/>
      <c r="DJ67" s="788"/>
      <c r="DK67" s="789"/>
      <c r="DL67" s="787"/>
      <c r="DM67" s="788"/>
      <c r="DN67" s="788"/>
      <c r="DO67" s="788"/>
      <c r="DP67" s="789"/>
      <c r="DQ67" s="787"/>
      <c r="DR67" s="788"/>
      <c r="DS67" s="788"/>
      <c r="DT67" s="788"/>
      <c r="DU67" s="789"/>
      <c r="DV67" s="790"/>
      <c r="DW67" s="791"/>
      <c r="DX67" s="791"/>
      <c r="DY67" s="791"/>
      <c r="DZ67" s="792"/>
      <c r="EA67" s="48"/>
    </row>
    <row r="68" spans="1:131" ht="26.25" customHeight="1" x14ac:dyDescent="0.2">
      <c r="A68" s="51">
        <v>1</v>
      </c>
      <c r="B68" s="695" t="s">
        <v>126</v>
      </c>
      <c r="C68" s="696"/>
      <c r="D68" s="696"/>
      <c r="E68" s="696"/>
      <c r="F68" s="696"/>
      <c r="G68" s="696"/>
      <c r="H68" s="696"/>
      <c r="I68" s="696"/>
      <c r="J68" s="696"/>
      <c r="K68" s="696"/>
      <c r="L68" s="696"/>
      <c r="M68" s="696"/>
      <c r="N68" s="696"/>
      <c r="O68" s="696"/>
      <c r="P68" s="697"/>
      <c r="Q68" s="698">
        <v>10670</v>
      </c>
      <c r="R68" s="699"/>
      <c r="S68" s="699"/>
      <c r="T68" s="699"/>
      <c r="U68" s="699"/>
      <c r="V68" s="699">
        <v>10603</v>
      </c>
      <c r="W68" s="699"/>
      <c r="X68" s="699"/>
      <c r="Y68" s="699"/>
      <c r="Z68" s="699"/>
      <c r="AA68" s="699">
        <v>67</v>
      </c>
      <c r="AB68" s="699"/>
      <c r="AC68" s="699"/>
      <c r="AD68" s="699"/>
      <c r="AE68" s="699"/>
      <c r="AF68" s="699">
        <v>67</v>
      </c>
      <c r="AG68" s="699"/>
      <c r="AH68" s="699"/>
      <c r="AI68" s="699"/>
      <c r="AJ68" s="699"/>
      <c r="AK68" s="699" t="s">
        <v>192</v>
      </c>
      <c r="AL68" s="699"/>
      <c r="AM68" s="699"/>
      <c r="AN68" s="699"/>
      <c r="AO68" s="699"/>
      <c r="AP68" s="699" t="s">
        <v>192</v>
      </c>
      <c r="AQ68" s="699"/>
      <c r="AR68" s="699"/>
      <c r="AS68" s="699"/>
      <c r="AT68" s="699"/>
      <c r="AU68" s="699" t="s">
        <v>192</v>
      </c>
      <c r="AV68" s="699"/>
      <c r="AW68" s="699"/>
      <c r="AX68" s="699"/>
      <c r="AY68" s="699"/>
      <c r="AZ68" s="705"/>
      <c r="BA68" s="705"/>
      <c r="BB68" s="705"/>
      <c r="BC68" s="705"/>
      <c r="BD68" s="706"/>
      <c r="BE68" s="55"/>
      <c r="BF68" s="55"/>
      <c r="BG68" s="55"/>
      <c r="BH68" s="55"/>
      <c r="BI68" s="55"/>
      <c r="BJ68" s="55"/>
      <c r="BK68" s="55"/>
      <c r="BL68" s="55"/>
      <c r="BM68" s="55"/>
      <c r="BN68" s="55"/>
      <c r="BO68" s="55"/>
      <c r="BP68" s="55"/>
      <c r="BQ68" s="52">
        <v>62</v>
      </c>
      <c r="BR68" s="73"/>
      <c r="BS68" s="790"/>
      <c r="BT68" s="791"/>
      <c r="BU68" s="791"/>
      <c r="BV68" s="791"/>
      <c r="BW68" s="791"/>
      <c r="BX68" s="791"/>
      <c r="BY68" s="791"/>
      <c r="BZ68" s="791"/>
      <c r="CA68" s="791"/>
      <c r="CB68" s="791"/>
      <c r="CC68" s="791"/>
      <c r="CD68" s="791"/>
      <c r="CE68" s="791"/>
      <c r="CF68" s="791"/>
      <c r="CG68" s="796"/>
      <c r="CH68" s="787"/>
      <c r="CI68" s="788"/>
      <c r="CJ68" s="788"/>
      <c r="CK68" s="788"/>
      <c r="CL68" s="789"/>
      <c r="CM68" s="787"/>
      <c r="CN68" s="788"/>
      <c r="CO68" s="788"/>
      <c r="CP68" s="788"/>
      <c r="CQ68" s="789"/>
      <c r="CR68" s="787"/>
      <c r="CS68" s="788"/>
      <c r="CT68" s="788"/>
      <c r="CU68" s="788"/>
      <c r="CV68" s="789"/>
      <c r="CW68" s="787"/>
      <c r="CX68" s="788"/>
      <c r="CY68" s="788"/>
      <c r="CZ68" s="788"/>
      <c r="DA68" s="789"/>
      <c r="DB68" s="787"/>
      <c r="DC68" s="788"/>
      <c r="DD68" s="788"/>
      <c r="DE68" s="788"/>
      <c r="DF68" s="789"/>
      <c r="DG68" s="787"/>
      <c r="DH68" s="788"/>
      <c r="DI68" s="788"/>
      <c r="DJ68" s="788"/>
      <c r="DK68" s="789"/>
      <c r="DL68" s="787"/>
      <c r="DM68" s="788"/>
      <c r="DN68" s="788"/>
      <c r="DO68" s="788"/>
      <c r="DP68" s="789"/>
      <c r="DQ68" s="787"/>
      <c r="DR68" s="788"/>
      <c r="DS68" s="788"/>
      <c r="DT68" s="788"/>
      <c r="DU68" s="789"/>
      <c r="DV68" s="790"/>
      <c r="DW68" s="791"/>
      <c r="DX68" s="791"/>
      <c r="DY68" s="791"/>
      <c r="DZ68" s="792"/>
      <c r="EA68" s="48"/>
    </row>
    <row r="69" spans="1:131" ht="26.25" customHeight="1" x14ac:dyDescent="0.2">
      <c r="A69" s="52">
        <v>2</v>
      </c>
      <c r="B69" s="731" t="s">
        <v>530</v>
      </c>
      <c r="C69" s="732"/>
      <c r="D69" s="732"/>
      <c r="E69" s="732"/>
      <c r="F69" s="732"/>
      <c r="G69" s="732"/>
      <c r="H69" s="732"/>
      <c r="I69" s="732"/>
      <c r="J69" s="732"/>
      <c r="K69" s="732"/>
      <c r="L69" s="732"/>
      <c r="M69" s="732"/>
      <c r="N69" s="732"/>
      <c r="O69" s="732"/>
      <c r="P69" s="733"/>
      <c r="Q69" s="734">
        <v>860</v>
      </c>
      <c r="R69" s="735"/>
      <c r="S69" s="735"/>
      <c r="T69" s="735"/>
      <c r="U69" s="735"/>
      <c r="V69" s="735">
        <v>858</v>
      </c>
      <c r="W69" s="735"/>
      <c r="X69" s="735"/>
      <c r="Y69" s="735"/>
      <c r="Z69" s="735"/>
      <c r="AA69" s="735">
        <v>2</v>
      </c>
      <c r="AB69" s="735"/>
      <c r="AC69" s="735"/>
      <c r="AD69" s="735"/>
      <c r="AE69" s="735"/>
      <c r="AF69" s="735">
        <v>2</v>
      </c>
      <c r="AG69" s="735"/>
      <c r="AH69" s="735"/>
      <c r="AI69" s="735"/>
      <c r="AJ69" s="735"/>
      <c r="AK69" s="735">
        <v>2</v>
      </c>
      <c r="AL69" s="735"/>
      <c r="AM69" s="735"/>
      <c r="AN69" s="735"/>
      <c r="AO69" s="735"/>
      <c r="AP69" s="735" t="s">
        <v>192</v>
      </c>
      <c r="AQ69" s="735"/>
      <c r="AR69" s="735"/>
      <c r="AS69" s="735"/>
      <c r="AT69" s="735"/>
      <c r="AU69" s="735" t="s">
        <v>192</v>
      </c>
      <c r="AV69" s="735"/>
      <c r="AW69" s="735"/>
      <c r="AX69" s="735"/>
      <c r="AY69" s="735"/>
      <c r="AZ69" s="741"/>
      <c r="BA69" s="741"/>
      <c r="BB69" s="741"/>
      <c r="BC69" s="741"/>
      <c r="BD69" s="742"/>
      <c r="BE69" s="55"/>
      <c r="BF69" s="55"/>
      <c r="BG69" s="55"/>
      <c r="BH69" s="55"/>
      <c r="BI69" s="55"/>
      <c r="BJ69" s="55"/>
      <c r="BK69" s="55"/>
      <c r="BL69" s="55"/>
      <c r="BM69" s="55"/>
      <c r="BN69" s="55"/>
      <c r="BO69" s="55"/>
      <c r="BP69" s="55"/>
      <c r="BQ69" s="52">
        <v>63</v>
      </c>
      <c r="BR69" s="73"/>
      <c r="BS69" s="790"/>
      <c r="BT69" s="791"/>
      <c r="BU69" s="791"/>
      <c r="BV69" s="791"/>
      <c r="BW69" s="791"/>
      <c r="BX69" s="791"/>
      <c r="BY69" s="791"/>
      <c r="BZ69" s="791"/>
      <c r="CA69" s="791"/>
      <c r="CB69" s="791"/>
      <c r="CC69" s="791"/>
      <c r="CD69" s="791"/>
      <c r="CE69" s="791"/>
      <c r="CF69" s="791"/>
      <c r="CG69" s="796"/>
      <c r="CH69" s="787"/>
      <c r="CI69" s="788"/>
      <c r="CJ69" s="788"/>
      <c r="CK69" s="788"/>
      <c r="CL69" s="789"/>
      <c r="CM69" s="787"/>
      <c r="CN69" s="788"/>
      <c r="CO69" s="788"/>
      <c r="CP69" s="788"/>
      <c r="CQ69" s="789"/>
      <c r="CR69" s="787"/>
      <c r="CS69" s="788"/>
      <c r="CT69" s="788"/>
      <c r="CU69" s="788"/>
      <c r="CV69" s="789"/>
      <c r="CW69" s="787"/>
      <c r="CX69" s="788"/>
      <c r="CY69" s="788"/>
      <c r="CZ69" s="788"/>
      <c r="DA69" s="789"/>
      <c r="DB69" s="787"/>
      <c r="DC69" s="788"/>
      <c r="DD69" s="788"/>
      <c r="DE69" s="788"/>
      <c r="DF69" s="789"/>
      <c r="DG69" s="787"/>
      <c r="DH69" s="788"/>
      <c r="DI69" s="788"/>
      <c r="DJ69" s="788"/>
      <c r="DK69" s="789"/>
      <c r="DL69" s="787"/>
      <c r="DM69" s="788"/>
      <c r="DN69" s="788"/>
      <c r="DO69" s="788"/>
      <c r="DP69" s="789"/>
      <c r="DQ69" s="787"/>
      <c r="DR69" s="788"/>
      <c r="DS69" s="788"/>
      <c r="DT69" s="788"/>
      <c r="DU69" s="789"/>
      <c r="DV69" s="790"/>
      <c r="DW69" s="791"/>
      <c r="DX69" s="791"/>
      <c r="DY69" s="791"/>
      <c r="DZ69" s="792"/>
      <c r="EA69" s="48"/>
    </row>
    <row r="70" spans="1:131" ht="26.25" customHeight="1" x14ac:dyDescent="0.2">
      <c r="A70" s="52">
        <v>3</v>
      </c>
      <c r="B70" s="731" t="s">
        <v>531</v>
      </c>
      <c r="C70" s="732"/>
      <c r="D70" s="732"/>
      <c r="E70" s="732"/>
      <c r="F70" s="732"/>
      <c r="G70" s="732"/>
      <c r="H70" s="732"/>
      <c r="I70" s="732"/>
      <c r="J70" s="732"/>
      <c r="K70" s="732"/>
      <c r="L70" s="732"/>
      <c r="M70" s="732"/>
      <c r="N70" s="732"/>
      <c r="O70" s="732"/>
      <c r="P70" s="733"/>
      <c r="Q70" s="734">
        <v>5618</v>
      </c>
      <c r="R70" s="735"/>
      <c r="S70" s="735"/>
      <c r="T70" s="735"/>
      <c r="U70" s="735"/>
      <c r="V70" s="735">
        <v>5520</v>
      </c>
      <c r="W70" s="735"/>
      <c r="X70" s="735"/>
      <c r="Y70" s="735"/>
      <c r="Z70" s="735"/>
      <c r="AA70" s="735">
        <v>98</v>
      </c>
      <c r="AB70" s="735"/>
      <c r="AC70" s="735"/>
      <c r="AD70" s="735"/>
      <c r="AE70" s="735"/>
      <c r="AF70" s="735">
        <v>98</v>
      </c>
      <c r="AG70" s="735"/>
      <c r="AH70" s="735"/>
      <c r="AI70" s="735"/>
      <c r="AJ70" s="735"/>
      <c r="AK70" s="735">
        <v>178</v>
      </c>
      <c r="AL70" s="735"/>
      <c r="AM70" s="735"/>
      <c r="AN70" s="735"/>
      <c r="AO70" s="735"/>
      <c r="AP70" s="735">
        <v>4115</v>
      </c>
      <c r="AQ70" s="735"/>
      <c r="AR70" s="735"/>
      <c r="AS70" s="735"/>
      <c r="AT70" s="735"/>
      <c r="AU70" s="735">
        <v>845</v>
      </c>
      <c r="AV70" s="735"/>
      <c r="AW70" s="735"/>
      <c r="AX70" s="735"/>
      <c r="AY70" s="735"/>
      <c r="AZ70" s="741"/>
      <c r="BA70" s="741"/>
      <c r="BB70" s="741"/>
      <c r="BC70" s="741"/>
      <c r="BD70" s="742"/>
      <c r="BE70" s="55"/>
      <c r="BF70" s="55"/>
      <c r="BG70" s="55"/>
      <c r="BH70" s="55"/>
      <c r="BI70" s="55"/>
      <c r="BJ70" s="55"/>
      <c r="BK70" s="55"/>
      <c r="BL70" s="55"/>
      <c r="BM70" s="55"/>
      <c r="BN70" s="55"/>
      <c r="BO70" s="55"/>
      <c r="BP70" s="55"/>
      <c r="BQ70" s="52">
        <v>64</v>
      </c>
      <c r="BR70" s="73"/>
      <c r="BS70" s="790"/>
      <c r="BT70" s="791"/>
      <c r="BU70" s="791"/>
      <c r="BV70" s="791"/>
      <c r="BW70" s="791"/>
      <c r="BX70" s="791"/>
      <c r="BY70" s="791"/>
      <c r="BZ70" s="791"/>
      <c r="CA70" s="791"/>
      <c r="CB70" s="791"/>
      <c r="CC70" s="791"/>
      <c r="CD70" s="791"/>
      <c r="CE70" s="791"/>
      <c r="CF70" s="791"/>
      <c r="CG70" s="796"/>
      <c r="CH70" s="787"/>
      <c r="CI70" s="788"/>
      <c r="CJ70" s="788"/>
      <c r="CK70" s="788"/>
      <c r="CL70" s="789"/>
      <c r="CM70" s="787"/>
      <c r="CN70" s="788"/>
      <c r="CO70" s="788"/>
      <c r="CP70" s="788"/>
      <c r="CQ70" s="789"/>
      <c r="CR70" s="787"/>
      <c r="CS70" s="788"/>
      <c r="CT70" s="788"/>
      <c r="CU70" s="788"/>
      <c r="CV70" s="789"/>
      <c r="CW70" s="787"/>
      <c r="CX70" s="788"/>
      <c r="CY70" s="788"/>
      <c r="CZ70" s="788"/>
      <c r="DA70" s="789"/>
      <c r="DB70" s="787"/>
      <c r="DC70" s="788"/>
      <c r="DD70" s="788"/>
      <c r="DE70" s="788"/>
      <c r="DF70" s="789"/>
      <c r="DG70" s="787"/>
      <c r="DH70" s="788"/>
      <c r="DI70" s="788"/>
      <c r="DJ70" s="788"/>
      <c r="DK70" s="789"/>
      <c r="DL70" s="787"/>
      <c r="DM70" s="788"/>
      <c r="DN70" s="788"/>
      <c r="DO70" s="788"/>
      <c r="DP70" s="789"/>
      <c r="DQ70" s="787"/>
      <c r="DR70" s="788"/>
      <c r="DS70" s="788"/>
      <c r="DT70" s="788"/>
      <c r="DU70" s="789"/>
      <c r="DV70" s="790"/>
      <c r="DW70" s="791"/>
      <c r="DX70" s="791"/>
      <c r="DY70" s="791"/>
      <c r="DZ70" s="792"/>
      <c r="EA70" s="48"/>
    </row>
    <row r="71" spans="1:131" ht="26.25" customHeight="1" x14ac:dyDescent="0.2">
      <c r="A71" s="52">
        <v>4</v>
      </c>
      <c r="B71" s="731" t="s">
        <v>532</v>
      </c>
      <c r="C71" s="732"/>
      <c r="D71" s="732"/>
      <c r="E71" s="732"/>
      <c r="F71" s="732"/>
      <c r="G71" s="732"/>
      <c r="H71" s="732"/>
      <c r="I71" s="732"/>
      <c r="J71" s="732"/>
      <c r="K71" s="732"/>
      <c r="L71" s="732"/>
      <c r="M71" s="732"/>
      <c r="N71" s="732"/>
      <c r="O71" s="732"/>
      <c r="P71" s="733"/>
      <c r="Q71" s="734">
        <v>243</v>
      </c>
      <c r="R71" s="735"/>
      <c r="S71" s="735"/>
      <c r="T71" s="735"/>
      <c r="U71" s="735"/>
      <c r="V71" s="735">
        <v>238</v>
      </c>
      <c r="W71" s="735"/>
      <c r="X71" s="735"/>
      <c r="Y71" s="735"/>
      <c r="Z71" s="735"/>
      <c r="AA71" s="735">
        <v>5</v>
      </c>
      <c r="AB71" s="735"/>
      <c r="AC71" s="735"/>
      <c r="AD71" s="735"/>
      <c r="AE71" s="735"/>
      <c r="AF71" s="735">
        <v>5</v>
      </c>
      <c r="AG71" s="735"/>
      <c r="AH71" s="735"/>
      <c r="AI71" s="735"/>
      <c r="AJ71" s="735"/>
      <c r="AK71" s="735">
        <v>3</v>
      </c>
      <c r="AL71" s="735"/>
      <c r="AM71" s="735"/>
      <c r="AN71" s="735"/>
      <c r="AO71" s="735"/>
      <c r="AP71" s="735" t="s">
        <v>192</v>
      </c>
      <c r="AQ71" s="735"/>
      <c r="AR71" s="735"/>
      <c r="AS71" s="735"/>
      <c r="AT71" s="735"/>
      <c r="AU71" s="735" t="s">
        <v>192</v>
      </c>
      <c r="AV71" s="735"/>
      <c r="AW71" s="735"/>
      <c r="AX71" s="735"/>
      <c r="AY71" s="735"/>
      <c r="AZ71" s="741"/>
      <c r="BA71" s="741"/>
      <c r="BB71" s="741"/>
      <c r="BC71" s="741"/>
      <c r="BD71" s="742"/>
      <c r="BE71" s="55"/>
      <c r="BF71" s="55"/>
      <c r="BG71" s="55"/>
      <c r="BH71" s="55"/>
      <c r="BI71" s="55"/>
      <c r="BJ71" s="55"/>
      <c r="BK71" s="55"/>
      <c r="BL71" s="55"/>
      <c r="BM71" s="55"/>
      <c r="BN71" s="55"/>
      <c r="BO71" s="55"/>
      <c r="BP71" s="55"/>
      <c r="BQ71" s="52">
        <v>65</v>
      </c>
      <c r="BR71" s="73"/>
      <c r="BS71" s="790"/>
      <c r="BT71" s="791"/>
      <c r="BU71" s="791"/>
      <c r="BV71" s="791"/>
      <c r="BW71" s="791"/>
      <c r="BX71" s="791"/>
      <c r="BY71" s="791"/>
      <c r="BZ71" s="791"/>
      <c r="CA71" s="791"/>
      <c r="CB71" s="791"/>
      <c r="CC71" s="791"/>
      <c r="CD71" s="791"/>
      <c r="CE71" s="791"/>
      <c r="CF71" s="791"/>
      <c r="CG71" s="796"/>
      <c r="CH71" s="787"/>
      <c r="CI71" s="788"/>
      <c r="CJ71" s="788"/>
      <c r="CK71" s="788"/>
      <c r="CL71" s="789"/>
      <c r="CM71" s="787"/>
      <c r="CN71" s="788"/>
      <c r="CO71" s="788"/>
      <c r="CP71" s="788"/>
      <c r="CQ71" s="789"/>
      <c r="CR71" s="787"/>
      <c r="CS71" s="788"/>
      <c r="CT71" s="788"/>
      <c r="CU71" s="788"/>
      <c r="CV71" s="789"/>
      <c r="CW71" s="787"/>
      <c r="CX71" s="788"/>
      <c r="CY71" s="788"/>
      <c r="CZ71" s="788"/>
      <c r="DA71" s="789"/>
      <c r="DB71" s="787"/>
      <c r="DC71" s="788"/>
      <c r="DD71" s="788"/>
      <c r="DE71" s="788"/>
      <c r="DF71" s="789"/>
      <c r="DG71" s="787"/>
      <c r="DH71" s="788"/>
      <c r="DI71" s="788"/>
      <c r="DJ71" s="788"/>
      <c r="DK71" s="789"/>
      <c r="DL71" s="787"/>
      <c r="DM71" s="788"/>
      <c r="DN71" s="788"/>
      <c r="DO71" s="788"/>
      <c r="DP71" s="789"/>
      <c r="DQ71" s="787"/>
      <c r="DR71" s="788"/>
      <c r="DS71" s="788"/>
      <c r="DT71" s="788"/>
      <c r="DU71" s="789"/>
      <c r="DV71" s="790"/>
      <c r="DW71" s="791"/>
      <c r="DX71" s="791"/>
      <c r="DY71" s="791"/>
      <c r="DZ71" s="792"/>
      <c r="EA71" s="48"/>
    </row>
    <row r="72" spans="1:131" ht="26.25" customHeight="1" x14ac:dyDescent="0.2">
      <c r="A72" s="52">
        <v>5</v>
      </c>
      <c r="B72" s="731" t="s">
        <v>36</v>
      </c>
      <c r="C72" s="732"/>
      <c r="D72" s="732"/>
      <c r="E72" s="732"/>
      <c r="F72" s="732"/>
      <c r="G72" s="732"/>
      <c r="H72" s="732"/>
      <c r="I72" s="732"/>
      <c r="J72" s="732"/>
      <c r="K72" s="732"/>
      <c r="L72" s="732"/>
      <c r="M72" s="732"/>
      <c r="N72" s="732"/>
      <c r="O72" s="732"/>
      <c r="P72" s="733"/>
      <c r="Q72" s="734">
        <v>10858</v>
      </c>
      <c r="R72" s="735"/>
      <c r="S72" s="735"/>
      <c r="T72" s="735"/>
      <c r="U72" s="735"/>
      <c r="V72" s="735">
        <v>12411</v>
      </c>
      <c r="W72" s="735"/>
      <c r="X72" s="735"/>
      <c r="Y72" s="735"/>
      <c r="Z72" s="735"/>
      <c r="AA72" s="735">
        <v>-1553</v>
      </c>
      <c r="AB72" s="735"/>
      <c r="AC72" s="735"/>
      <c r="AD72" s="735"/>
      <c r="AE72" s="735"/>
      <c r="AF72" s="735">
        <v>-579</v>
      </c>
      <c r="AG72" s="735"/>
      <c r="AH72" s="735"/>
      <c r="AI72" s="735"/>
      <c r="AJ72" s="735"/>
      <c r="AK72" s="735">
        <v>1748</v>
      </c>
      <c r="AL72" s="735"/>
      <c r="AM72" s="735"/>
      <c r="AN72" s="735"/>
      <c r="AO72" s="735"/>
      <c r="AP72" s="735">
        <v>5657</v>
      </c>
      <c r="AQ72" s="735"/>
      <c r="AR72" s="735"/>
      <c r="AS72" s="735"/>
      <c r="AT72" s="735"/>
      <c r="AU72" s="735">
        <v>1524</v>
      </c>
      <c r="AV72" s="735"/>
      <c r="AW72" s="735"/>
      <c r="AX72" s="735"/>
      <c r="AY72" s="735"/>
      <c r="AZ72" s="741"/>
      <c r="BA72" s="741"/>
      <c r="BB72" s="741"/>
      <c r="BC72" s="741"/>
      <c r="BD72" s="742"/>
      <c r="BE72" s="55"/>
      <c r="BF72" s="55"/>
      <c r="BG72" s="55"/>
      <c r="BH72" s="55"/>
      <c r="BI72" s="55"/>
      <c r="BJ72" s="55"/>
      <c r="BK72" s="55"/>
      <c r="BL72" s="55"/>
      <c r="BM72" s="55"/>
      <c r="BN72" s="55"/>
      <c r="BO72" s="55"/>
      <c r="BP72" s="55"/>
      <c r="BQ72" s="52">
        <v>66</v>
      </c>
      <c r="BR72" s="73"/>
      <c r="BS72" s="790"/>
      <c r="BT72" s="791"/>
      <c r="BU72" s="791"/>
      <c r="BV72" s="791"/>
      <c r="BW72" s="791"/>
      <c r="BX72" s="791"/>
      <c r="BY72" s="791"/>
      <c r="BZ72" s="791"/>
      <c r="CA72" s="791"/>
      <c r="CB72" s="791"/>
      <c r="CC72" s="791"/>
      <c r="CD72" s="791"/>
      <c r="CE72" s="791"/>
      <c r="CF72" s="791"/>
      <c r="CG72" s="796"/>
      <c r="CH72" s="787"/>
      <c r="CI72" s="788"/>
      <c r="CJ72" s="788"/>
      <c r="CK72" s="788"/>
      <c r="CL72" s="789"/>
      <c r="CM72" s="787"/>
      <c r="CN72" s="788"/>
      <c r="CO72" s="788"/>
      <c r="CP72" s="788"/>
      <c r="CQ72" s="789"/>
      <c r="CR72" s="787"/>
      <c r="CS72" s="788"/>
      <c r="CT72" s="788"/>
      <c r="CU72" s="788"/>
      <c r="CV72" s="789"/>
      <c r="CW72" s="787"/>
      <c r="CX72" s="788"/>
      <c r="CY72" s="788"/>
      <c r="CZ72" s="788"/>
      <c r="DA72" s="789"/>
      <c r="DB72" s="787"/>
      <c r="DC72" s="788"/>
      <c r="DD72" s="788"/>
      <c r="DE72" s="788"/>
      <c r="DF72" s="789"/>
      <c r="DG72" s="787"/>
      <c r="DH72" s="788"/>
      <c r="DI72" s="788"/>
      <c r="DJ72" s="788"/>
      <c r="DK72" s="789"/>
      <c r="DL72" s="787"/>
      <c r="DM72" s="788"/>
      <c r="DN72" s="788"/>
      <c r="DO72" s="788"/>
      <c r="DP72" s="789"/>
      <c r="DQ72" s="787"/>
      <c r="DR72" s="788"/>
      <c r="DS72" s="788"/>
      <c r="DT72" s="788"/>
      <c r="DU72" s="789"/>
      <c r="DV72" s="790"/>
      <c r="DW72" s="791"/>
      <c r="DX72" s="791"/>
      <c r="DY72" s="791"/>
      <c r="DZ72" s="792"/>
      <c r="EA72" s="48"/>
    </row>
    <row r="73" spans="1:131" ht="26.25" customHeight="1" x14ac:dyDescent="0.2">
      <c r="A73" s="52">
        <v>6</v>
      </c>
      <c r="B73" s="731" t="s">
        <v>358</v>
      </c>
      <c r="C73" s="732"/>
      <c r="D73" s="732"/>
      <c r="E73" s="732"/>
      <c r="F73" s="732"/>
      <c r="G73" s="732"/>
      <c r="H73" s="732"/>
      <c r="I73" s="732"/>
      <c r="J73" s="732"/>
      <c r="K73" s="732"/>
      <c r="L73" s="732"/>
      <c r="M73" s="732"/>
      <c r="N73" s="732"/>
      <c r="O73" s="732"/>
      <c r="P73" s="733"/>
      <c r="Q73" s="734">
        <v>967</v>
      </c>
      <c r="R73" s="735"/>
      <c r="S73" s="735"/>
      <c r="T73" s="735"/>
      <c r="U73" s="735"/>
      <c r="V73" s="735">
        <v>732</v>
      </c>
      <c r="W73" s="735"/>
      <c r="X73" s="735"/>
      <c r="Y73" s="735"/>
      <c r="Z73" s="735"/>
      <c r="AA73" s="735">
        <v>236</v>
      </c>
      <c r="AB73" s="735"/>
      <c r="AC73" s="735"/>
      <c r="AD73" s="735"/>
      <c r="AE73" s="735"/>
      <c r="AF73" s="735">
        <v>236</v>
      </c>
      <c r="AG73" s="735"/>
      <c r="AH73" s="735"/>
      <c r="AI73" s="735"/>
      <c r="AJ73" s="735"/>
      <c r="AK73" s="735">
        <v>510</v>
      </c>
      <c r="AL73" s="735"/>
      <c r="AM73" s="735"/>
      <c r="AN73" s="735"/>
      <c r="AO73" s="735"/>
      <c r="AP73" s="735" t="s">
        <v>192</v>
      </c>
      <c r="AQ73" s="735"/>
      <c r="AR73" s="735"/>
      <c r="AS73" s="735"/>
      <c r="AT73" s="735"/>
      <c r="AU73" s="735" t="s">
        <v>192</v>
      </c>
      <c r="AV73" s="735"/>
      <c r="AW73" s="735"/>
      <c r="AX73" s="735"/>
      <c r="AY73" s="735"/>
      <c r="AZ73" s="741"/>
      <c r="BA73" s="741"/>
      <c r="BB73" s="741"/>
      <c r="BC73" s="741"/>
      <c r="BD73" s="742"/>
      <c r="BE73" s="55"/>
      <c r="BF73" s="55"/>
      <c r="BG73" s="55"/>
      <c r="BH73" s="55"/>
      <c r="BI73" s="55"/>
      <c r="BJ73" s="55"/>
      <c r="BK73" s="55"/>
      <c r="BL73" s="55"/>
      <c r="BM73" s="55"/>
      <c r="BN73" s="55"/>
      <c r="BO73" s="55"/>
      <c r="BP73" s="55"/>
      <c r="BQ73" s="52">
        <v>67</v>
      </c>
      <c r="BR73" s="73"/>
      <c r="BS73" s="790"/>
      <c r="BT73" s="791"/>
      <c r="BU73" s="791"/>
      <c r="BV73" s="791"/>
      <c r="BW73" s="791"/>
      <c r="BX73" s="791"/>
      <c r="BY73" s="791"/>
      <c r="BZ73" s="791"/>
      <c r="CA73" s="791"/>
      <c r="CB73" s="791"/>
      <c r="CC73" s="791"/>
      <c r="CD73" s="791"/>
      <c r="CE73" s="791"/>
      <c r="CF73" s="791"/>
      <c r="CG73" s="796"/>
      <c r="CH73" s="787"/>
      <c r="CI73" s="788"/>
      <c r="CJ73" s="788"/>
      <c r="CK73" s="788"/>
      <c r="CL73" s="789"/>
      <c r="CM73" s="787"/>
      <c r="CN73" s="788"/>
      <c r="CO73" s="788"/>
      <c r="CP73" s="788"/>
      <c r="CQ73" s="789"/>
      <c r="CR73" s="787"/>
      <c r="CS73" s="788"/>
      <c r="CT73" s="788"/>
      <c r="CU73" s="788"/>
      <c r="CV73" s="789"/>
      <c r="CW73" s="787"/>
      <c r="CX73" s="788"/>
      <c r="CY73" s="788"/>
      <c r="CZ73" s="788"/>
      <c r="DA73" s="789"/>
      <c r="DB73" s="787"/>
      <c r="DC73" s="788"/>
      <c r="DD73" s="788"/>
      <c r="DE73" s="788"/>
      <c r="DF73" s="789"/>
      <c r="DG73" s="787"/>
      <c r="DH73" s="788"/>
      <c r="DI73" s="788"/>
      <c r="DJ73" s="788"/>
      <c r="DK73" s="789"/>
      <c r="DL73" s="787"/>
      <c r="DM73" s="788"/>
      <c r="DN73" s="788"/>
      <c r="DO73" s="788"/>
      <c r="DP73" s="789"/>
      <c r="DQ73" s="787"/>
      <c r="DR73" s="788"/>
      <c r="DS73" s="788"/>
      <c r="DT73" s="788"/>
      <c r="DU73" s="789"/>
      <c r="DV73" s="790"/>
      <c r="DW73" s="791"/>
      <c r="DX73" s="791"/>
      <c r="DY73" s="791"/>
      <c r="DZ73" s="792"/>
      <c r="EA73" s="48"/>
    </row>
    <row r="74" spans="1:131" ht="26.25" customHeight="1" x14ac:dyDescent="0.2">
      <c r="A74" s="52">
        <v>7</v>
      </c>
      <c r="B74" s="731" t="s">
        <v>468</v>
      </c>
      <c r="C74" s="732"/>
      <c r="D74" s="732"/>
      <c r="E74" s="732"/>
      <c r="F74" s="732"/>
      <c r="G74" s="732"/>
      <c r="H74" s="732"/>
      <c r="I74" s="732"/>
      <c r="J74" s="732"/>
      <c r="K74" s="732"/>
      <c r="L74" s="732"/>
      <c r="M74" s="732"/>
      <c r="N74" s="732"/>
      <c r="O74" s="732"/>
      <c r="P74" s="733"/>
      <c r="Q74" s="734">
        <v>294625</v>
      </c>
      <c r="R74" s="735"/>
      <c r="S74" s="735"/>
      <c r="T74" s="735"/>
      <c r="U74" s="735"/>
      <c r="V74" s="735">
        <v>290389</v>
      </c>
      <c r="W74" s="735"/>
      <c r="X74" s="735"/>
      <c r="Y74" s="735"/>
      <c r="Z74" s="735"/>
      <c r="AA74" s="735">
        <v>4236</v>
      </c>
      <c r="AB74" s="735"/>
      <c r="AC74" s="735"/>
      <c r="AD74" s="735"/>
      <c r="AE74" s="735"/>
      <c r="AF74" s="735">
        <v>4236</v>
      </c>
      <c r="AG74" s="735"/>
      <c r="AH74" s="735"/>
      <c r="AI74" s="735"/>
      <c r="AJ74" s="735"/>
      <c r="AK74" s="735">
        <v>5909</v>
      </c>
      <c r="AL74" s="735"/>
      <c r="AM74" s="735"/>
      <c r="AN74" s="735"/>
      <c r="AO74" s="735"/>
      <c r="AP74" s="735" t="s">
        <v>192</v>
      </c>
      <c r="AQ74" s="735"/>
      <c r="AR74" s="735"/>
      <c r="AS74" s="735"/>
      <c r="AT74" s="735"/>
      <c r="AU74" s="735" t="s">
        <v>192</v>
      </c>
      <c r="AV74" s="735"/>
      <c r="AW74" s="735"/>
      <c r="AX74" s="735"/>
      <c r="AY74" s="735"/>
      <c r="AZ74" s="741"/>
      <c r="BA74" s="741"/>
      <c r="BB74" s="741"/>
      <c r="BC74" s="741"/>
      <c r="BD74" s="742"/>
      <c r="BE74" s="55"/>
      <c r="BF74" s="55"/>
      <c r="BG74" s="55"/>
      <c r="BH74" s="55"/>
      <c r="BI74" s="55"/>
      <c r="BJ74" s="55"/>
      <c r="BK74" s="55"/>
      <c r="BL74" s="55"/>
      <c r="BM74" s="55"/>
      <c r="BN74" s="55"/>
      <c r="BO74" s="55"/>
      <c r="BP74" s="55"/>
      <c r="BQ74" s="52">
        <v>68</v>
      </c>
      <c r="BR74" s="73"/>
      <c r="BS74" s="790"/>
      <c r="BT74" s="791"/>
      <c r="BU74" s="791"/>
      <c r="BV74" s="791"/>
      <c r="BW74" s="791"/>
      <c r="BX74" s="791"/>
      <c r="BY74" s="791"/>
      <c r="BZ74" s="791"/>
      <c r="CA74" s="791"/>
      <c r="CB74" s="791"/>
      <c r="CC74" s="791"/>
      <c r="CD74" s="791"/>
      <c r="CE74" s="791"/>
      <c r="CF74" s="791"/>
      <c r="CG74" s="796"/>
      <c r="CH74" s="787"/>
      <c r="CI74" s="788"/>
      <c r="CJ74" s="788"/>
      <c r="CK74" s="788"/>
      <c r="CL74" s="789"/>
      <c r="CM74" s="787"/>
      <c r="CN74" s="788"/>
      <c r="CO74" s="788"/>
      <c r="CP74" s="788"/>
      <c r="CQ74" s="789"/>
      <c r="CR74" s="787"/>
      <c r="CS74" s="788"/>
      <c r="CT74" s="788"/>
      <c r="CU74" s="788"/>
      <c r="CV74" s="789"/>
      <c r="CW74" s="787"/>
      <c r="CX74" s="788"/>
      <c r="CY74" s="788"/>
      <c r="CZ74" s="788"/>
      <c r="DA74" s="789"/>
      <c r="DB74" s="787"/>
      <c r="DC74" s="788"/>
      <c r="DD74" s="788"/>
      <c r="DE74" s="788"/>
      <c r="DF74" s="789"/>
      <c r="DG74" s="787"/>
      <c r="DH74" s="788"/>
      <c r="DI74" s="788"/>
      <c r="DJ74" s="788"/>
      <c r="DK74" s="789"/>
      <c r="DL74" s="787"/>
      <c r="DM74" s="788"/>
      <c r="DN74" s="788"/>
      <c r="DO74" s="788"/>
      <c r="DP74" s="789"/>
      <c r="DQ74" s="787"/>
      <c r="DR74" s="788"/>
      <c r="DS74" s="788"/>
      <c r="DT74" s="788"/>
      <c r="DU74" s="789"/>
      <c r="DV74" s="790"/>
      <c r="DW74" s="791"/>
      <c r="DX74" s="791"/>
      <c r="DY74" s="791"/>
      <c r="DZ74" s="792"/>
      <c r="EA74" s="48"/>
    </row>
    <row r="75" spans="1:131" ht="26.25" customHeight="1" x14ac:dyDescent="0.2">
      <c r="A75" s="52">
        <v>8</v>
      </c>
      <c r="B75" s="731"/>
      <c r="C75" s="732"/>
      <c r="D75" s="732"/>
      <c r="E75" s="732"/>
      <c r="F75" s="732"/>
      <c r="G75" s="732"/>
      <c r="H75" s="732"/>
      <c r="I75" s="732"/>
      <c r="J75" s="732"/>
      <c r="K75" s="732"/>
      <c r="L75" s="732"/>
      <c r="M75" s="732"/>
      <c r="N75" s="732"/>
      <c r="O75" s="732"/>
      <c r="P75" s="733"/>
      <c r="Q75" s="743"/>
      <c r="R75" s="738"/>
      <c r="S75" s="738"/>
      <c r="T75" s="738"/>
      <c r="U75" s="740"/>
      <c r="V75" s="736"/>
      <c r="W75" s="738"/>
      <c r="X75" s="738"/>
      <c r="Y75" s="738"/>
      <c r="Z75" s="740"/>
      <c r="AA75" s="736"/>
      <c r="AB75" s="738"/>
      <c r="AC75" s="738"/>
      <c r="AD75" s="738"/>
      <c r="AE75" s="740"/>
      <c r="AF75" s="736"/>
      <c r="AG75" s="738"/>
      <c r="AH75" s="738"/>
      <c r="AI75" s="738"/>
      <c r="AJ75" s="740"/>
      <c r="AK75" s="736"/>
      <c r="AL75" s="738"/>
      <c r="AM75" s="738"/>
      <c r="AN75" s="738"/>
      <c r="AO75" s="740"/>
      <c r="AP75" s="736"/>
      <c r="AQ75" s="738"/>
      <c r="AR75" s="738"/>
      <c r="AS75" s="738"/>
      <c r="AT75" s="740"/>
      <c r="AU75" s="736"/>
      <c r="AV75" s="738"/>
      <c r="AW75" s="738"/>
      <c r="AX75" s="738"/>
      <c r="AY75" s="740"/>
      <c r="AZ75" s="741"/>
      <c r="BA75" s="741"/>
      <c r="BB75" s="741"/>
      <c r="BC75" s="741"/>
      <c r="BD75" s="742"/>
      <c r="BE75" s="55"/>
      <c r="BF75" s="55"/>
      <c r="BG75" s="55"/>
      <c r="BH75" s="55"/>
      <c r="BI75" s="55"/>
      <c r="BJ75" s="55"/>
      <c r="BK75" s="55"/>
      <c r="BL75" s="55"/>
      <c r="BM75" s="55"/>
      <c r="BN75" s="55"/>
      <c r="BO75" s="55"/>
      <c r="BP75" s="55"/>
      <c r="BQ75" s="52">
        <v>69</v>
      </c>
      <c r="BR75" s="73"/>
      <c r="BS75" s="790"/>
      <c r="BT75" s="791"/>
      <c r="BU75" s="791"/>
      <c r="BV75" s="791"/>
      <c r="BW75" s="791"/>
      <c r="BX75" s="791"/>
      <c r="BY75" s="791"/>
      <c r="BZ75" s="791"/>
      <c r="CA75" s="791"/>
      <c r="CB75" s="791"/>
      <c r="CC75" s="791"/>
      <c r="CD75" s="791"/>
      <c r="CE75" s="791"/>
      <c r="CF75" s="791"/>
      <c r="CG75" s="796"/>
      <c r="CH75" s="787"/>
      <c r="CI75" s="788"/>
      <c r="CJ75" s="788"/>
      <c r="CK75" s="788"/>
      <c r="CL75" s="789"/>
      <c r="CM75" s="787"/>
      <c r="CN75" s="788"/>
      <c r="CO75" s="788"/>
      <c r="CP75" s="788"/>
      <c r="CQ75" s="789"/>
      <c r="CR75" s="787"/>
      <c r="CS75" s="788"/>
      <c r="CT75" s="788"/>
      <c r="CU75" s="788"/>
      <c r="CV75" s="789"/>
      <c r="CW75" s="787"/>
      <c r="CX75" s="788"/>
      <c r="CY75" s="788"/>
      <c r="CZ75" s="788"/>
      <c r="DA75" s="789"/>
      <c r="DB75" s="787"/>
      <c r="DC75" s="788"/>
      <c r="DD75" s="788"/>
      <c r="DE75" s="788"/>
      <c r="DF75" s="789"/>
      <c r="DG75" s="787"/>
      <c r="DH75" s="788"/>
      <c r="DI75" s="788"/>
      <c r="DJ75" s="788"/>
      <c r="DK75" s="789"/>
      <c r="DL75" s="787"/>
      <c r="DM75" s="788"/>
      <c r="DN75" s="788"/>
      <c r="DO75" s="788"/>
      <c r="DP75" s="789"/>
      <c r="DQ75" s="787"/>
      <c r="DR75" s="788"/>
      <c r="DS75" s="788"/>
      <c r="DT75" s="788"/>
      <c r="DU75" s="789"/>
      <c r="DV75" s="790"/>
      <c r="DW75" s="791"/>
      <c r="DX75" s="791"/>
      <c r="DY75" s="791"/>
      <c r="DZ75" s="792"/>
      <c r="EA75" s="48"/>
    </row>
    <row r="76" spans="1:131" ht="26.25" customHeight="1" x14ac:dyDescent="0.2">
      <c r="A76" s="52">
        <v>9</v>
      </c>
      <c r="B76" s="731"/>
      <c r="C76" s="732"/>
      <c r="D76" s="732"/>
      <c r="E76" s="732"/>
      <c r="F76" s="732"/>
      <c r="G76" s="732"/>
      <c r="H76" s="732"/>
      <c r="I76" s="732"/>
      <c r="J76" s="732"/>
      <c r="K76" s="732"/>
      <c r="L76" s="732"/>
      <c r="M76" s="732"/>
      <c r="N76" s="732"/>
      <c r="O76" s="732"/>
      <c r="P76" s="733"/>
      <c r="Q76" s="743"/>
      <c r="R76" s="738"/>
      <c r="S76" s="738"/>
      <c r="T76" s="738"/>
      <c r="U76" s="740"/>
      <c r="V76" s="736"/>
      <c r="W76" s="738"/>
      <c r="X76" s="738"/>
      <c r="Y76" s="738"/>
      <c r="Z76" s="740"/>
      <c r="AA76" s="736"/>
      <c r="AB76" s="738"/>
      <c r="AC76" s="738"/>
      <c r="AD76" s="738"/>
      <c r="AE76" s="740"/>
      <c r="AF76" s="736"/>
      <c r="AG76" s="738"/>
      <c r="AH76" s="738"/>
      <c r="AI76" s="738"/>
      <c r="AJ76" s="740"/>
      <c r="AK76" s="736"/>
      <c r="AL76" s="738"/>
      <c r="AM76" s="738"/>
      <c r="AN76" s="738"/>
      <c r="AO76" s="740"/>
      <c r="AP76" s="736"/>
      <c r="AQ76" s="738"/>
      <c r="AR76" s="738"/>
      <c r="AS76" s="738"/>
      <c r="AT76" s="740"/>
      <c r="AU76" s="736"/>
      <c r="AV76" s="738"/>
      <c r="AW76" s="738"/>
      <c r="AX76" s="738"/>
      <c r="AY76" s="740"/>
      <c r="AZ76" s="741"/>
      <c r="BA76" s="741"/>
      <c r="BB76" s="741"/>
      <c r="BC76" s="741"/>
      <c r="BD76" s="742"/>
      <c r="BE76" s="55"/>
      <c r="BF76" s="55"/>
      <c r="BG76" s="55"/>
      <c r="BH76" s="55"/>
      <c r="BI76" s="55"/>
      <c r="BJ76" s="55"/>
      <c r="BK76" s="55"/>
      <c r="BL76" s="55"/>
      <c r="BM76" s="55"/>
      <c r="BN76" s="55"/>
      <c r="BO76" s="55"/>
      <c r="BP76" s="55"/>
      <c r="BQ76" s="52">
        <v>70</v>
      </c>
      <c r="BR76" s="73"/>
      <c r="BS76" s="790"/>
      <c r="BT76" s="791"/>
      <c r="BU76" s="791"/>
      <c r="BV76" s="791"/>
      <c r="BW76" s="791"/>
      <c r="BX76" s="791"/>
      <c r="BY76" s="791"/>
      <c r="BZ76" s="791"/>
      <c r="CA76" s="791"/>
      <c r="CB76" s="791"/>
      <c r="CC76" s="791"/>
      <c r="CD76" s="791"/>
      <c r="CE76" s="791"/>
      <c r="CF76" s="791"/>
      <c r="CG76" s="796"/>
      <c r="CH76" s="787"/>
      <c r="CI76" s="788"/>
      <c r="CJ76" s="788"/>
      <c r="CK76" s="788"/>
      <c r="CL76" s="789"/>
      <c r="CM76" s="787"/>
      <c r="CN76" s="788"/>
      <c r="CO76" s="788"/>
      <c r="CP76" s="788"/>
      <c r="CQ76" s="789"/>
      <c r="CR76" s="787"/>
      <c r="CS76" s="788"/>
      <c r="CT76" s="788"/>
      <c r="CU76" s="788"/>
      <c r="CV76" s="789"/>
      <c r="CW76" s="787"/>
      <c r="CX76" s="788"/>
      <c r="CY76" s="788"/>
      <c r="CZ76" s="788"/>
      <c r="DA76" s="789"/>
      <c r="DB76" s="787"/>
      <c r="DC76" s="788"/>
      <c r="DD76" s="788"/>
      <c r="DE76" s="788"/>
      <c r="DF76" s="789"/>
      <c r="DG76" s="787"/>
      <c r="DH76" s="788"/>
      <c r="DI76" s="788"/>
      <c r="DJ76" s="788"/>
      <c r="DK76" s="789"/>
      <c r="DL76" s="787"/>
      <c r="DM76" s="788"/>
      <c r="DN76" s="788"/>
      <c r="DO76" s="788"/>
      <c r="DP76" s="789"/>
      <c r="DQ76" s="787"/>
      <c r="DR76" s="788"/>
      <c r="DS76" s="788"/>
      <c r="DT76" s="788"/>
      <c r="DU76" s="789"/>
      <c r="DV76" s="790"/>
      <c r="DW76" s="791"/>
      <c r="DX76" s="791"/>
      <c r="DY76" s="791"/>
      <c r="DZ76" s="792"/>
      <c r="EA76" s="48"/>
    </row>
    <row r="77" spans="1:131" ht="26.25" customHeight="1" x14ac:dyDescent="0.2">
      <c r="A77" s="52">
        <v>10</v>
      </c>
      <c r="B77" s="731"/>
      <c r="C77" s="732"/>
      <c r="D77" s="732"/>
      <c r="E77" s="732"/>
      <c r="F77" s="732"/>
      <c r="G77" s="732"/>
      <c r="H77" s="732"/>
      <c r="I77" s="732"/>
      <c r="J77" s="732"/>
      <c r="K77" s="732"/>
      <c r="L77" s="732"/>
      <c r="M77" s="732"/>
      <c r="N77" s="732"/>
      <c r="O77" s="732"/>
      <c r="P77" s="733"/>
      <c r="Q77" s="743"/>
      <c r="R77" s="738"/>
      <c r="S77" s="738"/>
      <c r="T77" s="738"/>
      <c r="U77" s="740"/>
      <c r="V77" s="736"/>
      <c r="W77" s="738"/>
      <c r="X77" s="738"/>
      <c r="Y77" s="738"/>
      <c r="Z77" s="740"/>
      <c r="AA77" s="736"/>
      <c r="AB77" s="738"/>
      <c r="AC77" s="738"/>
      <c r="AD77" s="738"/>
      <c r="AE77" s="740"/>
      <c r="AF77" s="736"/>
      <c r="AG77" s="738"/>
      <c r="AH77" s="738"/>
      <c r="AI77" s="738"/>
      <c r="AJ77" s="740"/>
      <c r="AK77" s="736"/>
      <c r="AL77" s="738"/>
      <c r="AM77" s="738"/>
      <c r="AN77" s="738"/>
      <c r="AO77" s="740"/>
      <c r="AP77" s="736"/>
      <c r="AQ77" s="738"/>
      <c r="AR77" s="738"/>
      <c r="AS77" s="738"/>
      <c r="AT77" s="740"/>
      <c r="AU77" s="736"/>
      <c r="AV77" s="738"/>
      <c r="AW77" s="738"/>
      <c r="AX77" s="738"/>
      <c r="AY77" s="740"/>
      <c r="AZ77" s="741"/>
      <c r="BA77" s="741"/>
      <c r="BB77" s="741"/>
      <c r="BC77" s="741"/>
      <c r="BD77" s="742"/>
      <c r="BE77" s="55"/>
      <c r="BF77" s="55"/>
      <c r="BG77" s="55"/>
      <c r="BH77" s="55"/>
      <c r="BI77" s="55"/>
      <c r="BJ77" s="55"/>
      <c r="BK77" s="55"/>
      <c r="BL77" s="55"/>
      <c r="BM77" s="55"/>
      <c r="BN77" s="55"/>
      <c r="BO77" s="55"/>
      <c r="BP77" s="55"/>
      <c r="BQ77" s="52">
        <v>71</v>
      </c>
      <c r="BR77" s="73"/>
      <c r="BS77" s="790"/>
      <c r="BT77" s="791"/>
      <c r="BU77" s="791"/>
      <c r="BV77" s="791"/>
      <c r="BW77" s="791"/>
      <c r="BX77" s="791"/>
      <c r="BY77" s="791"/>
      <c r="BZ77" s="791"/>
      <c r="CA77" s="791"/>
      <c r="CB77" s="791"/>
      <c r="CC77" s="791"/>
      <c r="CD77" s="791"/>
      <c r="CE77" s="791"/>
      <c r="CF77" s="791"/>
      <c r="CG77" s="796"/>
      <c r="CH77" s="787"/>
      <c r="CI77" s="788"/>
      <c r="CJ77" s="788"/>
      <c r="CK77" s="788"/>
      <c r="CL77" s="789"/>
      <c r="CM77" s="787"/>
      <c r="CN77" s="788"/>
      <c r="CO77" s="788"/>
      <c r="CP77" s="788"/>
      <c r="CQ77" s="789"/>
      <c r="CR77" s="787"/>
      <c r="CS77" s="788"/>
      <c r="CT77" s="788"/>
      <c r="CU77" s="788"/>
      <c r="CV77" s="789"/>
      <c r="CW77" s="787"/>
      <c r="CX77" s="788"/>
      <c r="CY77" s="788"/>
      <c r="CZ77" s="788"/>
      <c r="DA77" s="789"/>
      <c r="DB77" s="787"/>
      <c r="DC77" s="788"/>
      <c r="DD77" s="788"/>
      <c r="DE77" s="788"/>
      <c r="DF77" s="789"/>
      <c r="DG77" s="787"/>
      <c r="DH77" s="788"/>
      <c r="DI77" s="788"/>
      <c r="DJ77" s="788"/>
      <c r="DK77" s="789"/>
      <c r="DL77" s="787"/>
      <c r="DM77" s="788"/>
      <c r="DN77" s="788"/>
      <c r="DO77" s="788"/>
      <c r="DP77" s="789"/>
      <c r="DQ77" s="787"/>
      <c r="DR77" s="788"/>
      <c r="DS77" s="788"/>
      <c r="DT77" s="788"/>
      <c r="DU77" s="789"/>
      <c r="DV77" s="790"/>
      <c r="DW77" s="791"/>
      <c r="DX77" s="791"/>
      <c r="DY77" s="791"/>
      <c r="DZ77" s="792"/>
      <c r="EA77" s="48"/>
    </row>
    <row r="78" spans="1:131" ht="26.25" customHeight="1" x14ac:dyDescent="0.2">
      <c r="A78" s="52">
        <v>11</v>
      </c>
      <c r="B78" s="731"/>
      <c r="C78" s="732"/>
      <c r="D78" s="732"/>
      <c r="E78" s="732"/>
      <c r="F78" s="732"/>
      <c r="G78" s="732"/>
      <c r="H78" s="732"/>
      <c r="I78" s="732"/>
      <c r="J78" s="732"/>
      <c r="K78" s="732"/>
      <c r="L78" s="732"/>
      <c r="M78" s="732"/>
      <c r="N78" s="732"/>
      <c r="O78" s="732"/>
      <c r="P78" s="733"/>
      <c r="Q78" s="734"/>
      <c r="R78" s="735"/>
      <c r="S78" s="735"/>
      <c r="T78" s="735"/>
      <c r="U78" s="735"/>
      <c r="V78" s="735"/>
      <c r="W78" s="735"/>
      <c r="X78" s="735"/>
      <c r="Y78" s="735"/>
      <c r="Z78" s="735"/>
      <c r="AA78" s="735"/>
      <c r="AB78" s="735"/>
      <c r="AC78" s="735"/>
      <c r="AD78" s="735"/>
      <c r="AE78" s="735"/>
      <c r="AF78" s="735"/>
      <c r="AG78" s="735"/>
      <c r="AH78" s="735"/>
      <c r="AI78" s="735"/>
      <c r="AJ78" s="735"/>
      <c r="AK78" s="735"/>
      <c r="AL78" s="735"/>
      <c r="AM78" s="735"/>
      <c r="AN78" s="735"/>
      <c r="AO78" s="735"/>
      <c r="AP78" s="735"/>
      <c r="AQ78" s="735"/>
      <c r="AR78" s="735"/>
      <c r="AS78" s="735"/>
      <c r="AT78" s="735"/>
      <c r="AU78" s="735"/>
      <c r="AV78" s="735"/>
      <c r="AW78" s="735"/>
      <c r="AX78" s="735"/>
      <c r="AY78" s="735"/>
      <c r="AZ78" s="741"/>
      <c r="BA78" s="741"/>
      <c r="BB78" s="741"/>
      <c r="BC78" s="741"/>
      <c r="BD78" s="742"/>
      <c r="BE78" s="55"/>
      <c r="BF78" s="55"/>
      <c r="BG78" s="55"/>
      <c r="BH78" s="55"/>
      <c r="BI78" s="55"/>
      <c r="BJ78" s="48"/>
      <c r="BK78" s="48"/>
      <c r="BL78" s="48"/>
      <c r="BM78" s="48"/>
      <c r="BN78" s="48"/>
      <c r="BO78" s="55"/>
      <c r="BP78" s="55"/>
      <c r="BQ78" s="52">
        <v>72</v>
      </c>
      <c r="BR78" s="73"/>
      <c r="BS78" s="790"/>
      <c r="BT78" s="791"/>
      <c r="BU78" s="791"/>
      <c r="BV78" s="791"/>
      <c r="BW78" s="791"/>
      <c r="BX78" s="791"/>
      <c r="BY78" s="791"/>
      <c r="BZ78" s="791"/>
      <c r="CA78" s="791"/>
      <c r="CB78" s="791"/>
      <c r="CC78" s="791"/>
      <c r="CD78" s="791"/>
      <c r="CE78" s="791"/>
      <c r="CF78" s="791"/>
      <c r="CG78" s="796"/>
      <c r="CH78" s="787"/>
      <c r="CI78" s="788"/>
      <c r="CJ78" s="788"/>
      <c r="CK78" s="788"/>
      <c r="CL78" s="789"/>
      <c r="CM78" s="787"/>
      <c r="CN78" s="788"/>
      <c r="CO78" s="788"/>
      <c r="CP78" s="788"/>
      <c r="CQ78" s="789"/>
      <c r="CR78" s="787"/>
      <c r="CS78" s="788"/>
      <c r="CT78" s="788"/>
      <c r="CU78" s="788"/>
      <c r="CV78" s="789"/>
      <c r="CW78" s="787"/>
      <c r="CX78" s="788"/>
      <c r="CY78" s="788"/>
      <c r="CZ78" s="788"/>
      <c r="DA78" s="789"/>
      <c r="DB78" s="787"/>
      <c r="DC78" s="788"/>
      <c r="DD78" s="788"/>
      <c r="DE78" s="788"/>
      <c r="DF78" s="789"/>
      <c r="DG78" s="787"/>
      <c r="DH78" s="788"/>
      <c r="DI78" s="788"/>
      <c r="DJ78" s="788"/>
      <c r="DK78" s="789"/>
      <c r="DL78" s="787"/>
      <c r="DM78" s="788"/>
      <c r="DN78" s="788"/>
      <c r="DO78" s="788"/>
      <c r="DP78" s="789"/>
      <c r="DQ78" s="787"/>
      <c r="DR78" s="788"/>
      <c r="DS78" s="788"/>
      <c r="DT78" s="788"/>
      <c r="DU78" s="789"/>
      <c r="DV78" s="790"/>
      <c r="DW78" s="791"/>
      <c r="DX78" s="791"/>
      <c r="DY78" s="791"/>
      <c r="DZ78" s="792"/>
      <c r="EA78" s="48"/>
    </row>
    <row r="79" spans="1:131" ht="26.25" customHeight="1" x14ac:dyDescent="0.2">
      <c r="A79" s="52">
        <v>12</v>
      </c>
      <c r="B79" s="731"/>
      <c r="C79" s="732"/>
      <c r="D79" s="732"/>
      <c r="E79" s="732"/>
      <c r="F79" s="732"/>
      <c r="G79" s="732"/>
      <c r="H79" s="732"/>
      <c r="I79" s="732"/>
      <c r="J79" s="732"/>
      <c r="K79" s="732"/>
      <c r="L79" s="732"/>
      <c r="M79" s="732"/>
      <c r="N79" s="732"/>
      <c r="O79" s="732"/>
      <c r="P79" s="733"/>
      <c r="Q79" s="734"/>
      <c r="R79" s="735"/>
      <c r="S79" s="735"/>
      <c r="T79" s="735"/>
      <c r="U79" s="735"/>
      <c r="V79" s="735"/>
      <c r="W79" s="735"/>
      <c r="X79" s="735"/>
      <c r="Y79" s="735"/>
      <c r="Z79" s="735"/>
      <c r="AA79" s="735"/>
      <c r="AB79" s="735"/>
      <c r="AC79" s="735"/>
      <c r="AD79" s="735"/>
      <c r="AE79" s="735"/>
      <c r="AF79" s="735"/>
      <c r="AG79" s="735"/>
      <c r="AH79" s="735"/>
      <c r="AI79" s="735"/>
      <c r="AJ79" s="735"/>
      <c r="AK79" s="735"/>
      <c r="AL79" s="735"/>
      <c r="AM79" s="735"/>
      <c r="AN79" s="735"/>
      <c r="AO79" s="735"/>
      <c r="AP79" s="735"/>
      <c r="AQ79" s="735"/>
      <c r="AR79" s="735"/>
      <c r="AS79" s="735"/>
      <c r="AT79" s="735"/>
      <c r="AU79" s="735"/>
      <c r="AV79" s="735"/>
      <c r="AW79" s="735"/>
      <c r="AX79" s="735"/>
      <c r="AY79" s="735"/>
      <c r="AZ79" s="741"/>
      <c r="BA79" s="741"/>
      <c r="BB79" s="741"/>
      <c r="BC79" s="741"/>
      <c r="BD79" s="742"/>
      <c r="BE79" s="55"/>
      <c r="BF79" s="55"/>
      <c r="BG79" s="55"/>
      <c r="BH79" s="55"/>
      <c r="BI79" s="55"/>
      <c r="BJ79" s="48"/>
      <c r="BK79" s="48"/>
      <c r="BL79" s="48"/>
      <c r="BM79" s="48"/>
      <c r="BN79" s="48"/>
      <c r="BO79" s="55"/>
      <c r="BP79" s="55"/>
      <c r="BQ79" s="52">
        <v>73</v>
      </c>
      <c r="BR79" s="73"/>
      <c r="BS79" s="790"/>
      <c r="BT79" s="791"/>
      <c r="BU79" s="791"/>
      <c r="BV79" s="791"/>
      <c r="BW79" s="791"/>
      <c r="BX79" s="791"/>
      <c r="BY79" s="791"/>
      <c r="BZ79" s="791"/>
      <c r="CA79" s="791"/>
      <c r="CB79" s="791"/>
      <c r="CC79" s="791"/>
      <c r="CD79" s="791"/>
      <c r="CE79" s="791"/>
      <c r="CF79" s="791"/>
      <c r="CG79" s="796"/>
      <c r="CH79" s="787"/>
      <c r="CI79" s="788"/>
      <c r="CJ79" s="788"/>
      <c r="CK79" s="788"/>
      <c r="CL79" s="789"/>
      <c r="CM79" s="787"/>
      <c r="CN79" s="788"/>
      <c r="CO79" s="788"/>
      <c r="CP79" s="788"/>
      <c r="CQ79" s="789"/>
      <c r="CR79" s="787"/>
      <c r="CS79" s="788"/>
      <c r="CT79" s="788"/>
      <c r="CU79" s="788"/>
      <c r="CV79" s="789"/>
      <c r="CW79" s="787"/>
      <c r="CX79" s="788"/>
      <c r="CY79" s="788"/>
      <c r="CZ79" s="788"/>
      <c r="DA79" s="789"/>
      <c r="DB79" s="787"/>
      <c r="DC79" s="788"/>
      <c r="DD79" s="788"/>
      <c r="DE79" s="788"/>
      <c r="DF79" s="789"/>
      <c r="DG79" s="787"/>
      <c r="DH79" s="788"/>
      <c r="DI79" s="788"/>
      <c r="DJ79" s="788"/>
      <c r="DK79" s="789"/>
      <c r="DL79" s="787"/>
      <c r="DM79" s="788"/>
      <c r="DN79" s="788"/>
      <c r="DO79" s="788"/>
      <c r="DP79" s="789"/>
      <c r="DQ79" s="787"/>
      <c r="DR79" s="788"/>
      <c r="DS79" s="788"/>
      <c r="DT79" s="788"/>
      <c r="DU79" s="789"/>
      <c r="DV79" s="790"/>
      <c r="DW79" s="791"/>
      <c r="DX79" s="791"/>
      <c r="DY79" s="791"/>
      <c r="DZ79" s="792"/>
      <c r="EA79" s="48"/>
    </row>
    <row r="80" spans="1:131" ht="26.25" customHeight="1" x14ac:dyDescent="0.2">
      <c r="A80" s="52">
        <v>13</v>
      </c>
      <c r="B80" s="731"/>
      <c r="C80" s="732"/>
      <c r="D80" s="732"/>
      <c r="E80" s="732"/>
      <c r="F80" s="732"/>
      <c r="G80" s="732"/>
      <c r="H80" s="732"/>
      <c r="I80" s="732"/>
      <c r="J80" s="732"/>
      <c r="K80" s="732"/>
      <c r="L80" s="732"/>
      <c r="M80" s="732"/>
      <c r="N80" s="732"/>
      <c r="O80" s="732"/>
      <c r="P80" s="733"/>
      <c r="Q80" s="734"/>
      <c r="R80" s="735"/>
      <c r="S80" s="735"/>
      <c r="T80" s="735"/>
      <c r="U80" s="735"/>
      <c r="V80" s="735"/>
      <c r="W80" s="735"/>
      <c r="X80" s="735"/>
      <c r="Y80" s="735"/>
      <c r="Z80" s="735"/>
      <c r="AA80" s="735"/>
      <c r="AB80" s="735"/>
      <c r="AC80" s="735"/>
      <c r="AD80" s="735"/>
      <c r="AE80" s="735"/>
      <c r="AF80" s="735"/>
      <c r="AG80" s="735"/>
      <c r="AH80" s="735"/>
      <c r="AI80" s="735"/>
      <c r="AJ80" s="735"/>
      <c r="AK80" s="735"/>
      <c r="AL80" s="735"/>
      <c r="AM80" s="735"/>
      <c r="AN80" s="735"/>
      <c r="AO80" s="735"/>
      <c r="AP80" s="735"/>
      <c r="AQ80" s="735"/>
      <c r="AR80" s="735"/>
      <c r="AS80" s="735"/>
      <c r="AT80" s="735"/>
      <c r="AU80" s="735"/>
      <c r="AV80" s="735"/>
      <c r="AW80" s="735"/>
      <c r="AX80" s="735"/>
      <c r="AY80" s="735"/>
      <c r="AZ80" s="741"/>
      <c r="BA80" s="741"/>
      <c r="BB80" s="741"/>
      <c r="BC80" s="741"/>
      <c r="BD80" s="742"/>
      <c r="BE80" s="55"/>
      <c r="BF80" s="55"/>
      <c r="BG80" s="55"/>
      <c r="BH80" s="55"/>
      <c r="BI80" s="55"/>
      <c r="BJ80" s="55"/>
      <c r="BK80" s="55"/>
      <c r="BL80" s="55"/>
      <c r="BM80" s="55"/>
      <c r="BN80" s="55"/>
      <c r="BO80" s="55"/>
      <c r="BP80" s="55"/>
      <c r="BQ80" s="52">
        <v>74</v>
      </c>
      <c r="BR80" s="73"/>
      <c r="BS80" s="790"/>
      <c r="BT80" s="791"/>
      <c r="BU80" s="791"/>
      <c r="BV80" s="791"/>
      <c r="BW80" s="791"/>
      <c r="BX80" s="791"/>
      <c r="BY80" s="791"/>
      <c r="BZ80" s="791"/>
      <c r="CA80" s="791"/>
      <c r="CB80" s="791"/>
      <c r="CC80" s="791"/>
      <c r="CD80" s="791"/>
      <c r="CE80" s="791"/>
      <c r="CF80" s="791"/>
      <c r="CG80" s="796"/>
      <c r="CH80" s="787"/>
      <c r="CI80" s="788"/>
      <c r="CJ80" s="788"/>
      <c r="CK80" s="788"/>
      <c r="CL80" s="789"/>
      <c r="CM80" s="787"/>
      <c r="CN80" s="788"/>
      <c r="CO80" s="788"/>
      <c r="CP80" s="788"/>
      <c r="CQ80" s="789"/>
      <c r="CR80" s="787"/>
      <c r="CS80" s="788"/>
      <c r="CT80" s="788"/>
      <c r="CU80" s="788"/>
      <c r="CV80" s="789"/>
      <c r="CW80" s="787"/>
      <c r="CX80" s="788"/>
      <c r="CY80" s="788"/>
      <c r="CZ80" s="788"/>
      <c r="DA80" s="789"/>
      <c r="DB80" s="787"/>
      <c r="DC80" s="788"/>
      <c r="DD80" s="788"/>
      <c r="DE80" s="788"/>
      <c r="DF80" s="789"/>
      <c r="DG80" s="787"/>
      <c r="DH80" s="788"/>
      <c r="DI80" s="788"/>
      <c r="DJ80" s="788"/>
      <c r="DK80" s="789"/>
      <c r="DL80" s="787"/>
      <c r="DM80" s="788"/>
      <c r="DN80" s="788"/>
      <c r="DO80" s="788"/>
      <c r="DP80" s="789"/>
      <c r="DQ80" s="787"/>
      <c r="DR80" s="788"/>
      <c r="DS80" s="788"/>
      <c r="DT80" s="788"/>
      <c r="DU80" s="789"/>
      <c r="DV80" s="790"/>
      <c r="DW80" s="791"/>
      <c r="DX80" s="791"/>
      <c r="DY80" s="791"/>
      <c r="DZ80" s="792"/>
      <c r="EA80" s="48"/>
    </row>
    <row r="81" spans="1:131" ht="26.25" customHeight="1" x14ac:dyDescent="0.2">
      <c r="A81" s="52">
        <v>14</v>
      </c>
      <c r="B81" s="731"/>
      <c r="C81" s="732"/>
      <c r="D81" s="732"/>
      <c r="E81" s="732"/>
      <c r="F81" s="732"/>
      <c r="G81" s="732"/>
      <c r="H81" s="732"/>
      <c r="I81" s="732"/>
      <c r="J81" s="732"/>
      <c r="K81" s="732"/>
      <c r="L81" s="732"/>
      <c r="M81" s="732"/>
      <c r="N81" s="732"/>
      <c r="O81" s="732"/>
      <c r="P81" s="733"/>
      <c r="Q81" s="734"/>
      <c r="R81" s="735"/>
      <c r="S81" s="735"/>
      <c r="T81" s="735"/>
      <c r="U81" s="735"/>
      <c r="V81" s="735"/>
      <c r="W81" s="735"/>
      <c r="X81" s="735"/>
      <c r="Y81" s="735"/>
      <c r="Z81" s="735"/>
      <c r="AA81" s="735"/>
      <c r="AB81" s="735"/>
      <c r="AC81" s="735"/>
      <c r="AD81" s="735"/>
      <c r="AE81" s="735"/>
      <c r="AF81" s="735"/>
      <c r="AG81" s="735"/>
      <c r="AH81" s="735"/>
      <c r="AI81" s="735"/>
      <c r="AJ81" s="735"/>
      <c r="AK81" s="735"/>
      <c r="AL81" s="735"/>
      <c r="AM81" s="735"/>
      <c r="AN81" s="735"/>
      <c r="AO81" s="735"/>
      <c r="AP81" s="735"/>
      <c r="AQ81" s="735"/>
      <c r="AR81" s="735"/>
      <c r="AS81" s="735"/>
      <c r="AT81" s="735"/>
      <c r="AU81" s="735"/>
      <c r="AV81" s="735"/>
      <c r="AW81" s="735"/>
      <c r="AX81" s="735"/>
      <c r="AY81" s="735"/>
      <c r="AZ81" s="741"/>
      <c r="BA81" s="741"/>
      <c r="BB81" s="741"/>
      <c r="BC81" s="741"/>
      <c r="BD81" s="742"/>
      <c r="BE81" s="55"/>
      <c r="BF81" s="55"/>
      <c r="BG81" s="55"/>
      <c r="BH81" s="55"/>
      <c r="BI81" s="55"/>
      <c r="BJ81" s="55"/>
      <c r="BK81" s="55"/>
      <c r="BL81" s="55"/>
      <c r="BM81" s="55"/>
      <c r="BN81" s="55"/>
      <c r="BO81" s="55"/>
      <c r="BP81" s="55"/>
      <c r="BQ81" s="52">
        <v>75</v>
      </c>
      <c r="BR81" s="73"/>
      <c r="BS81" s="790"/>
      <c r="BT81" s="791"/>
      <c r="BU81" s="791"/>
      <c r="BV81" s="791"/>
      <c r="BW81" s="791"/>
      <c r="BX81" s="791"/>
      <c r="BY81" s="791"/>
      <c r="BZ81" s="791"/>
      <c r="CA81" s="791"/>
      <c r="CB81" s="791"/>
      <c r="CC81" s="791"/>
      <c r="CD81" s="791"/>
      <c r="CE81" s="791"/>
      <c r="CF81" s="791"/>
      <c r="CG81" s="796"/>
      <c r="CH81" s="787"/>
      <c r="CI81" s="788"/>
      <c r="CJ81" s="788"/>
      <c r="CK81" s="788"/>
      <c r="CL81" s="789"/>
      <c r="CM81" s="787"/>
      <c r="CN81" s="788"/>
      <c r="CO81" s="788"/>
      <c r="CP81" s="788"/>
      <c r="CQ81" s="789"/>
      <c r="CR81" s="787"/>
      <c r="CS81" s="788"/>
      <c r="CT81" s="788"/>
      <c r="CU81" s="788"/>
      <c r="CV81" s="789"/>
      <c r="CW81" s="787"/>
      <c r="CX81" s="788"/>
      <c r="CY81" s="788"/>
      <c r="CZ81" s="788"/>
      <c r="DA81" s="789"/>
      <c r="DB81" s="787"/>
      <c r="DC81" s="788"/>
      <c r="DD81" s="788"/>
      <c r="DE81" s="788"/>
      <c r="DF81" s="789"/>
      <c r="DG81" s="787"/>
      <c r="DH81" s="788"/>
      <c r="DI81" s="788"/>
      <c r="DJ81" s="788"/>
      <c r="DK81" s="789"/>
      <c r="DL81" s="787"/>
      <c r="DM81" s="788"/>
      <c r="DN81" s="788"/>
      <c r="DO81" s="788"/>
      <c r="DP81" s="789"/>
      <c r="DQ81" s="787"/>
      <c r="DR81" s="788"/>
      <c r="DS81" s="788"/>
      <c r="DT81" s="788"/>
      <c r="DU81" s="789"/>
      <c r="DV81" s="790"/>
      <c r="DW81" s="791"/>
      <c r="DX81" s="791"/>
      <c r="DY81" s="791"/>
      <c r="DZ81" s="792"/>
      <c r="EA81" s="48"/>
    </row>
    <row r="82" spans="1:131" ht="26.25" customHeight="1" x14ac:dyDescent="0.2">
      <c r="A82" s="52">
        <v>15</v>
      </c>
      <c r="B82" s="731"/>
      <c r="C82" s="732"/>
      <c r="D82" s="732"/>
      <c r="E82" s="732"/>
      <c r="F82" s="732"/>
      <c r="G82" s="732"/>
      <c r="H82" s="732"/>
      <c r="I82" s="732"/>
      <c r="J82" s="732"/>
      <c r="K82" s="732"/>
      <c r="L82" s="732"/>
      <c r="M82" s="732"/>
      <c r="N82" s="732"/>
      <c r="O82" s="732"/>
      <c r="P82" s="733"/>
      <c r="Q82" s="734"/>
      <c r="R82" s="735"/>
      <c r="S82" s="735"/>
      <c r="T82" s="735"/>
      <c r="U82" s="735"/>
      <c r="V82" s="735"/>
      <c r="W82" s="735"/>
      <c r="X82" s="735"/>
      <c r="Y82" s="735"/>
      <c r="Z82" s="735"/>
      <c r="AA82" s="735"/>
      <c r="AB82" s="735"/>
      <c r="AC82" s="735"/>
      <c r="AD82" s="735"/>
      <c r="AE82" s="735"/>
      <c r="AF82" s="735"/>
      <c r="AG82" s="735"/>
      <c r="AH82" s="735"/>
      <c r="AI82" s="735"/>
      <c r="AJ82" s="735"/>
      <c r="AK82" s="735"/>
      <c r="AL82" s="735"/>
      <c r="AM82" s="735"/>
      <c r="AN82" s="735"/>
      <c r="AO82" s="735"/>
      <c r="AP82" s="735"/>
      <c r="AQ82" s="735"/>
      <c r="AR82" s="735"/>
      <c r="AS82" s="735"/>
      <c r="AT82" s="735"/>
      <c r="AU82" s="735"/>
      <c r="AV82" s="735"/>
      <c r="AW82" s="735"/>
      <c r="AX82" s="735"/>
      <c r="AY82" s="735"/>
      <c r="AZ82" s="741"/>
      <c r="BA82" s="741"/>
      <c r="BB82" s="741"/>
      <c r="BC82" s="741"/>
      <c r="BD82" s="742"/>
      <c r="BE82" s="55"/>
      <c r="BF82" s="55"/>
      <c r="BG82" s="55"/>
      <c r="BH82" s="55"/>
      <c r="BI82" s="55"/>
      <c r="BJ82" s="55"/>
      <c r="BK82" s="55"/>
      <c r="BL82" s="55"/>
      <c r="BM82" s="55"/>
      <c r="BN82" s="55"/>
      <c r="BO82" s="55"/>
      <c r="BP82" s="55"/>
      <c r="BQ82" s="52">
        <v>76</v>
      </c>
      <c r="BR82" s="73"/>
      <c r="BS82" s="790"/>
      <c r="BT82" s="791"/>
      <c r="BU82" s="791"/>
      <c r="BV82" s="791"/>
      <c r="BW82" s="791"/>
      <c r="BX82" s="791"/>
      <c r="BY82" s="791"/>
      <c r="BZ82" s="791"/>
      <c r="CA82" s="791"/>
      <c r="CB82" s="791"/>
      <c r="CC82" s="791"/>
      <c r="CD82" s="791"/>
      <c r="CE82" s="791"/>
      <c r="CF82" s="791"/>
      <c r="CG82" s="796"/>
      <c r="CH82" s="787"/>
      <c r="CI82" s="788"/>
      <c r="CJ82" s="788"/>
      <c r="CK82" s="788"/>
      <c r="CL82" s="789"/>
      <c r="CM82" s="787"/>
      <c r="CN82" s="788"/>
      <c r="CO82" s="788"/>
      <c r="CP82" s="788"/>
      <c r="CQ82" s="789"/>
      <c r="CR82" s="787"/>
      <c r="CS82" s="788"/>
      <c r="CT82" s="788"/>
      <c r="CU82" s="788"/>
      <c r="CV82" s="789"/>
      <c r="CW82" s="787"/>
      <c r="CX82" s="788"/>
      <c r="CY82" s="788"/>
      <c r="CZ82" s="788"/>
      <c r="DA82" s="789"/>
      <c r="DB82" s="787"/>
      <c r="DC82" s="788"/>
      <c r="DD82" s="788"/>
      <c r="DE82" s="788"/>
      <c r="DF82" s="789"/>
      <c r="DG82" s="787"/>
      <c r="DH82" s="788"/>
      <c r="DI82" s="788"/>
      <c r="DJ82" s="788"/>
      <c r="DK82" s="789"/>
      <c r="DL82" s="787"/>
      <c r="DM82" s="788"/>
      <c r="DN82" s="788"/>
      <c r="DO82" s="788"/>
      <c r="DP82" s="789"/>
      <c r="DQ82" s="787"/>
      <c r="DR82" s="788"/>
      <c r="DS82" s="788"/>
      <c r="DT82" s="788"/>
      <c r="DU82" s="789"/>
      <c r="DV82" s="790"/>
      <c r="DW82" s="791"/>
      <c r="DX82" s="791"/>
      <c r="DY82" s="791"/>
      <c r="DZ82" s="792"/>
      <c r="EA82" s="48"/>
    </row>
    <row r="83" spans="1:131" ht="26.25" customHeight="1" x14ac:dyDescent="0.2">
      <c r="A83" s="52">
        <v>16</v>
      </c>
      <c r="B83" s="731"/>
      <c r="C83" s="732"/>
      <c r="D83" s="732"/>
      <c r="E83" s="732"/>
      <c r="F83" s="732"/>
      <c r="G83" s="732"/>
      <c r="H83" s="732"/>
      <c r="I83" s="732"/>
      <c r="J83" s="732"/>
      <c r="K83" s="732"/>
      <c r="L83" s="732"/>
      <c r="M83" s="732"/>
      <c r="N83" s="732"/>
      <c r="O83" s="732"/>
      <c r="P83" s="733"/>
      <c r="Q83" s="734"/>
      <c r="R83" s="735"/>
      <c r="S83" s="735"/>
      <c r="T83" s="735"/>
      <c r="U83" s="735"/>
      <c r="V83" s="735"/>
      <c r="W83" s="735"/>
      <c r="X83" s="735"/>
      <c r="Y83" s="735"/>
      <c r="Z83" s="735"/>
      <c r="AA83" s="735"/>
      <c r="AB83" s="735"/>
      <c r="AC83" s="735"/>
      <c r="AD83" s="735"/>
      <c r="AE83" s="735"/>
      <c r="AF83" s="735"/>
      <c r="AG83" s="735"/>
      <c r="AH83" s="735"/>
      <c r="AI83" s="735"/>
      <c r="AJ83" s="735"/>
      <c r="AK83" s="735"/>
      <c r="AL83" s="735"/>
      <c r="AM83" s="735"/>
      <c r="AN83" s="735"/>
      <c r="AO83" s="735"/>
      <c r="AP83" s="735"/>
      <c r="AQ83" s="735"/>
      <c r="AR83" s="735"/>
      <c r="AS83" s="735"/>
      <c r="AT83" s="735"/>
      <c r="AU83" s="735"/>
      <c r="AV83" s="735"/>
      <c r="AW83" s="735"/>
      <c r="AX83" s="735"/>
      <c r="AY83" s="735"/>
      <c r="AZ83" s="741"/>
      <c r="BA83" s="741"/>
      <c r="BB83" s="741"/>
      <c r="BC83" s="741"/>
      <c r="BD83" s="742"/>
      <c r="BE83" s="55"/>
      <c r="BF83" s="55"/>
      <c r="BG83" s="55"/>
      <c r="BH83" s="55"/>
      <c r="BI83" s="55"/>
      <c r="BJ83" s="55"/>
      <c r="BK83" s="55"/>
      <c r="BL83" s="55"/>
      <c r="BM83" s="55"/>
      <c r="BN83" s="55"/>
      <c r="BO83" s="55"/>
      <c r="BP83" s="55"/>
      <c r="BQ83" s="52">
        <v>77</v>
      </c>
      <c r="BR83" s="73"/>
      <c r="BS83" s="790"/>
      <c r="BT83" s="791"/>
      <c r="BU83" s="791"/>
      <c r="BV83" s="791"/>
      <c r="BW83" s="791"/>
      <c r="BX83" s="791"/>
      <c r="BY83" s="791"/>
      <c r="BZ83" s="791"/>
      <c r="CA83" s="791"/>
      <c r="CB83" s="791"/>
      <c r="CC83" s="791"/>
      <c r="CD83" s="791"/>
      <c r="CE83" s="791"/>
      <c r="CF83" s="791"/>
      <c r="CG83" s="796"/>
      <c r="CH83" s="787"/>
      <c r="CI83" s="788"/>
      <c r="CJ83" s="788"/>
      <c r="CK83" s="788"/>
      <c r="CL83" s="789"/>
      <c r="CM83" s="787"/>
      <c r="CN83" s="788"/>
      <c r="CO83" s="788"/>
      <c r="CP83" s="788"/>
      <c r="CQ83" s="789"/>
      <c r="CR83" s="787"/>
      <c r="CS83" s="788"/>
      <c r="CT83" s="788"/>
      <c r="CU83" s="788"/>
      <c r="CV83" s="789"/>
      <c r="CW83" s="787"/>
      <c r="CX83" s="788"/>
      <c r="CY83" s="788"/>
      <c r="CZ83" s="788"/>
      <c r="DA83" s="789"/>
      <c r="DB83" s="787"/>
      <c r="DC83" s="788"/>
      <c r="DD83" s="788"/>
      <c r="DE83" s="788"/>
      <c r="DF83" s="789"/>
      <c r="DG83" s="787"/>
      <c r="DH83" s="788"/>
      <c r="DI83" s="788"/>
      <c r="DJ83" s="788"/>
      <c r="DK83" s="789"/>
      <c r="DL83" s="787"/>
      <c r="DM83" s="788"/>
      <c r="DN83" s="788"/>
      <c r="DO83" s="788"/>
      <c r="DP83" s="789"/>
      <c r="DQ83" s="787"/>
      <c r="DR83" s="788"/>
      <c r="DS83" s="788"/>
      <c r="DT83" s="788"/>
      <c r="DU83" s="789"/>
      <c r="DV83" s="790"/>
      <c r="DW83" s="791"/>
      <c r="DX83" s="791"/>
      <c r="DY83" s="791"/>
      <c r="DZ83" s="792"/>
      <c r="EA83" s="48"/>
    </row>
    <row r="84" spans="1:131" ht="26.25" customHeight="1" x14ac:dyDescent="0.2">
      <c r="A84" s="52">
        <v>17</v>
      </c>
      <c r="B84" s="731"/>
      <c r="C84" s="732"/>
      <c r="D84" s="732"/>
      <c r="E84" s="732"/>
      <c r="F84" s="732"/>
      <c r="G84" s="732"/>
      <c r="H84" s="732"/>
      <c r="I84" s="732"/>
      <c r="J84" s="732"/>
      <c r="K84" s="732"/>
      <c r="L84" s="732"/>
      <c r="M84" s="732"/>
      <c r="N84" s="732"/>
      <c r="O84" s="732"/>
      <c r="P84" s="733"/>
      <c r="Q84" s="734"/>
      <c r="R84" s="735"/>
      <c r="S84" s="735"/>
      <c r="T84" s="735"/>
      <c r="U84" s="735"/>
      <c r="V84" s="735"/>
      <c r="W84" s="735"/>
      <c r="X84" s="735"/>
      <c r="Y84" s="735"/>
      <c r="Z84" s="735"/>
      <c r="AA84" s="735"/>
      <c r="AB84" s="735"/>
      <c r="AC84" s="735"/>
      <c r="AD84" s="735"/>
      <c r="AE84" s="735"/>
      <c r="AF84" s="735"/>
      <c r="AG84" s="735"/>
      <c r="AH84" s="735"/>
      <c r="AI84" s="735"/>
      <c r="AJ84" s="735"/>
      <c r="AK84" s="735"/>
      <c r="AL84" s="735"/>
      <c r="AM84" s="735"/>
      <c r="AN84" s="735"/>
      <c r="AO84" s="735"/>
      <c r="AP84" s="735"/>
      <c r="AQ84" s="735"/>
      <c r="AR84" s="735"/>
      <c r="AS84" s="735"/>
      <c r="AT84" s="735"/>
      <c r="AU84" s="735"/>
      <c r="AV84" s="735"/>
      <c r="AW84" s="735"/>
      <c r="AX84" s="735"/>
      <c r="AY84" s="735"/>
      <c r="AZ84" s="741"/>
      <c r="BA84" s="741"/>
      <c r="BB84" s="741"/>
      <c r="BC84" s="741"/>
      <c r="BD84" s="742"/>
      <c r="BE84" s="55"/>
      <c r="BF84" s="55"/>
      <c r="BG84" s="55"/>
      <c r="BH84" s="55"/>
      <c r="BI84" s="55"/>
      <c r="BJ84" s="55"/>
      <c r="BK84" s="55"/>
      <c r="BL84" s="55"/>
      <c r="BM84" s="55"/>
      <c r="BN84" s="55"/>
      <c r="BO84" s="55"/>
      <c r="BP84" s="55"/>
      <c r="BQ84" s="52">
        <v>78</v>
      </c>
      <c r="BR84" s="73"/>
      <c r="BS84" s="790"/>
      <c r="BT84" s="791"/>
      <c r="BU84" s="791"/>
      <c r="BV84" s="791"/>
      <c r="BW84" s="791"/>
      <c r="BX84" s="791"/>
      <c r="BY84" s="791"/>
      <c r="BZ84" s="791"/>
      <c r="CA84" s="791"/>
      <c r="CB84" s="791"/>
      <c r="CC84" s="791"/>
      <c r="CD84" s="791"/>
      <c r="CE84" s="791"/>
      <c r="CF84" s="791"/>
      <c r="CG84" s="796"/>
      <c r="CH84" s="787"/>
      <c r="CI84" s="788"/>
      <c r="CJ84" s="788"/>
      <c r="CK84" s="788"/>
      <c r="CL84" s="789"/>
      <c r="CM84" s="787"/>
      <c r="CN84" s="788"/>
      <c r="CO84" s="788"/>
      <c r="CP84" s="788"/>
      <c r="CQ84" s="789"/>
      <c r="CR84" s="787"/>
      <c r="CS84" s="788"/>
      <c r="CT84" s="788"/>
      <c r="CU84" s="788"/>
      <c r="CV84" s="789"/>
      <c r="CW84" s="787"/>
      <c r="CX84" s="788"/>
      <c r="CY84" s="788"/>
      <c r="CZ84" s="788"/>
      <c r="DA84" s="789"/>
      <c r="DB84" s="787"/>
      <c r="DC84" s="788"/>
      <c r="DD84" s="788"/>
      <c r="DE84" s="788"/>
      <c r="DF84" s="789"/>
      <c r="DG84" s="787"/>
      <c r="DH84" s="788"/>
      <c r="DI84" s="788"/>
      <c r="DJ84" s="788"/>
      <c r="DK84" s="789"/>
      <c r="DL84" s="787"/>
      <c r="DM84" s="788"/>
      <c r="DN84" s="788"/>
      <c r="DO84" s="788"/>
      <c r="DP84" s="789"/>
      <c r="DQ84" s="787"/>
      <c r="DR84" s="788"/>
      <c r="DS84" s="788"/>
      <c r="DT84" s="788"/>
      <c r="DU84" s="789"/>
      <c r="DV84" s="790"/>
      <c r="DW84" s="791"/>
      <c r="DX84" s="791"/>
      <c r="DY84" s="791"/>
      <c r="DZ84" s="792"/>
      <c r="EA84" s="48"/>
    </row>
    <row r="85" spans="1:131" ht="26.25" customHeight="1" x14ac:dyDescent="0.2">
      <c r="A85" s="52">
        <v>18</v>
      </c>
      <c r="B85" s="731"/>
      <c r="C85" s="732"/>
      <c r="D85" s="732"/>
      <c r="E85" s="732"/>
      <c r="F85" s="732"/>
      <c r="G85" s="732"/>
      <c r="H85" s="732"/>
      <c r="I85" s="732"/>
      <c r="J85" s="732"/>
      <c r="K85" s="732"/>
      <c r="L85" s="732"/>
      <c r="M85" s="732"/>
      <c r="N85" s="732"/>
      <c r="O85" s="732"/>
      <c r="P85" s="733"/>
      <c r="Q85" s="734"/>
      <c r="R85" s="735"/>
      <c r="S85" s="735"/>
      <c r="T85" s="735"/>
      <c r="U85" s="735"/>
      <c r="V85" s="735"/>
      <c r="W85" s="735"/>
      <c r="X85" s="735"/>
      <c r="Y85" s="735"/>
      <c r="Z85" s="735"/>
      <c r="AA85" s="735"/>
      <c r="AB85" s="735"/>
      <c r="AC85" s="735"/>
      <c r="AD85" s="735"/>
      <c r="AE85" s="735"/>
      <c r="AF85" s="735"/>
      <c r="AG85" s="735"/>
      <c r="AH85" s="735"/>
      <c r="AI85" s="735"/>
      <c r="AJ85" s="735"/>
      <c r="AK85" s="735"/>
      <c r="AL85" s="735"/>
      <c r="AM85" s="735"/>
      <c r="AN85" s="735"/>
      <c r="AO85" s="735"/>
      <c r="AP85" s="735"/>
      <c r="AQ85" s="735"/>
      <c r="AR85" s="735"/>
      <c r="AS85" s="735"/>
      <c r="AT85" s="735"/>
      <c r="AU85" s="735"/>
      <c r="AV85" s="735"/>
      <c r="AW85" s="735"/>
      <c r="AX85" s="735"/>
      <c r="AY85" s="735"/>
      <c r="AZ85" s="741"/>
      <c r="BA85" s="741"/>
      <c r="BB85" s="741"/>
      <c r="BC85" s="741"/>
      <c r="BD85" s="742"/>
      <c r="BE85" s="55"/>
      <c r="BF85" s="55"/>
      <c r="BG85" s="55"/>
      <c r="BH85" s="55"/>
      <c r="BI85" s="55"/>
      <c r="BJ85" s="55"/>
      <c r="BK85" s="55"/>
      <c r="BL85" s="55"/>
      <c r="BM85" s="55"/>
      <c r="BN85" s="55"/>
      <c r="BO85" s="55"/>
      <c r="BP85" s="55"/>
      <c r="BQ85" s="52">
        <v>79</v>
      </c>
      <c r="BR85" s="73"/>
      <c r="BS85" s="790"/>
      <c r="BT85" s="791"/>
      <c r="BU85" s="791"/>
      <c r="BV85" s="791"/>
      <c r="BW85" s="791"/>
      <c r="BX85" s="791"/>
      <c r="BY85" s="791"/>
      <c r="BZ85" s="791"/>
      <c r="CA85" s="791"/>
      <c r="CB85" s="791"/>
      <c r="CC85" s="791"/>
      <c r="CD85" s="791"/>
      <c r="CE85" s="791"/>
      <c r="CF85" s="791"/>
      <c r="CG85" s="796"/>
      <c r="CH85" s="787"/>
      <c r="CI85" s="788"/>
      <c r="CJ85" s="788"/>
      <c r="CK85" s="788"/>
      <c r="CL85" s="789"/>
      <c r="CM85" s="787"/>
      <c r="CN85" s="788"/>
      <c r="CO85" s="788"/>
      <c r="CP85" s="788"/>
      <c r="CQ85" s="789"/>
      <c r="CR85" s="787"/>
      <c r="CS85" s="788"/>
      <c r="CT85" s="788"/>
      <c r="CU85" s="788"/>
      <c r="CV85" s="789"/>
      <c r="CW85" s="787"/>
      <c r="CX85" s="788"/>
      <c r="CY85" s="788"/>
      <c r="CZ85" s="788"/>
      <c r="DA85" s="789"/>
      <c r="DB85" s="787"/>
      <c r="DC85" s="788"/>
      <c r="DD85" s="788"/>
      <c r="DE85" s="788"/>
      <c r="DF85" s="789"/>
      <c r="DG85" s="787"/>
      <c r="DH85" s="788"/>
      <c r="DI85" s="788"/>
      <c r="DJ85" s="788"/>
      <c r="DK85" s="789"/>
      <c r="DL85" s="787"/>
      <c r="DM85" s="788"/>
      <c r="DN85" s="788"/>
      <c r="DO85" s="788"/>
      <c r="DP85" s="789"/>
      <c r="DQ85" s="787"/>
      <c r="DR85" s="788"/>
      <c r="DS85" s="788"/>
      <c r="DT85" s="788"/>
      <c r="DU85" s="789"/>
      <c r="DV85" s="790"/>
      <c r="DW85" s="791"/>
      <c r="DX85" s="791"/>
      <c r="DY85" s="791"/>
      <c r="DZ85" s="792"/>
      <c r="EA85" s="48"/>
    </row>
    <row r="86" spans="1:131" ht="26.25" customHeight="1" x14ac:dyDescent="0.2">
      <c r="A86" s="52">
        <v>19</v>
      </c>
      <c r="B86" s="731"/>
      <c r="C86" s="732"/>
      <c r="D86" s="732"/>
      <c r="E86" s="732"/>
      <c r="F86" s="732"/>
      <c r="G86" s="732"/>
      <c r="H86" s="732"/>
      <c r="I86" s="732"/>
      <c r="J86" s="732"/>
      <c r="K86" s="732"/>
      <c r="L86" s="732"/>
      <c r="M86" s="732"/>
      <c r="N86" s="732"/>
      <c r="O86" s="732"/>
      <c r="P86" s="733"/>
      <c r="Q86" s="734"/>
      <c r="R86" s="735"/>
      <c r="S86" s="735"/>
      <c r="T86" s="735"/>
      <c r="U86" s="735"/>
      <c r="V86" s="735"/>
      <c r="W86" s="735"/>
      <c r="X86" s="735"/>
      <c r="Y86" s="735"/>
      <c r="Z86" s="735"/>
      <c r="AA86" s="735"/>
      <c r="AB86" s="735"/>
      <c r="AC86" s="735"/>
      <c r="AD86" s="735"/>
      <c r="AE86" s="735"/>
      <c r="AF86" s="735"/>
      <c r="AG86" s="735"/>
      <c r="AH86" s="735"/>
      <c r="AI86" s="735"/>
      <c r="AJ86" s="735"/>
      <c r="AK86" s="735"/>
      <c r="AL86" s="735"/>
      <c r="AM86" s="735"/>
      <c r="AN86" s="735"/>
      <c r="AO86" s="735"/>
      <c r="AP86" s="735"/>
      <c r="AQ86" s="735"/>
      <c r="AR86" s="735"/>
      <c r="AS86" s="735"/>
      <c r="AT86" s="735"/>
      <c r="AU86" s="735"/>
      <c r="AV86" s="735"/>
      <c r="AW86" s="735"/>
      <c r="AX86" s="735"/>
      <c r="AY86" s="735"/>
      <c r="AZ86" s="741"/>
      <c r="BA86" s="741"/>
      <c r="BB86" s="741"/>
      <c r="BC86" s="741"/>
      <c r="BD86" s="742"/>
      <c r="BE86" s="55"/>
      <c r="BF86" s="55"/>
      <c r="BG86" s="55"/>
      <c r="BH86" s="55"/>
      <c r="BI86" s="55"/>
      <c r="BJ86" s="55"/>
      <c r="BK86" s="55"/>
      <c r="BL86" s="55"/>
      <c r="BM86" s="55"/>
      <c r="BN86" s="55"/>
      <c r="BO86" s="55"/>
      <c r="BP86" s="55"/>
      <c r="BQ86" s="52">
        <v>80</v>
      </c>
      <c r="BR86" s="73"/>
      <c r="BS86" s="790"/>
      <c r="BT86" s="791"/>
      <c r="BU86" s="791"/>
      <c r="BV86" s="791"/>
      <c r="BW86" s="791"/>
      <c r="BX86" s="791"/>
      <c r="BY86" s="791"/>
      <c r="BZ86" s="791"/>
      <c r="CA86" s="791"/>
      <c r="CB86" s="791"/>
      <c r="CC86" s="791"/>
      <c r="CD86" s="791"/>
      <c r="CE86" s="791"/>
      <c r="CF86" s="791"/>
      <c r="CG86" s="796"/>
      <c r="CH86" s="787"/>
      <c r="CI86" s="788"/>
      <c r="CJ86" s="788"/>
      <c r="CK86" s="788"/>
      <c r="CL86" s="789"/>
      <c r="CM86" s="787"/>
      <c r="CN86" s="788"/>
      <c r="CO86" s="788"/>
      <c r="CP86" s="788"/>
      <c r="CQ86" s="789"/>
      <c r="CR86" s="787"/>
      <c r="CS86" s="788"/>
      <c r="CT86" s="788"/>
      <c r="CU86" s="788"/>
      <c r="CV86" s="789"/>
      <c r="CW86" s="787"/>
      <c r="CX86" s="788"/>
      <c r="CY86" s="788"/>
      <c r="CZ86" s="788"/>
      <c r="DA86" s="789"/>
      <c r="DB86" s="787"/>
      <c r="DC86" s="788"/>
      <c r="DD86" s="788"/>
      <c r="DE86" s="788"/>
      <c r="DF86" s="789"/>
      <c r="DG86" s="787"/>
      <c r="DH86" s="788"/>
      <c r="DI86" s="788"/>
      <c r="DJ86" s="788"/>
      <c r="DK86" s="789"/>
      <c r="DL86" s="787"/>
      <c r="DM86" s="788"/>
      <c r="DN86" s="788"/>
      <c r="DO86" s="788"/>
      <c r="DP86" s="789"/>
      <c r="DQ86" s="787"/>
      <c r="DR86" s="788"/>
      <c r="DS86" s="788"/>
      <c r="DT86" s="788"/>
      <c r="DU86" s="789"/>
      <c r="DV86" s="790"/>
      <c r="DW86" s="791"/>
      <c r="DX86" s="791"/>
      <c r="DY86" s="791"/>
      <c r="DZ86" s="792"/>
      <c r="EA86" s="48"/>
    </row>
    <row r="87" spans="1:131" ht="26.25" customHeight="1" x14ac:dyDescent="0.2">
      <c r="A87" s="57">
        <v>20</v>
      </c>
      <c r="B87" s="797"/>
      <c r="C87" s="798"/>
      <c r="D87" s="798"/>
      <c r="E87" s="798"/>
      <c r="F87" s="798"/>
      <c r="G87" s="798"/>
      <c r="H87" s="798"/>
      <c r="I87" s="798"/>
      <c r="J87" s="798"/>
      <c r="K87" s="798"/>
      <c r="L87" s="798"/>
      <c r="M87" s="798"/>
      <c r="N87" s="798"/>
      <c r="O87" s="798"/>
      <c r="P87" s="799"/>
      <c r="Q87" s="800"/>
      <c r="R87" s="801"/>
      <c r="S87" s="801"/>
      <c r="T87" s="801"/>
      <c r="U87" s="801"/>
      <c r="V87" s="801"/>
      <c r="W87" s="801"/>
      <c r="X87" s="801"/>
      <c r="Y87" s="801"/>
      <c r="Z87" s="801"/>
      <c r="AA87" s="801"/>
      <c r="AB87" s="801"/>
      <c r="AC87" s="801"/>
      <c r="AD87" s="801"/>
      <c r="AE87" s="801"/>
      <c r="AF87" s="801"/>
      <c r="AG87" s="801"/>
      <c r="AH87" s="801"/>
      <c r="AI87" s="801"/>
      <c r="AJ87" s="801"/>
      <c r="AK87" s="801"/>
      <c r="AL87" s="801"/>
      <c r="AM87" s="801"/>
      <c r="AN87" s="801"/>
      <c r="AO87" s="801"/>
      <c r="AP87" s="801"/>
      <c r="AQ87" s="801"/>
      <c r="AR87" s="801"/>
      <c r="AS87" s="801"/>
      <c r="AT87" s="801"/>
      <c r="AU87" s="801"/>
      <c r="AV87" s="801"/>
      <c r="AW87" s="801"/>
      <c r="AX87" s="801"/>
      <c r="AY87" s="801"/>
      <c r="AZ87" s="802"/>
      <c r="BA87" s="802"/>
      <c r="BB87" s="802"/>
      <c r="BC87" s="802"/>
      <c r="BD87" s="803"/>
      <c r="BE87" s="55"/>
      <c r="BF87" s="55"/>
      <c r="BG87" s="55"/>
      <c r="BH87" s="55"/>
      <c r="BI87" s="55"/>
      <c r="BJ87" s="55"/>
      <c r="BK87" s="55"/>
      <c r="BL87" s="55"/>
      <c r="BM87" s="55"/>
      <c r="BN87" s="55"/>
      <c r="BO87" s="55"/>
      <c r="BP87" s="55"/>
      <c r="BQ87" s="52">
        <v>81</v>
      </c>
      <c r="BR87" s="73"/>
      <c r="BS87" s="790"/>
      <c r="BT87" s="791"/>
      <c r="BU87" s="791"/>
      <c r="BV87" s="791"/>
      <c r="BW87" s="791"/>
      <c r="BX87" s="791"/>
      <c r="BY87" s="791"/>
      <c r="BZ87" s="791"/>
      <c r="CA87" s="791"/>
      <c r="CB87" s="791"/>
      <c r="CC87" s="791"/>
      <c r="CD87" s="791"/>
      <c r="CE87" s="791"/>
      <c r="CF87" s="791"/>
      <c r="CG87" s="796"/>
      <c r="CH87" s="787"/>
      <c r="CI87" s="788"/>
      <c r="CJ87" s="788"/>
      <c r="CK87" s="788"/>
      <c r="CL87" s="789"/>
      <c r="CM87" s="787"/>
      <c r="CN87" s="788"/>
      <c r="CO87" s="788"/>
      <c r="CP87" s="788"/>
      <c r="CQ87" s="789"/>
      <c r="CR87" s="787"/>
      <c r="CS87" s="788"/>
      <c r="CT87" s="788"/>
      <c r="CU87" s="788"/>
      <c r="CV87" s="789"/>
      <c r="CW87" s="787"/>
      <c r="CX87" s="788"/>
      <c r="CY87" s="788"/>
      <c r="CZ87" s="788"/>
      <c r="DA87" s="789"/>
      <c r="DB87" s="787"/>
      <c r="DC87" s="788"/>
      <c r="DD87" s="788"/>
      <c r="DE87" s="788"/>
      <c r="DF87" s="789"/>
      <c r="DG87" s="787"/>
      <c r="DH87" s="788"/>
      <c r="DI87" s="788"/>
      <c r="DJ87" s="788"/>
      <c r="DK87" s="789"/>
      <c r="DL87" s="787"/>
      <c r="DM87" s="788"/>
      <c r="DN87" s="788"/>
      <c r="DO87" s="788"/>
      <c r="DP87" s="789"/>
      <c r="DQ87" s="787"/>
      <c r="DR87" s="788"/>
      <c r="DS87" s="788"/>
      <c r="DT87" s="788"/>
      <c r="DU87" s="789"/>
      <c r="DV87" s="790"/>
      <c r="DW87" s="791"/>
      <c r="DX87" s="791"/>
      <c r="DY87" s="791"/>
      <c r="DZ87" s="792"/>
      <c r="EA87" s="48"/>
    </row>
    <row r="88" spans="1:131" ht="26.25" customHeight="1" x14ac:dyDescent="0.2">
      <c r="A88" s="53" t="s">
        <v>246</v>
      </c>
      <c r="B88" s="748" t="s">
        <v>175</v>
      </c>
      <c r="C88" s="749"/>
      <c r="D88" s="749"/>
      <c r="E88" s="749"/>
      <c r="F88" s="749"/>
      <c r="G88" s="749"/>
      <c r="H88" s="749"/>
      <c r="I88" s="749"/>
      <c r="J88" s="749"/>
      <c r="K88" s="749"/>
      <c r="L88" s="749"/>
      <c r="M88" s="749"/>
      <c r="N88" s="749"/>
      <c r="O88" s="749"/>
      <c r="P88" s="750"/>
      <c r="Q88" s="793"/>
      <c r="R88" s="757"/>
      <c r="S88" s="757"/>
      <c r="T88" s="757"/>
      <c r="U88" s="757"/>
      <c r="V88" s="757"/>
      <c r="W88" s="757"/>
      <c r="X88" s="757"/>
      <c r="Y88" s="757"/>
      <c r="Z88" s="757"/>
      <c r="AA88" s="757"/>
      <c r="AB88" s="757"/>
      <c r="AC88" s="757"/>
      <c r="AD88" s="757"/>
      <c r="AE88" s="757"/>
      <c r="AF88" s="752">
        <v>4063</v>
      </c>
      <c r="AG88" s="752"/>
      <c r="AH88" s="752"/>
      <c r="AI88" s="752"/>
      <c r="AJ88" s="752"/>
      <c r="AK88" s="757"/>
      <c r="AL88" s="757"/>
      <c r="AM88" s="757"/>
      <c r="AN88" s="757"/>
      <c r="AO88" s="757"/>
      <c r="AP88" s="752">
        <v>9771</v>
      </c>
      <c r="AQ88" s="752"/>
      <c r="AR88" s="752"/>
      <c r="AS88" s="752"/>
      <c r="AT88" s="752"/>
      <c r="AU88" s="752">
        <f>SUM(AU68:AY74)</f>
        <v>2369</v>
      </c>
      <c r="AV88" s="752"/>
      <c r="AW88" s="752"/>
      <c r="AX88" s="752"/>
      <c r="AY88" s="752"/>
      <c r="AZ88" s="758"/>
      <c r="BA88" s="758"/>
      <c r="BB88" s="758"/>
      <c r="BC88" s="758"/>
      <c r="BD88" s="759"/>
      <c r="BE88" s="55"/>
      <c r="BF88" s="55"/>
      <c r="BG88" s="55"/>
      <c r="BH88" s="55"/>
      <c r="BI88" s="55"/>
      <c r="BJ88" s="55"/>
      <c r="BK88" s="55"/>
      <c r="BL88" s="55"/>
      <c r="BM88" s="55"/>
      <c r="BN88" s="55"/>
      <c r="BO88" s="55"/>
      <c r="BP88" s="55"/>
      <c r="BQ88" s="52">
        <v>82</v>
      </c>
      <c r="BR88" s="73"/>
      <c r="BS88" s="790"/>
      <c r="BT88" s="791"/>
      <c r="BU88" s="791"/>
      <c r="BV88" s="791"/>
      <c r="BW88" s="791"/>
      <c r="BX88" s="791"/>
      <c r="BY88" s="791"/>
      <c r="BZ88" s="791"/>
      <c r="CA88" s="791"/>
      <c r="CB88" s="791"/>
      <c r="CC88" s="791"/>
      <c r="CD88" s="791"/>
      <c r="CE88" s="791"/>
      <c r="CF88" s="791"/>
      <c r="CG88" s="796"/>
      <c r="CH88" s="787"/>
      <c r="CI88" s="788"/>
      <c r="CJ88" s="788"/>
      <c r="CK88" s="788"/>
      <c r="CL88" s="789"/>
      <c r="CM88" s="787"/>
      <c r="CN88" s="788"/>
      <c r="CO88" s="788"/>
      <c r="CP88" s="788"/>
      <c r="CQ88" s="789"/>
      <c r="CR88" s="787"/>
      <c r="CS88" s="788"/>
      <c r="CT88" s="788"/>
      <c r="CU88" s="788"/>
      <c r="CV88" s="789"/>
      <c r="CW88" s="787"/>
      <c r="CX88" s="788"/>
      <c r="CY88" s="788"/>
      <c r="CZ88" s="788"/>
      <c r="DA88" s="789"/>
      <c r="DB88" s="787"/>
      <c r="DC88" s="788"/>
      <c r="DD88" s="788"/>
      <c r="DE88" s="788"/>
      <c r="DF88" s="789"/>
      <c r="DG88" s="787"/>
      <c r="DH88" s="788"/>
      <c r="DI88" s="788"/>
      <c r="DJ88" s="788"/>
      <c r="DK88" s="789"/>
      <c r="DL88" s="787"/>
      <c r="DM88" s="788"/>
      <c r="DN88" s="788"/>
      <c r="DO88" s="788"/>
      <c r="DP88" s="789"/>
      <c r="DQ88" s="787"/>
      <c r="DR88" s="788"/>
      <c r="DS88" s="788"/>
      <c r="DT88" s="788"/>
      <c r="DU88" s="789"/>
      <c r="DV88" s="790"/>
      <c r="DW88" s="791"/>
      <c r="DX88" s="791"/>
      <c r="DY88" s="791"/>
      <c r="DZ88" s="792"/>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90"/>
      <c r="BT89" s="791"/>
      <c r="BU89" s="791"/>
      <c r="BV89" s="791"/>
      <c r="BW89" s="791"/>
      <c r="BX89" s="791"/>
      <c r="BY89" s="791"/>
      <c r="BZ89" s="791"/>
      <c r="CA89" s="791"/>
      <c r="CB89" s="791"/>
      <c r="CC89" s="791"/>
      <c r="CD89" s="791"/>
      <c r="CE89" s="791"/>
      <c r="CF89" s="791"/>
      <c r="CG89" s="796"/>
      <c r="CH89" s="787"/>
      <c r="CI89" s="788"/>
      <c r="CJ89" s="788"/>
      <c r="CK89" s="788"/>
      <c r="CL89" s="789"/>
      <c r="CM89" s="787"/>
      <c r="CN89" s="788"/>
      <c r="CO89" s="788"/>
      <c r="CP89" s="788"/>
      <c r="CQ89" s="789"/>
      <c r="CR89" s="787"/>
      <c r="CS89" s="788"/>
      <c r="CT89" s="788"/>
      <c r="CU89" s="788"/>
      <c r="CV89" s="789"/>
      <c r="CW89" s="787"/>
      <c r="CX89" s="788"/>
      <c r="CY89" s="788"/>
      <c r="CZ89" s="788"/>
      <c r="DA89" s="789"/>
      <c r="DB89" s="787"/>
      <c r="DC89" s="788"/>
      <c r="DD89" s="788"/>
      <c r="DE89" s="788"/>
      <c r="DF89" s="789"/>
      <c r="DG89" s="787"/>
      <c r="DH89" s="788"/>
      <c r="DI89" s="788"/>
      <c r="DJ89" s="788"/>
      <c r="DK89" s="789"/>
      <c r="DL89" s="787"/>
      <c r="DM89" s="788"/>
      <c r="DN89" s="788"/>
      <c r="DO89" s="788"/>
      <c r="DP89" s="789"/>
      <c r="DQ89" s="787"/>
      <c r="DR89" s="788"/>
      <c r="DS89" s="788"/>
      <c r="DT89" s="788"/>
      <c r="DU89" s="789"/>
      <c r="DV89" s="790"/>
      <c r="DW89" s="791"/>
      <c r="DX89" s="791"/>
      <c r="DY89" s="791"/>
      <c r="DZ89" s="792"/>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90"/>
      <c r="BT90" s="791"/>
      <c r="BU90" s="791"/>
      <c r="BV90" s="791"/>
      <c r="BW90" s="791"/>
      <c r="BX90" s="791"/>
      <c r="BY90" s="791"/>
      <c r="BZ90" s="791"/>
      <c r="CA90" s="791"/>
      <c r="CB90" s="791"/>
      <c r="CC90" s="791"/>
      <c r="CD90" s="791"/>
      <c r="CE90" s="791"/>
      <c r="CF90" s="791"/>
      <c r="CG90" s="796"/>
      <c r="CH90" s="787"/>
      <c r="CI90" s="788"/>
      <c r="CJ90" s="788"/>
      <c r="CK90" s="788"/>
      <c r="CL90" s="789"/>
      <c r="CM90" s="787"/>
      <c r="CN90" s="788"/>
      <c r="CO90" s="788"/>
      <c r="CP90" s="788"/>
      <c r="CQ90" s="789"/>
      <c r="CR90" s="787"/>
      <c r="CS90" s="788"/>
      <c r="CT90" s="788"/>
      <c r="CU90" s="788"/>
      <c r="CV90" s="789"/>
      <c r="CW90" s="787"/>
      <c r="CX90" s="788"/>
      <c r="CY90" s="788"/>
      <c r="CZ90" s="788"/>
      <c r="DA90" s="789"/>
      <c r="DB90" s="787"/>
      <c r="DC90" s="788"/>
      <c r="DD90" s="788"/>
      <c r="DE90" s="788"/>
      <c r="DF90" s="789"/>
      <c r="DG90" s="787"/>
      <c r="DH90" s="788"/>
      <c r="DI90" s="788"/>
      <c r="DJ90" s="788"/>
      <c r="DK90" s="789"/>
      <c r="DL90" s="787"/>
      <c r="DM90" s="788"/>
      <c r="DN90" s="788"/>
      <c r="DO90" s="788"/>
      <c r="DP90" s="789"/>
      <c r="DQ90" s="787"/>
      <c r="DR90" s="788"/>
      <c r="DS90" s="788"/>
      <c r="DT90" s="788"/>
      <c r="DU90" s="789"/>
      <c r="DV90" s="790"/>
      <c r="DW90" s="791"/>
      <c r="DX90" s="791"/>
      <c r="DY90" s="791"/>
      <c r="DZ90" s="792"/>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90"/>
      <c r="BT91" s="791"/>
      <c r="BU91" s="791"/>
      <c r="BV91" s="791"/>
      <c r="BW91" s="791"/>
      <c r="BX91" s="791"/>
      <c r="BY91" s="791"/>
      <c r="BZ91" s="791"/>
      <c r="CA91" s="791"/>
      <c r="CB91" s="791"/>
      <c r="CC91" s="791"/>
      <c r="CD91" s="791"/>
      <c r="CE91" s="791"/>
      <c r="CF91" s="791"/>
      <c r="CG91" s="796"/>
      <c r="CH91" s="787"/>
      <c r="CI91" s="788"/>
      <c r="CJ91" s="788"/>
      <c r="CK91" s="788"/>
      <c r="CL91" s="789"/>
      <c r="CM91" s="787"/>
      <c r="CN91" s="788"/>
      <c r="CO91" s="788"/>
      <c r="CP91" s="788"/>
      <c r="CQ91" s="789"/>
      <c r="CR91" s="787"/>
      <c r="CS91" s="788"/>
      <c r="CT91" s="788"/>
      <c r="CU91" s="788"/>
      <c r="CV91" s="789"/>
      <c r="CW91" s="787"/>
      <c r="CX91" s="788"/>
      <c r="CY91" s="788"/>
      <c r="CZ91" s="788"/>
      <c r="DA91" s="789"/>
      <c r="DB91" s="787"/>
      <c r="DC91" s="788"/>
      <c r="DD91" s="788"/>
      <c r="DE91" s="788"/>
      <c r="DF91" s="789"/>
      <c r="DG91" s="787"/>
      <c r="DH91" s="788"/>
      <c r="DI91" s="788"/>
      <c r="DJ91" s="788"/>
      <c r="DK91" s="789"/>
      <c r="DL91" s="787"/>
      <c r="DM91" s="788"/>
      <c r="DN91" s="788"/>
      <c r="DO91" s="788"/>
      <c r="DP91" s="789"/>
      <c r="DQ91" s="787"/>
      <c r="DR91" s="788"/>
      <c r="DS91" s="788"/>
      <c r="DT91" s="788"/>
      <c r="DU91" s="789"/>
      <c r="DV91" s="790"/>
      <c r="DW91" s="791"/>
      <c r="DX91" s="791"/>
      <c r="DY91" s="791"/>
      <c r="DZ91" s="792"/>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90"/>
      <c r="BT92" s="791"/>
      <c r="BU92" s="791"/>
      <c r="BV92" s="791"/>
      <c r="BW92" s="791"/>
      <c r="BX92" s="791"/>
      <c r="BY92" s="791"/>
      <c r="BZ92" s="791"/>
      <c r="CA92" s="791"/>
      <c r="CB92" s="791"/>
      <c r="CC92" s="791"/>
      <c r="CD92" s="791"/>
      <c r="CE92" s="791"/>
      <c r="CF92" s="791"/>
      <c r="CG92" s="796"/>
      <c r="CH92" s="787"/>
      <c r="CI92" s="788"/>
      <c r="CJ92" s="788"/>
      <c r="CK92" s="788"/>
      <c r="CL92" s="789"/>
      <c r="CM92" s="787"/>
      <c r="CN92" s="788"/>
      <c r="CO92" s="788"/>
      <c r="CP92" s="788"/>
      <c r="CQ92" s="789"/>
      <c r="CR92" s="787"/>
      <c r="CS92" s="788"/>
      <c r="CT92" s="788"/>
      <c r="CU92" s="788"/>
      <c r="CV92" s="789"/>
      <c r="CW92" s="787"/>
      <c r="CX92" s="788"/>
      <c r="CY92" s="788"/>
      <c r="CZ92" s="788"/>
      <c r="DA92" s="789"/>
      <c r="DB92" s="787"/>
      <c r="DC92" s="788"/>
      <c r="DD92" s="788"/>
      <c r="DE92" s="788"/>
      <c r="DF92" s="789"/>
      <c r="DG92" s="787"/>
      <c r="DH92" s="788"/>
      <c r="DI92" s="788"/>
      <c r="DJ92" s="788"/>
      <c r="DK92" s="789"/>
      <c r="DL92" s="787"/>
      <c r="DM92" s="788"/>
      <c r="DN92" s="788"/>
      <c r="DO92" s="788"/>
      <c r="DP92" s="789"/>
      <c r="DQ92" s="787"/>
      <c r="DR92" s="788"/>
      <c r="DS92" s="788"/>
      <c r="DT92" s="788"/>
      <c r="DU92" s="789"/>
      <c r="DV92" s="790"/>
      <c r="DW92" s="791"/>
      <c r="DX92" s="791"/>
      <c r="DY92" s="791"/>
      <c r="DZ92" s="792"/>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90"/>
      <c r="BT93" s="791"/>
      <c r="BU93" s="791"/>
      <c r="BV93" s="791"/>
      <c r="BW93" s="791"/>
      <c r="BX93" s="791"/>
      <c r="BY93" s="791"/>
      <c r="BZ93" s="791"/>
      <c r="CA93" s="791"/>
      <c r="CB93" s="791"/>
      <c r="CC93" s="791"/>
      <c r="CD93" s="791"/>
      <c r="CE93" s="791"/>
      <c r="CF93" s="791"/>
      <c r="CG93" s="796"/>
      <c r="CH93" s="787"/>
      <c r="CI93" s="788"/>
      <c r="CJ93" s="788"/>
      <c r="CK93" s="788"/>
      <c r="CL93" s="789"/>
      <c r="CM93" s="787"/>
      <c r="CN93" s="788"/>
      <c r="CO93" s="788"/>
      <c r="CP93" s="788"/>
      <c r="CQ93" s="789"/>
      <c r="CR93" s="787"/>
      <c r="CS93" s="788"/>
      <c r="CT93" s="788"/>
      <c r="CU93" s="788"/>
      <c r="CV93" s="789"/>
      <c r="CW93" s="787"/>
      <c r="CX93" s="788"/>
      <c r="CY93" s="788"/>
      <c r="CZ93" s="788"/>
      <c r="DA93" s="789"/>
      <c r="DB93" s="787"/>
      <c r="DC93" s="788"/>
      <c r="DD93" s="788"/>
      <c r="DE93" s="788"/>
      <c r="DF93" s="789"/>
      <c r="DG93" s="787"/>
      <c r="DH93" s="788"/>
      <c r="DI93" s="788"/>
      <c r="DJ93" s="788"/>
      <c r="DK93" s="789"/>
      <c r="DL93" s="787"/>
      <c r="DM93" s="788"/>
      <c r="DN93" s="788"/>
      <c r="DO93" s="788"/>
      <c r="DP93" s="789"/>
      <c r="DQ93" s="787"/>
      <c r="DR93" s="788"/>
      <c r="DS93" s="788"/>
      <c r="DT93" s="788"/>
      <c r="DU93" s="789"/>
      <c r="DV93" s="790"/>
      <c r="DW93" s="791"/>
      <c r="DX93" s="791"/>
      <c r="DY93" s="791"/>
      <c r="DZ93" s="792"/>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90"/>
      <c r="BT94" s="791"/>
      <c r="BU94" s="791"/>
      <c r="BV94" s="791"/>
      <c r="BW94" s="791"/>
      <c r="BX94" s="791"/>
      <c r="BY94" s="791"/>
      <c r="BZ94" s="791"/>
      <c r="CA94" s="791"/>
      <c r="CB94" s="791"/>
      <c r="CC94" s="791"/>
      <c r="CD94" s="791"/>
      <c r="CE94" s="791"/>
      <c r="CF94" s="791"/>
      <c r="CG94" s="796"/>
      <c r="CH94" s="787"/>
      <c r="CI94" s="788"/>
      <c r="CJ94" s="788"/>
      <c r="CK94" s="788"/>
      <c r="CL94" s="789"/>
      <c r="CM94" s="787"/>
      <c r="CN94" s="788"/>
      <c r="CO94" s="788"/>
      <c r="CP94" s="788"/>
      <c r="CQ94" s="789"/>
      <c r="CR94" s="787"/>
      <c r="CS94" s="788"/>
      <c r="CT94" s="788"/>
      <c r="CU94" s="788"/>
      <c r="CV94" s="789"/>
      <c r="CW94" s="787"/>
      <c r="CX94" s="788"/>
      <c r="CY94" s="788"/>
      <c r="CZ94" s="788"/>
      <c r="DA94" s="789"/>
      <c r="DB94" s="787"/>
      <c r="DC94" s="788"/>
      <c r="DD94" s="788"/>
      <c r="DE94" s="788"/>
      <c r="DF94" s="789"/>
      <c r="DG94" s="787"/>
      <c r="DH94" s="788"/>
      <c r="DI94" s="788"/>
      <c r="DJ94" s="788"/>
      <c r="DK94" s="789"/>
      <c r="DL94" s="787"/>
      <c r="DM94" s="788"/>
      <c r="DN94" s="788"/>
      <c r="DO94" s="788"/>
      <c r="DP94" s="789"/>
      <c r="DQ94" s="787"/>
      <c r="DR94" s="788"/>
      <c r="DS94" s="788"/>
      <c r="DT94" s="788"/>
      <c r="DU94" s="789"/>
      <c r="DV94" s="790"/>
      <c r="DW94" s="791"/>
      <c r="DX94" s="791"/>
      <c r="DY94" s="791"/>
      <c r="DZ94" s="792"/>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90"/>
      <c r="BT95" s="791"/>
      <c r="BU95" s="791"/>
      <c r="BV95" s="791"/>
      <c r="BW95" s="791"/>
      <c r="BX95" s="791"/>
      <c r="BY95" s="791"/>
      <c r="BZ95" s="791"/>
      <c r="CA95" s="791"/>
      <c r="CB95" s="791"/>
      <c r="CC95" s="791"/>
      <c r="CD95" s="791"/>
      <c r="CE95" s="791"/>
      <c r="CF95" s="791"/>
      <c r="CG95" s="796"/>
      <c r="CH95" s="787"/>
      <c r="CI95" s="788"/>
      <c r="CJ95" s="788"/>
      <c r="CK95" s="788"/>
      <c r="CL95" s="789"/>
      <c r="CM95" s="787"/>
      <c r="CN95" s="788"/>
      <c r="CO95" s="788"/>
      <c r="CP95" s="788"/>
      <c r="CQ95" s="789"/>
      <c r="CR95" s="787"/>
      <c r="CS95" s="788"/>
      <c r="CT95" s="788"/>
      <c r="CU95" s="788"/>
      <c r="CV95" s="789"/>
      <c r="CW95" s="787"/>
      <c r="CX95" s="788"/>
      <c r="CY95" s="788"/>
      <c r="CZ95" s="788"/>
      <c r="DA95" s="789"/>
      <c r="DB95" s="787"/>
      <c r="DC95" s="788"/>
      <c r="DD95" s="788"/>
      <c r="DE95" s="788"/>
      <c r="DF95" s="789"/>
      <c r="DG95" s="787"/>
      <c r="DH95" s="788"/>
      <c r="DI95" s="788"/>
      <c r="DJ95" s="788"/>
      <c r="DK95" s="789"/>
      <c r="DL95" s="787"/>
      <c r="DM95" s="788"/>
      <c r="DN95" s="788"/>
      <c r="DO95" s="788"/>
      <c r="DP95" s="789"/>
      <c r="DQ95" s="787"/>
      <c r="DR95" s="788"/>
      <c r="DS95" s="788"/>
      <c r="DT95" s="788"/>
      <c r="DU95" s="789"/>
      <c r="DV95" s="790"/>
      <c r="DW95" s="791"/>
      <c r="DX95" s="791"/>
      <c r="DY95" s="791"/>
      <c r="DZ95" s="792"/>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90"/>
      <c r="BT96" s="791"/>
      <c r="BU96" s="791"/>
      <c r="BV96" s="791"/>
      <c r="BW96" s="791"/>
      <c r="BX96" s="791"/>
      <c r="BY96" s="791"/>
      <c r="BZ96" s="791"/>
      <c r="CA96" s="791"/>
      <c r="CB96" s="791"/>
      <c r="CC96" s="791"/>
      <c r="CD96" s="791"/>
      <c r="CE96" s="791"/>
      <c r="CF96" s="791"/>
      <c r="CG96" s="796"/>
      <c r="CH96" s="787"/>
      <c r="CI96" s="788"/>
      <c r="CJ96" s="788"/>
      <c r="CK96" s="788"/>
      <c r="CL96" s="789"/>
      <c r="CM96" s="787"/>
      <c r="CN96" s="788"/>
      <c r="CO96" s="788"/>
      <c r="CP96" s="788"/>
      <c r="CQ96" s="789"/>
      <c r="CR96" s="787"/>
      <c r="CS96" s="788"/>
      <c r="CT96" s="788"/>
      <c r="CU96" s="788"/>
      <c r="CV96" s="789"/>
      <c r="CW96" s="787"/>
      <c r="CX96" s="788"/>
      <c r="CY96" s="788"/>
      <c r="CZ96" s="788"/>
      <c r="DA96" s="789"/>
      <c r="DB96" s="787"/>
      <c r="DC96" s="788"/>
      <c r="DD96" s="788"/>
      <c r="DE96" s="788"/>
      <c r="DF96" s="789"/>
      <c r="DG96" s="787"/>
      <c r="DH96" s="788"/>
      <c r="DI96" s="788"/>
      <c r="DJ96" s="788"/>
      <c r="DK96" s="789"/>
      <c r="DL96" s="787"/>
      <c r="DM96" s="788"/>
      <c r="DN96" s="788"/>
      <c r="DO96" s="788"/>
      <c r="DP96" s="789"/>
      <c r="DQ96" s="787"/>
      <c r="DR96" s="788"/>
      <c r="DS96" s="788"/>
      <c r="DT96" s="788"/>
      <c r="DU96" s="789"/>
      <c r="DV96" s="790"/>
      <c r="DW96" s="791"/>
      <c r="DX96" s="791"/>
      <c r="DY96" s="791"/>
      <c r="DZ96" s="792"/>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90"/>
      <c r="BT97" s="791"/>
      <c r="BU97" s="791"/>
      <c r="BV97" s="791"/>
      <c r="BW97" s="791"/>
      <c r="BX97" s="791"/>
      <c r="BY97" s="791"/>
      <c r="BZ97" s="791"/>
      <c r="CA97" s="791"/>
      <c r="CB97" s="791"/>
      <c r="CC97" s="791"/>
      <c r="CD97" s="791"/>
      <c r="CE97" s="791"/>
      <c r="CF97" s="791"/>
      <c r="CG97" s="796"/>
      <c r="CH97" s="787"/>
      <c r="CI97" s="788"/>
      <c r="CJ97" s="788"/>
      <c r="CK97" s="788"/>
      <c r="CL97" s="789"/>
      <c r="CM97" s="787"/>
      <c r="CN97" s="788"/>
      <c r="CO97" s="788"/>
      <c r="CP97" s="788"/>
      <c r="CQ97" s="789"/>
      <c r="CR97" s="787"/>
      <c r="CS97" s="788"/>
      <c r="CT97" s="788"/>
      <c r="CU97" s="788"/>
      <c r="CV97" s="789"/>
      <c r="CW97" s="787"/>
      <c r="CX97" s="788"/>
      <c r="CY97" s="788"/>
      <c r="CZ97" s="788"/>
      <c r="DA97" s="789"/>
      <c r="DB97" s="787"/>
      <c r="DC97" s="788"/>
      <c r="DD97" s="788"/>
      <c r="DE97" s="788"/>
      <c r="DF97" s="789"/>
      <c r="DG97" s="787"/>
      <c r="DH97" s="788"/>
      <c r="DI97" s="788"/>
      <c r="DJ97" s="788"/>
      <c r="DK97" s="789"/>
      <c r="DL97" s="787"/>
      <c r="DM97" s="788"/>
      <c r="DN97" s="788"/>
      <c r="DO97" s="788"/>
      <c r="DP97" s="789"/>
      <c r="DQ97" s="787"/>
      <c r="DR97" s="788"/>
      <c r="DS97" s="788"/>
      <c r="DT97" s="788"/>
      <c r="DU97" s="789"/>
      <c r="DV97" s="790"/>
      <c r="DW97" s="791"/>
      <c r="DX97" s="791"/>
      <c r="DY97" s="791"/>
      <c r="DZ97" s="792"/>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90"/>
      <c r="BT98" s="791"/>
      <c r="BU98" s="791"/>
      <c r="BV98" s="791"/>
      <c r="BW98" s="791"/>
      <c r="BX98" s="791"/>
      <c r="BY98" s="791"/>
      <c r="BZ98" s="791"/>
      <c r="CA98" s="791"/>
      <c r="CB98" s="791"/>
      <c r="CC98" s="791"/>
      <c r="CD98" s="791"/>
      <c r="CE98" s="791"/>
      <c r="CF98" s="791"/>
      <c r="CG98" s="796"/>
      <c r="CH98" s="787"/>
      <c r="CI98" s="788"/>
      <c r="CJ98" s="788"/>
      <c r="CK98" s="788"/>
      <c r="CL98" s="789"/>
      <c r="CM98" s="787"/>
      <c r="CN98" s="788"/>
      <c r="CO98" s="788"/>
      <c r="CP98" s="788"/>
      <c r="CQ98" s="789"/>
      <c r="CR98" s="787"/>
      <c r="CS98" s="788"/>
      <c r="CT98" s="788"/>
      <c r="CU98" s="788"/>
      <c r="CV98" s="789"/>
      <c r="CW98" s="787"/>
      <c r="CX98" s="788"/>
      <c r="CY98" s="788"/>
      <c r="CZ98" s="788"/>
      <c r="DA98" s="789"/>
      <c r="DB98" s="787"/>
      <c r="DC98" s="788"/>
      <c r="DD98" s="788"/>
      <c r="DE98" s="788"/>
      <c r="DF98" s="789"/>
      <c r="DG98" s="787"/>
      <c r="DH98" s="788"/>
      <c r="DI98" s="788"/>
      <c r="DJ98" s="788"/>
      <c r="DK98" s="789"/>
      <c r="DL98" s="787"/>
      <c r="DM98" s="788"/>
      <c r="DN98" s="788"/>
      <c r="DO98" s="788"/>
      <c r="DP98" s="789"/>
      <c r="DQ98" s="787"/>
      <c r="DR98" s="788"/>
      <c r="DS98" s="788"/>
      <c r="DT98" s="788"/>
      <c r="DU98" s="789"/>
      <c r="DV98" s="790"/>
      <c r="DW98" s="791"/>
      <c r="DX98" s="791"/>
      <c r="DY98" s="791"/>
      <c r="DZ98" s="792"/>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90"/>
      <c r="BT99" s="791"/>
      <c r="BU99" s="791"/>
      <c r="BV99" s="791"/>
      <c r="BW99" s="791"/>
      <c r="BX99" s="791"/>
      <c r="BY99" s="791"/>
      <c r="BZ99" s="791"/>
      <c r="CA99" s="791"/>
      <c r="CB99" s="791"/>
      <c r="CC99" s="791"/>
      <c r="CD99" s="791"/>
      <c r="CE99" s="791"/>
      <c r="CF99" s="791"/>
      <c r="CG99" s="796"/>
      <c r="CH99" s="787"/>
      <c r="CI99" s="788"/>
      <c r="CJ99" s="788"/>
      <c r="CK99" s="788"/>
      <c r="CL99" s="789"/>
      <c r="CM99" s="787"/>
      <c r="CN99" s="788"/>
      <c r="CO99" s="788"/>
      <c r="CP99" s="788"/>
      <c r="CQ99" s="789"/>
      <c r="CR99" s="787"/>
      <c r="CS99" s="788"/>
      <c r="CT99" s="788"/>
      <c r="CU99" s="788"/>
      <c r="CV99" s="789"/>
      <c r="CW99" s="787"/>
      <c r="CX99" s="788"/>
      <c r="CY99" s="788"/>
      <c r="CZ99" s="788"/>
      <c r="DA99" s="789"/>
      <c r="DB99" s="787"/>
      <c r="DC99" s="788"/>
      <c r="DD99" s="788"/>
      <c r="DE99" s="788"/>
      <c r="DF99" s="789"/>
      <c r="DG99" s="787"/>
      <c r="DH99" s="788"/>
      <c r="DI99" s="788"/>
      <c r="DJ99" s="788"/>
      <c r="DK99" s="789"/>
      <c r="DL99" s="787"/>
      <c r="DM99" s="788"/>
      <c r="DN99" s="788"/>
      <c r="DO99" s="788"/>
      <c r="DP99" s="789"/>
      <c r="DQ99" s="787"/>
      <c r="DR99" s="788"/>
      <c r="DS99" s="788"/>
      <c r="DT99" s="788"/>
      <c r="DU99" s="789"/>
      <c r="DV99" s="790"/>
      <c r="DW99" s="791"/>
      <c r="DX99" s="791"/>
      <c r="DY99" s="791"/>
      <c r="DZ99" s="792"/>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90"/>
      <c r="BT100" s="791"/>
      <c r="BU100" s="791"/>
      <c r="BV100" s="791"/>
      <c r="BW100" s="791"/>
      <c r="BX100" s="791"/>
      <c r="BY100" s="791"/>
      <c r="BZ100" s="791"/>
      <c r="CA100" s="791"/>
      <c r="CB100" s="791"/>
      <c r="CC100" s="791"/>
      <c r="CD100" s="791"/>
      <c r="CE100" s="791"/>
      <c r="CF100" s="791"/>
      <c r="CG100" s="796"/>
      <c r="CH100" s="787"/>
      <c r="CI100" s="788"/>
      <c r="CJ100" s="788"/>
      <c r="CK100" s="788"/>
      <c r="CL100" s="789"/>
      <c r="CM100" s="787"/>
      <c r="CN100" s="788"/>
      <c r="CO100" s="788"/>
      <c r="CP100" s="788"/>
      <c r="CQ100" s="789"/>
      <c r="CR100" s="787"/>
      <c r="CS100" s="788"/>
      <c r="CT100" s="788"/>
      <c r="CU100" s="788"/>
      <c r="CV100" s="789"/>
      <c r="CW100" s="787"/>
      <c r="CX100" s="788"/>
      <c r="CY100" s="788"/>
      <c r="CZ100" s="788"/>
      <c r="DA100" s="789"/>
      <c r="DB100" s="787"/>
      <c r="DC100" s="788"/>
      <c r="DD100" s="788"/>
      <c r="DE100" s="788"/>
      <c r="DF100" s="789"/>
      <c r="DG100" s="787"/>
      <c r="DH100" s="788"/>
      <c r="DI100" s="788"/>
      <c r="DJ100" s="788"/>
      <c r="DK100" s="789"/>
      <c r="DL100" s="787"/>
      <c r="DM100" s="788"/>
      <c r="DN100" s="788"/>
      <c r="DO100" s="788"/>
      <c r="DP100" s="789"/>
      <c r="DQ100" s="787"/>
      <c r="DR100" s="788"/>
      <c r="DS100" s="788"/>
      <c r="DT100" s="788"/>
      <c r="DU100" s="789"/>
      <c r="DV100" s="790"/>
      <c r="DW100" s="791"/>
      <c r="DX100" s="791"/>
      <c r="DY100" s="791"/>
      <c r="DZ100" s="792"/>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90"/>
      <c r="BT101" s="791"/>
      <c r="BU101" s="791"/>
      <c r="BV101" s="791"/>
      <c r="BW101" s="791"/>
      <c r="BX101" s="791"/>
      <c r="BY101" s="791"/>
      <c r="BZ101" s="791"/>
      <c r="CA101" s="791"/>
      <c r="CB101" s="791"/>
      <c r="CC101" s="791"/>
      <c r="CD101" s="791"/>
      <c r="CE101" s="791"/>
      <c r="CF101" s="791"/>
      <c r="CG101" s="796"/>
      <c r="CH101" s="787"/>
      <c r="CI101" s="788"/>
      <c r="CJ101" s="788"/>
      <c r="CK101" s="788"/>
      <c r="CL101" s="789"/>
      <c r="CM101" s="787"/>
      <c r="CN101" s="788"/>
      <c r="CO101" s="788"/>
      <c r="CP101" s="788"/>
      <c r="CQ101" s="789"/>
      <c r="CR101" s="787"/>
      <c r="CS101" s="788"/>
      <c r="CT101" s="788"/>
      <c r="CU101" s="788"/>
      <c r="CV101" s="789"/>
      <c r="CW101" s="787"/>
      <c r="CX101" s="788"/>
      <c r="CY101" s="788"/>
      <c r="CZ101" s="788"/>
      <c r="DA101" s="789"/>
      <c r="DB101" s="787"/>
      <c r="DC101" s="788"/>
      <c r="DD101" s="788"/>
      <c r="DE101" s="788"/>
      <c r="DF101" s="789"/>
      <c r="DG101" s="787"/>
      <c r="DH101" s="788"/>
      <c r="DI101" s="788"/>
      <c r="DJ101" s="788"/>
      <c r="DK101" s="789"/>
      <c r="DL101" s="787"/>
      <c r="DM101" s="788"/>
      <c r="DN101" s="788"/>
      <c r="DO101" s="788"/>
      <c r="DP101" s="789"/>
      <c r="DQ101" s="787"/>
      <c r="DR101" s="788"/>
      <c r="DS101" s="788"/>
      <c r="DT101" s="788"/>
      <c r="DU101" s="789"/>
      <c r="DV101" s="790"/>
      <c r="DW101" s="791"/>
      <c r="DX101" s="791"/>
      <c r="DY101" s="791"/>
      <c r="DZ101" s="792"/>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246</v>
      </c>
      <c r="BR102" s="748" t="s">
        <v>443</v>
      </c>
      <c r="BS102" s="749"/>
      <c r="BT102" s="749"/>
      <c r="BU102" s="749"/>
      <c r="BV102" s="749"/>
      <c r="BW102" s="749"/>
      <c r="BX102" s="749"/>
      <c r="BY102" s="749"/>
      <c r="BZ102" s="749"/>
      <c r="CA102" s="749"/>
      <c r="CB102" s="749"/>
      <c r="CC102" s="749"/>
      <c r="CD102" s="749"/>
      <c r="CE102" s="749"/>
      <c r="CF102" s="749"/>
      <c r="CG102" s="750"/>
      <c r="CH102" s="804"/>
      <c r="CI102" s="805"/>
      <c r="CJ102" s="805"/>
      <c r="CK102" s="805"/>
      <c r="CL102" s="806"/>
      <c r="CM102" s="804"/>
      <c r="CN102" s="805"/>
      <c r="CO102" s="805"/>
      <c r="CP102" s="805"/>
      <c r="CQ102" s="806"/>
      <c r="CR102" s="807">
        <f>CR7</f>
        <v>11</v>
      </c>
      <c r="CS102" s="761"/>
      <c r="CT102" s="761"/>
      <c r="CU102" s="761"/>
      <c r="CV102" s="808"/>
      <c r="CW102" s="807">
        <f>CW7</f>
        <v>85</v>
      </c>
      <c r="CX102" s="761"/>
      <c r="CY102" s="761"/>
      <c r="CZ102" s="761"/>
      <c r="DA102" s="808"/>
      <c r="DB102" s="807" t="str">
        <f>DB7</f>
        <v>-</v>
      </c>
      <c r="DC102" s="761"/>
      <c r="DD102" s="761"/>
      <c r="DE102" s="761"/>
      <c r="DF102" s="808"/>
      <c r="DG102" s="807" t="str">
        <f>DG7</f>
        <v>-</v>
      </c>
      <c r="DH102" s="761"/>
      <c r="DI102" s="761"/>
      <c r="DJ102" s="761"/>
      <c r="DK102" s="808"/>
      <c r="DL102" s="807" t="str">
        <f>DL7</f>
        <v>-</v>
      </c>
      <c r="DM102" s="761"/>
      <c r="DN102" s="761"/>
      <c r="DO102" s="761"/>
      <c r="DP102" s="808"/>
      <c r="DQ102" s="807" t="str">
        <f>DQ7</f>
        <v>-</v>
      </c>
      <c r="DR102" s="761"/>
      <c r="DS102" s="761"/>
      <c r="DT102" s="761"/>
      <c r="DU102" s="808"/>
      <c r="DV102" s="748"/>
      <c r="DW102" s="749"/>
      <c r="DX102" s="749"/>
      <c r="DY102" s="749"/>
      <c r="DZ102" s="809"/>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10" t="s">
        <v>459</v>
      </c>
      <c r="BR103" s="810"/>
      <c r="BS103" s="810"/>
      <c r="BT103" s="810"/>
      <c r="BU103" s="810"/>
      <c r="BV103" s="810"/>
      <c r="BW103" s="810"/>
      <c r="BX103" s="810"/>
      <c r="BY103" s="810"/>
      <c r="BZ103" s="810"/>
      <c r="CA103" s="810"/>
      <c r="CB103" s="810"/>
      <c r="CC103" s="810"/>
      <c r="CD103" s="810"/>
      <c r="CE103" s="810"/>
      <c r="CF103" s="810"/>
      <c r="CG103" s="810"/>
      <c r="CH103" s="810"/>
      <c r="CI103" s="810"/>
      <c r="CJ103" s="810"/>
      <c r="CK103" s="810"/>
      <c r="CL103" s="810"/>
      <c r="CM103" s="810"/>
      <c r="CN103" s="810"/>
      <c r="CO103" s="810"/>
      <c r="CP103" s="810"/>
      <c r="CQ103" s="810"/>
      <c r="CR103" s="810"/>
      <c r="CS103" s="810"/>
      <c r="CT103" s="810"/>
      <c r="CU103" s="810"/>
      <c r="CV103" s="810"/>
      <c r="CW103" s="810"/>
      <c r="CX103" s="810"/>
      <c r="CY103" s="810"/>
      <c r="CZ103" s="810"/>
      <c r="DA103" s="810"/>
      <c r="DB103" s="810"/>
      <c r="DC103" s="810"/>
      <c r="DD103" s="810"/>
      <c r="DE103" s="810"/>
      <c r="DF103" s="810"/>
      <c r="DG103" s="810"/>
      <c r="DH103" s="810"/>
      <c r="DI103" s="810"/>
      <c r="DJ103" s="810"/>
      <c r="DK103" s="810"/>
      <c r="DL103" s="810"/>
      <c r="DM103" s="810"/>
      <c r="DN103" s="810"/>
      <c r="DO103" s="810"/>
      <c r="DP103" s="810"/>
      <c r="DQ103" s="810"/>
      <c r="DR103" s="810"/>
      <c r="DS103" s="810"/>
      <c r="DT103" s="810"/>
      <c r="DU103" s="810"/>
      <c r="DV103" s="810"/>
      <c r="DW103" s="810"/>
      <c r="DX103" s="810"/>
      <c r="DY103" s="810"/>
      <c r="DZ103" s="810"/>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811" t="s">
        <v>460</v>
      </c>
      <c r="BR104" s="811"/>
      <c r="BS104" s="811"/>
      <c r="BT104" s="811"/>
      <c r="BU104" s="811"/>
      <c r="BV104" s="811"/>
      <c r="BW104" s="811"/>
      <c r="BX104" s="811"/>
      <c r="BY104" s="811"/>
      <c r="BZ104" s="811"/>
      <c r="CA104" s="811"/>
      <c r="CB104" s="811"/>
      <c r="CC104" s="811"/>
      <c r="CD104" s="811"/>
      <c r="CE104" s="811"/>
      <c r="CF104" s="811"/>
      <c r="CG104" s="811"/>
      <c r="CH104" s="811"/>
      <c r="CI104" s="811"/>
      <c r="CJ104" s="811"/>
      <c r="CK104" s="811"/>
      <c r="CL104" s="811"/>
      <c r="CM104" s="811"/>
      <c r="CN104" s="811"/>
      <c r="CO104" s="811"/>
      <c r="CP104" s="811"/>
      <c r="CQ104" s="811"/>
      <c r="CR104" s="811"/>
      <c r="CS104" s="811"/>
      <c r="CT104" s="811"/>
      <c r="CU104" s="811"/>
      <c r="CV104" s="811"/>
      <c r="CW104" s="811"/>
      <c r="CX104" s="811"/>
      <c r="CY104" s="811"/>
      <c r="CZ104" s="811"/>
      <c r="DA104" s="811"/>
      <c r="DB104" s="811"/>
      <c r="DC104" s="811"/>
      <c r="DD104" s="811"/>
      <c r="DE104" s="811"/>
      <c r="DF104" s="811"/>
      <c r="DG104" s="811"/>
      <c r="DH104" s="811"/>
      <c r="DI104" s="811"/>
      <c r="DJ104" s="811"/>
      <c r="DK104" s="811"/>
      <c r="DL104" s="811"/>
      <c r="DM104" s="811"/>
      <c r="DN104" s="811"/>
      <c r="DO104" s="811"/>
      <c r="DP104" s="811"/>
      <c r="DQ104" s="811"/>
      <c r="DR104" s="811"/>
      <c r="DS104" s="811"/>
      <c r="DT104" s="811"/>
      <c r="DU104" s="811"/>
      <c r="DV104" s="811"/>
      <c r="DW104" s="811"/>
      <c r="DX104" s="811"/>
      <c r="DY104" s="811"/>
      <c r="DZ104" s="811"/>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275</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12" t="s">
        <v>462</v>
      </c>
      <c r="B108" s="813"/>
      <c r="C108" s="813"/>
      <c r="D108" s="813"/>
      <c r="E108" s="813"/>
      <c r="F108" s="813"/>
      <c r="G108" s="813"/>
      <c r="H108" s="813"/>
      <c r="I108" s="813"/>
      <c r="J108" s="813"/>
      <c r="K108" s="813"/>
      <c r="L108" s="813"/>
      <c r="M108" s="813"/>
      <c r="N108" s="813"/>
      <c r="O108" s="813"/>
      <c r="P108" s="813"/>
      <c r="Q108" s="813"/>
      <c r="R108" s="813"/>
      <c r="S108" s="813"/>
      <c r="T108" s="813"/>
      <c r="U108" s="813"/>
      <c r="V108" s="813"/>
      <c r="W108" s="813"/>
      <c r="X108" s="813"/>
      <c r="Y108" s="813"/>
      <c r="Z108" s="813"/>
      <c r="AA108" s="813"/>
      <c r="AB108" s="813"/>
      <c r="AC108" s="813"/>
      <c r="AD108" s="813"/>
      <c r="AE108" s="813"/>
      <c r="AF108" s="813"/>
      <c r="AG108" s="813"/>
      <c r="AH108" s="813"/>
      <c r="AI108" s="813"/>
      <c r="AJ108" s="813"/>
      <c r="AK108" s="813"/>
      <c r="AL108" s="813"/>
      <c r="AM108" s="813"/>
      <c r="AN108" s="813"/>
      <c r="AO108" s="813"/>
      <c r="AP108" s="813"/>
      <c r="AQ108" s="813"/>
      <c r="AR108" s="813"/>
      <c r="AS108" s="813"/>
      <c r="AT108" s="814"/>
      <c r="AU108" s="812" t="s">
        <v>193</v>
      </c>
      <c r="AV108" s="813"/>
      <c r="AW108" s="813"/>
      <c r="AX108" s="813"/>
      <c r="AY108" s="813"/>
      <c r="AZ108" s="813"/>
      <c r="BA108" s="813"/>
      <c r="BB108" s="813"/>
      <c r="BC108" s="813"/>
      <c r="BD108" s="813"/>
      <c r="BE108" s="813"/>
      <c r="BF108" s="813"/>
      <c r="BG108" s="813"/>
      <c r="BH108" s="813"/>
      <c r="BI108" s="813"/>
      <c r="BJ108" s="813"/>
      <c r="BK108" s="813"/>
      <c r="BL108" s="813"/>
      <c r="BM108" s="813"/>
      <c r="BN108" s="813"/>
      <c r="BO108" s="813"/>
      <c r="BP108" s="813"/>
      <c r="BQ108" s="813"/>
      <c r="BR108" s="813"/>
      <c r="BS108" s="813"/>
      <c r="BT108" s="813"/>
      <c r="BU108" s="813"/>
      <c r="BV108" s="813"/>
      <c r="BW108" s="813"/>
      <c r="BX108" s="813"/>
      <c r="BY108" s="813"/>
      <c r="BZ108" s="813"/>
      <c r="CA108" s="813"/>
      <c r="CB108" s="813"/>
      <c r="CC108" s="813"/>
      <c r="CD108" s="813"/>
      <c r="CE108" s="813"/>
      <c r="CF108" s="813"/>
      <c r="CG108" s="813"/>
      <c r="CH108" s="813"/>
      <c r="CI108" s="813"/>
      <c r="CJ108" s="813"/>
      <c r="CK108" s="813"/>
      <c r="CL108" s="813"/>
      <c r="CM108" s="813"/>
      <c r="CN108" s="813"/>
      <c r="CO108" s="813"/>
      <c r="CP108" s="813"/>
      <c r="CQ108" s="813"/>
      <c r="CR108" s="813"/>
      <c r="CS108" s="813"/>
      <c r="CT108" s="813"/>
      <c r="CU108" s="813"/>
      <c r="CV108" s="813"/>
      <c r="CW108" s="813"/>
      <c r="CX108" s="813"/>
      <c r="CY108" s="813"/>
      <c r="CZ108" s="813"/>
      <c r="DA108" s="813"/>
      <c r="DB108" s="813"/>
      <c r="DC108" s="813"/>
      <c r="DD108" s="813"/>
      <c r="DE108" s="813"/>
      <c r="DF108" s="813"/>
      <c r="DG108" s="813"/>
      <c r="DH108" s="813"/>
      <c r="DI108" s="813"/>
      <c r="DJ108" s="813"/>
      <c r="DK108" s="813"/>
      <c r="DL108" s="813"/>
      <c r="DM108" s="813"/>
      <c r="DN108" s="813"/>
      <c r="DO108" s="813"/>
      <c r="DP108" s="813"/>
      <c r="DQ108" s="813"/>
      <c r="DR108" s="813"/>
      <c r="DS108" s="813"/>
      <c r="DT108" s="813"/>
      <c r="DU108" s="813"/>
      <c r="DV108" s="813"/>
      <c r="DW108" s="813"/>
      <c r="DX108" s="813"/>
      <c r="DY108" s="813"/>
      <c r="DZ108" s="814"/>
    </row>
    <row r="109" spans="1:131" s="48" customFormat="1" ht="26.25" customHeight="1" x14ac:dyDescent="0.2">
      <c r="A109" s="815" t="s">
        <v>463</v>
      </c>
      <c r="B109" s="816"/>
      <c r="C109" s="816"/>
      <c r="D109" s="816"/>
      <c r="E109" s="816"/>
      <c r="F109" s="816"/>
      <c r="G109" s="816"/>
      <c r="H109" s="816"/>
      <c r="I109" s="816"/>
      <c r="J109" s="816"/>
      <c r="K109" s="816"/>
      <c r="L109" s="816"/>
      <c r="M109" s="816"/>
      <c r="N109" s="816"/>
      <c r="O109" s="816"/>
      <c r="P109" s="816"/>
      <c r="Q109" s="816"/>
      <c r="R109" s="816"/>
      <c r="S109" s="816"/>
      <c r="T109" s="816"/>
      <c r="U109" s="816"/>
      <c r="V109" s="816"/>
      <c r="W109" s="816"/>
      <c r="X109" s="816"/>
      <c r="Y109" s="816"/>
      <c r="Z109" s="817"/>
      <c r="AA109" s="818" t="s">
        <v>464</v>
      </c>
      <c r="AB109" s="816"/>
      <c r="AC109" s="816"/>
      <c r="AD109" s="816"/>
      <c r="AE109" s="817"/>
      <c r="AF109" s="818" t="s">
        <v>466</v>
      </c>
      <c r="AG109" s="816"/>
      <c r="AH109" s="816"/>
      <c r="AI109" s="816"/>
      <c r="AJ109" s="817"/>
      <c r="AK109" s="818" t="s">
        <v>180</v>
      </c>
      <c r="AL109" s="816"/>
      <c r="AM109" s="816"/>
      <c r="AN109" s="816"/>
      <c r="AO109" s="817"/>
      <c r="AP109" s="818" t="s">
        <v>467</v>
      </c>
      <c r="AQ109" s="816"/>
      <c r="AR109" s="816"/>
      <c r="AS109" s="816"/>
      <c r="AT109" s="819"/>
      <c r="AU109" s="815" t="s">
        <v>463</v>
      </c>
      <c r="AV109" s="816"/>
      <c r="AW109" s="816"/>
      <c r="AX109" s="816"/>
      <c r="AY109" s="816"/>
      <c r="AZ109" s="816"/>
      <c r="BA109" s="816"/>
      <c r="BB109" s="816"/>
      <c r="BC109" s="816"/>
      <c r="BD109" s="816"/>
      <c r="BE109" s="816"/>
      <c r="BF109" s="816"/>
      <c r="BG109" s="816"/>
      <c r="BH109" s="816"/>
      <c r="BI109" s="816"/>
      <c r="BJ109" s="816"/>
      <c r="BK109" s="816"/>
      <c r="BL109" s="816"/>
      <c r="BM109" s="816"/>
      <c r="BN109" s="816"/>
      <c r="BO109" s="816"/>
      <c r="BP109" s="817"/>
      <c r="BQ109" s="818" t="s">
        <v>464</v>
      </c>
      <c r="BR109" s="816"/>
      <c r="BS109" s="816"/>
      <c r="BT109" s="816"/>
      <c r="BU109" s="817"/>
      <c r="BV109" s="818" t="s">
        <v>466</v>
      </c>
      <c r="BW109" s="816"/>
      <c r="BX109" s="816"/>
      <c r="BY109" s="816"/>
      <c r="BZ109" s="817"/>
      <c r="CA109" s="818" t="s">
        <v>180</v>
      </c>
      <c r="CB109" s="816"/>
      <c r="CC109" s="816"/>
      <c r="CD109" s="816"/>
      <c r="CE109" s="817"/>
      <c r="CF109" s="820" t="s">
        <v>467</v>
      </c>
      <c r="CG109" s="820"/>
      <c r="CH109" s="820"/>
      <c r="CI109" s="820"/>
      <c r="CJ109" s="820"/>
      <c r="CK109" s="818" t="s">
        <v>92</v>
      </c>
      <c r="CL109" s="816"/>
      <c r="CM109" s="816"/>
      <c r="CN109" s="816"/>
      <c r="CO109" s="816"/>
      <c r="CP109" s="816"/>
      <c r="CQ109" s="816"/>
      <c r="CR109" s="816"/>
      <c r="CS109" s="816"/>
      <c r="CT109" s="816"/>
      <c r="CU109" s="816"/>
      <c r="CV109" s="816"/>
      <c r="CW109" s="816"/>
      <c r="CX109" s="816"/>
      <c r="CY109" s="816"/>
      <c r="CZ109" s="816"/>
      <c r="DA109" s="816"/>
      <c r="DB109" s="816"/>
      <c r="DC109" s="816"/>
      <c r="DD109" s="816"/>
      <c r="DE109" s="816"/>
      <c r="DF109" s="817"/>
      <c r="DG109" s="818" t="s">
        <v>464</v>
      </c>
      <c r="DH109" s="816"/>
      <c r="DI109" s="816"/>
      <c r="DJ109" s="816"/>
      <c r="DK109" s="817"/>
      <c r="DL109" s="818" t="s">
        <v>466</v>
      </c>
      <c r="DM109" s="816"/>
      <c r="DN109" s="816"/>
      <c r="DO109" s="816"/>
      <c r="DP109" s="817"/>
      <c r="DQ109" s="818" t="s">
        <v>180</v>
      </c>
      <c r="DR109" s="816"/>
      <c r="DS109" s="816"/>
      <c r="DT109" s="816"/>
      <c r="DU109" s="817"/>
      <c r="DV109" s="818" t="s">
        <v>467</v>
      </c>
      <c r="DW109" s="816"/>
      <c r="DX109" s="816"/>
      <c r="DY109" s="816"/>
      <c r="DZ109" s="819"/>
    </row>
    <row r="110" spans="1:131" s="48" customFormat="1" ht="26.25" customHeight="1" x14ac:dyDescent="0.2">
      <c r="A110" s="821" t="s">
        <v>326</v>
      </c>
      <c r="B110" s="822"/>
      <c r="C110" s="822"/>
      <c r="D110" s="822"/>
      <c r="E110" s="822"/>
      <c r="F110" s="822"/>
      <c r="G110" s="822"/>
      <c r="H110" s="822"/>
      <c r="I110" s="822"/>
      <c r="J110" s="822"/>
      <c r="K110" s="822"/>
      <c r="L110" s="822"/>
      <c r="M110" s="822"/>
      <c r="N110" s="822"/>
      <c r="O110" s="822"/>
      <c r="P110" s="822"/>
      <c r="Q110" s="822"/>
      <c r="R110" s="822"/>
      <c r="S110" s="822"/>
      <c r="T110" s="822"/>
      <c r="U110" s="822"/>
      <c r="V110" s="822"/>
      <c r="W110" s="822"/>
      <c r="X110" s="822"/>
      <c r="Y110" s="822"/>
      <c r="Z110" s="823"/>
      <c r="AA110" s="824">
        <v>1472474</v>
      </c>
      <c r="AB110" s="825"/>
      <c r="AC110" s="825"/>
      <c r="AD110" s="825"/>
      <c r="AE110" s="826"/>
      <c r="AF110" s="827">
        <v>1438329</v>
      </c>
      <c r="AG110" s="825"/>
      <c r="AH110" s="825"/>
      <c r="AI110" s="825"/>
      <c r="AJ110" s="826"/>
      <c r="AK110" s="827">
        <v>1498287</v>
      </c>
      <c r="AL110" s="825"/>
      <c r="AM110" s="825"/>
      <c r="AN110" s="825"/>
      <c r="AO110" s="826"/>
      <c r="AP110" s="828">
        <v>19.899999999999999</v>
      </c>
      <c r="AQ110" s="829"/>
      <c r="AR110" s="829"/>
      <c r="AS110" s="829"/>
      <c r="AT110" s="830"/>
      <c r="AU110" s="886" t="s">
        <v>120</v>
      </c>
      <c r="AV110" s="887"/>
      <c r="AW110" s="887"/>
      <c r="AX110" s="887"/>
      <c r="AY110" s="887"/>
      <c r="AZ110" s="831" t="s">
        <v>469</v>
      </c>
      <c r="BA110" s="822"/>
      <c r="BB110" s="822"/>
      <c r="BC110" s="822"/>
      <c r="BD110" s="822"/>
      <c r="BE110" s="822"/>
      <c r="BF110" s="822"/>
      <c r="BG110" s="822"/>
      <c r="BH110" s="822"/>
      <c r="BI110" s="822"/>
      <c r="BJ110" s="822"/>
      <c r="BK110" s="822"/>
      <c r="BL110" s="822"/>
      <c r="BM110" s="822"/>
      <c r="BN110" s="822"/>
      <c r="BO110" s="822"/>
      <c r="BP110" s="823"/>
      <c r="BQ110" s="832">
        <v>16635799</v>
      </c>
      <c r="BR110" s="833"/>
      <c r="BS110" s="833"/>
      <c r="BT110" s="833"/>
      <c r="BU110" s="833"/>
      <c r="BV110" s="833">
        <v>15944922</v>
      </c>
      <c r="BW110" s="833"/>
      <c r="BX110" s="833"/>
      <c r="BY110" s="833"/>
      <c r="BZ110" s="833"/>
      <c r="CA110" s="833">
        <v>14895911</v>
      </c>
      <c r="CB110" s="833"/>
      <c r="CC110" s="833"/>
      <c r="CD110" s="833"/>
      <c r="CE110" s="833"/>
      <c r="CF110" s="834">
        <v>198.2</v>
      </c>
      <c r="CG110" s="835"/>
      <c r="CH110" s="835"/>
      <c r="CI110" s="835"/>
      <c r="CJ110" s="835"/>
      <c r="CK110" s="892" t="s">
        <v>384</v>
      </c>
      <c r="CL110" s="893"/>
      <c r="CM110" s="831" t="s">
        <v>60</v>
      </c>
      <c r="CN110" s="822"/>
      <c r="CO110" s="822"/>
      <c r="CP110" s="822"/>
      <c r="CQ110" s="822"/>
      <c r="CR110" s="822"/>
      <c r="CS110" s="822"/>
      <c r="CT110" s="822"/>
      <c r="CU110" s="822"/>
      <c r="CV110" s="822"/>
      <c r="CW110" s="822"/>
      <c r="CX110" s="822"/>
      <c r="CY110" s="822"/>
      <c r="CZ110" s="822"/>
      <c r="DA110" s="822"/>
      <c r="DB110" s="822"/>
      <c r="DC110" s="822"/>
      <c r="DD110" s="822"/>
      <c r="DE110" s="822"/>
      <c r="DF110" s="823"/>
      <c r="DG110" s="832" t="s">
        <v>192</v>
      </c>
      <c r="DH110" s="833"/>
      <c r="DI110" s="833"/>
      <c r="DJ110" s="833"/>
      <c r="DK110" s="833"/>
      <c r="DL110" s="833" t="s">
        <v>192</v>
      </c>
      <c r="DM110" s="833"/>
      <c r="DN110" s="833"/>
      <c r="DO110" s="833"/>
      <c r="DP110" s="833"/>
      <c r="DQ110" s="833" t="s">
        <v>192</v>
      </c>
      <c r="DR110" s="833"/>
      <c r="DS110" s="833"/>
      <c r="DT110" s="833"/>
      <c r="DU110" s="833"/>
      <c r="DV110" s="836" t="s">
        <v>192</v>
      </c>
      <c r="DW110" s="836"/>
      <c r="DX110" s="836"/>
      <c r="DY110" s="836"/>
      <c r="DZ110" s="837"/>
    </row>
    <row r="111" spans="1:131" s="48" customFormat="1" ht="26.25" customHeight="1" x14ac:dyDescent="0.2">
      <c r="A111" s="838" t="s">
        <v>448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839"/>
      <c r="AA111" s="840" t="s">
        <v>192</v>
      </c>
      <c r="AB111" s="841"/>
      <c r="AC111" s="841"/>
      <c r="AD111" s="841"/>
      <c r="AE111" s="842"/>
      <c r="AF111" s="843" t="s">
        <v>192</v>
      </c>
      <c r="AG111" s="841"/>
      <c r="AH111" s="841"/>
      <c r="AI111" s="841"/>
      <c r="AJ111" s="842"/>
      <c r="AK111" s="843" t="s">
        <v>192</v>
      </c>
      <c r="AL111" s="841"/>
      <c r="AM111" s="841"/>
      <c r="AN111" s="841"/>
      <c r="AO111" s="842"/>
      <c r="AP111" s="844" t="s">
        <v>192</v>
      </c>
      <c r="AQ111" s="845"/>
      <c r="AR111" s="845"/>
      <c r="AS111" s="845"/>
      <c r="AT111" s="846"/>
      <c r="AU111" s="888"/>
      <c r="AV111" s="889"/>
      <c r="AW111" s="889"/>
      <c r="AX111" s="889"/>
      <c r="AY111" s="889"/>
      <c r="AZ111" s="847" t="s">
        <v>470</v>
      </c>
      <c r="BA111" s="848"/>
      <c r="BB111" s="848"/>
      <c r="BC111" s="848"/>
      <c r="BD111" s="848"/>
      <c r="BE111" s="848"/>
      <c r="BF111" s="848"/>
      <c r="BG111" s="848"/>
      <c r="BH111" s="848"/>
      <c r="BI111" s="848"/>
      <c r="BJ111" s="848"/>
      <c r="BK111" s="848"/>
      <c r="BL111" s="848"/>
      <c r="BM111" s="848"/>
      <c r="BN111" s="848"/>
      <c r="BO111" s="848"/>
      <c r="BP111" s="849"/>
      <c r="BQ111" s="850">
        <v>3228063</v>
      </c>
      <c r="BR111" s="851"/>
      <c r="BS111" s="851"/>
      <c r="BT111" s="851"/>
      <c r="BU111" s="851"/>
      <c r="BV111" s="851">
        <v>3346015</v>
      </c>
      <c r="BW111" s="851"/>
      <c r="BX111" s="851"/>
      <c r="BY111" s="851"/>
      <c r="BZ111" s="851"/>
      <c r="CA111" s="851">
        <v>3098653</v>
      </c>
      <c r="CB111" s="851"/>
      <c r="CC111" s="851"/>
      <c r="CD111" s="851"/>
      <c r="CE111" s="851"/>
      <c r="CF111" s="852">
        <v>41.2</v>
      </c>
      <c r="CG111" s="853"/>
      <c r="CH111" s="853"/>
      <c r="CI111" s="853"/>
      <c r="CJ111" s="853"/>
      <c r="CK111" s="894"/>
      <c r="CL111" s="895"/>
      <c r="CM111" s="847" t="s">
        <v>136</v>
      </c>
      <c r="CN111" s="848"/>
      <c r="CO111" s="848"/>
      <c r="CP111" s="848"/>
      <c r="CQ111" s="848"/>
      <c r="CR111" s="848"/>
      <c r="CS111" s="848"/>
      <c r="CT111" s="848"/>
      <c r="CU111" s="848"/>
      <c r="CV111" s="848"/>
      <c r="CW111" s="848"/>
      <c r="CX111" s="848"/>
      <c r="CY111" s="848"/>
      <c r="CZ111" s="848"/>
      <c r="DA111" s="848"/>
      <c r="DB111" s="848"/>
      <c r="DC111" s="848"/>
      <c r="DD111" s="848"/>
      <c r="DE111" s="848"/>
      <c r="DF111" s="849"/>
      <c r="DG111" s="850" t="s">
        <v>192</v>
      </c>
      <c r="DH111" s="851"/>
      <c r="DI111" s="851"/>
      <c r="DJ111" s="851"/>
      <c r="DK111" s="851"/>
      <c r="DL111" s="851" t="s">
        <v>192</v>
      </c>
      <c r="DM111" s="851"/>
      <c r="DN111" s="851"/>
      <c r="DO111" s="851"/>
      <c r="DP111" s="851"/>
      <c r="DQ111" s="851" t="s">
        <v>192</v>
      </c>
      <c r="DR111" s="851"/>
      <c r="DS111" s="851"/>
      <c r="DT111" s="851"/>
      <c r="DU111" s="851"/>
      <c r="DV111" s="854" t="s">
        <v>192</v>
      </c>
      <c r="DW111" s="854"/>
      <c r="DX111" s="854"/>
      <c r="DY111" s="854"/>
      <c r="DZ111" s="855"/>
    </row>
    <row r="112" spans="1:131" s="48" customFormat="1" ht="26.25" customHeight="1" x14ac:dyDescent="0.2">
      <c r="A112" s="1004" t="s">
        <v>149</v>
      </c>
      <c r="B112" s="1005"/>
      <c r="C112" s="848" t="s">
        <v>472</v>
      </c>
      <c r="D112" s="848"/>
      <c r="E112" s="848"/>
      <c r="F112" s="848"/>
      <c r="G112" s="848"/>
      <c r="H112" s="848"/>
      <c r="I112" s="848"/>
      <c r="J112" s="848"/>
      <c r="K112" s="848"/>
      <c r="L112" s="848"/>
      <c r="M112" s="848"/>
      <c r="N112" s="848"/>
      <c r="O112" s="848"/>
      <c r="P112" s="848"/>
      <c r="Q112" s="848"/>
      <c r="R112" s="848"/>
      <c r="S112" s="848"/>
      <c r="T112" s="848"/>
      <c r="U112" s="848"/>
      <c r="V112" s="848"/>
      <c r="W112" s="848"/>
      <c r="X112" s="848"/>
      <c r="Y112" s="848"/>
      <c r="Z112" s="849"/>
      <c r="AA112" s="840" t="s">
        <v>192</v>
      </c>
      <c r="AB112" s="841"/>
      <c r="AC112" s="841"/>
      <c r="AD112" s="841"/>
      <c r="AE112" s="842"/>
      <c r="AF112" s="843" t="s">
        <v>192</v>
      </c>
      <c r="AG112" s="841"/>
      <c r="AH112" s="841"/>
      <c r="AI112" s="841"/>
      <c r="AJ112" s="842"/>
      <c r="AK112" s="843" t="s">
        <v>192</v>
      </c>
      <c r="AL112" s="841"/>
      <c r="AM112" s="841"/>
      <c r="AN112" s="841"/>
      <c r="AO112" s="842"/>
      <c r="AP112" s="844" t="s">
        <v>192</v>
      </c>
      <c r="AQ112" s="845"/>
      <c r="AR112" s="845"/>
      <c r="AS112" s="845"/>
      <c r="AT112" s="846"/>
      <c r="AU112" s="888"/>
      <c r="AV112" s="889"/>
      <c r="AW112" s="889"/>
      <c r="AX112" s="889"/>
      <c r="AY112" s="889"/>
      <c r="AZ112" s="847" t="s">
        <v>263</v>
      </c>
      <c r="BA112" s="848"/>
      <c r="BB112" s="848"/>
      <c r="BC112" s="848"/>
      <c r="BD112" s="848"/>
      <c r="BE112" s="848"/>
      <c r="BF112" s="848"/>
      <c r="BG112" s="848"/>
      <c r="BH112" s="848"/>
      <c r="BI112" s="848"/>
      <c r="BJ112" s="848"/>
      <c r="BK112" s="848"/>
      <c r="BL112" s="848"/>
      <c r="BM112" s="848"/>
      <c r="BN112" s="848"/>
      <c r="BO112" s="848"/>
      <c r="BP112" s="849"/>
      <c r="BQ112" s="850">
        <v>1986072</v>
      </c>
      <c r="BR112" s="851"/>
      <c r="BS112" s="851"/>
      <c r="BT112" s="851"/>
      <c r="BU112" s="851"/>
      <c r="BV112" s="851">
        <v>1750315</v>
      </c>
      <c r="BW112" s="851"/>
      <c r="BX112" s="851"/>
      <c r="BY112" s="851"/>
      <c r="BZ112" s="851"/>
      <c r="CA112" s="851">
        <v>2468525</v>
      </c>
      <c r="CB112" s="851"/>
      <c r="CC112" s="851"/>
      <c r="CD112" s="851"/>
      <c r="CE112" s="851"/>
      <c r="CF112" s="852">
        <v>32.799999999999997</v>
      </c>
      <c r="CG112" s="853"/>
      <c r="CH112" s="853"/>
      <c r="CI112" s="853"/>
      <c r="CJ112" s="853"/>
      <c r="CK112" s="894"/>
      <c r="CL112" s="895"/>
      <c r="CM112" s="847" t="s">
        <v>391</v>
      </c>
      <c r="CN112" s="848"/>
      <c r="CO112" s="848"/>
      <c r="CP112" s="848"/>
      <c r="CQ112" s="848"/>
      <c r="CR112" s="848"/>
      <c r="CS112" s="848"/>
      <c r="CT112" s="848"/>
      <c r="CU112" s="848"/>
      <c r="CV112" s="848"/>
      <c r="CW112" s="848"/>
      <c r="CX112" s="848"/>
      <c r="CY112" s="848"/>
      <c r="CZ112" s="848"/>
      <c r="DA112" s="848"/>
      <c r="DB112" s="848"/>
      <c r="DC112" s="848"/>
      <c r="DD112" s="848"/>
      <c r="DE112" s="848"/>
      <c r="DF112" s="849"/>
      <c r="DG112" s="850" t="s">
        <v>192</v>
      </c>
      <c r="DH112" s="851"/>
      <c r="DI112" s="851"/>
      <c r="DJ112" s="851"/>
      <c r="DK112" s="851"/>
      <c r="DL112" s="851" t="s">
        <v>192</v>
      </c>
      <c r="DM112" s="851"/>
      <c r="DN112" s="851"/>
      <c r="DO112" s="851"/>
      <c r="DP112" s="851"/>
      <c r="DQ112" s="851" t="s">
        <v>192</v>
      </c>
      <c r="DR112" s="851"/>
      <c r="DS112" s="851"/>
      <c r="DT112" s="851"/>
      <c r="DU112" s="851"/>
      <c r="DV112" s="854" t="s">
        <v>192</v>
      </c>
      <c r="DW112" s="854"/>
      <c r="DX112" s="854"/>
      <c r="DY112" s="854"/>
      <c r="DZ112" s="855"/>
    </row>
    <row r="113" spans="1:130" s="48" customFormat="1" ht="26.25" customHeight="1" x14ac:dyDescent="0.2">
      <c r="A113" s="1006"/>
      <c r="B113" s="1007"/>
      <c r="C113" s="848" t="s">
        <v>473</v>
      </c>
      <c r="D113" s="848"/>
      <c r="E113" s="848"/>
      <c r="F113" s="848"/>
      <c r="G113" s="848"/>
      <c r="H113" s="848"/>
      <c r="I113" s="848"/>
      <c r="J113" s="848"/>
      <c r="K113" s="848"/>
      <c r="L113" s="848"/>
      <c r="M113" s="848"/>
      <c r="N113" s="848"/>
      <c r="O113" s="848"/>
      <c r="P113" s="848"/>
      <c r="Q113" s="848"/>
      <c r="R113" s="848"/>
      <c r="S113" s="848"/>
      <c r="T113" s="848"/>
      <c r="U113" s="848"/>
      <c r="V113" s="848"/>
      <c r="W113" s="848"/>
      <c r="X113" s="848"/>
      <c r="Y113" s="848"/>
      <c r="Z113" s="849"/>
      <c r="AA113" s="840">
        <v>160674</v>
      </c>
      <c r="AB113" s="841"/>
      <c r="AC113" s="841"/>
      <c r="AD113" s="841"/>
      <c r="AE113" s="842"/>
      <c r="AF113" s="843">
        <v>180253</v>
      </c>
      <c r="AG113" s="841"/>
      <c r="AH113" s="841"/>
      <c r="AI113" s="841"/>
      <c r="AJ113" s="842"/>
      <c r="AK113" s="843">
        <v>342364</v>
      </c>
      <c r="AL113" s="841"/>
      <c r="AM113" s="841"/>
      <c r="AN113" s="841"/>
      <c r="AO113" s="842"/>
      <c r="AP113" s="844">
        <v>4.5999999999999996</v>
      </c>
      <c r="AQ113" s="845"/>
      <c r="AR113" s="845"/>
      <c r="AS113" s="845"/>
      <c r="AT113" s="846"/>
      <c r="AU113" s="888"/>
      <c r="AV113" s="889"/>
      <c r="AW113" s="889"/>
      <c r="AX113" s="889"/>
      <c r="AY113" s="889"/>
      <c r="AZ113" s="847" t="s">
        <v>196</v>
      </c>
      <c r="BA113" s="848"/>
      <c r="BB113" s="848"/>
      <c r="BC113" s="848"/>
      <c r="BD113" s="848"/>
      <c r="BE113" s="848"/>
      <c r="BF113" s="848"/>
      <c r="BG113" s="848"/>
      <c r="BH113" s="848"/>
      <c r="BI113" s="848"/>
      <c r="BJ113" s="848"/>
      <c r="BK113" s="848"/>
      <c r="BL113" s="848"/>
      <c r="BM113" s="848"/>
      <c r="BN113" s="848"/>
      <c r="BO113" s="848"/>
      <c r="BP113" s="849"/>
      <c r="BQ113" s="850">
        <v>2687401</v>
      </c>
      <c r="BR113" s="851"/>
      <c r="BS113" s="851"/>
      <c r="BT113" s="851"/>
      <c r="BU113" s="851"/>
      <c r="BV113" s="851">
        <v>2532613</v>
      </c>
      <c r="BW113" s="851"/>
      <c r="BX113" s="851"/>
      <c r="BY113" s="851"/>
      <c r="BZ113" s="851"/>
      <c r="CA113" s="851">
        <v>2368651</v>
      </c>
      <c r="CB113" s="851"/>
      <c r="CC113" s="851"/>
      <c r="CD113" s="851"/>
      <c r="CE113" s="851"/>
      <c r="CF113" s="852">
        <v>31.5</v>
      </c>
      <c r="CG113" s="853"/>
      <c r="CH113" s="853"/>
      <c r="CI113" s="853"/>
      <c r="CJ113" s="853"/>
      <c r="CK113" s="894"/>
      <c r="CL113" s="895"/>
      <c r="CM113" s="847" t="s">
        <v>401</v>
      </c>
      <c r="CN113" s="848"/>
      <c r="CO113" s="848"/>
      <c r="CP113" s="848"/>
      <c r="CQ113" s="848"/>
      <c r="CR113" s="848"/>
      <c r="CS113" s="848"/>
      <c r="CT113" s="848"/>
      <c r="CU113" s="848"/>
      <c r="CV113" s="848"/>
      <c r="CW113" s="848"/>
      <c r="CX113" s="848"/>
      <c r="CY113" s="848"/>
      <c r="CZ113" s="848"/>
      <c r="DA113" s="848"/>
      <c r="DB113" s="848"/>
      <c r="DC113" s="848"/>
      <c r="DD113" s="848"/>
      <c r="DE113" s="848"/>
      <c r="DF113" s="849"/>
      <c r="DG113" s="840" t="s">
        <v>192</v>
      </c>
      <c r="DH113" s="841"/>
      <c r="DI113" s="841"/>
      <c r="DJ113" s="841"/>
      <c r="DK113" s="842"/>
      <c r="DL113" s="843" t="s">
        <v>192</v>
      </c>
      <c r="DM113" s="841"/>
      <c r="DN113" s="841"/>
      <c r="DO113" s="841"/>
      <c r="DP113" s="842"/>
      <c r="DQ113" s="843" t="s">
        <v>192</v>
      </c>
      <c r="DR113" s="841"/>
      <c r="DS113" s="841"/>
      <c r="DT113" s="841"/>
      <c r="DU113" s="842"/>
      <c r="DV113" s="844" t="s">
        <v>192</v>
      </c>
      <c r="DW113" s="845"/>
      <c r="DX113" s="845"/>
      <c r="DY113" s="845"/>
      <c r="DZ113" s="846"/>
    </row>
    <row r="114" spans="1:130" s="48" customFormat="1" ht="26.25" customHeight="1" x14ac:dyDescent="0.2">
      <c r="A114" s="1006"/>
      <c r="B114" s="1007"/>
      <c r="C114" s="848" t="s">
        <v>475</v>
      </c>
      <c r="D114" s="848"/>
      <c r="E114" s="848"/>
      <c r="F114" s="848"/>
      <c r="G114" s="848"/>
      <c r="H114" s="848"/>
      <c r="I114" s="848"/>
      <c r="J114" s="848"/>
      <c r="K114" s="848"/>
      <c r="L114" s="848"/>
      <c r="M114" s="848"/>
      <c r="N114" s="848"/>
      <c r="O114" s="848"/>
      <c r="P114" s="848"/>
      <c r="Q114" s="848"/>
      <c r="R114" s="848"/>
      <c r="S114" s="848"/>
      <c r="T114" s="848"/>
      <c r="U114" s="848"/>
      <c r="V114" s="848"/>
      <c r="W114" s="848"/>
      <c r="X114" s="848"/>
      <c r="Y114" s="848"/>
      <c r="Z114" s="849"/>
      <c r="AA114" s="840">
        <v>278504</v>
      </c>
      <c r="AB114" s="841"/>
      <c r="AC114" s="841"/>
      <c r="AD114" s="841"/>
      <c r="AE114" s="842"/>
      <c r="AF114" s="843">
        <v>284599</v>
      </c>
      <c r="AG114" s="841"/>
      <c r="AH114" s="841"/>
      <c r="AI114" s="841"/>
      <c r="AJ114" s="842"/>
      <c r="AK114" s="843">
        <v>295551</v>
      </c>
      <c r="AL114" s="841"/>
      <c r="AM114" s="841"/>
      <c r="AN114" s="841"/>
      <c r="AO114" s="842"/>
      <c r="AP114" s="844">
        <v>3.9</v>
      </c>
      <c r="AQ114" s="845"/>
      <c r="AR114" s="845"/>
      <c r="AS114" s="845"/>
      <c r="AT114" s="846"/>
      <c r="AU114" s="888"/>
      <c r="AV114" s="889"/>
      <c r="AW114" s="889"/>
      <c r="AX114" s="889"/>
      <c r="AY114" s="889"/>
      <c r="AZ114" s="847" t="s">
        <v>476</v>
      </c>
      <c r="BA114" s="848"/>
      <c r="BB114" s="848"/>
      <c r="BC114" s="848"/>
      <c r="BD114" s="848"/>
      <c r="BE114" s="848"/>
      <c r="BF114" s="848"/>
      <c r="BG114" s="848"/>
      <c r="BH114" s="848"/>
      <c r="BI114" s="848"/>
      <c r="BJ114" s="848"/>
      <c r="BK114" s="848"/>
      <c r="BL114" s="848"/>
      <c r="BM114" s="848"/>
      <c r="BN114" s="848"/>
      <c r="BO114" s="848"/>
      <c r="BP114" s="849"/>
      <c r="BQ114" s="850">
        <v>1674672</v>
      </c>
      <c r="BR114" s="851"/>
      <c r="BS114" s="851"/>
      <c r="BT114" s="851"/>
      <c r="BU114" s="851"/>
      <c r="BV114" s="851">
        <v>1634011</v>
      </c>
      <c r="BW114" s="851"/>
      <c r="BX114" s="851"/>
      <c r="BY114" s="851"/>
      <c r="BZ114" s="851"/>
      <c r="CA114" s="851">
        <v>1599729</v>
      </c>
      <c r="CB114" s="851"/>
      <c r="CC114" s="851"/>
      <c r="CD114" s="851"/>
      <c r="CE114" s="851"/>
      <c r="CF114" s="852">
        <v>21.3</v>
      </c>
      <c r="CG114" s="853"/>
      <c r="CH114" s="853"/>
      <c r="CI114" s="853"/>
      <c r="CJ114" s="853"/>
      <c r="CK114" s="894"/>
      <c r="CL114" s="895"/>
      <c r="CM114" s="847" t="s">
        <v>477</v>
      </c>
      <c r="CN114" s="848"/>
      <c r="CO114" s="848"/>
      <c r="CP114" s="848"/>
      <c r="CQ114" s="848"/>
      <c r="CR114" s="848"/>
      <c r="CS114" s="848"/>
      <c r="CT114" s="848"/>
      <c r="CU114" s="848"/>
      <c r="CV114" s="848"/>
      <c r="CW114" s="848"/>
      <c r="CX114" s="848"/>
      <c r="CY114" s="848"/>
      <c r="CZ114" s="848"/>
      <c r="DA114" s="848"/>
      <c r="DB114" s="848"/>
      <c r="DC114" s="848"/>
      <c r="DD114" s="848"/>
      <c r="DE114" s="848"/>
      <c r="DF114" s="849"/>
      <c r="DG114" s="840" t="s">
        <v>192</v>
      </c>
      <c r="DH114" s="841"/>
      <c r="DI114" s="841"/>
      <c r="DJ114" s="841"/>
      <c r="DK114" s="842"/>
      <c r="DL114" s="843" t="s">
        <v>192</v>
      </c>
      <c r="DM114" s="841"/>
      <c r="DN114" s="841"/>
      <c r="DO114" s="841"/>
      <c r="DP114" s="842"/>
      <c r="DQ114" s="843" t="s">
        <v>192</v>
      </c>
      <c r="DR114" s="841"/>
      <c r="DS114" s="841"/>
      <c r="DT114" s="841"/>
      <c r="DU114" s="842"/>
      <c r="DV114" s="844" t="s">
        <v>192</v>
      </c>
      <c r="DW114" s="845"/>
      <c r="DX114" s="845"/>
      <c r="DY114" s="845"/>
      <c r="DZ114" s="846"/>
    </row>
    <row r="115" spans="1:130" s="48" customFormat="1" ht="26.25" customHeight="1" x14ac:dyDescent="0.2">
      <c r="A115" s="1006"/>
      <c r="B115" s="1007"/>
      <c r="C115" s="848" t="s">
        <v>372</v>
      </c>
      <c r="D115" s="848"/>
      <c r="E115" s="848"/>
      <c r="F115" s="848"/>
      <c r="G115" s="848"/>
      <c r="H115" s="848"/>
      <c r="I115" s="848"/>
      <c r="J115" s="848"/>
      <c r="K115" s="848"/>
      <c r="L115" s="848"/>
      <c r="M115" s="848"/>
      <c r="N115" s="848"/>
      <c r="O115" s="848"/>
      <c r="P115" s="848"/>
      <c r="Q115" s="848"/>
      <c r="R115" s="848"/>
      <c r="S115" s="848"/>
      <c r="T115" s="848"/>
      <c r="U115" s="848"/>
      <c r="V115" s="848"/>
      <c r="W115" s="848"/>
      <c r="X115" s="848"/>
      <c r="Y115" s="848"/>
      <c r="Z115" s="849"/>
      <c r="AA115" s="840">
        <v>5464</v>
      </c>
      <c r="AB115" s="841"/>
      <c r="AC115" s="841"/>
      <c r="AD115" s="841"/>
      <c r="AE115" s="842"/>
      <c r="AF115" s="843">
        <v>3605</v>
      </c>
      <c r="AG115" s="841"/>
      <c r="AH115" s="841"/>
      <c r="AI115" s="841"/>
      <c r="AJ115" s="842"/>
      <c r="AK115" s="843">
        <v>4635</v>
      </c>
      <c r="AL115" s="841"/>
      <c r="AM115" s="841"/>
      <c r="AN115" s="841"/>
      <c r="AO115" s="842"/>
      <c r="AP115" s="844">
        <v>0.1</v>
      </c>
      <c r="AQ115" s="845"/>
      <c r="AR115" s="845"/>
      <c r="AS115" s="845"/>
      <c r="AT115" s="846"/>
      <c r="AU115" s="888"/>
      <c r="AV115" s="889"/>
      <c r="AW115" s="889"/>
      <c r="AX115" s="889"/>
      <c r="AY115" s="889"/>
      <c r="AZ115" s="847" t="s">
        <v>344</v>
      </c>
      <c r="BA115" s="848"/>
      <c r="BB115" s="848"/>
      <c r="BC115" s="848"/>
      <c r="BD115" s="848"/>
      <c r="BE115" s="848"/>
      <c r="BF115" s="848"/>
      <c r="BG115" s="848"/>
      <c r="BH115" s="848"/>
      <c r="BI115" s="848"/>
      <c r="BJ115" s="848"/>
      <c r="BK115" s="848"/>
      <c r="BL115" s="848"/>
      <c r="BM115" s="848"/>
      <c r="BN115" s="848"/>
      <c r="BO115" s="848"/>
      <c r="BP115" s="849"/>
      <c r="BQ115" s="850">
        <v>4263</v>
      </c>
      <c r="BR115" s="851"/>
      <c r="BS115" s="851"/>
      <c r="BT115" s="851"/>
      <c r="BU115" s="851"/>
      <c r="BV115" s="851">
        <v>6765</v>
      </c>
      <c r="BW115" s="851"/>
      <c r="BX115" s="851"/>
      <c r="BY115" s="851"/>
      <c r="BZ115" s="851"/>
      <c r="CA115" s="851">
        <v>6851</v>
      </c>
      <c r="CB115" s="851"/>
      <c r="CC115" s="851"/>
      <c r="CD115" s="851"/>
      <c r="CE115" s="851"/>
      <c r="CF115" s="852">
        <v>0.1</v>
      </c>
      <c r="CG115" s="853"/>
      <c r="CH115" s="853"/>
      <c r="CI115" s="853"/>
      <c r="CJ115" s="853"/>
      <c r="CK115" s="894"/>
      <c r="CL115" s="895"/>
      <c r="CM115" s="847" t="s">
        <v>29</v>
      </c>
      <c r="CN115" s="848"/>
      <c r="CO115" s="848"/>
      <c r="CP115" s="848"/>
      <c r="CQ115" s="848"/>
      <c r="CR115" s="848"/>
      <c r="CS115" s="848"/>
      <c r="CT115" s="848"/>
      <c r="CU115" s="848"/>
      <c r="CV115" s="848"/>
      <c r="CW115" s="848"/>
      <c r="CX115" s="848"/>
      <c r="CY115" s="848"/>
      <c r="CZ115" s="848"/>
      <c r="DA115" s="848"/>
      <c r="DB115" s="848"/>
      <c r="DC115" s="848"/>
      <c r="DD115" s="848"/>
      <c r="DE115" s="848"/>
      <c r="DF115" s="849"/>
      <c r="DG115" s="840" t="s">
        <v>192</v>
      </c>
      <c r="DH115" s="841"/>
      <c r="DI115" s="841"/>
      <c r="DJ115" s="841"/>
      <c r="DK115" s="842"/>
      <c r="DL115" s="843" t="s">
        <v>192</v>
      </c>
      <c r="DM115" s="841"/>
      <c r="DN115" s="841"/>
      <c r="DO115" s="841"/>
      <c r="DP115" s="842"/>
      <c r="DQ115" s="843" t="s">
        <v>192</v>
      </c>
      <c r="DR115" s="841"/>
      <c r="DS115" s="841"/>
      <c r="DT115" s="841"/>
      <c r="DU115" s="842"/>
      <c r="DV115" s="844" t="s">
        <v>192</v>
      </c>
      <c r="DW115" s="845"/>
      <c r="DX115" s="845"/>
      <c r="DY115" s="845"/>
      <c r="DZ115" s="846"/>
    </row>
    <row r="116" spans="1:130" s="48" customFormat="1" ht="26.25" customHeight="1" x14ac:dyDescent="0.2">
      <c r="A116" s="1008"/>
      <c r="B116" s="1009"/>
      <c r="C116" s="871" t="s">
        <v>1</v>
      </c>
      <c r="D116" s="871"/>
      <c r="E116" s="871"/>
      <c r="F116" s="871"/>
      <c r="G116" s="871"/>
      <c r="H116" s="871"/>
      <c r="I116" s="871"/>
      <c r="J116" s="871"/>
      <c r="K116" s="871"/>
      <c r="L116" s="871"/>
      <c r="M116" s="871"/>
      <c r="N116" s="871"/>
      <c r="O116" s="871"/>
      <c r="P116" s="871"/>
      <c r="Q116" s="871"/>
      <c r="R116" s="871"/>
      <c r="S116" s="871"/>
      <c r="T116" s="871"/>
      <c r="U116" s="871"/>
      <c r="V116" s="871"/>
      <c r="W116" s="871"/>
      <c r="X116" s="871"/>
      <c r="Y116" s="871"/>
      <c r="Z116" s="872"/>
      <c r="AA116" s="840" t="s">
        <v>192</v>
      </c>
      <c r="AB116" s="841"/>
      <c r="AC116" s="841"/>
      <c r="AD116" s="841"/>
      <c r="AE116" s="842"/>
      <c r="AF116" s="843" t="s">
        <v>192</v>
      </c>
      <c r="AG116" s="841"/>
      <c r="AH116" s="841"/>
      <c r="AI116" s="841"/>
      <c r="AJ116" s="842"/>
      <c r="AK116" s="843" t="s">
        <v>192</v>
      </c>
      <c r="AL116" s="841"/>
      <c r="AM116" s="841"/>
      <c r="AN116" s="841"/>
      <c r="AO116" s="842"/>
      <c r="AP116" s="844" t="s">
        <v>192</v>
      </c>
      <c r="AQ116" s="845"/>
      <c r="AR116" s="845"/>
      <c r="AS116" s="845"/>
      <c r="AT116" s="846"/>
      <c r="AU116" s="888"/>
      <c r="AV116" s="889"/>
      <c r="AW116" s="889"/>
      <c r="AX116" s="889"/>
      <c r="AY116" s="889"/>
      <c r="AZ116" s="856" t="s">
        <v>216</v>
      </c>
      <c r="BA116" s="857"/>
      <c r="BB116" s="857"/>
      <c r="BC116" s="857"/>
      <c r="BD116" s="857"/>
      <c r="BE116" s="857"/>
      <c r="BF116" s="857"/>
      <c r="BG116" s="857"/>
      <c r="BH116" s="857"/>
      <c r="BI116" s="857"/>
      <c r="BJ116" s="857"/>
      <c r="BK116" s="857"/>
      <c r="BL116" s="857"/>
      <c r="BM116" s="857"/>
      <c r="BN116" s="857"/>
      <c r="BO116" s="857"/>
      <c r="BP116" s="858"/>
      <c r="BQ116" s="850" t="s">
        <v>192</v>
      </c>
      <c r="BR116" s="851"/>
      <c r="BS116" s="851"/>
      <c r="BT116" s="851"/>
      <c r="BU116" s="851"/>
      <c r="BV116" s="851" t="s">
        <v>192</v>
      </c>
      <c r="BW116" s="851"/>
      <c r="BX116" s="851"/>
      <c r="BY116" s="851"/>
      <c r="BZ116" s="851"/>
      <c r="CA116" s="851" t="s">
        <v>192</v>
      </c>
      <c r="CB116" s="851"/>
      <c r="CC116" s="851"/>
      <c r="CD116" s="851"/>
      <c r="CE116" s="851"/>
      <c r="CF116" s="852" t="s">
        <v>192</v>
      </c>
      <c r="CG116" s="853"/>
      <c r="CH116" s="853"/>
      <c r="CI116" s="853"/>
      <c r="CJ116" s="853"/>
      <c r="CK116" s="894"/>
      <c r="CL116" s="895"/>
      <c r="CM116" s="847" t="s">
        <v>11</v>
      </c>
      <c r="CN116" s="848"/>
      <c r="CO116" s="848"/>
      <c r="CP116" s="848"/>
      <c r="CQ116" s="848"/>
      <c r="CR116" s="848"/>
      <c r="CS116" s="848"/>
      <c r="CT116" s="848"/>
      <c r="CU116" s="848"/>
      <c r="CV116" s="848"/>
      <c r="CW116" s="848"/>
      <c r="CX116" s="848"/>
      <c r="CY116" s="848"/>
      <c r="CZ116" s="848"/>
      <c r="DA116" s="848"/>
      <c r="DB116" s="848"/>
      <c r="DC116" s="848"/>
      <c r="DD116" s="848"/>
      <c r="DE116" s="848"/>
      <c r="DF116" s="849"/>
      <c r="DG116" s="840" t="s">
        <v>192</v>
      </c>
      <c r="DH116" s="841"/>
      <c r="DI116" s="841"/>
      <c r="DJ116" s="841"/>
      <c r="DK116" s="842"/>
      <c r="DL116" s="843" t="s">
        <v>192</v>
      </c>
      <c r="DM116" s="841"/>
      <c r="DN116" s="841"/>
      <c r="DO116" s="841"/>
      <c r="DP116" s="842"/>
      <c r="DQ116" s="843" t="s">
        <v>192</v>
      </c>
      <c r="DR116" s="841"/>
      <c r="DS116" s="841"/>
      <c r="DT116" s="841"/>
      <c r="DU116" s="842"/>
      <c r="DV116" s="844" t="s">
        <v>192</v>
      </c>
      <c r="DW116" s="845"/>
      <c r="DX116" s="845"/>
      <c r="DY116" s="845"/>
      <c r="DZ116" s="846"/>
    </row>
    <row r="117" spans="1:130" s="48" customFormat="1" ht="26.25" customHeight="1" x14ac:dyDescent="0.2">
      <c r="A117" s="815" t="s">
        <v>268</v>
      </c>
      <c r="B117" s="816"/>
      <c r="C117" s="816"/>
      <c r="D117" s="816"/>
      <c r="E117" s="816"/>
      <c r="F117" s="816"/>
      <c r="G117" s="816"/>
      <c r="H117" s="816"/>
      <c r="I117" s="816"/>
      <c r="J117" s="816"/>
      <c r="K117" s="816"/>
      <c r="L117" s="816"/>
      <c r="M117" s="816"/>
      <c r="N117" s="816"/>
      <c r="O117" s="816"/>
      <c r="P117" s="816"/>
      <c r="Q117" s="816"/>
      <c r="R117" s="816"/>
      <c r="S117" s="816"/>
      <c r="T117" s="816"/>
      <c r="U117" s="816"/>
      <c r="V117" s="816"/>
      <c r="W117" s="816"/>
      <c r="X117" s="816"/>
      <c r="Y117" s="859" t="s">
        <v>320</v>
      </c>
      <c r="Z117" s="817"/>
      <c r="AA117" s="860">
        <v>1917116</v>
      </c>
      <c r="AB117" s="861"/>
      <c r="AC117" s="861"/>
      <c r="AD117" s="861"/>
      <c r="AE117" s="862"/>
      <c r="AF117" s="863">
        <v>1906786</v>
      </c>
      <c r="AG117" s="861"/>
      <c r="AH117" s="861"/>
      <c r="AI117" s="861"/>
      <c r="AJ117" s="862"/>
      <c r="AK117" s="863">
        <v>2140837</v>
      </c>
      <c r="AL117" s="861"/>
      <c r="AM117" s="861"/>
      <c r="AN117" s="861"/>
      <c r="AO117" s="862"/>
      <c r="AP117" s="864"/>
      <c r="AQ117" s="865"/>
      <c r="AR117" s="865"/>
      <c r="AS117" s="865"/>
      <c r="AT117" s="866"/>
      <c r="AU117" s="888"/>
      <c r="AV117" s="889"/>
      <c r="AW117" s="889"/>
      <c r="AX117" s="889"/>
      <c r="AY117" s="889"/>
      <c r="AZ117" s="867" t="s">
        <v>478</v>
      </c>
      <c r="BA117" s="868"/>
      <c r="BB117" s="868"/>
      <c r="BC117" s="868"/>
      <c r="BD117" s="868"/>
      <c r="BE117" s="868"/>
      <c r="BF117" s="868"/>
      <c r="BG117" s="868"/>
      <c r="BH117" s="868"/>
      <c r="BI117" s="868"/>
      <c r="BJ117" s="868"/>
      <c r="BK117" s="868"/>
      <c r="BL117" s="868"/>
      <c r="BM117" s="868"/>
      <c r="BN117" s="868"/>
      <c r="BO117" s="868"/>
      <c r="BP117" s="869"/>
      <c r="BQ117" s="850" t="s">
        <v>192</v>
      </c>
      <c r="BR117" s="851"/>
      <c r="BS117" s="851"/>
      <c r="BT117" s="851"/>
      <c r="BU117" s="851"/>
      <c r="BV117" s="851" t="s">
        <v>192</v>
      </c>
      <c r="BW117" s="851"/>
      <c r="BX117" s="851"/>
      <c r="BY117" s="851"/>
      <c r="BZ117" s="851"/>
      <c r="CA117" s="851" t="s">
        <v>192</v>
      </c>
      <c r="CB117" s="851"/>
      <c r="CC117" s="851"/>
      <c r="CD117" s="851"/>
      <c r="CE117" s="851"/>
      <c r="CF117" s="852" t="s">
        <v>192</v>
      </c>
      <c r="CG117" s="853"/>
      <c r="CH117" s="853"/>
      <c r="CI117" s="853"/>
      <c r="CJ117" s="853"/>
      <c r="CK117" s="894"/>
      <c r="CL117" s="895"/>
      <c r="CM117" s="847" t="s">
        <v>336</v>
      </c>
      <c r="CN117" s="848"/>
      <c r="CO117" s="848"/>
      <c r="CP117" s="848"/>
      <c r="CQ117" s="848"/>
      <c r="CR117" s="848"/>
      <c r="CS117" s="848"/>
      <c r="CT117" s="848"/>
      <c r="CU117" s="848"/>
      <c r="CV117" s="848"/>
      <c r="CW117" s="848"/>
      <c r="CX117" s="848"/>
      <c r="CY117" s="848"/>
      <c r="CZ117" s="848"/>
      <c r="DA117" s="848"/>
      <c r="DB117" s="848"/>
      <c r="DC117" s="848"/>
      <c r="DD117" s="848"/>
      <c r="DE117" s="848"/>
      <c r="DF117" s="849"/>
      <c r="DG117" s="840" t="s">
        <v>192</v>
      </c>
      <c r="DH117" s="841"/>
      <c r="DI117" s="841"/>
      <c r="DJ117" s="841"/>
      <c r="DK117" s="842"/>
      <c r="DL117" s="843" t="s">
        <v>192</v>
      </c>
      <c r="DM117" s="841"/>
      <c r="DN117" s="841"/>
      <c r="DO117" s="841"/>
      <c r="DP117" s="842"/>
      <c r="DQ117" s="843" t="s">
        <v>192</v>
      </c>
      <c r="DR117" s="841"/>
      <c r="DS117" s="841"/>
      <c r="DT117" s="841"/>
      <c r="DU117" s="842"/>
      <c r="DV117" s="844" t="s">
        <v>192</v>
      </c>
      <c r="DW117" s="845"/>
      <c r="DX117" s="845"/>
      <c r="DY117" s="845"/>
      <c r="DZ117" s="846"/>
    </row>
    <row r="118" spans="1:130" s="48" customFormat="1" ht="26.25" customHeight="1" x14ac:dyDescent="0.2">
      <c r="A118" s="815" t="s">
        <v>92</v>
      </c>
      <c r="B118" s="816"/>
      <c r="C118" s="816"/>
      <c r="D118" s="816"/>
      <c r="E118" s="816"/>
      <c r="F118" s="816"/>
      <c r="G118" s="816"/>
      <c r="H118" s="816"/>
      <c r="I118" s="816"/>
      <c r="J118" s="816"/>
      <c r="K118" s="816"/>
      <c r="L118" s="816"/>
      <c r="M118" s="816"/>
      <c r="N118" s="816"/>
      <c r="O118" s="816"/>
      <c r="P118" s="816"/>
      <c r="Q118" s="816"/>
      <c r="R118" s="816"/>
      <c r="S118" s="816"/>
      <c r="T118" s="816"/>
      <c r="U118" s="816"/>
      <c r="V118" s="816"/>
      <c r="W118" s="816"/>
      <c r="X118" s="816"/>
      <c r="Y118" s="816"/>
      <c r="Z118" s="817"/>
      <c r="AA118" s="818" t="s">
        <v>464</v>
      </c>
      <c r="AB118" s="816"/>
      <c r="AC118" s="816"/>
      <c r="AD118" s="816"/>
      <c r="AE118" s="817"/>
      <c r="AF118" s="818" t="s">
        <v>466</v>
      </c>
      <c r="AG118" s="816"/>
      <c r="AH118" s="816"/>
      <c r="AI118" s="816"/>
      <c r="AJ118" s="817"/>
      <c r="AK118" s="818" t="s">
        <v>180</v>
      </c>
      <c r="AL118" s="816"/>
      <c r="AM118" s="816"/>
      <c r="AN118" s="816"/>
      <c r="AO118" s="817"/>
      <c r="AP118" s="818" t="s">
        <v>467</v>
      </c>
      <c r="AQ118" s="816"/>
      <c r="AR118" s="816"/>
      <c r="AS118" s="816"/>
      <c r="AT118" s="819"/>
      <c r="AU118" s="888"/>
      <c r="AV118" s="889"/>
      <c r="AW118" s="889"/>
      <c r="AX118" s="889"/>
      <c r="AY118" s="889"/>
      <c r="AZ118" s="870" t="s">
        <v>479</v>
      </c>
      <c r="BA118" s="871"/>
      <c r="BB118" s="871"/>
      <c r="BC118" s="871"/>
      <c r="BD118" s="871"/>
      <c r="BE118" s="871"/>
      <c r="BF118" s="871"/>
      <c r="BG118" s="871"/>
      <c r="BH118" s="871"/>
      <c r="BI118" s="871"/>
      <c r="BJ118" s="871"/>
      <c r="BK118" s="871"/>
      <c r="BL118" s="871"/>
      <c r="BM118" s="871"/>
      <c r="BN118" s="871"/>
      <c r="BO118" s="871"/>
      <c r="BP118" s="872"/>
      <c r="BQ118" s="873" t="s">
        <v>192</v>
      </c>
      <c r="BR118" s="874"/>
      <c r="BS118" s="874"/>
      <c r="BT118" s="874"/>
      <c r="BU118" s="874"/>
      <c r="BV118" s="874" t="s">
        <v>192</v>
      </c>
      <c r="BW118" s="874"/>
      <c r="BX118" s="874"/>
      <c r="BY118" s="874"/>
      <c r="BZ118" s="874"/>
      <c r="CA118" s="874">
        <v>182526</v>
      </c>
      <c r="CB118" s="874"/>
      <c r="CC118" s="874"/>
      <c r="CD118" s="874"/>
      <c r="CE118" s="874"/>
      <c r="CF118" s="852">
        <v>2.4</v>
      </c>
      <c r="CG118" s="853"/>
      <c r="CH118" s="853"/>
      <c r="CI118" s="853"/>
      <c r="CJ118" s="853"/>
      <c r="CK118" s="894"/>
      <c r="CL118" s="895"/>
      <c r="CM118" s="847" t="s">
        <v>480</v>
      </c>
      <c r="CN118" s="848"/>
      <c r="CO118" s="848"/>
      <c r="CP118" s="848"/>
      <c r="CQ118" s="848"/>
      <c r="CR118" s="848"/>
      <c r="CS118" s="848"/>
      <c r="CT118" s="848"/>
      <c r="CU118" s="848"/>
      <c r="CV118" s="848"/>
      <c r="CW118" s="848"/>
      <c r="CX118" s="848"/>
      <c r="CY118" s="848"/>
      <c r="CZ118" s="848"/>
      <c r="DA118" s="848"/>
      <c r="DB118" s="848"/>
      <c r="DC118" s="848"/>
      <c r="DD118" s="848"/>
      <c r="DE118" s="848"/>
      <c r="DF118" s="849"/>
      <c r="DG118" s="840" t="s">
        <v>192</v>
      </c>
      <c r="DH118" s="841"/>
      <c r="DI118" s="841"/>
      <c r="DJ118" s="841"/>
      <c r="DK118" s="842"/>
      <c r="DL118" s="843" t="s">
        <v>192</v>
      </c>
      <c r="DM118" s="841"/>
      <c r="DN118" s="841"/>
      <c r="DO118" s="841"/>
      <c r="DP118" s="842"/>
      <c r="DQ118" s="843" t="s">
        <v>192</v>
      </c>
      <c r="DR118" s="841"/>
      <c r="DS118" s="841"/>
      <c r="DT118" s="841"/>
      <c r="DU118" s="842"/>
      <c r="DV118" s="844" t="s">
        <v>192</v>
      </c>
      <c r="DW118" s="845"/>
      <c r="DX118" s="845"/>
      <c r="DY118" s="845"/>
      <c r="DZ118" s="846"/>
    </row>
    <row r="119" spans="1:130" s="48" customFormat="1" ht="26.25" customHeight="1" x14ac:dyDescent="0.2">
      <c r="A119" s="1014" t="s">
        <v>384</v>
      </c>
      <c r="B119" s="893"/>
      <c r="C119" s="831" t="s">
        <v>60</v>
      </c>
      <c r="D119" s="822"/>
      <c r="E119" s="822"/>
      <c r="F119" s="822"/>
      <c r="G119" s="822"/>
      <c r="H119" s="822"/>
      <c r="I119" s="822"/>
      <c r="J119" s="822"/>
      <c r="K119" s="822"/>
      <c r="L119" s="822"/>
      <c r="M119" s="822"/>
      <c r="N119" s="822"/>
      <c r="O119" s="822"/>
      <c r="P119" s="822"/>
      <c r="Q119" s="822"/>
      <c r="R119" s="822"/>
      <c r="S119" s="822"/>
      <c r="T119" s="822"/>
      <c r="U119" s="822"/>
      <c r="V119" s="822"/>
      <c r="W119" s="822"/>
      <c r="X119" s="822"/>
      <c r="Y119" s="822"/>
      <c r="Z119" s="823"/>
      <c r="AA119" s="824" t="s">
        <v>192</v>
      </c>
      <c r="AB119" s="825"/>
      <c r="AC119" s="825"/>
      <c r="AD119" s="825"/>
      <c r="AE119" s="826"/>
      <c r="AF119" s="827" t="s">
        <v>192</v>
      </c>
      <c r="AG119" s="825"/>
      <c r="AH119" s="825"/>
      <c r="AI119" s="825"/>
      <c r="AJ119" s="826"/>
      <c r="AK119" s="827" t="s">
        <v>192</v>
      </c>
      <c r="AL119" s="825"/>
      <c r="AM119" s="825"/>
      <c r="AN119" s="825"/>
      <c r="AO119" s="826"/>
      <c r="AP119" s="828" t="s">
        <v>192</v>
      </c>
      <c r="AQ119" s="829"/>
      <c r="AR119" s="829"/>
      <c r="AS119" s="829"/>
      <c r="AT119" s="830"/>
      <c r="AU119" s="890"/>
      <c r="AV119" s="891"/>
      <c r="AW119" s="891"/>
      <c r="AX119" s="891"/>
      <c r="AY119" s="891"/>
      <c r="AZ119" s="69" t="s">
        <v>268</v>
      </c>
      <c r="BA119" s="69"/>
      <c r="BB119" s="69"/>
      <c r="BC119" s="69"/>
      <c r="BD119" s="69"/>
      <c r="BE119" s="69"/>
      <c r="BF119" s="69"/>
      <c r="BG119" s="69"/>
      <c r="BH119" s="69"/>
      <c r="BI119" s="69"/>
      <c r="BJ119" s="69"/>
      <c r="BK119" s="69"/>
      <c r="BL119" s="69"/>
      <c r="BM119" s="69"/>
      <c r="BN119" s="69"/>
      <c r="BO119" s="859" t="s">
        <v>161</v>
      </c>
      <c r="BP119" s="875"/>
      <c r="BQ119" s="873">
        <v>26216270</v>
      </c>
      <c r="BR119" s="874"/>
      <c r="BS119" s="874"/>
      <c r="BT119" s="874"/>
      <c r="BU119" s="874"/>
      <c r="BV119" s="874">
        <v>25214641</v>
      </c>
      <c r="BW119" s="874"/>
      <c r="BX119" s="874"/>
      <c r="BY119" s="874"/>
      <c r="BZ119" s="874"/>
      <c r="CA119" s="874">
        <v>24620846</v>
      </c>
      <c r="CB119" s="874"/>
      <c r="CC119" s="874"/>
      <c r="CD119" s="874"/>
      <c r="CE119" s="874"/>
      <c r="CF119" s="876"/>
      <c r="CG119" s="877"/>
      <c r="CH119" s="877"/>
      <c r="CI119" s="877"/>
      <c r="CJ119" s="878"/>
      <c r="CK119" s="896"/>
      <c r="CL119" s="897"/>
      <c r="CM119" s="870" t="s">
        <v>481</v>
      </c>
      <c r="CN119" s="871"/>
      <c r="CO119" s="871"/>
      <c r="CP119" s="871"/>
      <c r="CQ119" s="871"/>
      <c r="CR119" s="871"/>
      <c r="CS119" s="871"/>
      <c r="CT119" s="871"/>
      <c r="CU119" s="871"/>
      <c r="CV119" s="871"/>
      <c r="CW119" s="871"/>
      <c r="CX119" s="871"/>
      <c r="CY119" s="871"/>
      <c r="CZ119" s="871"/>
      <c r="DA119" s="871"/>
      <c r="DB119" s="871"/>
      <c r="DC119" s="871"/>
      <c r="DD119" s="871"/>
      <c r="DE119" s="871"/>
      <c r="DF119" s="872"/>
      <c r="DG119" s="879">
        <v>3228063</v>
      </c>
      <c r="DH119" s="880"/>
      <c r="DI119" s="880"/>
      <c r="DJ119" s="880"/>
      <c r="DK119" s="881"/>
      <c r="DL119" s="882">
        <v>3346015</v>
      </c>
      <c r="DM119" s="880"/>
      <c r="DN119" s="880"/>
      <c r="DO119" s="880"/>
      <c r="DP119" s="881"/>
      <c r="DQ119" s="882">
        <v>3098653</v>
      </c>
      <c r="DR119" s="880"/>
      <c r="DS119" s="880"/>
      <c r="DT119" s="880"/>
      <c r="DU119" s="881"/>
      <c r="DV119" s="883">
        <v>41.2</v>
      </c>
      <c r="DW119" s="884"/>
      <c r="DX119" s="884"/>
      <c r="DY119" s="884"/>
      <c r="DZ119" s="885"/>
    </row>
    <row r="120" spans="1:130" s="48" customFormat="1" ht="26.25" customHeight="1" x14ac:dyDescent="0.2">
      <c r="A120" s="1015"/>
      <c r="B120" s="895"/>
      <c r="C120" s="847" t="s">
        <v>136</v>
      </c>
      <c r="D120" s="848"/>
      <c r="E120" s="848"/>
      <c r="F120" s="848"/>
      <c r="G120" s="848"/>
      <c r="H120" s="848"/>
      <c r="I120" s="848"/>
      <c r="J120" s="848"/>
      <c r="K120" s="848"/>
      <c r="L120" s="848"/>
      <c r="M120" s="848"/>
      <c r="N120" s="848"/>
      <c r="O120" s="848"/>
      <c r="P120" s="848"/>
      <c r="Q120" s="848"/>
      <c r="R120" s="848"/>
      <c r="S120" s="848"/>
      <c r="T120" s="848"/>
      <c r="U120" s="848"/>
      <c r="V120" s="848"/>
      <c r="W120" s="848"/>
      <c r="X120" s="848"/>
      <c r="Y120" s="848"/>
      <c r="Z120" s="849"/>
      <c r="AA120" s="840" t="s">
        <v>192</v>
      </c>
      <c r="AB120" s="841"/>
      <c r="AC120" s="841"/>
      <c r="AD120" s="841"/>
      <c r="AE120" s="842"/>
      <c r="AF120" s="843" t="s">
        <v>192</v>
      </c>
      <c r="AG120" s="841"/>
      <c r="AH120" s="841"/>
      <c r="AI120" s="841"/>
      <c r="AJ120" s="842"/>
      <c r="AK120" s="843" t="s">
        <v>192</v>
      </c>
      <c r="AL120" s="841"/>
      <c r="AM120" s="841"/>
      <c r="AN120" s="841"/>
      <c r="AO120" s="842"/>
      <c r="AP120" s="844" t="s">
        <v>192</v>
      </c>
      <c r="AQ120" s="845"/>
      <c r="AR120" s="845"/>
      <c r="AS120" s="845"/>
      <c r="AT120" s="846"/>
      <c r="AU120" s="898" t="s">
        <v>471</v>
      </c>
      <c r="AV120" s="899"/>
      <c r="AW120" s="899"/>
      <c r="AX120" s="899"/>
      <c r="AY120" s="900"/>
      <c r="AZ120" s="831" t="s">
        <v>208</v>
      </c>
      <c r="BA120" s="822"/>
      <c r="BB120" s="822"/>
      <c r="BC120" s="822"/>
      <c r="BD120" s="822"/>
      <c r="BE120" s="822"/>
      <c r="BF120" s="822"/>
      <c r="BG120" s="822"/>
      <c r="BH120" s="822"/>
      <c r="BI120" s="822"/>
      <c r="BJ120" s="822"/>
      <c r="BK120" s="822"/>
      <c r="BL120" s="822"/>
      <c r="BM120" s="822"/>
      <c r="BN120" s="822"/>
      <c r="BO120" s="822"/>
      <c r="BP120" s="823"/>
      <c r="BQ120" s="832">
        <v>5413151</v>
      </c>
      <c r="BR120" s="833"/>
      <c r="BS120" s="833"/>
      <c r="BT120" s="833"/>
      <c r="BU120" s="833"/>
      <c r="BV120" s="833">
        <v>5309491</v>
      </c>
      <c r="BW120" s="833"/>
      <c r="BX120" s="833"/>
      <c r="BY120" s="833"/>
      <c r="BZ120" s="833"/>
      <c r="CA120" s="833">
        <v>5079981</v>
      </c>
      <c r="CB120" s="833"/>
      <c r="CC120" s="833"/>
      <c r="CD120" s="833"/>
      <c r="CE120" s="833"/>
      <c r="CF120" s="834">
        <v>67.599999999999994</v>
      </c>
      <c r="CG120" s="835"/>
      <c r="CH120" s="835"/>
      <c r="CI120" s="835"/>
      <c r="CJ120" s="835"/>
      <c r="CK120" s="912" t="s">
        <v>264</v>
      </c>
      <c r="CL120" s="913"/>
      <c r="CM120" s="913"/>
      <c r="CN120" s="913"/>
      <c r="CO120" s="914"/>
      <c r="CP120" s="906" t="s">
        <v>225</v>
      </c>
      <c r="CQ120" s="907"/>
      <c r="CR120" s="907"/>
      <c r="CS120" s="907"/>
      <c r="CT120" s="907"/>
      <c r="CU120" s="907"/>
      <c r="CV120" s="907"/>
      <c r="CW120" s="907"/>
      <c r="CX120" s="907"/>
      <c r="CY120" s="907"/>
      <c r="CZ120" s="907"/>
      <c r="DA120" s="907"/>
      <c r="DB120" s="907"/>
      <c r="DC120" s="907"/>
      <c r="DD120" s="907"/>
      <c r="DE120" s="907"/>
      <c r="DF120" s="908"/>
      <c r="DG120" s="832">
        <v>1986072</v>
      </c>
      <c r="DH120" s="833"/>
      <c r="DI120" s="833"/>
      <c r="DJ120" s="833"/>
      <c r="DK120" s="833"/>
      <c r="DL120" s="833">
        <v>1750315</v>
      </c>
      <c r="DM120" s="833"/>
      <c r="DN120" s="833"/>
      <c r="DO120" s="833"/>
      <c r="DP120" s="833"/>
      <c r="DQ120" s="833">
        <v>2468525</v>
      </c>
      <c r="DR120" s="833"/>
      <c r="DS120" s="833"/>
      <c r="DT120" s="833"/>
      <c r="DU120" s="833"/>
      <c r="DV120" s="836">
        <v>32.799999999999997</v>
      </c>
      <c r="DW120" s="836"/>
      <c r="DX120" s="836"/>
      <c r="DY120" s="836"/>
      <c r="DZ120" s="837"/>
    </row>
    <row r="121" spans="1:130" s="48" customFormat="1" ht="26.25" customHeight="1" x14ac:dyDescent="0.2">
      <c r="A121" s="1015"/>
      <c r="B121" s="895"/>
      <c r="C121" s="867" t="s">
        <v>134</v>
      </c>
      <c r="D121" s="868"/>
      <c r="E121" s="868"/>
      <c r="F121" s="868"/>
      <c r="G121" s="868"/>
      <c r="H121" s="868"/>
      <c r="I121" s="868"/>
      <c r="J121" s="868"/>
      <c r="K121" s="868"/>
      <c r="L121" s="868"/>
      <c r="M121" s="868"/>
      <c r="N121" s="868"/>
      <c r="O121" s="868"/>
      <c r="P121" s="868"/>
      <c r="Q121" s="868"/>
      <c r="R121" s="868"/>
      <c r="S121" s="868"/>
      <c r="T121" s="868"/>
      <c r="U121" s="868"/>
      <c r="V121" s="868"/>
      <c r="W121" s="868"/>
      <c r="X121" s="868"/>
      <c r="Y121" s="868"/>
      <c r="Z121" s="869"/>
      <c r="AA121" s="840" t="s">
        <v>192</v>
      </c>
      <c r="AB121" s="841"/>
      <c r="AC121" s="841"/>
      <c r="AD121" s="841"/>
      <c r="AE121" s="842"/>
      <c r="AF121" s="843" t="s">
        <v>192</v>
      </c>
      <c r="AG121" s="841"/>
      <c r="AH121" s="841"/>
      <c r="AI121" s="841"/>
      <c r="AJ121" s="842"/>
      <c r="AK121" s="843" t="s">
        <v>192</v>
      </c>
      <c r="AL121" s="841"/>
      <c r="AM121" s="841"/>
      <c r="AN121" s="841"/>
      <c r="AO121" s="842"/>
      <c r="AP121" s="844" t="s">
        <v>192</v>
      </c>
      <c r="AQ121" s="845"/>
      <c r="AR121" s="845"/>
      <c r="AS121" s="845"/>
      <c r="AT121" s="846"/>
      <c r="AU121" s="901"/>
      <c r="AV121" s="902"/>
      <c r="AW121" s="902"/>
      <c r="AX121" s="902"/>
      <c r="AY121" s="903"/>
      <c r="AZ121" s="847" t="s">
        <v>465</v>
      </c>
      <c r="BA121" s="848"/>
      <c r="BB121" s="848"/>
      <c r="BC121" s="848"/>
      <c r="BD121" s="848"/>
      <c r="BE121" s="848"/>
      <c r="BF121" s="848"/>
      <c r="BG121" s="848"/>
      <c r="BH121" s="848"/>
      <c r="BI121" s="848"/>
      <c r="BJ121" s="848"/>
      <c r="BK121" s="848"/>
      <c r="BL121" s="848"/>
      <c r="BM121" s="848"/>
      <c r="BN121" s="848"/>
      <c r="BO121" s="848"/>
      <c r="BP121" s="849"/>
      <c r="BQ121" s="850">
        <v>3377040</v>
      </c>
      <c r="BR121" s="851"/>
      <c r="BS121" s="851"/>
      <c r="BT121" s="851"/>
      <c r="BU121" s="851"/>
      <c r="BV121" s="851">
        <v>2995407</v>
      </c>
      <c r="BW121" s="851"/>
      <c r="BX121" s="851"/>
      <c r="BY121" s="851"/>
      <c r="BZ121" s="851"/>
      <c r="CA121" s="851">
        <v>3388025</v>
      </c>
      <c r="CB121" s="851"/>
      <c r="CC121" s="851"/>
      <c r="CD121" s="851"/>
      <c r="CE121" s="851"/>
      <c r="CF121" s="852">
        <v>45.1</v>
      </c>
      <c r="CG121" s="853"/>
      <c r="CH121" s="853"/>
      <c r="CI121" s="853"/>
      <c r="CJ121" s="853"/>
      <c r="CK121" s="915"/>
      <c r="CL121" s="916"/>
      <c r="CM121" s="916"/>
      <c r="CN121" s="916"/>
      <c r="CO121" s="917"/>
      <c r="CP121" s="909" t="s">
        <v>455</v>
      </c>
      <c r="CQ121" s="910"/>
      <c r="CR121" s="910"/>
      <c r="CS121" s="910"/>
      <c r="CT121" s="910"/>
      <c r="CU121" s="910"/>
      <c r="CV121" s="910"/>
      <c r="CW121" s="910"/>
      <c r="CX121" s="910"/>
      <c r="CY121" s="910"/>
      <c r="CZ121" s="910"/>
      <c r="DA121" s="910"/>
      <c r="DB121" s="910"/>
      <c r="DC121" s="910"/>
      <c r="DD121" s="910"/>
      <c r="DE121" s="910"/>
      <c r="DF121" s="911"/>
      <c r="DG121" s="850" t="s">
        <v>192</v>
      </c>
      <c r="DH121" s="851"/>
      <c r="DI121" s="851"/>
      <c r="DJ121" s="851"/>
      <c r="DK121" s="851"/>
      <c r="DL121" s="851" t="s">
        <v>192</v>
      </c>
      <c r="DM121" s="851"/>
      <c r="DN121" s="851"/>
      <c r="DO121" s="851"/>
      <c r="DP121" s="851"/>
      <c r="DQ121" s="851" t="s">
        <v>192</v>
      </c>
      <c r="DR121" s="851"/>
      <c r="DS121" s="851"/>
      <c r="DT121" s="851"/>
      <c r="DU121" s="851"/>
      <c r="DV121" s="854" t="s">
        <v>192</v>
      </c>
      <c r="DW121" s="854"/>
      <c r="DX121" s="854"/>
      <c r="DY121" s="854"/>
      <c r="DZ121" s="855"/>
    </row>
    <row r="122" spans="1:130" s="48" customFormat="1" ht="26.25" customHeight="1" x14ac:dyDescent="0.2">
      <c r="A122" s="1015"/>
      <c r="B122" s="895"/>
      <c r="C122" s="847" t="s">
        <v>477</v>
      </c>
      <c r="D122" s="848"/>
      <c r="E122" s="848"/>
      <c r="F122" s="848"/>
      <c r="G122" s="848"/>
      <c r="H122" s="848"/>
      <c r="I122" s="848"/>
      <c r="J122" s="848"/>
      <c r="K122" s="848"/>
      <c r="L122" s="848"/>
      <c r="M122" s="848"/>
      <c r="N122" s="848"/>
      <c r="O122" s="848"/>
      <c r="P122" s="848"/>
      <c r="Q122" s="848"/>
      <c r="R122" s="848"/>
      <c r="S122" s="848"/>
      <c r="T122" s="848"/>
      <c r="U122" s="848"/>
      <c r="V122" s="848"/>
      <c r="W122" s="848"/>
      <c r="X122" s="848"/>
      <c r="Y122" s="848"/>
      <c r="Z122" s="849"/>
      <c r="AA122" s="840" t="s">
        <v>192</v>
      </c>
      <c r="AB122" s="841"/>
      <c r="AC122" s="841"/>
      <c r="AD122" s="841"/>
      <c r="AE122" s="842"/>
      <c r="AF122" s="843" t="s">
        <v>192</v>
      </c>
      <c r="AG122" s="841"/>
      <c r="AH122" s="841"/>
      <c r="AI122" s="841"/>
      <c r="AJ122" s="842"/>
      <c r="AK122" s="843" t="s">
        <v>192</v>
      </c>
      <c r="AL122" s="841"/>
      <c r="AM122" s="841"/>
      <c r="AN122" s="841"/>
      <c r="AO122" s="842"/>
      <c r="AP122" s="844" t="s">
        <v>192</v>
      </c>
      <c r="AQ122" s="845"/>
      <c r="AR122" s="845"/>
      <c r="AS122" s="845"/>
      <c r="AT122" s="846"/>
      <c r="AU122" s="901"/>
      <c r="AV122" s="902"/>
      <c r="AW122" s="902"/>
      <c r="AX122" s="902"/>
      <c r="AY122" s="903"/>
      <c r="AZ122" s="870" t="s">
        <v>296</v>
      </c>
      <c r="BA122" s="871"/>
      <c r="BB122" s="871"/>
      <c r="BC122" s="871"/>
      <c r="BD122" s="871"/>
      <c r="BE122" s="871"/>
      <c r="BF122" s="871"/>
      <c r="BG122" s="871"/>
      <c r="BH122" s="871"/>
      <c r="BI122" s="871"/>
      <c r="BJ122" s="871"/>
      <c r="BK122" s="871"/>
      <c r="BL122" s="871"/>
      <c r="BM122" s="871"/>
      <c r="BN122" s="871"/>
      <c r="BO122" s="871"/>
      <c r="BP122" s="872"/>
      <c r="BQ122" s="873">
        <v>13636063</v>
      </c>
      <c r="BR122" s="874"/>
      <c r="BS122" s="874"/>
      <c r="BT122" s="874"/>
      <c r="BU122" s="874"/>
      <c r="BV122" s="874">
        <v>12867204</v>
      </c>
      <c r="BW122" s="874"/>
      <c r="BX122" s="874"/>
      <c r="BY122" s="874"/>
      <c r="BZ122" s="874"/>
      <c r="CA122" s="874">
        <v>12058431</v>
      </c>
      <c r="CB122" s="874"/>
      <c r="CC122" s="874"/>
      <c r="CD122" s="874"/>
      <c r="CE122" s="874"/>
      <c r="CF122" s="920">
        <v>160.4</v>
      </c>
      <c r="CG122" s="921"/>
      <c r="CH122" s="921"/>
      <c r="CI122" s="921"/>
      <c r="CJ122" s="921"/>
      <c r="CK122" s="915"/>
      <c r="CL122" s="916"/>
      <c r="CM122" s="916"/>
      <c r="CN122" s="916"/>
      <c r="CO122" s="917"/>
      <c r="CP122" s="909" t="s">
        <v>323</v>
      </c>
      <c r="CQ122" s="910"/>
      <c r="CR122" s="910"/>
      <c r="CS122" s="910"/>
      <c r="CT122" s="910"/>
      <c r="CU122" s="910"/>
      <c r="CV122" s="910"/>
      <c r="CW122" s="910"/>
      <c r="CX122" s="910"/>
      <c r="CY122" s="910"/>
      <c r="CZ122" s="910"/>
      <c r="DA122" s="910"/>
      <c r="DB122" s="910"/>
      <c r="DC122" s="910"/>
      <c r="DD122" s="910"/>
      <c r="DE122" s="910"/>
      <c r="DF122" s="911"/>
      <c r="DG122" s="850" t="s">
        <v>192</v>
      </c>
      <c r="DH122" s="851"/>
      <c r="DI122" s="851"/>
      <c r="DJ122" s="851"/>
      <c r="DK122" s="851"/>
      <c r="DL122" s="851" t="s">
        <v>192</v>
      </c>
      <c r="DM122" s="851"/>
      <c r="DN122" s="851"/>
      <c r="DO122" s="851"/>
      <c r="DP122" s="851"/>
      <c r="DQ122" s="851" t="s">
        <v>192</v>
      </c>
      <c r="DR122" s="851"/>
      <c r="DS122" s="851"/>
      <c r="DT122" s="851"/>
      <c r="DU122" s="851"/>
      <c r="DV122" s="854" t="s">
        <v>192</v>
      </c>
      <c r="DW122" s="854"/>
      <c r="DX122" s="854"/>
      <c r="DY122" s="854"/>
      <c r="DZ122" s="855"/>
    </row>
    <row r="123" spans="1:130" s="48" customFormat="1" ht="26.25" customHeight="1" x14ac:dyDescent="0.2">
      <c r="A123" s="1015"/>
      <c r="B123" s="895"/>
      <c r="C123" s="847" t="s">
        <v>11</v>
      </c>
      <c r="D123" s="848"/>
      <c r="E123" s="848"/>
      <c r="F123" s="848"/>
      <c r="G123" s="848"/>
      <c r="H123" s="848"/>
      <c r="I123" s="848"/>
      <c r="J123" s="848"/>
      <c r="K123" s="848"/>
      <c r="L123" s="848"/>
      <c r="M123" s="848"/>
      <c r="N123" s="848"/>
      <c r="O123" s="848"/>
      <c r="P123" s="848"/>
      <c r="Q123" s="848"/>
      <c r="R123" s="848"/>
      <c r="S123" s="848"/>
      <c r="T123" s="848"/>
      <c r="U123" s="848"/>
      <c r="V123" s="848"/>
      <c r="W123" s="848"/>
      <c r="X123" s="848"/>
      <c r="Y123" s="848"/>
      <c r="Z123" s="849"/>
      <c r="AA123" s="840" t="s">
        <v>192</v>
      </c>
      <c r="AB123" s="841"/>
      <c r="AC123" s="841"/>
      <c r="AD123" s="841"/>
      <c r="AE123" s="842"/>
      <c r="AF123" s="843" t="s">
        <v>192</v>
      </c>
      <c r="AG123" s="841"/>
      <c r="AH123" s="841"/>
      <c r="AI123" s="841"/>
      <c r="AJ123" s="842"/>
      <c r="AK123" s="843" t="s">
        <v>192</v>
      </c>
      <c r="AL123" s="841"/>
      <c r="AM123" s="841"/>
      <c r="AN123" s="841"/>
      <c r="AO123" s="842"/>
      <c r="AP123" s="844" t="s">
        <v>192</v>
      </c>
      <c r="AQ123" s="845"/>
      <c r="AR123" s="845"/>
      <c r="AS123" s="845"/>
      <c r="AT123" s="846"/>
      <c r="AU123" s="904"/>
      <c r="AV123" s="905"/>
      <c r="AW123" s="905"/>
      <c r="AX123" s="905"/>
      <c r="AY123" s="905"/>
      <c r="AZ123" s="69" t="s">
        <v>268</v>
      </c>
      <c r="BA123" s="69"/>
      <c r="BB123" s="69"/>
      <c r="BC123" s="69"/>
      <c r="BD123" s="69"/>
      <c r="BE123" s="69"/>
      <c r="BF123" s="69"/>
      <c r="BG123" s="69"/>
      <c r="BH123" s="69"/>
      <c r="BI123" s="69"/>
      <c r="BJ123" s="69"/>
      <c r="BK123" s="69"/>
      <c r="BL123" s="69"/>
      <c r="BM123" s="69"/>
      <c r="BN123" s="69"/>
      <c r="BO123" s="859" t="s">
        <v>482</v>
      </c>
      <c r="BP123" s="875"/>
      <c r="BQ123" s="922">
        <v>22426254</v>
      </c>
      <c r="BR123" s="923"/>
      <c r="BS123" s="923"/>
      <c r="BT123" s="923"/>
      <c r="BU123" s="923"/>
      <c r="BV123" s="923">
        <v>21172102</v>
      </c>
      <c r="BW123" s="923"/>
      <c r="BX123" s="923"/>
      <c r="BY123" s="923"/>
      <c r="BZ123" s="923"/>
      <c r="CA123" s="923">
        <v>20526437</v>
      </c>
      <c r="CB123" s="923"/>
      <c r="CC123" s="923"/>
      <c r="CD123" s="923"/>
      <c r="CE123" s="923"/>
      <c r="CF123" s="876"/>
      <c r="CG123" s="877"/>
      <c r="CH123" s="877"/>
      <c r="CI123" s="877"/>
      <c r="CJ123" s="878"/>
      <c r="CK123" s="915"/>
      <c r="CL123" s="916"/>
      <c r="CM123" s="916"/>
      <c r="CN123" s="916"/>
      <c r="CO123" s="917"/>
      <c r="CP123" s="909" t="s">
        <v>454</v>
      </c>
      <c r="CQ123" s="910"/>
      <c r="CR123" s="910"/>
      <c r="CS123" s="910"/>
      <c r="CT123" s="910"/>
      <c r="CU123" s="910"/>
      <c r="CV123" s="910"/>
      <c r="CW123" s="910"/>
      <c r="CX123" s="910"/>
      <c r="CY123" s="910"/>
      <c r="CZ123" s="910"/>
      <c r="DA123" s="910"/>
      <c r="DB123" s="910"/>
      <c r="DC123" s="910"/>
      <c r="DD123" s="910"/>
      <c r="DE123" s="910"/>
      <c r="DF123" s="911"/>
      <c r="DG123" s="840" t="s">
        <v>192</v>
      </c>
      <c r="DH123" s="841"/>
      <c r="DI123" s="841"/>
      <c r="DJ123" s="841"/>
      <c r="DK123" s="842"/>
      <c r="DL123" s="843" t="s">
        <v>192</v>
      </c>
      <c r="DM123" s="841"/>
      <c r="DN123" s="841"/>
      <c r="DO123" s="841"/>
      <c r="DP123" s="842"/>
      <c r="DQ123" s="843" t="s">
        <v>192</v>
      </c>
      <c r="DR123" s="841"/>
      <c r="DS123" s="841"/>
      <c r="DT123" s="841"/>
      <c r="DU123" s="842"/>
      <c r="DV123" s="844" t="s">
        <v>192</v>
      </c>
      <c r="DW123" s="845"/>
      <c r="DX123" s="845"/>
      <c r="DY123" s="845"/>
      <c r="DZ123" s="846"/>
    </row>
    <row r="124" spans="1:130" s="48" customFormat="1" ht="26.25" customHeight="1" x14ac:dyDescent="0.2">
      <c r="A124" s="1015"/>
      <c r="B124" s="895"/>
      <c r="C124" s="847" t="s">
        <v>336</v>
      </c>
      <c r="D124" s="848"/>
      <c r="E124" s="848"/>
      <c r="F124" s="848"/>
      <c r="G124" s="848"/>
      <c r="H124" s="848"/>
      <c r="I124" s="848"/>
      <c r="J124" s="848"/>
      <c r="K124" s="848"/>
      <c r="L124" s="848"/>
      <c r="M124" s="848"/>
      <c r="N124" s="848"/>
      <c r="O124" s="848"/>
      <c r="P124" s="848"/>
      <c r="Q124" s="848"/>
      <c r="R124" s="848"/>
      <c r="S124" s="848"/>
      <c r="T124" s="848"/>
      <c r="U124" s="848"/>
      <c r="V124" s="848"/>
      <c r="W124" s="848"/>
      <c r="X124" s="848"/>
      <c r="Y124" s="848"/>
      <c r="Z124" s="849"/>
      <c r="AA124" s="840" t="s">
        <v>192</v>
      </c>
      <c r="AB124" s="841"/>
      <c r="AC124" s="841"/>
      <c r="AD124" s="841"/>
      <c r="AE124" s="842"/>
      <c r="AF124" s="843" t="s">
        <v>192</v>
      </c>
      <c r="AG124" s="841"/>
      <c r="AH124" s="841"/>
      <c r="AI124" s="841"/>
      <c r="AJ124" s="842"/>
      <c r="AK124" s="843" t="s">
        <v>192</v>
      </c>
      <c r="AL124" s="841"/>
      <c r="AM124" s="841"/>
      <c r="AN124" s="841"/>
      <c r="AO124" s="842"/>
      <c r="AP124" s="844" t="s">
        <v>192</v>
      </c>
      <c r="AQ124" s="845"/>
      <c r="AR124" s="845"/>
      <c r="AS124" s="845"/>
      <c r="AT124" s="846"/>
      <c r="AU124" s="928" t="s">
        <v>483</v>
      </c>
      <c r="AV124" s="929"/>
      <c r="AW124" s="929"/>
      <c r="AX124" s="929"/>
      <c r="AY124" s="929"/>
      <c r="AZ124" s="929"/>
      <c r="BA124" s="929"/>
      <c r="BB124" s="929"/>
      <c r="BC124" s="929"/>
      <c r="BD124" s="929"/>
      <c r="BE124" s="929"/>
      <c r="BF124" s="929"/>
      <c r="BG124" s="929"/>
      <c r="BH124" s="929"/>
      <c r="BI124" s="929"/>
      <c r="BJ124" s="929"/>
      <c r="BK124" s="929"/>
      <c r="BL124" s="929"/>
      <c r="BM124" s="929"/>
      <c r="BN124" s="929"/>
      <c r="BO124" s="929"/>
      <c r="BP124" s="930"/>
      <c r="BQ124" s="931">
        <v>53</v>
      </c>
      <c r="BR124" s="932"/>
      <c r="BS124" s="932"/>
      <c r="BT124" s="932"/>
      <c r="BU124" s="932"/>
      <c r="BV124" s="932">
        <v>55.3</v>
      </c>
      <c r="BW124" s="932"/>
      <c r="BX124" s="932"/>
      <c r="BY124" s="932"/>
      <c r="BZ124" s="932"/>
      <c r="CA124" s="932">
        <v>54.4</v>
      </c>
      <c r="CB124" s="932"/>
      <c r="CC124" s="932"/>
      <c r="CD124" s="932"/>
      <c r="CE124" s="932"/>
      <c r="CF124" s="933"/>
      <c r="CG124" s="934"/>
      <c r="CH124" s="934"/>
      <c r="CI124" s="934"/>
      <c r="CJ124" s="935"/>
      <c r="CK124" s="918"/>
      <c r="CL124" s="918"/>
      <c r="CM124" s="918"/>
      <c r="CN124" s="918"/>
      <c r="CO124" s="919"/>
      <c r="CP124" s="909" t="s">
        <v>484</v>
      </c>
      <c r="CQ124" s="910"/>
      <c r="CR124" s="910"/>
      <c r="CS124" s="910"/>
      <c r="CT124" s="910"/>
      <c r="CU124" s="910"/>
      <c r="CV124" s="910"/>
      <c r="CW124" s="910"/>
      <c r="CX124" s="910"/>
      <c r="CY124" s="910"/>
      <c r="CZ124" s="910"/>
      <c r="DA124" s="910"/>
      <c r="DB124" s="910"/>
      <c r="DC124" s="910"/>
      <c r="DD124" s="910"/>
      <c r="DE124" s="910"/>
      <c r="DF124" s="911"/>
      <c r="DG124" s="879" t="s">
        <v>192</v>
      </c>
      <c r="DH124" s="880"/>
      <c r="DI124" s="880"/>
      <c r="DJ124" s="880"/>
      <c r="DK124" s="881"/>
      <c r="DL124" s="882" t="s">
        <v>192</v>
      </c>
      <c r="DM124" s="880"/>
      <c r="DN124" s="880"/>
      <c r="DO124" s="880"/>
      <c r="DP124" s="881"/>
      <c r="DQ124" s="882" t="s">
        <v>192</v>
      </c>
      <c r="DR124" s="880"/>
      <c r="DS124" s="880"/>
      <c r="DT124" s="880"/>
      <c r="DU124" s="881"/>
      <c r="DV124" s="883" t="s">
        <v>192</v>
      </c>
      <c r="DW124" s="884"/>
      <c r="DX124" s="884"/>
      <c r="DY124" s="884"/>
      <c r="DZ124" s="885"/>
    </row>
    <row r="125" spans="1:130" s="48" customFormat="1" ht="26.25" customHeight="1" x14ac:dyDescent="0.2">
      <c r="A125" s="1015"/>
      <c r="B125" s="895"/>
      <c r="C125" s="847" t="s">
        <v>480</v>
      </c>
      <c r="D125" s="848"/>
      <c r="E125" s="848"/>
      <c r="F125" s="848"/>
      <c r="G125" s="848"/>
      <c r="H125" s="848"/>
      <c r="I125" s="848"/>
      <c r="J125" s="848"/>
      <c r="K125" s="848"/>
      <c r="L125" s="848"/>
      <c r="M125" s="848"/>
      <c r="N125" s="848"/>
      <c r="O125" s="848"/>
      <c r="P125" s="848"/>
      <c r="Q125" s="848"/>
      <c r="R125" s="848"/>
      <c r="S125" s="848"/>
      <c r="T125" s="848"/>
      <c r="U125" s="848"/>
      <c r="V125" s="848"/>
      <c r="W125" s="848"/>
      <c r="X125" s="848"/>
      <c r="Y125" s="848"/>
      <c r="Z125" s="849"/>
      <c r="AA125" s="840" t="s">
        <v>192</v>
      </c>
      <c r="AB125" s="841"/>
      <c r="AC125" s="841"/>
      <c r="AD125" s="841"/>
      <c r="AE125" s="842"/>
      <c r="AF125" s="843" t="s">
        <v>192</v>
      </c>
      <c r="AG125" s="841"/>
      <c r="AH125" s="841"/>
      <c r="AI125" s="841"/>
      <c r="AJ125" s="842"/>
      <c r="AK125" s="843" t="s">
        <v>192</v>
      </c>
      <c r="AL125" s="841"/>
      <c r="AM125" s="841"/>
      <c r="AN125" s="841"/>
      <c r="AO125" s="842"/>
      <c r="AP125" s="844" t="s">
        <v>192</v>
      </c>
      <c r="AQ125" s="845"/>
      <c r="AR125" s="845"/>
      <c r="AS125" s="845"/>
      <c r="AT125" s="846"/>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53" t="s">
        <v>487</v>
      </c>
      <c r="CL125" s="913"/>
      <c r="CM125" s="913"/>
      <c r="CN125" s="913"/>
      <c r="CO125" s="914"/>
      <c r="CP125" s="831" t="s">
        <v>137</v>
      </c>
      <c r="CQ125" s="822"/>
      <c r="CR125" s="822"/>
      <c r="CS125" s="822"/>
      <c r="CT125" s="822"/>
      <c r="CU125" s="822"/>
      <c r="CV125" s="822"/>
      <c r="CW125" s="822"/>
      <c r="CX125" s="822"/>
      <c r="CY125" s="822"/>
      <c r="CZ125" s="822"/>
      <c r="DA125" s="822"/>
      <c r="DB125" s="822"/>
      <c r="DC125" s="822"/>
      <c r="DD125" s="822"/>
      <c r="DE125" s="822"/>
      <c r="DF125" s="823"/>
      <c r="DG125" s="832" t="s">
        <v>192</v>
      </c>
      <c r="DH125" s="833"/>
      <c r="DI125" s="833"/>
      <c r="DJ125" s="833"/>
      <c r="DK125" s="833"/>
      <c r="DL125" s="833" t="s">
        <v>192</v>
      </c>
      <c r="DM125" s="833"/>
      <c r="DN125" s="833"/>
      <c r="DO125" s="833"/>
      <c r="DP125" s="833"/>
      <c r="DQ125" s="833" t="s">
        <v>192</v>
      </c>
      <c r="DR125" s="833"/>
      <c r="DS125" s="833"/>
      <c r="DT125" s="833"/>
      <c r="DU125" s="833"/>
      <c r="DV125" s="836" t="s">
        <v>192</v>
      </c>
      <c r="DW125" s="836"/>
      <c r="DX125" s="836"/>
      <c r="DY125" s="836"/>
      <c r="DZ125" s="837"/>
    </row>
    <row r="126" spans="1:130" s="48" customFormat="1" ht="26.25" customHeight="1" x14ac:dyDescent="0.2">
      <c r="A126" s="1015"/>
      <c r="B126" s="895"/>
      <c r="C126" s="847" t="s">
        <v>481</v>
      </c>
      <c r="D126" s="848"/>
      <c r="E126" s="848"/>
      <c r="F126" s="848"/>
      <c r="G126" s="848"/>
      <c r="H126" s="848"/>
      <c r="I126" s="848"/>
      <c r="J126" s="848"/>
      <c r="K126" s="848"/>
      <c r="L126" s="848"/>
      <c r="M126" s="848"/>
      <c r="N126" s="848"/>
      <c r="O126" s="848"/>
      <c r="P126" s="848"/>
      <c r="Q126" s="848"/>
      <c r="R126" s="848"/>
      <c r="S126" s="848"/>
      <c r="T126" s="848"/>
      <c r="U126" s="848"/>
      <c r="V126" s="848"/>
      <c r="W126" s="848"/>
      <c r="X126" s="848"/>
      <c r="Y126" s="848"/>
      <c r="Z126" s="849"/>
      <c r="AA126" s="840">
        <v>5099</v>
      </c>
      <c r="AB126" s="841"/>
      <c r="AC126" s="841"/>
      <c r="AD126" s="841"/>
      <c r="AE126" s="842"/>
      <c r="AF126" s="843">
        <v>3446</v>
      </c>
      <c r="AG126" s="841"/>
      <c r="AH126" s="841"/>
      <c r="AI126" s="841"/>
      <c r="AJ126" s="842"/>
      <c r="AK126" s="843">
        <v>4520</v>
      </c>
      <c r="AL126" s="841"/>
      <c r="AM126" s="841"/>
      <c r="AN126" s="841"/>
      <c r="AO126" s="842"/>
      <c r="AP126" s="844">
        <v>0.1</v>
      </c>
      <c r="AQ126" s="845"/>
      <c r="AR126" s="845"/>
      <c r="AS126" s="845"/>
      <c r="AT126" s="84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54"/>
      <c r="CL126" s="916"/>
      <c r="CM126" s="916"/>
      <c r="CN126" s="916"/>
      <c r="CO126" s="917"/>
      <c r="CP126" s="847" t="s">
        <v>416</v>
      </c>
      <c r="CQ126" s="848"/>
      <c r="CR126" s="848"/>
      <c r="CS126" s="848"/>
      <c r="CT126" s="848"/>
      <c r="CU126" s="848"/>
      <c r="CV126" s="848"/>
      <c r="CW126" s="848"/>
      <c r="CX126" s="848"/>
      <c r="CY126" s="848"/>
      <c r="CZ126" s="848"/>
      <c r="DA126" s="848"/>
      <c r="DB126" s="848"/>
      <c r="DC126" s="848"/>
      <c r="DD126" s="848"/>
      <c r="DE126" s="848"/>
      <c r="DF126" s="849"/>
      <c r="DG126" s="850" t="s">
        <v>192</v>
      </c>
      <c r="DH126" s="851"/>
      <c r="DI126" s="851"/>
      <c r="DJ126" s="851"/>
      <c r="DK126" s="851"/>
      <c r="DL126" s="851" t="s">
        <v>192</v>
      </c>
      <c r="DM126" s="851"/>
      <c r="DN126" s="851"/>
      <c r="DO126" s="851"/>
      <c r="DP126" s="851"/>
      <c r="DQ126" s="851" t="s">
        <v>192</v>
      </c>
      <c r="DR126" s="851"/>
      <c r="DS126" s="851"/>
      <c r="DT126" s="851"/>
      <c r="DU126" s="851"/>
      <c r="DV126" s="854" t="s">
        <v>192</v>
      </c>
      <c r="DW126" s="854"/>
      <c r="DX126" s="854"/>
      <c r="DY126" s="854"/>
      <c r="DZ126" s="855"/>
    </row>
    <row r="127" spans="1:130" s="48" customFormat="1" ht="26.25" customHeight="1" x14ac:dyDescent="0.2">
      <c r="A127" s="1016"/>
      <c r="B127" s="897"/>
      <c r="C127" s="870" t="s">
        <v>75</v>
      </c>
      <c r="D127" s="871"/>
      <c r="E127" s="871"/>
      <c r="F127" s="871"/>
      <c r="G127" s="871"/>
      <c r="H127" s="871"/>
      <c r="I127" s="871"/>
      <c r="J127" s="871"/>
      <c r="K127" s="871"/>
      <c r="L127" s="871"/>
      <c r="M127" s="871"/>
      <c r="N127" s="871"/>
      <c r="O127" s="871"/>
      <c r="P127" s="871"/>
      <c r="Q127" s="871"/>
      <c r="R127" s="871"/>
      <c r="S127" s="871"/>
      <c r="T127" s="871"/>
      <c r="U127" s="871"/>
      <c r="V127" s="871"/>
      <c r="W127" s="871"/>
      <c r="X127" s="871"/>
      <c r="Y127" s="871"/>
      <c r="Z127" s="872"/>
      <c r="AA127" s="840">
        <v>365</v>
      </c>
      <c r="AB127" s="841"/>
      <c r="AC127" s="841"/>
      <c r="AD127" s="841"/>
      <c r="AE127" s="842"/>
      <c r="AF127" s="843">
        <v>159</v>
      </c>
      <c r="AG127" s="841"/>
      <c r="AH127" s="841"/>
      <c r="AI127" s="841"/>
      <c r="AJ127" s="842"/>
      <c r="AK127" s="843">
        <v>115</v>
      </c>
      <c r="AL127" s="841"/>
      <c r="AM127" s="841"/>
      <c r="AN127" s="841"/>
      <c r="AO127" s="842"/>
      <c r="AP127" s="844">
        <v>0</v>
      </c>
      <c r="AQ127" s="845"/>
      <c r="AR127" s="845"/>
      <c r="AS127" s="845"/>
      <c r="AT127" s="846"/>
      <c r="AU127" s="56"/>
      <c r="AV127" s="56"/>
      <c r="AW127" s="56"/>
      <c r="AX127" s="958" t="s">
        <v>488</v>
      </c>
      <c r="AY127" s="925"/>
      <c r="AZ127" s="925"/>
      <c r="BA127" s="925"/>
      <c r="BB127" s="925"/>
      <c r="BC127" s="925"/>
      <c r="BD127" s="925"/>
      <c r="BE127" s="926"/>
      <c r="BF127" s="924" t="s">
        <v>234</v>
      </c>
      <c r="BG127" s="925"/>
      <c r="BH127" s="925"/>
      <c r="BI127" s="925"/>
      <c r="BJ127" s="925"/>
      <c r="BK127" s="925"/>
      <c r="BL127" s="926"/>
      <c r="BM127" s="924" t="s">
        <v>417</v>
      </c>
      <c r="BN127" s="925"/>
      <c r="BO127" s="925"/>
      <c r="BP127" s="925"/>
      <c r="BQ127" s="925"/>
      <c r="BR127" s="925"/>
      <c r="BS127" s="926"/>
      <c r="BT127" s="924" t="s">
        <v>408</v>
      </c>
      <c r="BU127" s="925"/>
      <c r="BV127" s="925"/>
      <c r="BW127" s="925"/>
      <c r="BX127" s="925"/>
      <c r="BY127" s="925"/>
      <c r="BZ127" s="927"/>
      <c r="CA127" s="56"/>
      <c r="CB127" s="56"/>
      <c r="CC127" s="56"/>
      <c r="CD127" s="74"/>
      <c r="CE127" s="74"/>
      <c r="CF127" s="74"/>
      <c r="CG127" s="56"/>
      <c r="CH127" s="56"/>
      <c r="CI127" s="56"/>
      <c r="CJ127" s="75"/>
      <c r="CK127" s="954"/>
      <c r="CL127" s="916"/>
      <c r="CM127" s="916"/>
      <c r="CN127" s="916"/>
      <c r="CO127" s="917"/>
      <c r="CP127" s="847" t="s">
        <v>405</v>
      </c>
      <c r="CQ127" s="848"/>
      <c r="CR127" s="848"/>
      <c r="CS127" s="848"/>
      <c r="CT127" s="848"/>
      <c r="CU127" s="848"/>
      <c r="CV127" s="848"/>
      <c r="CW127" s="848"/>
      <c r="CX127" s="848"/>
      <c r="CY127" s="848"/>
      <c r="CZ127" s="848"/>
      <c r="DA127" s="848"/>
      <c r="DB127" s="848"/>
      <c r="DC127" s="848"/>
      <c r="DD127" s="848"/>
      <c r="DE127" s="848"/>
      <c r="DF127" s="849"/>
      <c r="DG127" s="850" t="s">
        <v>192</v>
      </c>
      <c r="DH127" s="851"/>
      <c r="DI127" s="851"/>
      <c r="DJ127" s="851"/>
      <c r="DK127" s="851"/>
      <c r="DL127" s="851" t="s">
        <v>192</v>
      </c>
      <c r="DM127" s="851"/>
      <c r="DN127" s="851"/>
      <c r="DO127" s="851"/>
      <c r="DP127" s="851"/>
      <c r="DQ127" s="851" t="s">
        <v>192</v>
      </c>
      <c r="DR127" s="851"/>
      <c r="DS127" s="851"/>
      <c r="DT127" s="851"/>
      <c r="DU127" s="851"/>
      <c r="DV127" s="854" t="s">
        <v>192</v>
      </c>
      <c r="DW127" s="854"/>
      <c r="DX127" s="854"/>
      <c r="DY127" s="854"/>
      <c r="DZ127" s="855"/>
    </row>
    <row r="128" spans="1:130" s="48" customFormat="1" ht="26.25" customHeight="1" x14ac:dyDescent="0.2">
      <c r="A128" s="978" t="s">
        <v>489</v>
      </c>
      <c r="B128" s="979"/>
      <c r="C128" s="979"/>
      <c r="D128" s="979"/>
      <c r="E128" s="979"/>
      <c r="F128" s="979"/>
      <c r="G128" s="979"/>
      <c r="H128" s="979"/>
      <c r="I128" s="979"/>
      <c r="J128" s="979"/>
      <c r="K128" s="979"/>
      <c r="L128" s="979"/>
      <c r="M128" s="979"/>
      <c r="N128" s="979"/>
      <c r="O128" s="979"/>
      <c r="P128" s="979"/>
      <c r="Q128" s="979"/>
      <c r="R128" s="979"/>
      <c r="S128" s="979"/>
      <c r="T128" s="979"/>
      <c r="U128" s="979"/>
      <c r="V128" s="979"/>
      <c r="W128" s="980" t="s">
        <v>4</v>
      </c>
      <c r="X128" s="980"/>
      <c r="Y128" s="980"/>
      <c r="Z128" s="981"/>
      <c r="AA128" s="824">
        <v>284690</v>
      </c>
      <c r="AB128" s="825"/>
      <c r="AC128" s="825"/>
      <c r="AD128" s="825"/>
      <c r="AE128" s="826"/>
      <c r="AF128" s="827">
        <v>276783</v>
      </c>
      <c r="AG128" s="825"/>
      <c r="AH128" s="825"/>
      <c r="AI128" s="825"/>
      <c r="AJ128" s="826"/>
      <c r="AK128" s="827">
        <v>386434</v>
      </c>
      <c r="AL128" s="825"/>
      <c r="AM128" s="825"/>
      <c r="AN128" s="825"/>
      <c r="AO128" s="826"/>
      <c r="AP128" s="982"/>
      <c r="AQ128" s="983"/>
      <c r="AR128" s="983"/>
      <c r="AS128" s="983"/>
      <c r="AT128" s="984"/>
      <c r="AU128" s="56"/>
      <c r="AV128" s="56"/>
      <c r="AW128" s="56"/>
      <c r="AX128" s="821" t="s">
        <v>304</v>
      </c>
      <c r="AY128" s="822"/>
      <c r="AZ128" s="822"/>
      <c r="BA128" s="822"/>
      <c r="BB128" s="822"/>
      <c r="BC128" s="822"/>
      <c r="BD128" s="822"/>
      <c r="BE128" s="823"/>
      <c r="BF128" s="985" t="s">
        <v>192</v>
      </c>
      <c r="BG128" s="986"/>
      <c r="BH128" s="986"/>
      <c r="BI128" s="986"/>
      <c r="BJ128" s="986"/>
      <c r="BK128" s="986"/>
      <c r="BL128" s="987"/>
      <c r="BM128" s="985">
        <v>13.59</v>
      </c>
      <c r="BN128" s="986"/>
      <c r="BO128" s="986"/>
      <c r="BP128" s="986"/>
      <c r="BQ128" s="986"/>
      <c r="BR128" s="986"/>
      <c r="BS128" s="987"/>
      <c r="BT128" s="985">
        <v>20</v>
      </c>
      <c r="BU128" s="986"/>
      <c r="BV128" s="986"/>
      <c r="BW128" s="986"/>
      <c r="BX128" s="986"/>
      <c r="BY128" s="986"/>
      <c r="BZ128" s="988"/>
      <c r="CA128" s="74"/>
      <c r="CB128" s="74"/>
      <c r="CC128" s="74"/>
      <c r="CD128" s="74"/>
      <c r="CE128" s="74"/>
      <c r="CF128" s="74"/>
      <c r="CG128" s="56"/>
      <c r="CH128" s="56"/>
      <c r="CI128" s="56"/>
      <c r="CJ128" s="75"/>
      <c r="CK128" s="955"/>
      <c r="CL128" s="956"/>
      <c r="CM128" s="956"/>
      <c r="CN128" s="956"/>
      <c r="CO128" s="957"/>
      <c r="CP128" s="936" t="s">
        <v>397</v>
      </c>
      <c r="CQ128" s="694"/>
      <c r="CR128" s="694"/>
      <c r="CS128" s="694"/>
      <c r="CT128" s="694"/>
      <c r="CU128" s="694"/>
      <c r="CV128" s="694"/>
      <c r="CW128" s="694"/>
      <c r="CX128" s="694"/>
      <c r="CY128" s="694"/>
      <c r="CZ128" s="694"/>
      <c r="DA128" s="694"/>
      <c r="DB128" s="694"/>
      <c r="DC128" s="694"/>
      <c r="DD128" s="694"/>
      <c r="DE128" s="694"/>
      <c r="DF128" s="937"/>
      <c r="DG128" s="938">
        <v>4263</v>
      </c>
      <c r="DH128" s="939"/>
      <c r="DI128" s="939"/>
      <c r="DJ128" s="939"/>
      <c r="DK128" s="939"/>
      <c r="DL128" s="939">
        <v>6765</v>
      </c>
      <c r="DM128" s="939"/>
      <c r="DN128" s="939"/>
      <c r="DO128" s="939"/>
      <c r="DP128" s="939"/>
      <c r="DQ128" s="939">
        <v>6851</v>
      </c>
      <c r="DR128" s="939"/>
      <c r="DS128" s="939"/>
      <c r="DT128" s="939"/>
      <c r="DU128" s="939"/>
      <c r="DV128" s="940">
        <v>0.1</v>
      </c>
      <c r="DW128" s="940"/>
      <c r="DX128" s="940"/>
      <c r="DY128" s="940"/>
      <c r="DZ128" s="941"/>
    </row>
    <row r="129" spans="1:131" s="48" customFormat="1" ht="26.25" customHeight="1" x14ac:dyDescent="0.2">
      <c r="A129" s="838" t="s">
        <v>165</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942" t="s">
        <v>232</v>
      </c>
      <c r="X129" s="943"/>
      <c r="Y129" s="943"/>
      <c r="Z129" s="944"/>
      <c r="AA129" s="840">
        <v>8338602</v>
      </c>
      <c r="AB129" s="841"/>
      <c r="AC129" s="841"/>
      <c r="AD129" s="841"/>
      <c r="AE129" s="842"/>
      <c r="AF129" s="843">
        <v>8474523</v>
      </c>
      <c r="AG129" s="841"/>
      <c r="AH129" s="841"/>
      <c r="AI129" s="841"/>
      <c r="AJ129" s="842"/>
      <c r="AK129" s="843">
        <v>8675903</v>
      </c>
      <c r="AL129" s="841"/>
      <c r="AM129" s="841"/>
      <c r="AN129" s="841"/>
      <c r="AO129" s="842"/>
      <c r="AP129" s="945"/>
      <c r="AQ129" s="946"/>
      <c r="AR129" s="946"/>
      <c r="AS129" s="946"/>
      <c r="AT129" s="947"/>
      <c r="AU129" s="67"/>
      <c r="AV129" s="67"/>
      <c r="AW129" s="67"/>
      <c r="AX129" s="948" t="s">
        <v>114</v>
      </c>
      <c r="AY129" s="848"/>
      <c r="AZ129" s="848"/>
      <c r="BA129" s="848"/>
      <c r="BB129" s="848"/>
      <c r="BC129" s="848"/>
      <c r="BD129" s="848"/>
      <c r="BE129" s="849"/>
      <c r="BF129" s="949" t="s">
        <v>192</v>
      </c>
      <c r="BG129" s="950"/>
      <c r="BH129" s="950"/>
      <c r="BI129" s="950"/>
      <c r="BJ129" s="950"/>
      <c r="BK129" s="950"/>
      <c r="BL129" s="951"/>
      <c r="BM129" s="949">
        <v>18.59</v>
      </c>
      <c r="BN129" s="950"/>
      <c r="BO129" s="950"/>
      <c r="BP129" s="950"/>
      <c r="BQ129" s="950"/>
      <c r="BR129" s="950"/>
      <c r="BS129" s="951"/>
      <c r="BT129" s="949">
        <v>30</v>
      </c>
      <c r="BU129" s="950"/>
      <c r="BV129" s="950"/>
      <c r="BW129" s="950"/>
      <c r="BX129" s="950"/>
      <c r="BY129" s="950"/>
      <c r="BZ129" s="952"/>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38" t="s">
        <v>147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942" t="s">
        <v>490</v>
      </c>
      <c r="X130" s="943"/>
      <c r="Y130" s="943"/>
      <c r="Z130" s="944"/>
      <c r="AA130" s="840">
        <v>1190719</v>
      </c>
      <c r="AB130" s="841"/>
      <c r="AC130" s="841"/>
      <c r="AD130" s="841"/>
      <c r="AE130" s="842"/>
      <c r="AF130" s="843">
        <v>1169651</v>
      </c>
      <c r="AG130" s="841"/>
      <c r="AH130" s="841"/>
      <c r="AI130" s="841"/>
      <c r="AJ130" s="842"/>
      <c r="AK130" s="843">
        <v>1160016</v>
      </c>
      <c r="AL130" s="841"/>
      <c r="AM130" s="841"/>
      <c r="AN130" s="841"/>
      <c r="AO130" s="842"/>
      <c r="AP130" s="945"/>
      <c r="AQ130" s="946"/>
      <c r="AR130" s="946"/>
      <c r="AS130" s="946"/>
      <c r="AT130" s="947"/>
      <c r="AU130" s="67"/>
      <c r="AV130" s="67"/>
      <c r="AW130" s="67"/>
      <c r="AX130" s="948" t="s">
        <v>430</v>
      </c>
      <c r="AY130" s="848"/>
      <c r="AZ130" s="848"/>
      <c r="BA130" s="848"/>
      <c r="BB130" s="848"/>
      <c r="BC130" s="848"/>
      <c r="BD130" s="848"/>
      <c r="BE130" s="849"/>
      <c r="BF130" s="959">
        <v>6.7</v>
      </c>
      <c r="BG130" s="960"/>
      <c r="BH130" s="960"/>
      <c r="BI130" s="960"/>
      <c r="BJ130" s="960"/>
      <c r="BK130" s="960"/>
      <c r="BL130" s="961"/>
      <c r="BM130" s="959">
        <v>25</v>
      </c>
      <c r="BN130" s="960"/>
      <c r="BO130" s="960"/>
      <c r="BP130" s="960"/>
      <c r="BQ130" s="960"/>
      <c r="BR130" s="960"/>
      <c r="BS130" s="961"/>
      <c r="BT130" s="959">
        <v>35</v>
      </c>
      <c r="BU130" s="960"/>
      <c r="BV130" s="960"/>
      <c r="BW130" s="960"/>
      <c r="BX130" s="960"/>
      <c r="BY130" s="960"/>
      <c r="BZ130" s="962"/>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63"/>
      <c r="B131" s="964"/>
      <c r="C131" s="964"/>
      <c r="D131" s="964"/>
      <c r="E131" s="964"/>
      <c r="F131" s="964"/>
      <c r="G131" s="964"/>
      <c r="H131" s="964"/>
      <c r="I131" s="964"/>
      <c r="J131" s="964"/>
      <c r="K131" s="964"/>
      <c r="L131" s="964"/>
      <c r="M131" s="964"/>
      <c r="N131" s="964"/>
      <c r="O131" s="964"/>
      <c r="P131" s="964"/>
      <c r="Q131" s="964"/>
      <c r="R131" s="964"/>
      <c r="S131" s="964"/>
      <c r="T131" s="964"/>
      <c r="U131" s="964"/>
      <c r="V131" s="964"/>
      <c r="W131" s="965" t="s">
        <v>167</v>
      </c>
      <c r="X131" s="966"/>
      <c r="Y131" s="966"/>
      <c r="Z131" s="967"/>
      <c r="AA131" s="879">
        <v>7147883</v>
      </c>
      <c r="AB131" s="880"/>
      <c r="AC131" s="880"/>
      <c r="AD131" s="880"/>
      <c r="AE131" s="881"/>
      <c r="AF131" s="882">
        <v>7304872</v>
      </c>
      <c r="AG131" s="880"/>
      <c r="AH131" s="880"/>
      <c r="AI131" s="880"/>
      <c r="AJ131" s="881"/>
      <c r="AK131" s="882">
        <v>7515887</v>
      </c>
      <c r="AL131" s="880"/>
      <c r="AM131" s="880"/>
      <c r="AN131" s="880"/>
      <c r="AO131" s="881"/>
      <c r="AP131" s="968"/>
      <c r="AQ131" s="969"/>
      <c r="AR131" s="969"/>
      <c r="AS131" s="969"/>
      <c r="AT131" s="970"/>
      <c r="AU131" s="67"/>
      <c r="AV131" s="67"/>
      <c r="AW131" s="67"/>
      <c r="AX131" s="971" t="s">
        <v>59</v>
      </c>
      <c r="AY131" s="694"/>
      <c r="AZ131" s="694"/>
      <c r="BA131" s="694"/>
      <c r="BB131" s="694"/>
      <c r="BC131" s="694"/>
      <c r="BD131" s="694"/>
      <c r="BE131" s="937"/>
      <c r="BF131" s="972">
        <v>54.4</v>
      </c>
      <c r="BG131" s="973"/>
      <c r="BH131" s="973"/>
      <c r="BI131" s="973"/>
      <c r="BJ131" s="973"/>
      <c r="BK131" s="973"/>
      <c r="BL131" s="974"/>
      <c r="BM131" s="972">
        <v>350</v>
      </c>
      <c r="BN131" s="973"/>
      <c r="BO131" s="973"/>
      <c r="BP131" s="973"/>
      <c r="BQ131" s="973"/>
      <c r="BR131" s="973"/>
      <c r="BS131" s="974"/>
      <c r="BT131" s="975"/>
      <c r="BU131" s="976"/>
      <c r="BV131" s="976"/>
      <c r="BW131" s="976"/>
      <c r="BX131" s="976"/>
      <c r="BY131" s="976"/>
      <c r="BZ131" s="977"/>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10" t="s">
        <v>26</v>
      </c>
      <c r="B132" s="1011"/>
      <c r="C132" s="1011"/>
      <c r="D132" s="1011"/>
      <c r="E132" s="1011"/>
      <c r="F132" s="1011"/>
      <c r="G132" s="1011"/>
      <c r="H132" s="1011"/>
      <c r="I132" s="1011"/>
      <c r="J132" s="1011"/>
      <c r="K132" s="1011"/>
      <c r="L132" s="1011"/>
      <c r="M132" s="1011"/>
      <c r="N132" s="1011"/>
      <c r="O132" s="1011"/>
      <c r="P132" s="1011"/>
      <c r="Q132" s="1011"/>
      <c r="R132" s="1011"/>
      <c r="S132" s="1011"/>
      <c r="T132" s="1011"/>
      <c r="U132" s="1011"/>
      <c r="V132" s="989" t="s">
        <v>491</v>
      </c>
      <c r="W132" s="989"/>
      <c r="X132" s="989"/>
      <c r="Y132" s="989"/>
      <c r="Z132" s="990"/>
      <c r="AA132" s="991">
        <v>6.1795499449999998</v>
      </c>
      <c r="AB132" s="992"/>
      <c r="AC132" s="992"/>
      <c r="AD132" s="992"/>
      <c r="AE132" s="993"/>
      <c r="AF132" s="994">
        <v>6.3019858529999997</v>
      </c>
      <c r="AG132" s="992"/>
      <c r="AH132" s="992"/>
      <c r="AI132" s="992"/>
      <c r="AJ132" s="993"/>
      <c r="AK132" s="994">
        <v>7.9084078829999997</v>
      </c>
      <c r="AL132" s="992"/>
      <c r="AM132" s="992"/>
      <c r="AN132" s="992"/>
      <c r="AO132" s="993"/>
      <c r="AP132" s="876"/>
      <c r="AQ132" s="877"/>
      <c r="AR132" s="877"/>
      <c r="AS132" s="877"/>
      <c r="AT132" s="995"/>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12"/>
      <c r="B133" s="1013"/>
      <c r="C133" s="1013"/>
      <c r="D133" s="1013"/>
      <c r="E133" s="1013"/>
      <c r="F133" s="1013"/>
      <c r="G133" s="1013"/>
      <c r="H133" s="1013"/>
      <c r="I133" s="1013"/>
      <c r="J133" s="1013"/>
      <c r="K133" s="1013"/>
      <c r="L133" s="1013"/>
      <c r="M133" s="1013"/>
      <c r="N133" s="1013"/>
      <c r="O133" s="1013"/>
      <c r="P133" s="1013"/>
      <c r="Q133" s="1013"/>
      <c r="R133" s="1013"/>
      <c r="S133" s="1013"/>
      <c r="T133" s="1013"/>
      <c r="U133" s="1013"/>
      <c r="V133" s="996" t="s">
        <v>83</v>
      </c>
      <c r="W133" s="996"/>
      <c r="X133" s="996"/>
      <c r="Y133" s="996"/>
      <c r="Z133" s="997"/>
      <c r="AA133" s="998">
        <v>4.7</v>
      </c>
      <c r="AB133" s="999"/>
      <c r="AC133" s="999"/>
      <c r="AD133" s="999"/>
      <c r="AE133" s="1000"/>
      <c r="AF133" s="998">
        <v>5.6</v>
      </c>
      <c r="AG133" s="999"/>
      <c r="AH133" s="999"/>
      <c r="AI133" s="999"/>
      <c r="AJ133" s="1000"/>
      <c r="AK133" s="998">
        <v>6.7</v>
      </c>
      <c r="AL133" s="999"/>
      <c r="AM133" s="999"/>
      <c r="AN133" s="999"/>
      <c r="AO133" s="1000"/>
      <c r="AP133" s="933"/>
      <c r="AQ133" s="934"/>
      <c r="AR133" s="934"/>
      <c r="AS133" s="934"/>
      <c r="AT133" s="1001"/>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d1dSylNncmf0edUU/yCNkXFl3WvQRQWrc6Ajid6jSv4bLIWELqrUFOwgHFyecyT/Y7QHNYkc0GZTcQfdkZkpTQ==" saltValue="jfgSVGMnLf/9K93ZkpMNg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96</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6VkXVQyZ3w0mqX3RjXO4tJn65RcxXzuD+cIzysuk85Xn2w4EoRHbQRuOhPdxL0DEAtChrbbugWTy65GNSRLkPQ==" saltValue="Sh/QPcfbLpAl+VG5ZGWNlA==" spinCount="100000" sheet="1" objects="1" scenarios="1"/>
  <phoneticPr fontId="5"/>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7NCxSinDBq1b/ZKpgl6IJKPx7NlTLyGaCkDv+Gd+r3eEK/mKLNHeKW+jmU56qY/ctJf7X85u/+LKTpdtuyQJvA==" saltValue="Bv9l87UnZuieaIXw/lsfaw=="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492</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329</v>
      </c>
      <c r="AL6" s="91"/>
      <c r="AM6" s="91"/>
      <c r="AN6" s="9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43" t="s">
        <v>84</v>
      </c>
      <c r="AP7" s="127"/>
      <c r="AQ7" s="138" t="s">
        <v>493</v>
      </c>
      <c r="AR7" s="152"/>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44"/>
      <c r="AP8" s="128" t="s">
        <v>494</v>
      </c>
      <c r="AQ8" s="139" t="s">
        <v>495</v>
      </c>
      <c r="AR8" s="153" t="s">
        <v>496</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34" t="s">
        <v>497</v>
      </c>
      <c r="AL9" s="1035"/>
      <c r="AM9" s="1035"/>
      <c r="AN9" s="1036"/>
      <c r="AO9" s="117">
        <v>2576195</v>
      </c>
      <c r="AP9" s="117">
        <v>70909</v>
      </c>
      <c r="AQ9" s="140">
        <v>72090</v>
      </c>
      <c r="AR9" s="154">
        <v>-1.6</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34" t="s">
        <v>199</v>
      </c>
      <c r="AL10" s="1035"/>
      <c r="AM10" s="1035"/>
      <c r="AN10" s="1036"/>
      <c r="AO10" s="118">
        <v>342557</v>
      </c>
      <c r="AP10" s="118">
        <v>9429</v>
      </c>
      <c r="AQ10" s="141">
        <v>9072</v>
      </c>
      <c r="AR10" s="155">
        <v>3.9</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34" t="s">
        <v>395</v>
      </c>
      <c r="AL11" s="1035"/>
      <c r="AM11" s="1035"/>
      <c r="AN11" s="1036"/>
      <c r="AO11" s="118" t="s">
        <v>192</v>
      </c>
      <c r="AP11" s="118" t="s">
        <v>192</v>
      </c>
      <c r="AQ11" s="141">
        <v>383</v>
      </c>
      <c r="AR11" s="155" t="s">
        <v>192</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34" t="s">
        <v>231</v>
      </c>
      <c r="AL12" s="1035"/>
      <c r="AM12" s="1035"/>
      <c r="AN12" s="1036"/>
      <c r="AO12" s="118" t="s">
        <v>192</v>
      </c>
      <c r="AP12" s="118" t="s">
        <v>192</v>
      </c>
      <c r="AQ12" s="141">
        <v>26</v>
      </c>
      <c r="AR12" s="155" t="s">
        <v>192</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34" t="s">
        <v>498</v>
      </c>
      <c r="AL13" s="1035"/>
      <c r="AM13" s="1035"/>
      <c r="AN13" s="1036"/>
      <c r="AO13" s="118">
        <v>96288</v>
      </c>
      <c r="AP13" s="118">
        <v>2650</v>
      </c>
      <c r="AQ13" s="141">
        <v>2732</v>
      </c>
      <c r="AR13" s="155">
        <v>-3</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34" t="s">
        <v>499</v>
      </c>
      <c r="AL14" s="1035"/>
      <c r="AM14" s="1035"/>
      <c r="AN14" s="1036"/>
      <c r="AO14" s="118">
        <v>72854</v>
      </c>
      <c r="AP14" s="118">
        <v>2005</v>
      </c>
      <c r="AQ14" s="141">
        <v>1315</v>
      </c>
      <c r="AR14" s="155">
        <v>52.5</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28" t="s">
        <v>306</v>
      </c>
      <c r="AL15" s="1029"/>
      <c r="AM15" s="1029"/>
      <c r="AN15" s="1030"/>
      <c r="AO15" s="118">
        <v>-169180</v>
      </c>
      <c r="AP15" s="118">
        <v>-4657</v>
      </c>
      <c r="AQ15" s="141">
        <v>-4107</v>
      </c>
      <c r="AR15" s="155">
        <v>13.4</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28" t="s">
        <v>268</v>
      </c>
      <c r="AL16" s="1029"/>
      <c r="AM16" s="1029"/>
      <c r="AN16" s="1030"/>
      <c r="AO16" s="118">
        <v>2918714</v>
      </c>
      <c r="AP16" s="118">
        <v>80337</v>
      </c>
      <c r="AQ16" s="141">
        <v>81511</v>
      </c>
      <c r="AR16" s="155">
        <v>-1.4</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200</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500</v>
      </c>
      <c r="AP20" s="129" t="s">
        <v>333</v>
      </c>
      <c r="AQ20" s="142" t="s">
        <v>40</v>
      </c>
      <c r="AR20" s="156"/>
    </row>
    <row r="21" spans="1:46" s="81" customFormat="1" ht="13" x14ac:dyDescent="0.2">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31" t="s">
        <v>501</v>
      </c>
      <c r="AL21" s="1032"/>
      <c r="AM21" s="1032"/>
      <c r="AN21" s="1033"/>
      <c r="AO21" s="120">
        <v>7.16</v>
      </c>
      <c r="AP21" s="130">
        <v>6.74</v>
      </c>
      <c r="AQ21" s="143">
        <v>0.42</v>
      </c>
      <c r="AR21" s="91"/>
      <c r="AS21" s="162"/>
      <c r="AT21" s="83"/>
    </row>
    <row r="22" spans="1:46" s="81" customFormat="1" ht="13" x14ac:dyDescent="0.2">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31" t="s">
        <v>502</v>
      </c>
      <c r="AL22" s="1032"/>
      <c r="AM22" s="1032"/>
      <c r="AN22" s="1033"/>
      <c r="AO22" s="121">
        <v>98.1</v>
      </c>
      <c r="AP22" s="131">
        <v>97</v>
      </c>
      <c r="AQ22" s="144">
        <v>1.1000000000000001</v>
      </c>
      <c r="AR22" s="132"/>
      <c r="AS22" s="162"/>
      <c r="AT22" s="83"/>
    </row>
    <row r="23" spans="1:46" s="81" customFormat="1" ht="13" x14ac:dyDescent="0.2">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ht="13" x14ac:dyDescent="0.2">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ht="13" x14ac:dyDescent="0.2">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ht="13" x14ac:dyDescent="0.2">
      <c r="A26" s="1053" t="s">
        <v>503</v>
      </c>
      <c r="B26" s="1053"/>
      <c r="C26" s="1053"/>
      <c r="D26" s="1053"/>
      <c r="E26" s="1053"/>
      <c r="F26" s="1053"/>
      <c r="G26" s="1053"/>
      <c r="H26" s="1053"/>
      <c r="I26" s="1053"/>
      <c r="J26" s="1053"/>
      <c r="K26" s="1053"/>
      <c r="L26" s="1053"/>
      <c r="M26" s="1053"/>
      <c r="N26" s="1053"/>
      <c r="O26" s="1053"/>
      <c r="P26" s="1053"/>
      <c r="Q26" s="1053"/>
      <c r="R26" s="1053"/>
      <c r="S26" s="1053"/>
      <c r="T26" s="1053"/>
      <c r="U26" s="1053"/>
      <c r="V26" s="1053"/>
      <c r="W26" s="1053"/>
      <c r="X26" s="1053"/>
      <c r="Y26" s="1053"/>
      <c r="Z26" s="1053"/>
      <c r="AA26" s="1053"/>
      <c r="AB26" s="1053"/>
      <c r="AC26" s="1053"/>
      <c r="AD26" s="1053"/>
      <c r="AE26" s="1053"/>
      <c r="AF26" s="1053"/>
      <c r="AG26" s="1053"/>
      <c r="AH26" s="1053"/>
      <c r="AI26" s="1053"/>
      <c r="AJ26" s="1053"/>
      <c r="AK26" s="1053"/>
      <c r="AL26" s="1053"/>
      <c r="AM26" s="1053"/>
      <c r="AN26" s="1053"/>
      <c r="AO26" s="1053"/>
      <c r="AP26" s="1053"/>
      <c r="AQ26" s="1053"/>
      <c r="AR26" s="1053"/>
      <c r="AS26" s="1053"/>
      <c r="AT26" s="91"/>
    </row>
    <row r="27" spans="1:46" ht="13" x14ac:dyDescent="0.2">
      <c r="A27" s="85"/>
      <c r="AO27" s="90"/>
      <c r="AP27" s="90"/>
      <c r="AQ27" s="90"/>
      <c r="AR27" s="90"/>
      <c r="AS27" s="90"/>
      <c r="AT27" s="90"/>
    </row>
    <row r="28" spans="1:46" ht="16.5" x14ac:dyDescent="0.2">
      <c r="A28" s="82" t="s">
        <v>258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118</v>
      </c>
      <c r="AL29" s="91"/>
      <c r="AM29" s="91"/>
      <c r="AN29" s="91"/>
      <c r="AO29" s="90"/>
      <c r="AP29" s="90"/>
      <c r="AQ29" s="90"/>
      <c r="AR29" s="90"/>
      <c r="AS29" s="165"/>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43" t="s">
        <v>84</v>
      </c>
      <c r="AP30" s="127"/>
      <c r="AQ30" s="138" t="s">
        <v>493</v>
      </c>
      <c r="AR30" s="152"/>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44"/>
      <c r="AP31" s="128" t="s">
        <v>494</v>
      </c>
      <c r="AQ31" s="139" t="s">
        <v>495</v>
      </c>
      <c r="AR31" s="153" t="s">
        <v>496</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7" t="s">
        <v>504</v>
      </c>
      <c r="AL32" s="1048"/>
      <c r="AM32" s="1048"/>
      <c r="AN32" s="1049"/>
      <c r="AO32" s="118">
        <v>1498287</v>
      </c>
      <c r="AP32" s="118">
        <v>41240</v>
      </c>
      <c r="AQ32" s="145">
        <v>33695</v>
      </c>
      <c r="AR32" s="155">
        <v>22.4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7" t="s">
        <v>505</v>
      </c>
      <c r="AL33" s="1048"/>
      <c r="AM33" s="1048"/>
      <c r="AN33" s="1049"/>
      <c r="AO33" s="118" t="s">
        <v>192</v>
      </c>
      <c r="AP33" s="118" t="s">
        <v>192</v>
      </c>
      <c r="AQ33" s="145" t="s">
        <v>192</v>
      </c>
      <c r="AR33" s="155" t="s">
        <v>192</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7" t="s">
        <v>506</v>
      </c>
      <c r="AL34" s="1048"/>
      <c r="AM34" s="1048"/>
      <c r="AN34" s="1049"/>
      <c r="AO34" s="118" t="s">
        <v>192</v>
      </c>
      <c r="AP34" s="118" t="s">
        <v>192</v>
      </c>
      <c r="AQ34" s="145" t="s">
        <v>192</v>
      </c>
      <c r="AR34" s="155" t="s">
        <v>192</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7" t="s">
        <v>507</v>
      </c>
      <c r="AL35" s="1048"/>
      <c r="AM35" s="1048"/>
      <c r="AN35" s="1049"/>
      <c r="AO35" s="118">
        <v>342364</v>
      </c>
      <c r="AP35" s="118">
        <v>9423</v>
      </c>
      <c r="AQ35" s="145">
        <v>8394</v>
      </c>
      <c r="AR35" s="155">
        <v>12.3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7" t="s">
        <v>35</v>
      </c>
      <c r="AL36" s="1048"/>
      <c r="AM36" s="1048"/>
      <c r="AN36" s="1049"/>
      <c r="AO36" s="118">
        <v>295551</v>
      </c>
      <c r="AP36" s="118">
        <v>8135</v>
      </c>
      <c r="AQ36" s="145">
        <v>1998</v>
      </c>
      <c r="AR36" s="155">
        <v>307.2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7" t="s">
        <v>342</v>
      </c>
      <c r="AL37" s="1048"/>
      <c r="AM37" s="1048"/>
      <c r="AN37" s="1049"/>
      <c r="AO37" s="118">
        <v>4635</v>
      </c>
      <c r="AP37" s="118">
        <v>128</v>
      </c>
      <c r="AQ37" s="145">
        <v>1021</v>
      </c>
      <c r="AR37" s="155">
        <v>-87.5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50" t="s">
        <v>508</v>
      </c>
      <c r="AL38" s="1051"/>
      <c r="AM38" s="1051"/>
      <c r="AN38" s="1052"/>
      <c r="AO38" s="122" t="s">
        <v>192</v>
      </c>
      <c r="AP38" s="122" t="s">
        <v>192</v>
      </c>
      <c r="AQ38" s="146">
        <v>3</v>
      </c>
      <c r="AR38" s="144" t="s">
        <v>192</v>
      </c>
      <c r="AS38" s="165"/>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50" t="s">
        <v>81</v>
      </c>
      <c r="AL39" s="1051"/>
      <c r="AM39" s="1051"/>
      <c r="AN39" s="1052"/>
      <c r="AO39" s="118">
        <v>-386434</v>
      </c>
      <c r="AP39" s="118">
        <v>-10636</v>
      </c>
      <c r="AQ39" s="145">
        <v>-3210</v>
      </c>
      <c r="AR39" s="155">
        <v>231.3</v>
      </c>
      <c r="AS39" s="165"/>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7" t="s">
        <v>509</v>
      </c>
      <c r="AL40" s="1048"/>
      <c r="AM40" s="1048"/>
      <c r="AN40" s="1049"/>
      <c r="AO40" s="118">
        <v>-1160016</v>
      </c>
      <c r="AP40" s="118">
        <v>-31929</v>
      </c>
      <c r="AQ40" s="145">
        <v>-26336</v>
      </c>
      <c r="AR40" s="155">
        <v>21.2</v>
      </c>
      <c r="AS40" s="165"/>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7" t="s">
        <v>386</v>
      </c>
      <c r="AL41" s="1038"/>
      <c r="AM41" s="1038"/>
      <c r="AN41" s="1039"/>
      <c r="AO41" s="118">
        <v>594387</v>
      </c>
      <c r="AP41" s="118">
        <v>16360</v>
      </c>
      <c r="AQ41" s="145">
        <v>15565</v>
      </c>
      <c r="AR41" s="155">
        <v>5.0999999999999996</v>
      </c>
      <c r="AS41" s="165"/>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511</v>
      </c>
      <c r="AL48" s="87"/>
      <c r="AM48" s="87"/>
      <c r="AN48" s="87"/>
      <c r="AO48" s="87"/>
      <c r="AP48" s="87"/>
      <c r="AQ48" s="133"/>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45" t="s">
        <v>84</v>
      </c>
      <c r="AN49" s="1040" t="s">
        <v>439</v>
      </c>
      <c r="AO49" s="1041"/>
      <c r="AP49" s="1041"/>
      <c r="AQ49" s="1041"/>
      <c r="AR49" s="1042"/>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46"/>
      <c r="AN50" s="114" t="s">
        <v>485</v>
      </c>
      <c r="AO50" s="124" t="s">
        <v>486</v>
      </c>
      <c r="AP50" s="135" t="s">
        <v>512</v>
      </c>
      <c r="AQ50" s="148" t="s">
        <v>381</v>
      </c>
      <c r="AR50" s="158" t="s">
        <v>513</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474</v>
      </c>
      <c r="AL51" s="103"/>
      <c r="AM51" s="108">
        <v>2881100</v>
      </c>
      <c r="AN51" s="115">
        <v>76629</v>
      </c>
      <c r="AO51" s="125">
        <v>30.2</v>
      </c>
      <c r="AP51" s="136">
        <v>52068</v>
      </c>
      <c r="AQ51" s="149">
        <v>1.6</v>
      </c>
      <c r="AR51" s="159">
        <v>28.6</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270</v>
      </c>
      <c r="AM52" s="109">
        <v>1135674</v>
      </c>
      <c r="AN52" s="116">
        <v>30206</v>
      </c>
      <c r="AO52" s="126">
        <v>90.9</v>
      </c>
      <c r="AP52" s="137">
        <v>26936</v>
      </c>
      <c r="AQ52" s="150">
        <v>3.4</v>
      </c>
      <c r="AR52" s="160">
        <v>87.5</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314</v>
      </c>
      <c r="AL53" s="103"/>
      <c r="AM53" s="108">
        <v>2130328</v>
      </c>
      <c r="AN53" s="115">
        <v>57164</v>
      </c>
      <c r="AO53" s="125">
        <v>-25.4</v>
      </c>
      <c r="AP53" s="136">
        <v>47161</v>
      </c>
      <c r="AQ53" s="149">
        <v>-9.4</v>
      </c>
      <c r="AR53" s="159">
        <v>-16</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270</v>
      </c>
      <c r="AM54" s="109">
        <v>1508174</v>
      </c>
      <c r="AN54" s="116">
        <v>40469</v>
      </c>
      <c r="AO54" s="126">
        <v>34</v>
      </c>
      <c r="AP54" s="137">
        <v>24595</v>
      </c>
      <c r="AQ54" s="150">
        <v>-8.6999999999999993</v>
      </c>
      <c r="AR54" s="160">
        <v>42.7</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135</v>
      </c>
      <c r="AL55" s="103"/>
      <c r="AM55" s="108">
        <v>1470359</v>
      </c>
      <c r="AN55" s="115">
        <v>39770</v>
      </c>
      <c r="AO55" s="125">
        <v>-30.4</v>
      </c>
      <c r="AP55" s="136">
        <v>43423</v>
      </c>
      <c r="AQ55" s="149">
        <v>-7.9</v>
      </c>
      <c r="AR55" s="159">
        <v>-22.5</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270</v>
      </c>
      <c r="AM56" s="109">
        <v>556134</v>
      </c>
      <c r="AN56" s="116">
        <v>15042</v>
      </c>
      <c r="AO56" s="126">
        <v>-62.8</v>
      </c>
      <c r="AP56" s="137">
        <v>22207</v>
      </c>
      <c r="AQ56" s="150">
        <v>-9.6999999999999993</v>
      </c>
      <c r="AR56" s="160">
        <v>-53.1</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514</v>
      </c>
      <c r="AL57" s="103"/>
      <c r="AM57" s="108">
        <v>1227994</v>
      </c>
      <c r="AN57" s="115">
        <v>33369</v>
      </c>
      <c r="AO57" s="125">
        <v>-16.100000000000001</v>
      </c>
      <c r="AP57" s="136">
        <v>45265</v>
      </c>
      <c r="AQ57" s="149">
        <v>4.2</v>
      </c>
      <c r="AR57" s="159">
        <v>-20.3</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270</v>
      </c>
      <c r="AM58" s="109">
        <v>478635</v>
      </c>
      <c r="AN58" s="116">
        <v>13006</v>
      </c>
      <c r="AO58" s="126">
        <v>-13.5</v>
      </c>
      <c r="AP58" s="137">
        <v>22600</v>
      </c>
      <c r="AQ58" s="150">
        <v>1.8</v>
      </c>
      <c r="AR58" s="160">
        <v>-15.3</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515</v>
      </c>
      <c r="AL59" s="103"/>
      <c r="AM59" s="108">
        <v>1089472</v>
      </c>
      <c r="AN59" s="115">
        <v>29987</v>
      </c>
      <c r="AO59" s="125">
        <v>-10.1</v>
      </c>
      <c r="AP59" s="136">
        <v>54621</v>
      </c>
      <c r="AQ59" s="149">
        <v>20.7</v>
      </c>
      <c r="AR59" s="159">
        <v>-30.8</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270</v>
      </c>
      <c r="AM60" s="109">
        <v>377014</v>
      </c>
      <c r="AN60" s="116">
        <v>10377</v>
      </c>
      <c r="AO60" s="126">
        <v>-20.2</v>
      </c>
      <c r="AP60" s="137">
        <v>30892</v>
      </c>
      <c r="AQ60" s="150">
        <v>36.700000000000003</v>
      </c>
      <c r="AR60" s="160">
        <v>-56.9</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516</v>
      </c>
      <c r="AL61" s="106"/>
      <c r="AM61" s="108">
        <v>1759851</v>
      </c>
      <c r="AN61" s="115">
        <v>47384</v>
      </c>
      <c r="AO61" s="125">
        <v>-10.4</v>
      </c>
      <c r="AP61" s="136">
        <v>48508</v>
      </c>
      <c r="AQ61" s="151">
        <v>1.8</v>
      </c>
      <c r="AR61" s="159">
        <v>-12.2</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270</v>
      </c>
      <c r="AM62" s="109">
        <v>811126</v>
      </c>
      <c r="AN62" s="116">
        <v>21820</v>
      </c>
      <c r="AO62" s="126">
        <v>5.7</v>
      </c>
      <c r="AP62" s="137">
        <v>25446</v>
      </c>
      <c r="AQ62" s="150">
        <v>4.7</v>
      </c>
      <c r="AR62" s="160">
        <v>1</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p9jCqH2SmF4RB3XKIb7z4prqjmUNjVfxKwblRvX0fHbSbw2DbStRcLwc3SutmM3AnANLki43715kSRHQ9k/W+w==" saltValue="JpT/WfcCKh6IPUGKrOY1X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96</v>
      </c>
    </row>
    <row r="121" spans="125:125" ht="13.5" hidden="1" customHeight="1" x14ac:dyDescent="0.2">
      <c r="DU121" s="78"/>
    </row>
  </sheetData>
  <sheetProtection algorithmName="SHA-512" hashValue="CpbgsXDEYgQwmjfIu7fJyjLD251lOqziEm3PRUVkdKog1t6sYApsnaLMk97j/PH9sAr1QemmLvX6XB1yEJEhfQ==" saltValue="zVYi8jD0Ids8k3hawTmmKQ=="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96</v>
      </c>
    </row>
  </sheetData>
  <sheetProtection algorithmName="SHA-512" hashValue="KZob+gzslE30k1cGvPxYW/n/NKZGsbqYgIAh9gnwqB/7uN4NMtjxSEHCPOsNyI86Bygsfjv94SSzMU+GtyEGlA==" saltValue="JTzkUdKG8jTFwp2T98XocQ=="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1" t="s">
        <v>2</v>
      </c>
    </row>
    <row r="46" spans="2:10" ht="29.25" customHeight="1" x14ac:dyDescent="0.25">
      <c r="B46" s="167" t="s">
        <v>7</v>
      </c>
      <c r="C46" s="171"/>
      <c r="D46" s="171"/>
      <c r="E46" s="172" t="s">
        <v>16</v>
      </c>
      <c r="F46" s="173" t="s">
        <v>518</v>
      </c>
      <c r="G46" s="177" t="s">
        <v>519</v>
      </c>
      <c r="H46" s="177" t="s">
        <v>520</v>
      </c>
      <c r="I46" s="177" t="s">
        <v>250</v>
      </c>
      <c r="J46" s="182" t="s">
        <v>521</v>
      </c>
    </row>
    <row r="47" spans="2:10" ht="57.75" customHeight="1" x14ac:dyDescent="0.2">
      <c r="B47" s="168"/>
      <c r="C47" s="1054" t="s">
        <v>3</v>
      </c>
      <c r="D47" s="1054"/>
      <c r="E47" s="1055"/>
      <c r="F47" s="174">
        <v>15.59</v>
      </c>
      <c r="G47" s="178">
        <v>19.260000000000002</v>
      </c>
      <c r="H47" s="178">
        <v>19.84</v>
      </c>
      <c r="I47" s="178">
        <v>18.93</v>
      </c>
      <c r="J47" s="183">
        <v>17.86</v>
      </c>
    </row>
    <row r="48" spans="2:10" ht="57.75" customHeight="1" x14ac:dyDescent="0.2">
      <c r="B48" s="169"/>
      <c r="C48" s="1056" t="s">
        <v>9</v>
      </c>
      <c r="D48" s="1056"/>
      <c r="E48" s="1057"/>
      <c r="F48" s="175">
        <v>5.91</v>
      </c>
      <c r="G48" s="179">
        <v>5.68</v>
      </c>
      <c r="H48" s="179">
        <v>4.37</v>
      </c>
      <c r="I48" s="179">
        <v>3.14</v>
      </c>
      <c r="J48" s="184">
        <v>4.8499999999999996</v>
      </c>
    </row>
    <row r="49" spans="2:10" ht="57.75" customHeight="1" x14ac:dyDescent="0.2">
      <c r="B49" s="170"/>
      <c r="C49" s="1058" t="s">
        <v>15</v>
      </c>
      <c r="D49" s="1058"/>
      <c r="E49" s="1059"/>
      <c r="F49" s="176">
        <v>5.48</v>
      </c>
      <c r="G49" s="180">
        <v>4.57</v>
      </c>
      <c r="H49" s="180" t="s">
        <v>522</v>
      </c>
      <c r="I49" s="180" t="s">
        <v>523</v>
      </c>
      <c r="J49" s="185" t="s">
        <v>524</v>
      </c>
    </row>
    <row r="50" spans="2:10" ht="13" x14ac:dyDescent="0.2"/>
  </sheetData>
  <sheetProtection algorithmName="SHA-512" hashValue="nuiqFnG4rR4x4poPNjuT6baFK0PqSIIoC6sraHRzTiqRVQnhF4b0TqH49Hua9NlKS4OMXXe1QrCxO21j6n+/ag==" saltValue="OuKCip/ZYqgdIfdw31JV8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6"/>
      <c r="B1" s="186"/>
      <c r="C1" s="186"/>
      <c r="D1" s="186"/>
      <c r="E1" s="186"/>
      <c r="F1" s="186"/>
      <c r="G1" s="186"/>
      <c r="H1" s="186"/>
      <c r="I1" s="186"/>
      <c r="J1" s="186"/>
      <c r="K1" s="186"/>
      <c r="L1" s="186"/>
      <c r="M1" s="186"/>
      <c r="N1" s="186"/>
      <c r="O1" s="186"/>
      <c r="P1" s="186"/>
    </row>
    <row r="2" spans="1:16" ht="16.5" customHeight="1" x14ac:dyDescent="0.2">
      <c r="A2" s="186"/>
      <c r="B2" s="186"/>
      <c r="C2" s="186"/>
      <c r="D2" s="186"/>
      <c r="E2" s="186"/>
      <c r="F2" s="186"/>
      <c r="G2" s="186"/>
      <c r="H2" s="186"/>
      <c r="I2" s="186"/>
      <c r="J2" s="186"/>
      <c r="K2" s="186"/>
      <c r="L2" s="186"/>
      <c r="M2" s="186"/>
      <c r="N2" s="186"/>
      <c r="O2" s="186"/>
      <c r="P2" s="186"/>
    </row>
    <row r="3" spans="1:16" ht="16.5" customHeight="1" x14ac:dyDescent="0.2">
      <c r="A3" s="186"/>
      <c r="B3" s="186"/>
      <c r="C3" s="186"/>
      <c r="D3" s="186"/>
      <c r="E3" s="186"/>
      <c r="F3" s="186"/>
      <c r="G3" s="186"/>
      <c r="H3" s="186"/>
      <c r="I3" s="186"/>
      <c r="J3" s="186"/>
      <c r="K3" s="186"/>
      <c r="L3" s="186"/>
      <c r="M3" s="186"/>
      <c r="N3" s="186"/>
      <c r="O3" s="186"/>
      <c r="P3" s="186"/>
    </row>
    <row r="4" spans="1:16" ht="16.5" customHeight="1" x14ac:dyDescent="0.2">
      <c r="A4" s="186"/>
      <c r="B4" s="186"/>
      <c r="C4" s="186"/>
      <c r="D4" s="186"/>
      <c r="E4" s="186"/>
      <c r="F4" s="186"/>
      <c r="G4" s="186"/>
      <c r="H4" s="186"/>
      <c r="I4" s="186"/>
      <c r="J4" s="186"/>
      <c r="K4" s="186"/>
      <c r="L4" s="186"/>
      <c r="M4" s="186"/>
      <c r="N4" s="186"/>
      <c r="O4" s="186"/>
      <c r="P4" s="186"/>
    </row>
    <row r="5" spans="1:16" ht="16.5" customHeight="1" x14ac:dyDescent="0.2">
      <c r="A5" s="186"/>
      <c r="B5" s="186"/>
      <c r="C5" s="186"/>
      <c r="D5" s="186"/>
      <c r="E5" s="186"/>
      <c r="F5" s="186"/>
      <c r="G5" s="186"/>
      <c r="H5" s="186"/>
      <c r="I5" s="186"/>
      <c r="J5" s="186"/>
      <c r="K5" s="186"/>
      <c r="L5" s="186"/>
      <c r="M5" s="186"/>
      <c r="N5" s="186"/>
      <c r="O5" s="186"/>
      <c r="P5" s="186"/>
    </row>
    <row r="6" spans="1:16" ht="16.5" customHeight="1" x14ac:dyDescent="0.2">
      <c r="A6" s="186"/>
      <c r="B6" s="186"/>
      <c r="C6" s="186"/>
      <c r="D6" s="186"/>
      <c r="E6" s="186"/>
      <c r="F6" s="186"/>
      <c r="G6" s="186"/>
      <c r="H6" s="186"/>
      <c r="I6" s="186"/>
      <c r="J6" s="186"/>
      <c r="K6" s="186"/>
      <c r="L6" s="186"/>
      <c r="M6" s="186"/>
      <c r="N6" s="186"/>
      <c r="O6" s="186"/>
      <c r="P6" s="186"/>
    </row>
    <row r="7" spans="1:16" ht="16.5" customHeight="1" x14ac:dyDescent="0.2">
      <c r="A7" s="186"/>
      <c r="B7" s="186"/>
      <c r="C7" s="186"/>
      <c r="D7" s="186"/>
      <c r="E7" s="186"/>
      <c r="F7" s="186"/>
      <c r="G7" s="186"/>
      <c r="H7" s="186"/>
      <c r="I7" s="186"/>
      <c r="J7" s="186"/>
      <c r="K7" s="186"/>
      <c r="L7" s="186"/>
      <c r="M7" s="186"/>
      <c r="N7" s="186"/>
      <c r="O7" s="186"/>
      <c r="P7" s="186"/>
    </row>
    <row r="8" spans="1:16" ht="16.5" customHeight="1" x14ac:dyDescent="0.2">
      <c r="A8" s="186"/>
      <c r="B8" s="186"/>
      <c r="C8" s="186"/>
      <c r="D8" s="186"/>
      <c r="E8" s="186"/>
      <c r="F8" s="186"/>
      <c r="G8" s="186"/>
      <c r="H8" s="186"/>
      <c r="I8" s="186"/>
      <c r="J8" s="186"/>
      <c r="K8" s="186"/>
      <c r="L8" s="186"/>
      <c r="M8" s="186"/>
      <c r="N8" s="186"/>
      <c r="O8" s="186"/>
      <c r="P8" s="186"/>
    </row>
    <row r="9" spans="1:16" ht="16.5" customHeight="1" x14ac:dyDescent="0.2">
      <c r="A9" s="186"/>
      <c r="B9" s="186"/>
      <c r="C9" s="186"/>
      <c r="D9" s="186"/>
      <c r="E9" s="186"/>
      <c r="F9" s="186"/>
      <c r="G9" s="186"/>
      <c r="H9" s="186"/>
      <c r="I9" s="186"/>
      <c r="J9" s="186"/>
      <c r="K9" s="186"/>
      <c r="L9" s="186"/>
      <c r="M9" s="186"/>
      <c r="N9" s="186"/>
      <c r="O9" s="186"/>
      <c r="P9" s="186"/>
    </row>
    <row r="10" spans="1:16" ht="16.5" customHeight="1" x14ac:dyDescent="0.2">
      <c r="A10" s="186"/>
      <c r="B10" s="186"/>
      <c r="C10" s="186"/>
      <c r="D10" s="186"/>
      <c r="E10" s="186"/>
      <c r="F10" s="186"/>
      <c r="G10" s="186"/>
      <c r="H10" s="186"/>
      <c r="I10" s="186"/>
      <c r="J10" s="186"/>
      <c r="K10" s="186"/>
      <c r="L10" s="186"/>
      <c r="M10" s="186"/>
      <c r="N10" s="186"/>
      <c r="O10" s="186"/>
      <c r="P10" s="186"/>
    </row>
    <row r="11" spans="1:16" ht="16.5" customHeight="1" x14ac:dyDescent="0.2">
      <c r="A11" s="186"/>
      <c r="B11" s="186"/>
      <c r="C11" s="186"/>
      <c r="D11" s="186"/>
      <c r="E11" s="186"/>
      <c r="F11" s="186"/>
      <c r="G11" s="186"/>
      <c r="H11" s="186"/>
      <c r="I11" s="186"/>
      <c r="J11" s="186"/>
      <c r="K11" s="186"/>
      <c r="L11" s="186"/>
      <c r="M11" s="186"/>
      <c r="N11" s="186"/>
      <c r="O11" s="186"/>
      <c r="P11" s="186"/>
    </row>
    <row r="12" spans="1:16" ht="16.5" customHeight="1" x14ac:dyDescent="0.2">
      <c r="A12" s="186"/>
      <c r="B12" s="186"/>
      <c r="C12" s="186"/>
      <c r="D12" s="186"/>
      <c r="E12" s="186"/>
      <c r="F12" s="186"/>
      <c r="G12" s="186"/>
      <c r="H12" s="186"/>
      <c r="I12" s="186"/>
      <c r="J12" s="186"/>
      <c r="K12" s="186"/>
      <c r="L12" s="186"/>
      <c r="M12" s="186"/>
      <c r="N12" s="186"/>
      <c r="O12" s="186"/>
      <c r="P12" s="186"/>
    </row>
    <row r="13" spans="1:16" ht="16.5" customHeight="1" x14ac:dyDescent="0.2">
      <c r="A13" s="186"/>
      <c r="B13" s="186"/>
      <c r="C13" s="186"/>
      <c r="D13" s="186"/>
      <c r="E13" s="186"/>
      <c r="F13" s="186"/>
      <c r="G13" s="186"/>
      <c r="H13" s="186"/>
      <c r="I13" s="186"/>
      <c r="J13" s="186"/>
      <c r="K13" s="186"/>
      <c r="L13" s="186"/>
      <c r="M13" s="186"/>
      <c r="N13" s="186"/>
      <c r="O13" s="186"/>
      <c r="P13" s="186"/>
    </row>
    <row r="14" spans="1:16" ht="16.5" customHeight="1" x14ac:dyDescent="0.2">
      <c r="A14" s="186"/>
      <c r="B14" s="186"/>
      <c r="C14" s="186"/>
      <c r="D14" s="186"/>
      <c r="E14" s="186"/>
      <c r="F14" s="186"/>
      <c r="G14" s="186"/>
      <c r="H14" s="186"/>
      <c r="I14" s="186"/>
      <c r="J14" s="186"/>
      <c r="K14" s="186"/>
      <c r="L14" s="186"/>
      <c r="M14" s="186"/>
      <c r="N14" s="186"/>
      <c r="O14" s="186"/>
      <c r="P14" s="186"/>
    </row>
    <row r="15" spans="1:16" ht="16.5" customHeight="1" x14ac:dyDescent="0.2">
      <c r="A15" s="186"/>
      <c r="B15" s="186"/>
      <c r="C15" s="186"/>
      <c r="D15" s="186"/>
      <c r="E15" s="186"/>
      <c r="F15" s="186"/>
      <c r="G15" s="186"/>
      <c r="H15" s="186"/>
      <c r="I15" s="186"/>
      <c r="J15" s="186"/>
      <c r="K15" s="186"/>
      <c r="L15" s="186"/>
      <c r="M15" s="186"/>
      <c r="N15" s="186"/>
      <c r="O15" s="186"/>
      <c r="P15" s="186"/>
    </row>
    <row r="16" spans="1:16" ht="16.5" customHeight="1" x14ac:dyDescent="0.2">
      <c r="A16" s="186"/>
      <c r="B16" s="186"/>
      <c r="C16" s="186"/>
      <c r="D16" s="186"/>
      <c r="E16" s="186"/>
      <c r="F16" s="186"/>
      <c r="G16" s="186"/>
      <c r="H16" s="186"/>
      <c r="I16" s="186"/>
      <c r="J16" s="186"/>
      <c r="K16" s="186"/>
      <c r="L16" s="186"/>
      <c r="M16" s="186"/>
      <c r="N16" s="186"/>
      <c r="O16" s="186"/>
      <c r="P16" s="186"/>
    </row>
    <row r="17" spans="1:16" ht="16.5" customHeight="1" x14ac:dyDescent="0.2">
      <c r="A17" s="186"/>
      <c r="B17" s="186"/>
      <c r="C17" s="186"/>
      <c r="D17" s="186"/>
      <c r="E17" s="186"/>
      <c r="F17" s="186"/>
      <c r="G17" s="186"/>
      <c r="H17" s="186"/>
      <c r="I17" s="186"/>
      <c r="J17" s="186"/>
      <c r="K17" s="186"/>
      <c r="L17" s="186"/>
      <c r="M17" s="186"/>
      <c r="N17" s="186"/>
      <c r="O17" s="186"/>
      <c r="P17" s="186"/>
    </row>
    <row r="18" spans="1:16" ht="16.5" customHeight="1" x14ac:dyDescent="0.2">
      <c r="A18" s="186"/>
      <c r="B18" s="186"/>
      <c r="C18" s="186"/>
      <c r="D18" s="186"/>
      <c r="E18" s="186"/>
      <c r="F18" s="186"/>
      <c r="G18" s="186"/>
      <c r="H18" s="186"/>
      <c r="I18" s="186"/>
      <c r="J18" s="186"/>
      <c r="K18" s="186"/>
      <c r="L18" s="186"/>
      <c r="M18" s="186"/>
      <c r="N18" s="186"/>
      <c r="O18" s="186"/>
      <c r="P18" s="186"/>
    </row>
    <row r="19" spans="1:16" ht="16.5" customHeight="1" x14ac:dyDescent="0.2">
      <c r="A19" s="186"/>
      <c r="B19" s="186"/>
      <c r="C19" s="186"/>
      <c r="D19" s="186"/>
      <c r="E19" s="186"/>
      <c r="F19" s="186"/>
      <c r="G19" s="186"/>
      <c r="H19" s="186"/>
      <c r="I19" s="186"/>
      <c r="J19" s="186"/>
      <c r="K19" s="186"/>
      <c r="L19" s="186"/>
      <c r="M19" s="186"/>
      <c r="N19" s="186"/>
      <c r="O19" s="186"/>
      <c r="P19" s="186"/>
    </row>
    <row r="20" spans="1:16" ht="16.5" customHeight="1" x14ac:dyDescent="0.2">
      <c r="A20" s="186"/>
      <c r="B20" s="186"/>
      <c r="C20" s="186"/>
      <c r="D20" s="186"/>
      <c r="E20" s="186"/>
      <c r="F20" s="186"/>
      <c r="G20" s="186"/>
      <c r="H20" s="186"/>
      <c r="I20" s="186"/>
      <c r="J20" s="186"/>
      <c r="K20" s="186"/>
      <c r="L20" s="186"/>
      <c r="M20" s="186"/>
      <c r="N20" s="186"/>
      <c r="O20" s="186"/>
      <c r="P20" s="186"/>
    </row>
    <row r="21" spans="1:16" ht="16.5" customHeight="1" x14ac:dyDescent="0.2">
      <c r="A21" s="186"/>
      <c r="B21" s="186"/>
      <c r="C21" s="186"/>
      <c r="D21" s="186"/>
      <c r="E21" s="186"/>
      <c r="F21" s="186"/>
      <c r="G21" s="186"/>
      <c r="H21" s="186"/>
      <c r="I21" s="186"/>
      <c r="J21" s="186"/>
      <c r="K21" s="186"/>
      <c r="L21" s="186"/>
      <c r="M21" s="186"/>
      <c r="N21" s="186"/>
      <c r="O21" s="186"/>
      <c r="P21" s="186"/>
    </row>
    <row r="22" spans="1:16" ht="16.5" customHeight="1" x14ac:dyDescent="0.2">
      <c r="A22" s="186"/>
      <c r="B22" s="186"/>
      <c r="C22" s="186"/>
      <c r="D22" s="186"/>
      <c r="E22" s="186"/>
      <c r="F22" s="186"/>
      <c r="G22" s="186"/>
      <c r="H22" s="186"/>
      <c r="I22" s="186"/>
      <c r="J22" s="186"/>
      <c r="K22" s="186"/>
      <c r="L22" s="186"/>
      <c r="M22" s="186"/>
      <c r="N22" s="186"/>
      <c r="O22" s="186"/>
      <c r="P22" s="186"/>
    </row>
    <row r="23" spans="1:16" ht="16.5" customHeight="1" x14ac:dyDescent="0.2">
      <c r="A23" s="186"/>
      <c r="B23" s="186"/>
      <c r="C23" s="186"/>
      <c r="D23" s="186"/>
      <c r="E23" s="186"/>
      <c r="F23" s="186"/>
      <c r="G23" s="186"/>
      <c r="H23" s="186"/>
      <c r="I23" s="186"/>
      <c r="J23" s="186"/>
      <c r="K23" s="186"/>
      <c r="L23" s="186"/>
      <c r="M23" s="186"/>
      <c r="N23" s="186"/>
      <c r="O23" s="186"/>
      <c r="P23" s="186"/>
    </row>
    <row r="24" spans="1:16" ht="16.5" customHeight="1" x14ac:dyDescent="0.2">
      <c r="A24" s="186"/>
      <c r="B24" s="186"/>
      <c r="C24" s="186"/>
      <c r="D24" s="186"/>
      <c r="E24" s="186"/>
      <c r="F24" s="186"/>
      <c r="G24" s="186"/>
      <c r="H24" s="186"/>
      <c r="I24" s="186"/>
      <c r="J24" s="186"/>
      <c r="K24" s="186"/>
      <c r="L24" s="186"/>
      <c r="M24" s="186"/>
      <c r="N24" s="186"/>
      <c r="O24" s="186"/>
      <c r="P24" s="186"/>
    </row>
    <row r="25" spans="1:16" ht="16.5" customHeight="1" x14ac:dyDescent="0.2">
      <c r="A25" s="186"/>
      <c r="B25" s="186"/>
      <c r="C25" s="186"/>
      <c r="D25" s="186"/>
      <c r="E25" s="186"/>
      <c r="F25" s="186"/>
      <c r="G25" s="186"/>
      <c r="H25" s="186"/>
      <c r="I25" s="186"/>
      <c r="J25" s="186"/>
      <c r="K25" s="186"/>
      <c r="L25" s="186"/>
      <c r="M25" s="186"/>
      <c r="N25" s="186"/>
      <c r="O25" s="186"/>
      <c r="P25" s="186"/>
    </row>
    <row r="26" spans="1:16" ht="16.5" customHeight="1" x14ac:dyDescent="0.2">
      <c r="A26" s="186"/>
      <c r="B26" s="186"/>
      <c r="C26" s="186"/>
      <c r="D26" s="186"/>
      <c r="E26" s="186"/>
      <c r="F26" s="186"/>
      <c r="G26" s="186"/>
      <c r="H26" s="186"/>
      <c r="I26" s="186"/>
      <c r="J26" s="186"/>
      <c r="K26" s="186"/>
      <c r="L26" s="186"/>
      <c r="M26" s="186"/>
      <c r="N26" s="186"/>
      <c r="O26" s="186"/>
      <c r="P26" s="186"/>
    </row>
    <row r="27" spans="1:16" ht="16.5" customHeight="1" x14ac:dyDescent="0.2">
      <c r="A27" s="186"/>
      <c r="B27" s="186"/>
      <c r="C27" s="186"/>
      <c r="D27" s="186"/>
      <c r="E27" s="186"/>
      <c r="F27" s="186"/>
      <c r="G27" s="186"/>
      <c r="H27" s="186"/>
      <c r="I27" s="186"/>
      <c r="J27" s="186"/>
      <c r="K27" s="186"/>
      <c r="L27" s="186"/>
      <c r="M27" s="186"/>
      <c r="N27" s="186"/>
      <c r="O27" s="186"/>
      <c r="P27" s="186"/>
    </row>
    <row r="28" spans="1:16" ht="16.5" customHeight="1" x14ac:dyDescent="0.2">
      <c r="A28" s="186"/>
      <c r="B28" s="186"/>
      <c r="C28" s="186"/>
      <c r="D28" s="186"/>
      <c r="E28" s="186"/>
      <c r="F28" s="186"/>
      <c r="G28" s="186"/>
      <c r="H28" s="186"/>
      <c r="I28" s="186"/>
      <c r="J28" s="186"/>
      <c r="K28" s="186"/>
      <c r="L28" s="186"/>
      <c r="M28" s="186"/>
      <c r="N28" s="186"/>
      <c r="O28" s="186"/>
      <c r="P28" s="186"/>
    </row>
    <row r="29" spans="1:16" ht="16.5" customHeight="1" x14ac:dyDescent="0.2">
      <c r="A29" s="186"/>
      <c r="B29" s="186"/>
      <c r="C29" s="186"/>
      <c r="D29" s="186"/>
      <c r="E29" s="186"/>
      <c r="F29" s="186"/>
      <c r="G29" s="186"/>
      <c r="H29" s="186"/>
      <c r="I29" s="186"/>
      <c r="J29" s="186"/>
      <c r="K29" s="186"/>
      <c r="L29" s="186"/>
      <c r="M29" s="186"/>
      <c r="N29" s="186"/>
      <c r="O29" s="186"/>
      <c r="P29" s="186"/>
    </row>
    <row r="30" spans="1:16" ht="16.5" customHeight="1" x14ac:dyDescent="0.2">
      <c r="A30" s="186"/>
      <c r="B30" s="186"/>
      <c r="C30" s="186"/>
      <c r="D30" s="186"/>
      <c r="E30" s="186"/>
      <c r="F30" s="186"/>
      <c r="G30" s="186"/>
      <c r="H30" s="186"/>
      <c r="I30" s="186"/>
      <c r="J30" s="186"/>
      <c r="K30" s="186"/>
      <c r="L30" s="186"/>
      <c r="M30" s="186"/>
      <c r="N30" s="186"/>
      <c r="O30" s="186"/>
      <c r="P30" s="186"/>
    </row>
    <row r="31" spans="1:16" ht="16.5" customHeight="1" x14ac:dyDescent="0.2">
      <c r="A31" s="186"/>
      <c r="B31" s="186"/>
      <c r="C31" s="186"/>
      <c r="D31" s="186"/>
      <c r="E31" s="186"/>
      <c r="F31" s="186"/>
      <c r="G31" s="186"/>
      <c r="H31" s="186"/>
      <c r="I31" s="186"/>
      <c r="J31" s="186"/>
      <c r="K31" s="186"/>
      <c r="L31" s="186"/>
      <c r="M31" s="186"/>
      <c r="N31" s="186"/>
      <c r="O31" s="186"/>
      <c r="P31" s="186"/>
    </row>
    <row r="32" spans="1:16" ht="31.5" customHeight="1" x14ac:dyDescent="0.2">
      <c r="A32" s="186"/>
      <c r="B32" s="186"/>
      <c r="C32" s="186"/>
      <c r="D32" s="186"/>
      <c r="E32" s="186"/>
      <c r="F32" s="186"/>
      <c r="G32" s="186"/>
      <c r="H32" s="186"/>
      <c r="I32" s="186"/>
      <c r="J32" s="181" t="s">
        <v>2</v>
      </c>
      <c r="K32" s="186"/>
      <c r="L32" s="186"/>
      <c r="M32" s="186"/>
      <c r="N32" s="186"/>
      <c r="O32" s="186"/>
      <c r="P32" s="186"/>
    </row>
    <row r="33" spans="1:16" ht="39" customHeight="1" x14ac:dyDescent="0.25">
      <c r="A33" s="186"/>
      <c r="B33" s="187" t="s">
        <v>13</v>
      </c>
      <c r="C33" s="193"/>
      <c r="D33" s="193"/>
      <c r="E33" s="195" t="s">
        <v>16</v>
      </c>
      <c r="F33" s="196" t="s">
        <v>518</v>
      </c>
      <c r="G33" s="201" t="s">
        <v>519</v>
      </c>
      <c r="H33" s="201" t="s">
        <v>520</v>
      </c>
      <c r="I33" s="201" t="s">
        <v>250</v>
      </c>
      <c r="J33" s="205" t="s">
        <v>521</v>
      </c>
      <c r="K33" s="186"/>
      <c r="L33" s="186"/>
      <c r="M33" s="186"/>
      <c r="N33" s="186"/>
      <c r="O33" s="186"/>
      <c r="P33" s="186"/>
    </row>
    <row r="34" spans="1:16" ht="39" customHeight="1" x14ac:dyDescent="0.2">
      <c r="A34" s="186"/>
      <c r="B34" s="188"/>
      <c r="C34" s="1060" t="s">
        <v>108</v>
      </c>
      <c r="D34" s="1060"/>
      <c r="E34" s="1061"/>
      <c r="F34" s="197">
        <v>18.11</v>
      </c>
      <c r="G34" s="202">
        <v>18.690000000000001</v>
      </c>
      <c r="H34" s="202">
        <v>20.239999999999998</v>
      </c>
      <c r="I34" s="202">
        <v>20.95</v>
      </c>
      <c r="J34" s="206">
        <v>21.39</v>
      </c>
      <c r="K34" s="186"/>
      <c r="L34" s="186"/>
      <c r="M34" s="186"/>
      <c r="N34" s="186"/>
      <c r="O34" s="186"/>
      <c r="P34" s="186"/>
    </row>
    <row r="35" spans="1:16" ht="39" customHeight="1" x14ac:dyDescent="0.2">
      <c r="A35" s="186"/>
      <c r="B35" s="189"/>
      <c r="C35" s="1062" t="s">
        <v>225</v>
      </c>
      <c r="D35" s="1062"/>
      <c r="E35" s="1063"/>
      <c r="F35" s="198">
        <v>0.61</v>
      </c>
      <c r="G35" s="203">
        <v>3.25</v>
      </c>
      <c r="H35" s="203">
        <v>4.4000000000000004</v>
      </c>
      <c r="I35" s="203">
        <v>5.81</v>
      </c>
      <c r="J35" s="207">
        <v>6.71</v>
      </c>
      <c r="K35" s="186"/>
      <c r="L35" s="186"/>
      <c r="M35" s="186"/>
      <c r="N35" s="186"/>
      <c r="O35" s="186"/>
      <c r="P35" s="186"/>
    </row>
    <row r="36" spans="1:16" ht="39" customHeight="1" x14ac:dyDescent="0.2">
      <c r="A36" s="186"/>
      <c r="B36" s="189"/>
      <c r="C36" s="1062" t="s">
        <v>445</v>
      </c>
      <c r="D36" s="1062"/>
      <c r="E36" s="1063"/>
      <c r="F36" s="198">
        <v>5.9</v>
      </c>
      <c r="G36" s="203">
        <v>5.68</v>
      </c>
      <c r="H36" s="203">
        <v>4.37</v>
      </c>
      <c r="I36" s="203">
        <v>3.14</v>
      </c>
      <c r="J36" s="207">
        <v>4.84</v>
      </c>
      <c r="K36" s="186"/>
      <c r="L36" s="186"/>
      <c r="M36" s="186"/>
      <c r="N36" s="186"/>
      <c r="O36" s="186"/>
      <c r="P36" s="186"/>
    </row>
    <row r="37" spans="1:16" ht="39" customHeight="1" x14ac:dyDescent="0.2">
      <c r="A37" s="186"/>
      <c r="B37" s="189"/>
      <c r="C37" s="1062" t="s">
        <v>455</v>
      </c>
      <c r="D37" s="1062"/>
      <c r="E37" s="1063"/>
      <c r="F37" s="198">
        <v>2.75</v>
      </c>
      <c r="G37" s="203">
        <v>2.58</v>
      </c>
      <c r="H37" s="203">
        <v>3.37</v>
      </c>
      <c r="I37" s="203">
        <v>3.8</v>
      </c>
      <c r="J37" s="207">
        <v>3.28</v>
      </c>
      <c r="K37" s="186"/>
      <c r="L37" s="186"/>
      <c r="M37" s="186"/>
      <c r="N37" s="186"/>
      <c r="O37" s="186"/>
      <c r="P37" s="186"/>
    </row>
    <row r="38" spans="1:16" ht="39" customHeight="1" x14ac:dyDescent="0.2">
      <c r="A38" s="186"/>
      <c r="B38" s="189"/>
      <c r="C38" s="1062" t="s">
        <v>454</v>
      </c>
      <c r="D38" s="1062"/>
      <c r="E38" s="1063"/>
      <c r="F38" s="198">
        <v>0.48</v>
      </c>
      <c r="G38" s="203">
        <v>0.61</v>
      </c>
      <c r="H38" s="203">
        <v>0.13</v>
      </c>
      <c r="I38" s="203">
        <v>0.19</v>
      </c>
      <c r="J38" s="207">
        <v>7.0000000000000007E-2</v>
      </c>
      <c r="K38" s="186"/>
      <c r="L38" s="186"/>
      <c r="M38" s="186"/>
      <c r="N38" s="186"/>
      <c r="O38" s="186"/>
      <c r="P38" s="186"/>
    </row>
    <row r="39" spans="1:16" ht="39" customHeight="1" x14ac:dyDescent="0.2">
      <c r="A39" s="186"/>
      <c r="B39" s="189"/>
      <c r="C39" s="1062" t="s">
        <v>323</v>
      </c>
      <c r="D39" s="1062"/>
      <c r="E39" s="1063"/>
      <c r="F39" s="198">
        <v>0.01</v>
      </c>
      <c r="G39" s="203">
        <v>0.01</v>
      </c>
      <c r="H39" s="203">
        <v>0.08</v>
      </c>
      <c r="I39" s="203">
        <v>0.06</v>
      </c>
      <c r="J39" s="207">
        <v>0.05</v>
      </c>
      <c r="K39" s="186"/>
      <c r="L39" s="186"/>
      <c r="M39" s="186"/>
      <c r="N39" s="186"/>
      <c r="O39" s="186"/>
      <c r="P39" s="186"/>
    </row>
    <row r="40" spans="1:16" ht="39" customHeight="1" x14ac:dyDescent="0.2">
      <c r="A40" s="186"/>
      <c r="B40" s="189"/>
      <c r="C40" s="1062"/>
      <c r="D40" s="1062"/>
      <c r="E40" s="1063"/>
      <c r="F40" s="198"/>
      <c r="G40" s="203"/>
      <c r="H40" s="203"/>
      <c r="I40" s="203"/>
      <c r="J40" s="207"/>
      <c r="K40" s="186"/>
      <c r="L40" s="186"/>
      <c r="M40" s="186"/>
      <c r="N40" s="186"/>
      <c r="O40" s="186"/>
      <c r="P40" s="186"/>
    </row>
    <row r="41" spans="1:16" ht="39" customHeight="1" x14ac:dyDescent="0.2">
      <c r="A41" s="186"/>
      <c r="B41" s="189"/>
      <c r="C41" s="1062"/>
      <c r="D41" s="1062"/>
      <c r="E41" s="1063"/>
      <c r="F41" s="198"/>
      <c r="G41" s="203"/>
      <c r="H41" s="203"/>
      <c r="I41" s="203"/>
      <c r="J41" s="207"/>
      <c r="K41" s="186"/>
      <c r="L41" s="186"/>
      <c r="M41" s="186"/>
      <c r="N41" s="186"/>
      <c r="O41" s="186"/>
      <c r="P41" s="186"/>
    </row>
    <row r="42" spans="1:16" ht="39" customHeight="1" x14ac:dyDescent="0.2">
      <c r="A42" s="186"/>
      <c r="B42" s="190"/>
      <c r="C42" s="1062" t="s">
        <v>185</v>
      </c>
      <c r="D42" s="1062"/>
      <c r="E42" s="1063"/>
      <c r="F42" s="198" t="s">
        <v>192</v>
      </c>
      <c r="G42" s="203" t="s">
        <v>192</v>
      </c>
      <c r="H42" s="203" t="s">
        <v>192</v>
      </c>
      <c r="I42" s="203" t="s">
        <v>192</v>
      </c>
      <c r="J42" s="207" t="s">
        <v>192</v>
      </c>
      <c r="K42" s="186"/>
      <c r="L42" s="186"/>
      <c r="M42" s="186"/>
      <c r="N42" s="186"/>
      <c r="O42" s="186"/>
      <c r="P42" s="186"/>
    </row>
    <row r="43" spans="1:16" ht="39" customHeight="1" x14ac:dyDescent="0.2">
      <c r="A43" s="186"/>
      <c r="B43" s="191"/>
      <c r="C43" s="1064" t="s">
        <v>295</v>
      </c>
      <c r="D43" s="1064"/>
      <c r="E43" s="1065"/>
      <c r="F43" s="199" t="s">
        <v>192</v>
      </c>
      <c r="G43" s="204" t="s">
        <v>192</v>
      </c>
      <c r="H43" s="204" t="s">
        <v>192</v>
      </c>
      <c r="I43" s="204" t="s">
        <v>192</v>
      </c>
      <c r="J43" s="208" t="s">
        <v>192</v>
      </c>
      <c r="K43" s="186"/>
      <c r="L43" s="186"/>
      <c r="M43" s="186"/>
      <c r="N43" s="186"/>
      <c r="O43" s="186"/>
      <c r="P43" s="186"/>
    </row>
    <row r="44" spans="1:16" ht="39" customHeight="1" x14ac:dyDescent="0.2">
      <c r="A44" s="186"/>
      <c r="B44" s="192"/>
      <c r="C44" s="194"/>
      <c r="D44" s="194"/>
      <c r="E44" s="194"/>
      <c r="F44" s="200"/>
      <c r="G44" s="200"/>
      <c r="H44" s="200"/>
      <c r="I44" s="200"/>
      <c r="J44" s="200"/>
      <c r="K44" s="186"/>
      <c r="L44" s="186"/>
      <c r="M44" s="186"/>
      <c r="N44" s="186"/>
      <c r="O44" s="186"/>
      <c r="P44" s="186"/>
    </row>
    <row r="45" spans="1:16" ht="16.5" x14ac:dyDescent="0.2">
      <c r="A45" s="186"/>
      <c r="B45" s="186"/>
      <c r="C45" s="186"/>
      <c r="D45" s="186"/>
      <c r="E45" s="186"/>
      <c r="F45" s="186"/>
      <c r="G45" s="186"/>
      <c r="H45" s="186"/>
      <c r="I45" s="186"/>
      <c r="J45" s="186"/>
      <c r="K45" s="186"/>
      <c r="L45" s="186"/>
      <c r="M45" s="186"/>
      <c r="N45" s="186"/>
      <c r="O45" s="186"/>
      <c r="P45" s="186"/>
    </row>
  </sheetData>
  <sheetProtection algorithmName="SHA-512" hashValue="ze1hw61azJ9M/tjS1IVPtWA0rW6QUk57PweqDkmFXoWAn0FfZcDDhRdqWxz5Ll8g6oRb4oECOdngdIeR7aScNQ==" saltValue="iPHaEKmXL1BBA4toMBd9G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5" t="s">
        <v>19</v>
      </c>
      <c r="P43" s="85"/>
      <c r="Q43" s="85"/>
      <c r="R43" s="85"/>
      <c r="S43" s="85"/>
      <c r="T43" s="85"/>
      <c r="U43" s="85"/>
    </row>
    <row r="44" spans="1:21" ht="30.75" customHeight="1" x14ac:dyDescent="0.25">
      <c r="A44" s="85"/>
      <c r="B44" s="209" t="s">
        <v>22</v>
      </c>
      <c r="C44" s="215"/>
      <c r="D44" s="215"/>
      <c r="E44" s="223"/>
      <c r="F44" s="223"/>
      <c r="G44" s="223"/>
      <c r="H44" s="223"/>
      <c r="I44" s="223"/>
      <c r="J44" s="226" t="s">
        <v>16</v>
      </c>
      <c r="K44" s="228" t="s">
        <v>518</v>
      </c>
      <c r="L44" s="237" t="s">
        <v>519</v>
      </c>
      <c r="M44" s="237" t="s">
        <v>520</v>
      </c>
      <c r="N44" s="237" t="s">
        <v>250</v>
      </c>
      <c r="O44" s="246" t="s">
        <v>521</v>
      </c>
      <c r="P44" s="85"/>
      <c r="Q44" s="85"/>
      <c r="R44" s="85"/>
      <c r="S44" s="85"/>
      <c r="T44" s="85"/>
      <c r="U44" s="85"/>
    </row>
    <row r="45" spans="1:21" ht="30.75" customHeight="1" x14ac:dyDescent="0.2">
      <c r="A45" s="85"/>
      <c r="B45" s="1081" t="s">
        <v>24</v>
      </c>
      <c r="C45" s="1082"/>
      <c r="D45" s="218"/>
      <c r="E45" s="1095" t="s">
        <v>21</v>
      </c>
      <c r="F45" s="1095"/>
      <c r="G45" s="1095"/>
      <c r="H45" s="1095"/>
      <c r="I45" s="1095"/>
      <c r="J45" s="1096"/>
      <c r="K45" s="229">
        <v>1294</v>
      </c>
      <c r="L45" s="238">
        <v>1368</v>
      </c>
      <c r="M45" s="238">
        <v>1472</v>
      </c>
      <c r="N45" s="238">
        <v>1438</v>
      </c>
      <c r="O45" s="247">
        <v>1498</v>
      </c>
      <c r="P45" s="85"/>
      <c r="Q45" s="85"/>
      <c r="R45" s="85"/>
      <c r="S45" s="85"/>
      <c r="T45" s="85"/>
      <c r="U45" s="85"/>
    </row>
    <row r="46" spans="1:21" ht="30.75" customHeight="1" x14ac:dyDescent="0.2">
      <c r="A46" s="85"/>
      <c r="B46" s="1083"/>
      <c r="C46" s="1084"/>
      <c r="D46" s="219"/>
      <c r="E46" s="1087" t="s">
        <v>27</v>
      </c>
      <c r="F46" s="1087"/>
      <c r="G46" s="1087"/>
      <c r="H46" s="1087"/>
      <c r="I46" s="1087"/>
      <c r="J46" s="1088"/>
      <c r="K46" s="230" t="s">
        <v>192</v>
      </c>
      <c r="L46" s="239" t="s">
        <v>192</v>
      </c>
      <c r="M46" s="239" t="s">
        <v>192</v>
      </c>
      <c r="N46" s="239" t="s">
        <v>192</v>
      </c>
      <c r="O46" s="248" t="s">
        <v>192</v>
      </c>
      <c r="P46" s="85"/>
      <c r="Q46" s="85"/>
      <c r="R46" s="85"/>
      <c r="S46" s="85"/>
      <c r="T46" s="85"/>
      <c r="U46" s="85"/>
    </row>
    <row r="47" spans="1:21" ht="30.75" customHeight="1" x14ac:dyDescent="0.2">
      <c r="A47" s="85"/>
      <c r="B47" s="1083"/>
      <c r="C47" s="1084"/>
      <c r="D47" s="219"/>
      <c r="E47" s="1087" t="s">
        <v>30</v>
      </c>
      <c r="F47" s="1087"/>
      <c r="G47" s="1087"/>
      <c r="H47" s="1087"/>
      <c r="I47" s="1087"/>
      <c r="J47" s="1088"/>
      <c r="K47" s="230" t="s">
        <v>192</v>
      </c>
      <c r="L47" s="239" t="s">
        <v>192</v>
      </c>
      <c r="M47" s="239" t="s">
        <v>192</v>
      </c>
      <c r="N47" s="239" t="s">
        <v>192</v>
      </c>
      <c r="O47" s="248" t="s">
        <v>192</v>
      </c>
      <c r="P47" s="85"/>
      <c r="Q47" s="85"/>
      <c r="R47" s="85"/>
      <c r="S47" s="85"/>
      <c r="T47" s="85"/>
      <c r="U47" s="85"/>
    </row>
    <row r="48" spans="1:21" ht="30.75" customHeight="1" x14ac:dyDescent="0.2">
      <c r="A48" s="85"/>
      <c r="B48" s="1083"/>
      <c r="C48" s="1084"/>
      <c r="D48" s="219"/>
      <c r="E48" s="1087" t="s">
        <v>37</v>
      </c>
      <c r="F48" s="1087"/>
      <c r="G48" s="1087"/>
      <c r="H48" s="1087"/>
      <c r="I48" s="1087"/>
      <c r="J48" s="1088"/>
      <c r="K48" s="230">
        <v>263</v>
      </c>
      <c r="L48" s="239">
        <v>148</v>
      </c>
      <c r="M48" s="239">
        <v>161</v>
      </c>
      <c r="N48" s="239">
        <v>180</v>
      </c>
      <c r="O48" s="248">
        <v>342</v>
      </c>
      <c r="P48" s="85"/>
      <c r="Q48" s="85"/>
      <c r="R48" s="85"/>
      <c r="S48" s="85"/>
      <c r="T48" s="85"/>
      <c r="U48" s="85"/>
    </row>
    <row r="49" spans="1:21" ht="30.75" customHeight="1" x14ac:dyDescent="0.2">
      <c r="A49" s="85"/>
      <c r="B49" s="1083"/>
      <c r="C49" s="1084"/>
      <c r="D49" s="219"/>
      <c r="E49" s="1087" t="s">
        <v>0</v>
      </c>
      <c r="F49" s="1087"/>
      <c r="G49" s="1087"/>
      <c r="H49" s="1087"/>
      <c r="I49" s="1087"/>
      <c r="J49" s="1088"/>
      <c r="K49" s="230">
        <v>243</v>
      </c>
      <c r="L49" s="239">
        <v>255</v>
      </c>
      <c r="M49" s="239">
        <v>279</v>
      </c>
      <c r="N49" s="239">
        <v>285</v>
      </c>
      <c r="O49" s="248">
        <v>296</v>
      </c>
      <c r="P49" s="85"/>
      <c r="Q49" s="85"/>
      <c r="R49" s="85"/>
      <c r="S49" s="85"/>
      <c r="T49" s="85"/>
      <c r="U49" s="85"/>
    </row>
    <row r="50" spans="1:21" ht="30.75" customHeight="1" x14ac:dyDescent="0.2">
      <c r="A50" s="85"/>
      <c r="B50" s="1083"/>
      <c r="C50" s="1084"/>
      <c r="D50" s="219"/>
      <c r="E50" s="1087" t="s">
        <v>39</v>
      </c>
      <c r="F50" s="1087"/>
      <c r="G50" s="1087"/>
      <c r="H50" s="1087"/>
      <c r="I50" s="1087"/>
      <c r="J50" s="1088"/>
      <c r="K50" s="230">
        <v>8</v>
      </c>
      <c r="L50" s="239">
        <v>7</v>
      </c>
      <c r="M50" s="239">
        <v>5</v>
      </c>
      <c r="N50" s="239">
        <v>4</v>
      </c>
      <c r="O50" s="248">
        <v>5</v>
      </c>
      <c r="P50" s="85"/>
      <c r="Q50" s="85"/>
      <c r="R50" s="85"/>
      <c r="S50" s="85"/>
      <c r="T50" s="85"/>
      <c r="U50" s="85"/>
    </row>
    <row r="51" spans="1:21" ht="30.75" customHeight="1" x14ac:dyDescent="0.2">
      <c r="A51" s="85"/>
      <c r="B51" s="1085"/>
      <c r="C51" s="1086"/>
      <c r="D51" s="220"/>
      <c r="E51" s="1087" t="s">
        <v>44</v>
      </c>
      <c r="F51" s="1087"/>
      <c r="G51" s="1087"/>
      <c r="H51" s="1087"/>
      <c r="I51" s="1087"/>
      <c r="J51" s="1088"/>
      <c r="K51" s="230" t="s">
        <v>192</v>
      </c>
      <c r="L51" s="239" t="s">
        <v>192</v>
      </c>
      <c r="M51" s="239" t="s">
        <v>192</v>
      </c>
      <c r="N51" s="239" t="s">
        <v>192</v>
      </c>
      <c r="O51" s="248" t="s">
        <v>192</v>
      </c>
      <c r="P51" s="85"/>
      <c r="Q51" s="85"/>
      <c r="R51" s="85"/>
      <c r="S51" s="85"/>
      <c r="T51" s="85"/>
      <c r="U51" s="85"/>
    </row>
    <row r="52" spans="1:21" ht="30.75" customHeight="1" x14ac:dyDescent="0.2">
      <c r="A52" s="85"/>
      <c r="B52" s="1089" t="s">
        <v>47</v>
      </c>
      <c r="C52" s="1090"/>
      <c r="D52" s="220"/>
      <c r="E52" s="1087" t="s">
        <v>48</v>
      </c>
      <c r="F52" s="1087"/>
      <c r="G52" s="1087"/>
      <c r="H52" s="1087"/>
      <c r="I52" s="1087"/>
      <c r="J52" s="1088"/>
      <c r="K52" s="230">
        <v>1549</v>
      </c>
      <c r="L52" s="239">
        <v>1451</v>
      </c>
      <c r="M52" s="239">
        <v>1476</v>
      </c>
      <c r="N52" s="239">
        <v>1446</v>
      </c>
      <c r="O52" s="248">
        <v>1545</v>
      </c>
      <c r="P52" s="85"/>
      <c r="Q52" s="85"/>
      <c r="R52" s="85"/>
      <c r="S52" s="85"/>
      <c r="T52" s="85"/>
      <c r="U52" s="85"/>
    </row>
    <row r="53" spans="1:21" ht="30.75" customHeight="1" x14ac:dyDescent="0.2">
      <c r="A53" s="85"/>
      <c r="B53" s="1091" t="s">
        <v>49</v>
      </c>
      <c r="C53" s="1092"/>
      <c r="D53" s="221"/>
      <c r="E53" s="1093" t="s">
        <v>52</v>
      </c>
      <c r="F53" s="1093"/>
      <c r="G53" s="1093"/>
      <c r="H53" s="1093"/>
      <c r="I53" s="1093"/>
      <c r="J53" s="1094"/>
      <c r="K53" s="231">
        <v>259</v>
      </c>
      <c r="L53" s="240">
        <v>327</v>
      </c>
      <c r="M53" s="240">
        <v>441</v>
      </c>
      <c r="N53" s="240">
        <v>461</v>
      </c>
      <c r="O53" s="249">
        <v>596</v>
      </c>
      <c r="P53" s="85"/>
      <c r="Q53" s="85"/>
      <c r="R53" s="85"/>
      <c r="S53" s="85"/>
      <c r="T53" s="85"/>
      <c r="U53" s="85"/>
    </row>
    <row r="54" spans="1:21" ht="24" customHeight="1" x14ac:dyDescent="0.25">
      <c r="A54" s="85"/>
      <c r="B54" s="210" t="s">
        <v>57</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11" t="s">
        <v>5</v>
      </c>
      <c r="C56" s="216"/>
      <c r="D56" s="216"/>
      <c r="E56" s="216"/>
      <c r="F56" s="216"/>
      <c r="G56" s="216"/>
      <c r="H56" s="216"/>
      <c r="I56" s="216"/>
      <c r="J56" s="216"/>
      <c r="K56" s="232"/>
      <c r="L56" s="232"/>
      <c r="M56" s="232"/>
      <c r="N56" s="232"/>
      <c r="O56" s="250" t="s">
        <v>23</v>
      </c>
      <c r="P56" s="85"/>
      <c r="Q56" s="85"/>
      <c r="R56" s="85"/>
      <c r="S56" s="85"/>
      <c r="T56" s="85"/>
      <c r="U56" s="85"/>
    </row>
    <row r="57" spans="1:21" ht="31.5" customHeight="1" x14ac:dyDescent="0.25">
      <c r="A57" s="85"/>
      <c r="B57" s="212"/>
      <c r="C57" s="217"/>
      <c r="D57" s="217"/>
      <c r="E57" s="224"/>
      <c r="F57" s="224"/>
      <c r="G57" s="224"/>
      <c r="H57" s="224"/>
      <c r="I57" s="224"/>
      <c r="J57" s="227" t="s">
        <v>16</v>
      </c>
      <c r="K57" s="233" t="s">
        <v>518</v>
      </c>
      <c r="L57" s="241" t="s">
        <v>519</v>
      </c>
      <c r="M57" s="241" t="s">
        <v>520</v>
      </c>
      <c r="N57" s="241" t="s">
        <v>250</v>
      </c>
      <c r="O57" s="251" t="s">
        <v>521</v>
      </c>
      <c r="P57" s="85"/>
      <c r="Q57" s="85"/>
      <c r="R57" s="85"/>
      <c r="S57" s="85"/>
      <c r="T57" s="85"/>
      <c r="U57" s="85"/>
    </row>
    <row r="58" spans="1:21" ht="31.5" customHeight="1" x14ac:dyDescent="0.2">
      <c r="B58" s="1075" t="s">
        <v>58</v>
      </c>
      <c r="C58" s="1076"/>
      <c r="D58" s="1066" t="s">
        <v>61</v>
      </c>
      <c r="E58" s="1067"/>
      <c r="F58" s="1067"/>
      <c r="G58" s="1067"/>
      <c r="H58" s="1067"/>
      <c r="I58" s="1067"/>
      <c r="J58" s="1068"/>
      <c r="K58" s="234"/>
      <c r="L58" s="242"/>
      <c r="M58" s="242"/>
      <c r="N58" s="242"/>
      <c r="O58" s="252"/>
    </row>
    <row r="59" spans="1:21" ht="31.5" customHeight="1" x14ac:dyDescent="0.2">
      <c r="B59" s="1077"/>
      <c r="C59" s="1078"/>
      <c r="D59" s="1069" t="s">
        <v>12</v>
      </c>
      <c r="E59" s="1070"/>
      <c r="F59" s="1070"/>
      <c r="G59" s="1070"/>
      <c r="H59" s="1070"/>
      <c r="I59" s="1070"/>
      <c r="J59" s="1071"/>
      <c r="K59" s="235"/>
      <c r="L59" s="243"/>
      <c r="M59" s="243"/>
      <c r="N59" s="243"/>
      <c r="O59" s="253"/>
    </row>
    <row r="60" spans="1:21" ht="31.5" customHeight="1" x14ac:dyDescent="0.2">
      <c r="B60" s="1079"/>
      <c r="C60" s="1080"/>
      <c r="D60" s="1072" t="s">
        <v>63</v>
      </c>
      <c r="E60" s="1073"/>
      <c r="F60" s="1073"/>
      <c r="G60" s="1073"/>
      <c r="H60" s="1073"/>
      <c r="I60" s="1073"/>
      <c r="J60" s="1074"/>
      <c r="K60" s="236"/>
      <c r="L60" s="244"/>
      <c r="M60" s="244"/>
      <c r="N60" s="244"/>
      <c r="O60" s="254"/>
    </row>
    <row r="61" spans="1:21" ht="24" customHeight="1" x14ac:dyDescent="0.2">
      <c r="B61" s="213"/>
      <c r="C61" s="213"/>
      <c r="D61" s="222" t="s">
        <v>46</v>
      </c>
      <c r="E61" s="225"/>
      <c r="F61" s="225"/>
      <c r="G61" s="225"/>
      <c r="H61" s="225"/>
      <c r="I61" s="225"/>
      <c r="J61" s="225"/>
      <c r="K61" s="225"/>
      <c r="L61" s="225"/>
      <c r="M61" s="225"/>
      <c r="N61" s="225"/>
      <c r="O61" s="225"/>
    </row>
    <row r="62" spans="1:21" ht="24" customHeight="1" x14ac:dyDescent="0.2">
      <c r="B62" s="214"/>
      <c r="C62" s="214"/>
      <c r="D62" s="222" t="s">
        <v>38</v>
      </c>
      <c r="E62" s="225"/>
      <c r="F62" s="225"/>
      <c r="G62" s="225"/>
      <c r="H62" s="225"/>
      <c r="I62" s="225"/>
      <c r="J62" s="225"/>
      <c r="K62" s="225"/>
      <c r="L62" s="225"/>
      <c r="M62" s="225"/>
      <c r="N62" s="225"/>
      <c r="O62" s="225"/>
    </row>
    <row r="63" spans="1:21" ht="24" customHeight="1" x14ac:dyDescent="0.2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jnnT1nwwND5W0pH18CQob/zjO5+TQEaB+kmL95hKLi1e2Q1+GykROpq2aTCzxBKVHwUH3zkHkqb4NNUe2d7oZA==" saltValue="NqLlEKOh/wVCjWQHdEfbb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5" t="s">
        <v>19</v>
      </c>
    </row>
    <row r="40" spans="2:13" ht="27.75" customHeight="1" x14ac:dyDescent="0.25">
      <c r="B40" s="209" t="s">
        <v>22</v>
      </c>
      <c r="C40" s="215"/>
      <c r="D40" s="215"/>
      <c r="E40" s="223"/>
      <c r="F40" s="223"/>
      <c r="G40" s="223"/>
      <c r="H40" s="226" t="s">
        <v>16</v>
      </c>
      <c r="I40" s="228" t="s">
        <v>518</v>
      </c>
      <c r="J40" s="237" t="s">
        <v>519</v>
      </c>
      <c r="K40" s="237" t="s">
        <v>520</v>
      </c>
      <c r="L40" s="237" t="s">
        <v>250</v>
      </c>
      <c r="M40" s="266" t="s">
        <v>521</v>
      </c>
    </row>
    <row r="41" spans="2:13" ht="27.75" customHeight="1" x14ac:dyDescent="0.2">
      <c r="B41" s="1081" t="s">
        <v>32</v>
      </c>
      <c r="C41" s="1082"/>
      <c r="D41" s="218"/>
      <c r="E41" s="1106" t="s">
        <v>54</v>
      </c>
      <c r="F41" s="1106"/>
      <c r="G41" s="1106"/>
      <c r="H41" s="1107"/>
      <c r="I41" s="259">
        <v>16659</v>
      </c>
      <c r="J41" s="263">
        <v>17392</v>
      </c>
      <c r="K41" s="263">
        <v>16636</v>
      </c>
      <c r="L41" s="263">
        <v>15945</v>
      </c>
      <c r="M41" s="267">
        <v>14896</v>
      </c>
    </row>
    <row r="42" spans="2:13" ht="27.75" customHeight="1" x14ac:dyDescent="0.2">
      <c r="B42" s="1083"/>
      <c r="C42" s="1084"/>
      <c r="D42" s="219"/>
      <c r="E42" s="1097" t="s">
        <v>69</v>
      </c>
      <c r="F42" s="1097"/>
      <c r="G42" s="1097"/>
      <c r="H42" s="1098"/>
      <c r="I42" s="260">
        <v>41</v>
      </c>
      <c r="J42" s="264">
        <v>3189</v>
      </c>
      <c r="K42" s="264">
        <v>3228</v>
      </c>
      <c r="L42" s="264">
        <v>3346</v>
      </c>
      <c r="M42" s="268">
        <v>3099</v>
      </c>
    </row>
    <row r="43" spans="2:13" ht="27.75" customHeight="1" x14ac:dyDescent="0.2">
      <c r="B43" s="1083"/>
      <c r="C43" s="1084"/>
      <c r="D43" s="219"/>
      <c r="E43" s="1097" t="s">
        <v>70</v>
      </c>
      <c r="F43" s="1097"/>
      <c r="G43" s="1097"/>
      <c r="H43" s="1098"/>
      <c r="I43" s="260">
        <v>3578</v>
      </c>
      <c r="J43" s="264">
        <v>2852</v>
      </c>
      <c r="K43" s="264">
        <v>1986</v>
      </c>
      <c r="L43" s="264">
        <v>1750</v>
      </c>
      <c r="M43" s="268">
        <v>2469</v>
      </c>
    </row>
    <row r="44" spans="2:13" ht="27.75" customHeight="1" x14ac:dyDescent="0.2">
      <c r="B44" s="1083"/>
      <c r="C44" s="1084"/>
      <c r="D44" s="219"/>
      <c r="E44" s="1097" t="s">
        <v>72</v>
      </c>
      <c r="F44" s="1097"/>
      <c r="G44" s="1097"/>
      <c r="H44" s="1098"/>
      <c r="I44" s="260">
        <v>3165</v>
      </c>
      <c r="J44" s="264">
        <v>2939</v>
      </c>
      <c r="K44" s="264">
        <v>2687</v>
      </c>
      <c r="L44" s="264">
        <v>2533</v>
      </c>
      <c r="M44" s="268">
        <v>2369</v>
      </c>
    </row>
    <row r="45" spans="2:13" ht="27.75" customHeight="1" x14ac:dyDescent="0.2">
      <c r="B45" s="1083"/>
      <c r="C45" s="1084"/>
      <c r="D45" s="219"/>
      <c r="E45" s="1097" t="s">
        <v>74</v>
      </c>
      <c r="F45" s="1097"/>
      <c r="G45" s="1097"/>
      <c r="H45" s="1098"/>
      <c r="I45" s="260">
        <v>1725</v>
      </c>
      <c r="J45" s="264">
        <v>1702</v>
      </c>
      <c r="K45" s="264">
        <v>1675</v>
      </c>
      <c r="L45" s="264">
        <v>1634</v>
      </c>
      <c r="M45" s="268">
        <v>1600</v>
      </c>
    </row>
    <row r="46" spans="2:13" ht="27.75" customHeight="1" x14ac:dyDescent="0.2">
      <c r="B46" s="1083"/>
      <c r="C46" s="1084"/>
      <c r="D46" s="220"/>
      <c r="E46" s="1097" t="s">
        <v>73</v>
      </c>
      <c r="F46" s="1097"/>
      <c r="G46" s="1097"/>
      <c r="H46" s="1098"/>
      <c r="I46" s="260">
        <v>6</v>
      </c>
      <c r="J46" s="264">
        <v>6</v>
      </c>
      <c r="K46" s="264">
        <v>4</v>
      </c>
      <c r="L46" s="264">
        <v>7</v>
      </c>
      <c r="M46" s="268">
        <v>7</v>
      </c>
    </row>
    <row r="47" spans="2:13" ht="27.75" customHeight="1" x14ac:dyDescent="0.2">
      <c r="B47" s="1083"/>
      <c r="C47" s="1084"/>
      <c r="D47" s="256"/>
      <c r="E47" s="1103" t="s">
        <v>76</v>
      </c>
      <c r="F47" s="1104"/>
      <c r="G47" s="1104"/>
      <c r="H47" s="1105"/>
      <c r="I47" s="260" t="s">
        <v>192</v>
      </c>
      <c r="J47" s="264" t="s">
        <v>192</v>
      </c>
      <c r="K47" s="264" t="s">
        <v>192</v>
      </c>
      <c r="L47" s="264" t="s">
        <v>192</v>
      </c>
      <c r="M47" s="268" t="s">
        <v>192</v>
      </c>
    </row>
    <row r="48" spans="2:13" ht="27.75" customHeight="1" x14ac:dyDescent="0.2">
      <c r="B48" s="1083"/>
      <c r="C48" s="1084"/>
      <c r="D48" s="219"/>
      <c r="E48" s="1097" t="s">
        <v>80</v>
      </c>
      <c r="F48" s="1097"/>
      <c r="G48" s="1097"/>
      <c r="H48" s="1098"/>
      <c r="I48" s="260" t="s">
        <v>192</v>
      </c>
      <c r="J48" s="264" t="s">
        <v>192</v>
      </c>
      <c r="K48" s="264" t="s">
        <v>192</v>
      </c>
      <c r="L48" s="264" t="s">
        <v>192</v>
      </c>
      <c r="M48" s="268" t="s">
        <v>192</v>
      </c>
    </row>
    <row r="49" spans="2:13" ht="27.75" customHeight="1" x14ac:dyDescent="0.2">
      <c r="B49" s="1085"/>
      <c r="C49" s="1086"/>
      <c r="D49" s="219"/>
      <c r="E49" s="1097" t="s">
        <v>86</v>
      </c>
      <c r="F49" s="1097"/>
      <c r="G49" s="1097"/>
      <c r="H49" s="1098"/>
      <c r="I49" s="260">
        <v>300</v>
      </c>
      <c r="J49" s="264" t="s">
        <v>192</v>
      </c>
      <c r="K49" s="264" t="s">
        <v>192</v>
      </c>
      <c r="L49" s="264" t="s">
        <v>192</v>
      </c>
      <c r="M49" s="268">
        <v>183</v>
      </c>
    </row>
    <row r="50" spans="2:13" ht="27.75" customHeight="1" x14ac:dyDescent="0.2">
      <c r="B50" s="1101" t="s">
        <v>88</v>
      </c>
      <c r="C50" s="1102"/>
      <c r="D50" s="257"/>
      <c r="E50" s="1097" t="s">
        <v>90</v>
      </c>
      <c r="F50" s="1097"/>
      <c r="G50" s="1097"/>
      <c r="H50" s="1098"/>
      <c r="I50" s="260">
        <v>4113</v>
      </c>
      <c r="J50" s="264">
        <v>5146</v>
      </c>
      <c r="K50" s="264">
        <v>5413</v>
      </c>
      <c r="L50" s="264">
        <v>5309</v>
      </c>
      <c r="M50" s="268">
        <v>5080</v>
      </c>
    </row>
    <row r="51" spans="2:13" ht="27.75" customHeight="1" x14ac:dyDescent="0.2">
      <c r="B51" s="1083"/>
      <c r="C51" s="1084"/>
      <c r="D51" s="219"/>
      <c r="E51" s="1097" t="s">
        <v>93</v>
      </c>
      <c r="F51" s="1097"/>
      <c r="G51" s="1097"/>
      <c r="H51" s="1098"/>
      <c r="I51" s="260">
        <v>5017</v>
      </c>
      <c r="J51" s="264">
        <v>4217</v>
      </c>
      <c r="K51" s="264">
        <v>3377</v>
      </c>
      <c r="L51" s="264">
        <v>2995</v>
      </c>
      <c r="M51" s="268">
        <v>3388</v>
      </c>
    </row>
    <row r="52" spans="2:13" ht="27.75" customHeight="1" x14ac:dyDescent="0.2">
      <c r="B52" s="1085"/>
      <c r="C52" s="1086"/>
      <c r="D52" s="219"/>
      <c r="E52" s="1097" t="s">
        <v>41</v>
      </c>
      <c r="F52" s="1097"/>
      <c r="G52" s="1097"/>
      <c r="H52" s="1098"/>
      <c r="I52" s="260">
        <v>14061</v>
      </c>
      <c r="J52" s="264">
        <v>14139</v>
      </c>
      <c r="K52" s="264">
        <v>13636</v>
      </c>
      <c r="L52" s="264">
        <v>12867</v>
      </c>
      <c r="M52" s="268">
        <v>12058</v>
      </c>
    </row>
    <row r="53" spans="2:13" ht="27.75" customHeight="1" x14ac:dyDescent="0.2">
      <c r="B53" s="1091" t="s">
        <v>49</v>
      </c>
      <c r="C53" s="1092"/>
      <c r="D53" s="221"/>
      <c r="E53" s="1099" t="s">
        <v>95</v>
      </c>
      <c r="F53" s="1099"/>
      <c r="G53" s="1099"/>
      <c r="H53" s="1100"/>
      <c r="I53" s="261">
        <v>2281</v>
      </c>
      <c r="J53" s="265">
        <v>4577</v>
      </c>
      <c r="K53" s="265">
        <v>3790</v>
      </c>
      <c r="L53" s="265">
        <v>4043</v>
      </c>
      <c r="M53" s="269">
        <v>4094</v>
      </c>
    </row>
    <row r="54" spans="2:13" ht="27.75" customHeight="1" x14ac:dyDescent="0.25">
      <c r="B54" s="255"/>
      <c r="C54" s="192"/>
      <c r="D54" s="192"/>
      <c r="E54" s="258"/>
      <c r="F54" s="258"/>
      <c r="G54" s="258"/>
      <c r="H54" s="258"/>
      <c r="I54" s="262"/>
      <c r="J54" s="262"/>
      <c r="K54" s="262"/>
      <c r="L54" s="262"/>
      <c r="M54" s="262"/>
    </row>
    <row r="55" spans="2:13" ht="13" x14ac:dyDescent="0.2"/>
  </sheetData>
  <sheetProtection algorithmName="SHA-512" hashValue="M6j8rZpMbLO0OW7KeLXbQ7s6fS3H7NDJlS5jWeLHWOrlCPEYe330EXxzq0XXNlToYoEfx92BB5AaPTh3Hszacw==" saltValue="kA0PdEe+JcfCAzkBjhiVj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5" t="s">
        <v>91</v>
      </c>
    </row>
    <row r="54" spans="2:8" ht="29.25" customHeight="1" x14ac:dyDescent="0.3">
      <c r="B54" s="270" t="s">
        <v>7</v>
      </c>
      <c r="C54" s="276"/>
      <c r="D54" s="276"/>
      <c r="E54" s="277" t="s">
        <v>16</v>
      </c>
      <c r="F54" s="278" t="s">
        <v>520</v>
      </c>
      <c r="G54" s="278" t="s">
        <v>250</v>
      </c>
      <c r="H54" s="286" t="s">
        <v>521</v>
      </c>
    </row>
    <row r="55" spans="2:8" ht="52.5" customHeight="1" x14ac:dyDescent="0.2">
      <c r="B55" s="271"/>
      <c r="C55" s="1116" t="s">
        <v>99</v>
      </c>
      <c r="D55" s="1116"/>
      <c r="E55" s="1117"/>
      <c r="F55" s="279">
        <v>1655</v>
      </c>
      <c r="G55" s="279">
        <v>1604</v>
      </c>
      <c r="H55" s="287">
        <v>1550</v>
      </c>
    </row>
    <row r="56" spans="2:8" ht="52.5" customHeight="1" x14ac:dyDescent="0.2">
      <c r="B56" s="272"/>
      <c r="C56" s="1118" t="s">
        <v>102</v>
      </c>
      <c r="D56" s="1118"/>
      <c r="E56" s="1119"/>
      <c r="F56" s="280">
        <v>357</v>
      </c>
      <c r="G56" s="280">
        <v>398</v>
      </c>
      <c r="H56" s="288">
        <v>452</v>
      </c>
    </row>
    <row r="57" spans="2:8" ht="53.25" customHeight="1" x14ac:dyDescent="0.2">
      <c r="B57" s="272"/>
      <c r="C57" s="1120" t="s">
        <v>66</v>
      </c>
      <c r="D57" s="1120"/>
      <c r="E57" s="1121"/>
      <c r="F57" s="281">
        <v>2607</v>
      </c>
      <c r="G57" s="281">
        <v>2502</v>
      </c>
      <c r="H57" s="289">
        <v>2284</v>
      </c>
    </row>
    <row r="58" spans="2:8" ht="45.75" customHeight="1" x14ac:dyDescent="0.2">
      <c r="B58" s="273"/>
      <c r="C58" s="1108" t="s">
        <v>525</v>
      </c>
      <c r="D58" s="1109"/>
      <c r="E58" s="1110"/>
      <c r="F58" s="282">
        <v>711</v>
      </c>
      <c r="G58" s="282">
        <v>713</v>
      </c>
      <c r="H58" s="290">
        <v>725</v>
      </c>
    </row>
    <row r="59" spans="2:8" ht="45.75" customHeight="1" x14ac:dyDescent="0.2">
      <c r="B59" s="273"/>
      <c r="C59" s="1108" t="s">
        <v>526</v>
      </c>
      <c r="D59" s="1109"/>
      <c r="E59" s="1110"/>
      <c r="F59" s="282">
        <v>1050</v>
      </c>
      <c r="G59" s="282">
        <v>926</v>
      </c>
      <c r="H59" s="290">
        <v>642</v>
      </c>
    </row>
    <row r="60" spans="2:8" ht="45.75" customHeight="1" x14ac:dyDescent="0.2">
      <c r="B60" s="273"/>
      <c r="C60" s="1108" t="s">
        <v>527</v>
      </c>
      <c r="D60" s="1109"/>
      <c r="E60" s="1110"/>
      <c r="F60" s="282">
        <v>402</v>
      </c>
      <c r="G60" s="282">
        <v>413</v>
      </c>
      <c r="H60" s="290">
        <v>432</v>
      </c>
    </row>
    <row r="61" spans="2:8" ht="45.75" customHeight="1" x14ac:dyDescent="0.2">
      <c r="B61" s="273"/>
      <c r="C61" s="1108" t="s">
        <v>528</v>
      </c>
      <c r="D61" s="1109"/>
      <c r="E61" s="1110"/>
      <c r="F61" s="282">
        <v>405</v>
      </c>
      <c r="G61" s="282">
        <v>400</v>
      </c>
      <c r="H61" s="290">
        <v>431</v>
      </c>
    </row>
    <row r="62" spans="2:8" ht="45.75" customHeight="1" x14ac:dyDescent="0.2">
      <c r="B62" s="274"/>
      <c r="C62" s="1111" t="s">
        <v>529</v>
      </c>
      <c r="D62" s="1112"/>
      <c r="E62" s="1113"/>
      <c r="F62" s="283">
        <v>10</v>
      </c>
      <c r="G62" s="283">
        <v>18</v>
      </c>
      <c r="H62" s="291">
        <v>24</v>
      </c>
    </row>
    <row r="63" spans="2:8" ht="52.5" customHeight="1" x14ac:dyDescent="0.2">
      <c r="B63" s="275"/>
      <c r="C63" s="1114" t="s">
        <v>104</v>
      </c>
      <c r="D63" s="1114"/>
      <c r="E63" s="1115"/>
      <c r="F63" s="284">
        <v>4619</v>
      </c>
      <c r="G63" s="284">
        <v>4504</v>
      </c>
      <c r="H63" s="292">
        <v>4285</v>
      </c>
    </row>
    <row r="64" spans="2:8" ht="13" x14ac:dyDescent="0.2"/>
  </sheetData>
  <sheetProtection algorithmName="SHA-512" hashValue="1FRKsupsKVhukfwxWaURE5JbtGaGRFG+XW1ceb+s89Hdt6C5MRMXpplH7bKZZyrhZsF4YNOdox78pq+3AoA8Pw==" saltValue="NjHWa0LIWmrxwGtKBnglu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CA5B-437C-4A89-8B63-C0A8B6E2A60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18" customWidth="1"/>
    <col min="2" max="107" width="2.453125" style="318" customWidth="1"/>
    <col min="108" max="108" width="6.08984375" style="326" customWidth="1"/>
    <col min="109" max="109" width="5.90625" style="325" customWidth="1"/>
    <col min="110" max="16384" width="8.6328125" style="318" hidden="1"/>
  </cols>
  <sheetData>
    <row r="1" spans="1:109" ht="42.75" customHeight="1" x14ac:dyDescent="0.2">
      <c r="A1" s="316"/>
      <c r="B1" s="317"/>
      <c r="DD1" s="318"/>
      <c r="DE1" s="318"/>
    </row>
    <row r="2" spans="1:109" ht="25.5" customHeight="1" x14ac:dyDescent="0.2">
      <c r="A2" s="319"/>
      <c r="C2" s="319"/>
      <c r="O2" s="319"/>
      <c r="P2" s="319"/>
      <c r="Q2" s="319"/>
      <c r="R2" s="319"/>
      <c r="S2" s="319"/>
      <c r="T2" s="319"/>
      <c r="U2" s="319"/>
      <c r="V2" s="319"/>
      <c r="W2" s="319"/>
      <c r="X2" s="319"/>
      <c r="Y2" s="319"/>
      <c r="Z2" s="319"/>
      <c r="AA2" s="319"/>
      <c r="AB2" s="319"/>
      <c r="AC2" s="319"/>
      <c r="AD2" s="319"/>
      <c r="AE2" s="319"/>
      <c r="AF2" s="319"/>
      <c r="AG2" s="319"/>
      <c r="AH2" s="319"/>
      <c r="AI2" s="319"/>
      <c r="AU2" s="319"/>
      <c r="BG2" s="319"/>
      <c r="BS2" s="319"/>
      <c r="CE2" s="319"/>
      <c r="CQ2" s="319"/>
      <c r="DD2" s="318"/>
      <c r="DE2" s="318"/>
    </row>
    <row r="3" spans="1:109" ht="25.5" customHeight="1" x14ac:dyDescent="0.2">
      <c r="A3" s="319"/>
      <c r="C3" s="319"/>
      <c r="O3" s="319"/>
      <c r="P3" s="319"/>
      <c r="Q3" s="319"/>
      <c r="R3" s="319"/>
      <c r="S3" s="319"/>
      <c r="T3" s="319"/>
      <c r="U3" s="319"/>
      <c r="V3" s="319"/>
      <c r="W3" s="319"/>
      <c r="X3" s="319"/>
      <c r="Y3" s="319"/>
      <c r="Z3" s="319"/>
      <c r="AA3" s="319"/>
      <c r="AB3" s="319"/>
      <c r="AC3" s="319"/>
      <c r="AD3" s="319"/>
      <c r="AE3" s="319"/>
      <c r="AF3" s="319"/>
      <c r="AG3" s="319"/>
      <c r="AH3" s="319"/>
      <c r="AI3" s="319"/>
      <c r="AU3" s="319"/>
      <c r="BG3" s="319"/>
      <c r="BS3" s="319"/>
      <c r="CE3" s="319"/>
      <c r="CQ3" s="319"/>
      <c r="DD3" s="318"/>
      <c r="DE3" s="318"/>
    </row>
    <row r="4" spans="1:109" s="320" customFormat="1" ht="13" x14ac:dyDescent="0.2">
      <c r="A4" s="319"/>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c r="AW4" s="319"/>
      <c r="AX4" s="319"/>
      <c r="AY4" s="319"/>
      <c r="AZ4" s="319"/>
      <c r="BA4" s="319"/>
      <c r="BB4" s="319"/>
      <c r="BC4" s="319"/>
      <c r="BD4" s="319"/>
      <c r="BE4" s="319"/>
      <c r="BF4" s="319"/>
      <c r="BG4" s="319"/>
      <c r="BH4" s="319"/>
      <c r="BI4" s="319"/>
      <c r="BJ4" s="319"/>
      <c r="BK4" s="319"/>
      <c r="BL4" s="319"/>
      <c r="BM4" s="319"/>
      <c r="BN4" s="319"/>
      <c r="BO4" s="319"/>
      <c r="BP4" s="319"/>
      <c r="BQ4" s="319"/>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c r="DB4" s="319"/>
      <c r="DC4" s="319"/>
      <c r="DD4" s="319"/>
      <c r="DE4" s="319"/>
    </row>
    <row r="5" spans="1:109" s="320" customFormat="1" ht="13" x14ac:dyDescent="0.2">
      <c r="A5" s="319"/>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row>
    <row r="6" spans="1:109" s="320" customFormat="1" ht="13" x14ac:dyDescent="0.2">
      <c r="A6" s="319"/>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319"/>
      <c r="AK6" s="319"/>
      <c r="AL6" s="319"/>
      <c r="AM6" s="319"/>
      <c r="AN6" s="319"/>
      <c r="AO6" s="319"/>
      <c r="AP6" s="319"/>
      <c r="AQ6" s="319"/>
      <c r="AR6" s="319"/>
      <c r="AS6" s="319"/>
      <c r="AT6" s="319"/>
      <c r="AU6" s="319"/>
      <c r="AV6" s="319"/>
      <c r="AW6" s="319"/>
      <c r="AX6" s="319"/>
      <c r="AY6" s="319"/>
      <c r="AZ6" s="319"/>
      <c r="BA6" s="319"/>
      <c r="BB6" s="319"/>
      <c r="BC6" s="319"/>
      <c r="BD6" s="319"/>
      <c r="BE6" s="319"/>
      <c r="BF6" s="319"/>
      <c r="BG6" s="319"/>
      <c r="BH6" s="319"/>
      <c r="BI6" s="319"/>
      <c r="BJ6" s="319"/>
      <c r="BK6" s="319"/>
      <c r="BL6" s="319"/>
      <c r="BM6" s="319"/>
      <c r="BN6" s="319"/>
      <c r="BO6" s="319"/>
      <c r="BP6" s="319"/>
      <c r="BQ6" s="319"/>
      <c r="BR6" s="319"/>
      <c r="BS6" s="319"/>
      <c r="BT6" s="319"/>
      <c r="BU6" s="319"/>
      <c r="BV6" s="319"/>
      <c r="BW6" s="319"/>
      <c r="BX6" s="319"/>
      <c r="BY6" s="319"/>
      <c r="BZ6" s="319"/>
      <c r="CA6" s="319"/>
      <c r="CB6" s="319"/>
      <c r="CC6" s="319"/>
      <c r="CD6" s="319"/>
      <c r="CE6" s="319"/>
      <c r="CF6" s="319"/>
      <c r="CG6" s="319"/>
      <c r="CH6" s="319"/>
      <c r="CI6" s="319"/>
      <c r="CJ6" s="319"/>
      <c r="CK6" s="319"/>
      <c r="CL6" s="319"/>
      <c r="CM6" s="319"/>
      <c r="CN6" s="319"/>
      <c r="CO6" s="319"/>
      <c r="CP6" s="319"/>
      <c r="CQ6" s="319"/>
      <c r="CR6" s="319"/>
      <c r="CS6" s="319"/>
      <c r="CT6" s="319"/>
      <c r="CU6" s="319"/>
      <c r="CV6" s="319"/>
      <c r="CW6" s="319"/>
      <c r="CX6" s="319"/>
      <c r="CY6" s="319"/>
      <c r="CZ6" s="319"/>
      <c r="DA6" s="319"/>
      <c r="DB6" s="319"/>
      <c r="DC6" s="319"/>
      <c r="DD6" s="319"/>
      <c r="DE6" s="319"/>
    </row>
    <row r="7" spans="1:109" s="320" customFormat="1" ht="13" x14ac:dyDescent="0.2">
      <c r="A7" s="319"/>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319"/>
      <c r="CG7" s="319"/>
      <c r="CH7" s="319"/>
      <c r="CI7" s="319"/>
      <c r="CJ7" s="319"/>
      <c r="CK7" s="319"/>
      <c r="CL7" s="319"/>
      <c r="CM7" s="319"/>
      <c r="CN7" s="319"/>
      <c r="CO7" s="319"/>
      <c r="CP7" s="319"/>
      <c r="CQ7" s="319"/>
      <c r="CR7" s="319"/>
      <c r="CS7" s="319"/>
      <c r="CT7" s="319"/>
      <c r="CU7" s="319"/>
      <c r="CV7" s="319"/>
      <c r="CW7" s="319"/>
      <c r="CX7" s="319"/>
      <c r="CY7" s="319"/>
      <c r="CZ7" s="319"/>
      <c r="DA7" s="319"/>
      <c r="DB7" s="319"/>
      <c r="DC7" s="319"/>
      <c r="DD7" s="319"/>
      <c r="DE7" s="319"/>
    </row>
    <row r="8" spans="1:109" s="320" customFormat="1" ht="13" x14ac:dyDescent="0.2">
      <c r="A8" s="319"/>
      <c r="B8" s="319"/>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319"/>
      <c r="AK8" s="319"/>
      <c r="AL8" s="319"/>
      <c r="AM8" s="319"/>
      <c r="AN8" s="319"/>
      <c r="AO8" s="319"/>
      <c r="AP8" s="319"/>
      <c r="AQ8" s="319"/>
      <c r="AR8" s="319"/>
      <c r="AS8" s="319"/>
      <c r="AT8" s="319"/>
      <c r="AU8" s="319"/>
      <c r="AV8" s="319"/>
      <c r="AW8" s="319"/>
      <c r="AX8" s="319"/>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319"/>
      <c r="CG8" s="319"/>
      <c r="CH8" s="319"/>
      <c r="CI8" s="319"/>
      <c r="CJ8" s="319"/>
      <c r="CK8" s="319"/>
      <c r="CL8" s="319"/>
      <c r="CM8" s="319"/>
      <c r="CN8" s="319"/>
      <c r="CO8" s="319"/>
      <c r="CP8" s="319"/>
      <c r="CQ8" s="319"/>
      <c r="CR8" s="319"/>
      <c r="CS8" s="319"/>
      <c r="CT8" s="319"/>
      <c r="CU8" s="319"/>
      <c r="CV8" s="319"/>
      <c r="CW8" s="319"/>
      <c r="CX8" s="319"/>
      <c r="CY8" s="319"/>
      <c r="CZ8" s="319"/>
      <c r="DA8" s="319"/>
      <c r="DB8" s="319"/>
      <c r="DC8" s="319"/>
      <c r="DD8" s="319"/>
      <c r="DE8" s="319"/>
    </row>
    <row r="9" spans="1:109" s="320" customFormat="1" ht="13" x14ac:dyDescent="0.2">
      <c r="A9" s="319"/>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c r="AZ9" s="319"/>
      <c r="BA9" s="319"/>
      <c r="BB9" s="319"/>
      <c r="BC9" s="319"/>
      <c r="BD9" s="319"/>
      <c r="BE9" s="319"/>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319"/>
      <c r="CG9" s="319"/>
      <c r="CH9" s="319"/>
      <c r="CI9" s="319"/>
      <c r="CJ9" s="319"/>
      <c r="CK9" s="319"/>
      <c r="CL9" s="319"/>
      <c r="CM9" s="319"/>
      <c r="CN9" s="319"/>
      <c r="CO9" s="319"/>
      <c r="CP9" s="319"/>
      <c r="CQ9" s="319"/>
      <c r="CR9" s="319"/>
      <c r="CS9" s="319"/>
      <c r="CT9" s="319"/>
      <c r="CU9" s="319"/>
      <c r="CV9" s="319"/>
      <c r="CW9" s="319"/>
      <c r="CX9" s="319"/>
      <c r="CY9" s="319"/>
      <c r="CZ9" s="319"/>
      <c r="DA9" s="319"/>
      <c r="DB9" s="319"/>
      <c r="DC9" s="319"/>
      <c r="DD9" s="319"/>
      <c r="DE9" s="319"/>
    </row>
    <row r="10" spans="1:109" s="320" customFormat="1" ht="13" x14ac:dyDescent="0.2">
      <c r="A10" s="319"/>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19"/>
      <c r="BB10" s="319"/>
      <c r="BC10" s="319"/>
      <c r="BD10" s="319"/>
      <c r="BE10" s="319"/>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c r="CF10" s="319"/>
      <c r="CG10" s="319"/>
      <c r="CH10" s="319"/>
      <c r="CI10" s="319"/>
      <c r="CJ10" s="319"/>
      <c r="CK10" s="319"/>
      <c r="CL10" s="319"/>
      <c r="CM10" s="319"/>
      <c r="CN10" s="319"/>
      <c r="CO10" s="319"/>
      <c r="CP10" s="319"/>
      <c r="CQ10" s="319"/>
      <c r="CR10" s="319"/>
      <c r="CS10" s="319"/>
      <c r="CT10" s="319"/>
      <c r="CU10" s="319"/>
      <c r="CV10" s="319"/>
      <c r="CW10" s="319"/>
      <c r="CX10" s="319"/>
      <c r="CY10" s="319"/>
      <c r="CZ10" s="319"/>
      <c r="DA10" s="319"/>
      <c r="DB10" s="319"/>
      <c r="DC10" s="319"/>
      <c r="DD10" s="319"/>
      <c r="DE10" s="319"/>
    </row>
    <row r="11" spans="1:109" s="320" customFormat="1" ht="13" x14ac:dyDescent="0.2">
      <c r="A11" s="319"/>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c r="AA11" s="319"/>
      <c r="AB11" s="319"/>
      <c r="AC11" s="319"/>
      <c r="AD11" s="319"/>
      <c r="AE11" s="319"/>
      <c r="AF11" s="319"/>
      <c r="AG11" s="319"/>
      <c r="AH11" s="319"/>
      <c r="AI11" s="319"/>
      <c r="AJ11" s="319"/>
      <c r="AK11" s="319"/>
      <c r="AL11" s="319"/>
      <c r="AM11" s="319"/>
      <c r="AN11" s="319"/>
      <c r="AO11" s="319"/>
      <c r="AP11" s="319"/>
      <c r="AQ11" s="319"/>
      <c r="AR11" s="319"/>
      <c r="AS11" s="319"/>
      <c r="AT11" s="319"/>
      <c r="AU11" s="319"/>
      <c r="AV11" s="319"/>
      <c r="AW11" s="319"/>
      <c r="AX11" s="319"/>
      <c r="AY11" s="319"/>
      <c r="AZ11" s="319"/>
      <c r="BA11" s="319"/>
      <c r="BB11" s="319"/>
      <c r="BC11" s="319"/>
      <c r="BD11" s="319"/>
      <c r="BE11" s="319"/>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c r="CF11" s="319"/>
      <c r="CG11" s="319"/>
      <c r="CH11" s="319"/>
      <c r="CI11" s="319"/>
      <c r="CJ11" s="319"/>
      <c r="CK11" s="319"/>
      <c r="CL11" s="319"/>
      <c r="CM11" s="319"/>
      <c r="CN11" s="319"/>
      <c r="CO11" s="319"/>
      <c r="CP11" s="319"/>
      <c r="CQ11" s="319"/>
      <c r="CR11" s="319"/>
      <c r="CS11" s="319"/>
      <c r="CT11" s="319"/>
      <c r="CU11" s="319"/>
      <c r="CV11" s="319"/>
      <c r="CW11" s="319"/>
      <c r="CX11" s="319"/>
      <c r="CY11" s="319"/>
      <c r="CZ11" s="319"/>
      <c r="DA11" s="319"/>
      <c r="DB11" s="319"/>
      <c r="DC11" s="319"/>
      <c r="DD11" s="319"/>
      <c r="DE11" s="319"/>
    </row>
    <row r="12" spans="1:109" s="320" customFormat="1" ht="13" x14ac:dyDescent="0.2">
      <c r="A12" s="319"/>
      <c r="B12" s="319"/>
      <c r="C12" s="319"/>
      <c r="D12" s="319"/>
      <c r="E12" s="319"/>
      <c r="F12" s="319"/>
      <c r="G12" s="319"/>
      <c r="H12" s="319"/>
      <c r="I12" s="319"/>
      <c r="J12" s="319"/>
      <c r="K12" s="319"/>
      <c r="L12" s="319"/>
      <c r="M12" s="319"/>
      <c r="N12" s="319"/>
      <c r="O12" s="319"/>
      <c r="P12" s="319"/>
      <c r="Q12" s="319"/>
      <c r="R12" s="319"/>
      <c r="S12" s="319"/>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19"/>
      <c r="AS12" s="319"/>
      <c r="AT12" s="319"/>
      <c r="AU12" s="319"/>
      <c r="AV12" s="319"/>
      <c r="AW12" s="319"/>
      <c r="AX12" s="319"/>
      <c r="AY12" s="319"/>
      <c r="AZ12" s="319"/>
      <c r="BA12" s="319"/>
      <c r="BB12" s="319"/>
      <c r="BC12" s="319"/>
      <c r="BD12" s="319"/>
      <c r="BE12" s="319"/>
      <c r="BF12" s="319"/>
      <c r="BG12" s="319"/>
      <c r="BH12" s="319"/>
      <c r="BI12" s="319"/>
      <c r="BJ12" s="319"/>
      <c r="BK12" s="319"/>
      <c r="BL12" s="319"/>
      <c r="BM12" s="319"/>
      <c r="BN12" s="319"/>
      <c r="BO12" s="319"/>
      <c r="BP12" s="319"/>
      <c r="BQ12" s="319"/>
      <c r="BR12" s="319"/>
      <c r="BS12" s="319"/>
      <c r="BT12" s="319"/>
      <c r="BU12" s="319"/>
      <c r="BV12" s="319"/>
      <c r="BW12" s="319"/>
      <c r="BX12" s="319"/>
      <c r="BY12" s="319"/>
      <c r="BZ12" s="319"/>
      <c r="CA12" s="319"/>
      <c r="CB12" s="319"/>
      <c r="CC12" s="319"/>
      <c r="CD12" s="319"/>
      <c r="CE12" s="319"/>
      <c r="CF12" s="319"/>
      <c r="CG12" s="319"/>
      <c r="CH12" s="319"/>
      <c r="CI12" s="319"/>
      <c r="CJ12" s="319"/>
      <c r="CK12" s="319"/>
      <c r="CL12" s="319"/>
      <c r="CM12" s="319"/>
      <c r="CN12" s="319"/>
      <c r="CO12" s="319"/>
      <c r="CP12" s="319"/>
      <c r="CQ12" s="319"/>
      <c r="CR12" s="319"/>
      <c r="CS12" s="319"/>
      <c r="CT12" s="319"/>
      <c r="CU12" s="319"/>
      <c r="CV12" s="319"/>
      <c r="CW12" s="319"/>
      <c r="CX12" s="319"/>
      <c r="CY12" s="319"/>
      <c r="CZ12" s="319"/>
      <c r="DA12" s="319"/>
      <c r="DB12" s="319"/>
      <c r="DC12" s="319"/>
      <c r="DD12" s="319"/>
      <c r="DE12" s="319"/>
    </row>
    <row r="13" spans="1:109" s="320" customFormat="1" ht="13" x14ac:dyDescent="0.2">
      <c r="A13" s="319"/>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row>
    <row r="14" spans="1:109" s="320" customFormat="1" ht="13" x14ac:dyDescent="0.2">
      <c r="A14" s="319"/>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19"/>
      <c r="AS14" s="319"/>
      <c r="AT14" s="319"/>
      <c r="AU14" s="319"/>
      <c r="AV14" s="319"/>
      <c r="AW14" s="319"/>
      <c r="AX14" s="319"/>
      <c r="AY14" s="319"/>
      <c r="AZ14" s="319"/>
      <c r="BA14" s="319"/>
      <c r="BB14" s="319"/>
      <c r="BC14" s="319"/>
      <c r="BD14" s="319"/>
      <c r="BE14" s="319"/>
      <c r="BF14" s="319"/>
      <c r="BG14" s="319"/>
      <c r="BH14" s="319"/>
      <c r="BI14" s="319"/>
      <c r="BJ14" s="319"/>
      <c r="BK14" s="319"/>
      <c r="BL14" s="319"/>
      <c r="BM14" s="319"/>
      <c r="BN14" s="319"/>
      <c r="BO14" s="319"/>
      <c r="BP14" s="319"/>
      <c r="BQ14" s="319"/>
      <c r="BR14" s="319"/>
      <c r="BS14" s="319"/>
      <c r="BT14" s="319"/>
      <c r="BU14" s="319"/>
      <c r="BV14" s="319"/>
      <c r="BW14" s="319"/>
      <c r="BX14" s="319"/>
      <c r="BY14" s="319"/>
      <c r="BZ14" s="319"/>
      <c r="CA14" s="319"/>
      <c r="CB14" s="319"/>
      <c r="CC14" s="319"/>
      <c r="CD14" s="319"/>
      <c r="CE14" s="319"/>
      <c r="CF14" s="319"/>
      <c r="CG14" s="319"/>
      <c r="CH14" s="319"/>
      <c r="CI14" s="319"/>
      <c r="CJ14" s="319"/>
      <c r="CK14" s="319"/>
      <c r="CL14" s="319"/>
      <c r="CM14" s="319"/>
      <c r="CN14" s="319"/>
      <c r="CO14" s="319"/>
      <c r="CP14" s="319"/>
      <c r="CQ14" s="319"/>
      <c r="CR14" s="319"/>
      <c r="CS14" s="319"/>
      <c r="CT14" s="319"/>
      <c r="CU14" s="319"/>
      <c r="CV14" s="319"/>
      <c r="CW14" s="319"/>
      <c r="CX14" s="319"/>
      <c r="CY14" s="319"/>
      <c r="CZ14" s="319"/>
      <c r="DA14" s="319"/>
      <c r="DB14" s="319"/>
      <c r="DC14" s="319"/>
      <c r="DD14" s="319"/>
      <c r="DE14" s="319"/>
    </row>
    <row r="15" spans="1:109" s="320" customFormat="1" ht="13" x14ac:dyDescent="0.2">
      <c r="A15" s="318"/>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19"/>
      <c r="AS15" s="319"/>
      <c r="AT15" s="319"/>
      <c r="AU15" s="319"/>
      <c r="AV15" s="319"/>
      <c r="AW15" s="319"/>
      <c r="AX15" s="319"/>
      <c r="AY15" s="319"/>
      <c r="AZ15" s="319"/>
      <c r="BA15" s="319"/>
      <c r="BB15" s="319"/>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319"/>
      <c r="CA15" s="319"/>
      <c r="CB15" s="319"/>
      <c r="CC15" s="319"/>
      <c r="CD15" s="319"/>
      <c r="CE15" s="319"/>
      <c r="CF15" s="319"/>
      <c r="CG15" s="319"/>
      <c r="CH15" s="319"/>
      <c r="CI15" s="319"/>
      <c r="CJ15" s="319"/>
      <c r="CK15" s="319"/>
      <c r="CL15" s="319"/>
      <c r="CM15" s="319"/>
      <c r="CN15" s="319"/>
      <c r="CO15" s="319"/>
      <c r="CP15" s="319"/>
      <c r="CQ15" s="319"/>
      <c r="CR15" s="319"/>
      <c r="CS15" s="319"/>
      <c r="CT15" s="319"/>
      <c r="CU15" s="319"/>
      <c r="CV15" s="319"/>
      <c r="CW15" s="319"/>
      <c r="CX15" s="319"/>
      <c r="CY15" s="319"/>
      <c r="CZ15" s="319"/>
      <c r="DA15" s="319"/>
      <c r="DB15" s="319"/>
      <c r="DC15" s="319"/>
      <c r="DD15" s="319"/>
      <c r="DE15" s="319"/>
    </row>
    <row r="16" spans="1:109" s="320" customFormat="1" ht="13" x14ac:dyDescent="0.2">
      <c r="A16" s="318"/>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19"/>
      <c r="AY16" s="319"/>
      <c r="AZ16" s="319"/>
      <c r="BA16" s="319"/>
      <c r="BB16" s="319"/>
      <c r="BC16" s="319"/>
      <c r="BD16" s="319"/>
      <c r="BE16" s="319"/>
      <c r="BF16" s="319"/>
      <c r="BG16" s="319"/>
      <c r="BH16" s="319"/>
      <c r="BI16" s="319"/>
      <c r="BJ16" s="319"/>
      <c r="BK16" s="319"/>
      <c r="BL16" s="319"/>
      <c r="BM16" s="319"/>
      <c r="BN16" s="319"/>
      <c r="BO16" s="319"/>
      <c r="BP16" s="319"/>
      <c r="BQ16" s="319"/>
      <c r="BR16" s="319"/>
      <c r="BS16" s="319"/>
      <c r="BT16" s="319"/>
      <c r="BU16" s="319"/>
      <c r="BV16" s="319"/>
      <c r="BW16" s="319"/>
      <c r="BX16" s="319"/>
      <c r="BY16" s="319"/>
      <c r="BZ16" s="319"/>
      <c r="CA16" s="319"/>
      <c r="CB16" s="319"/>
      <c r="CC16" s="319"/>
      <c r="CD16" s="319"/>
      <c r="CE16" s="319"/>
      <c r="CF16" s="319"/>
      <c r="CG16" s="319"/>
      <c r="CH16" s="319"/>
      <c r="CI16" s="319"/>
      <c r="CJ16" s="319"/>
      <c r="CK16" s="319"/>
      <c r="CL16" s="319"/>
      <c r="CM16" s="319"/>
      <c r="CN16" s="319"/>
      <c r="CO16" s="319"/>
      <c r="CP16" s="319"/>
      <c r="CQ16" s="319"/>
      <c r="CR16" s="319"/>
      <c r="CS16" s="319"/>
      <c r="CT16" s="319"/>
      <c r="CU16" s="319"/>
      <c r="CV16" s="319"/>
      <c r="CW16" s="319"/>
      <c r="CX16" s="319"/>
      <c r="CY16" s="319"/>
      <c r="CZ16" s="319"/>
      <c r="DA16" s="319"/>
      <c r="DB16" s="319"/>
      <c r="DC16" s="319"/>
      <c r="DD16" s="319"/>
      <c r="DE16" s="319"/>
    </row>
    <row r="17" spans="1:109" s="320" customFormat="1" ht="13" x14ac:dyDescent="0.2">
      <c r="A17" s="318"/>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19"/>
      <c r="AS17" s="319"/>
      <c r="AT17" s="319"/>
      <c r="AU17" s="319"/>
      <c r="AV17" s="319"/>
      <c r="AW17" s="319"/>
      <c r="AX17" s="319"/>
      <c r="AY17" s="319"/>
      <c r="AZ17" s="319"/>
      <c r="BA17" s="319"/>
      <c r="BB17" s="319"/>
      <c r="BC17" s="319"/>
      <c r="BD17" s="319"/>
      <c r="BE17" s="319"/>
      <c r="BF17" s="319"/>
      <c r="BG17" s="319"/>
      <c r="BH17" s="319"/>
      <c r="BI17" s="319"/>
      <c r="BJ17" s="319"/>
      <c r="BK17" s="319"/>
      <c r="BL17" s="319"/>
      <c r="BM17" s="319"/>
      <c r="BN17" s="319"/>
      <c r="BO17" s="319"/>
      <c r="BP17" s="319"/>
      <c r="BQ17" s="319"/>
      <c r="BR17" s="319"/>
      <c r="BS17" s="319"/>
      <c r="BT17" s="319"/>
      <c r="BU17" s="319"/>
      <c r="BV17" s="319"/>
      <c r="BW17" s="319"/>
      <c r="BX17" s="319"/>
      <c r="BY17" s="319"/>
      <c r="BZ17" s="319"/>
      <c r="CA17" s="319"/>
      <c r="CB17" s="319"/>
      <c r="CC17" s="319"/>
      <c r="CD17" s="319"/>
      <c r="CE17" s="319"/>
      <c r="CF17" s="319"/>
      <c r="CG17" s="319"/>
      <c r="CH17" s="319"/>
      <c r="CI17" s="319"/>
      <c r="CJ17" s="319"/>
      <c r="CK17" s="319"/>
      <c r="CL17" s="319"/>
      <c r="CM17" s="319"/>
      <c r="CN17" s="319"/>
      <c r="CO17" s="319"/>
      <c r="CP17" s="319"/>
      <c r="CQ17" s="319"/>
      <c r="CR17" s="319"/>
      <c r="CS17" s="319"/>
      <c r="CT17" s="319"/>
      <c r="CU17" s="319"/>
      <c r="CV17" s="319"/>
      <c r="CW17" s="319"/>
      <c r="CX17" s="319"/>
      <c r="CY17" s="319"/>
      <c r="CZ17" s="319"/>
      <c r="DA17" s="319"/>
      <c r="DB17" s="319"/>
      <c r="DC17" s="319"/>
      <c r="DD17" s="319"/>
      <c r="DE17" s="319"/>
    </row>
    <row r="18" spans="1:109" s="320" customFormat="1" ht="13" x14ac:dyDescent="0.2">
      <c r="A18" s="318"/>
      <c r="B18" s="319"/>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19"/>
      <c r="CX18" s="319"/>
      <c r="CY18" s="319"/>
      <c r="CZ18" s="319"/>
      <c r="DA18" s="319"/>
      <c r="DB18" s="319"/>
      <c r="DC18" s="319"/>
      <c r="DD18" s="319"/>
      <c r="DE18" s="319"/>
    </row>
    <row r="19" spans="1:109" ht="13" x14ac:dyDescent="0.2">
      <c r="DD19" s="318"/>
      <c r="DE19" s="318"/>
    </row>
    <row r="20" spans="1:109" ht="13" x14ac:dyDescent="0.2">
      <c r="DD20" s="318"/>
      <c r="DE20" s="318"/>
    </row>
    <row r="21" spans="1:109" ht="17.25" customHeight="1" x14ac:dyDescent="0.2">
      <c r="B21" s="321"/>
      <c r="C21" s="322"/>
      <c r="D21" s="322"/>
      <c r="E21" s="322"/>
      <c r="F21" s="322"/>
      <c r="G21" s="322"/>
      <c r="H21" s="322"/>
      <c r="I21" s="322"/>
      <c r="J21" s="322"/>
      <c r="K21" s="322"/>
      <c r="L21" s="322"/>
      <c r="M21" s="322"/>
      <c r="N21" s="323"/>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3"/>
      <c r="AU21" s="322"/>
      <c r="AV21" s="322"/>
      <c r="AW21" s="322"/>
      <c r="AX21" s="322"/>
      <c r="AY21" s="322"/>
      <c r="AZ21" s="322"/>
      <c r="BA21" s="322"/>
      <c r="BB21" s="322"/>
      <c r="BC21" s="322"/>
      <c r="BD21" s="322"/>
      <c r="BE21" s="322"/>
      <c r="BF21" s="323"/>
      <c r="BG21" s="322"/>
      <c r="BH21" s="322"/>
      <c r="BI21" s="322"/>
      <c r="BJ21" s="322"/>
      <c r="BK21" s="322"/>
      <c r="BL21" s="322"/>
      <c r="BM21" s="322"/>
      <c r="BN21" s="322"/>
      <c r="BO21" s="322"/>
      <c r="BP21" s="322"/>
      <c r="BQ21" s="322"/>
      <c r="BR21" s="323"/>
      <c r="BS21" s="322"/>
      <c r="BT21" s="322"/>
      <c r="BU21" s="322"/>
      <c r="BV21" s="322"/>
      <c r="BW21" s="322"/>
      <c r="BX21" s="322"/>
      <c r="BY21" s="322"/>
      <c r="BZ21" s="322"/>
      <c r="CA21" s="322"/>
      <c r="CB21" s="322"/>
      <c r="CC21" s="322"/>
      <c r="CD21" s="323"/>
      <c r="CE21" s="322"/>
      <c r="CF21" s="322"/>
      <c r="CG21" s="322"/>
      <c r="CH21" s="322"/>
      <c r="CI21" s="322"/>
      <c r="CJ21" s="322"/>
      <c r="CK21" s="322"/>
      <c r="CL21" s="322"/>
      <c r="CM21" s="322"/>
      <c r="CN21" s="322"/>
      <c r="CO21" s="322"/>
      <c r="CP21" s="323"/>
      <c r="CQ21" s="322"/>
      <c r="CR21" s="322"/>
      <c r="CS21" s="322"/>
      <c r="CT21" s="322"/>
      <c r="CU21" s="322"/>
      <c r="CV21" s="322"/>
      <c r="CW21" s="322"/>
      <c r="CX21" s="322"/>
      <c r="CY21" s="322"/>
      <c r="CZ21" s="322"/>
      <c r="DA21" s="322"/>
      <c r="DB21" s="323"/>
      <c r="DC21" s="322"/>
      <c r="DD21" s="324"/>
      <c r="DE21" s="318"/>
    </row>
    <row r="22" spans="1:109" ht="17.25" customHeight="1" x14ac:dyDescent="0.2">
      <c r="B22" s="325"/>
    </row>
    <row r="23" spans="1:109" ht="13" x14ac:dyDescent="0.2">
      <c r="B23" s="325"/>
    </row>
    <row r="24" spans="1:109" ht="13" x14ac:dyDescent="0.2">
      <c r="B24" s="325"/>
    </row>
    <row r="25" spans="1:109" ht="13" x14ac:dyDescent="0.2">
      <c r="B25" s="325"/>
    </row>
    <row r="26" spans="1:109" ht="13" x14ac:dyDescent="0.2">
      <c r="B26" s="325"/>
    </row>
    <row r="27" spans="1:109" ht="13" x14ac:dyDescent="0.2">
      <c r="B27" s="325"/>
    </row>
    <row r="28" spans="1:109" ht="13" x14ac:dyDescent="0.2">
      <c r="B28" s="325"/>
    </row>
    <row r="29" spans="1:109" ht="13" x14ac:dyDescent="0.2">
      <c r="B29" s="325"/>
    </row>
    <row r="30" spans="1:109" ht="13" x14ac:dyDescent="0.2">
      <c r="B30" s="325"/>
    </row>
    <row r="31" spans="1:109" ht="13" x14ac:dyDescent="0.2">
      <c r="B31" s="325"/>
    </row>
    <row r="32" spans="1:109" ht="13" x14ac:dyDescent="0.2">
      <c r="B32" s="325"/>
    </row>
    <row r="33" spans="2:109" ht="13" x14ac:dyDescent="0.2">
      <c r="B33" s="325"/>
    </row>
    <row r="34" spans="2:109" ht="13" x14ac:dyDescent="0.2">
      <c r="B34" s="325"/>
    </row>
    <row r="35" spans="2:109" ht="13" x14ac:dyDescent="0.2">
      <c r="B35" s="325"/>
    </row>
    <row r="36" spans="2:109" ht="13" x14ac:dyDescent="0.2">
      <c r="B36" s="325"/>
    </row>
    <row r="37" spans="2:109" ht="13" x14ac:dyDescent="0.2">
      <c r="B37" s="325"/>
    </row>
    <row r="38" spans="2:109" ht="13" x14ac:dyDescent="0.2">
      <c r="B38" s="325"/>
    </row>
    <row r="39" spans="2:109" ht="13" x14ac:dyDescent="0.2">
      <c r="B39" s="327"/>
      <c r="C39" s="328"/>
      <c r="D39" s="328"/>
      <c r="E39" s="328"/>
      <c r="F39" s="328"/>
      <c r="G39" s="328"/>
      <c r="H39" s="328"/>
      <c r="I39" s="328"/>
      <c r="J39" s="328"/>
      <c r="K39" s="328"/>
      <c r="L39" s="328"/>
      <c r="M39" s="328"/>
      <c r="N39" s="328"/>
      <c r="O39" s="328"/>
      <c r="P39" s="328"/>
      <c r="Q39" s="328"/>
      <c r="R39" s="328"/>
      <c r="S39" s="328"/>
      <c r="T39" s="328"/>
      <c r="U39" s="328"/>
      <c r="V39" s="328"/>
      <c r="W39" s="328"/>
      <c r="X39" s="328"/>
      <c r="Y39" s="328"/>
      <c r="Z39" s="328"/>
      <c r="AA39" s="328"/>
      <c r="AB39" s="328"/>
      <c r="AC39" s="328"/>
      <c r="AD39" s="328"/>
      <c r="AE39" s="328"/>
      <c r="AF39" s="328"/>
      <c r="AG39" s="328"/>
      <c r="AH39" s="328"/>
      <c r="AI39" s="328"/>
      <c r="AJ39" s="328"/>
      <c r="AK39" s="328"/>
      <c r="AL39" s="328"/>
      <c r="AM39" s="328"/>
      <c r="AN39" s="328"/>
      <c r="AO39" s="328"/>
      <c r="AP39" s="328"/>
      <c r="AQ39" s="328"/>
      <c r="AR39" s="328"/>
      <c r="AS39" s="328"/>
      <c r="AT39" s="328"/>
      <c r="AU39" s="328"/>
      <c r="AV39" s="328"/>
      <c r="AW39" s="328"/>
      <c r="AX39" s="328"/>
      <c r="AY39" s="328"/>
      <c r="AZ39" s="328"/>
      <c r="BA39" s="328"/>
      <c r="BB39" s="328"/>
      <c r="BC39" s="328"/>
      <c r="BD39" s="328"/>
      <c r="BE39" s="328"/>
      <c r="BF39" s="328"/>
      <c r="BG39" s="328"/>
      <c r="BH39" s="328"/>
      <c r="BI39" s="328"/>
      <c r="BJ39" s="328"/>
      <c r="BK39" s="328"/>
      <c r="BL39" s="328"/>
      <c r="BM39" s="328"/>
      <c r="BN39" s="328"/>
      <c r="BO39" s="328"/>
      <c r="BP39" s="328"/>
      <c r="BQ39" s="328"/>
      <c r="BR39" s="328"/>
      <c r="BS39" s="328"/>
      <c r="BT39" s="328"/>
      <c r="BU39" s="328"/>
      <c r="BV39" s="328"/>
      <c r="BW39" s="328"/>
      <c r="BX39" s="328"/>
      <c r="BY39" s="328"/>
      <c r="BZ39" s="328"/>
      <c r="CA39" s="328"/>
      <c r="CB39" s="328"/>
      <c r="CC39" s="328"/>
      <c r="CD39" s="328"/>
      <c r="CE39" s="328"/>
      <c r="CF39" s="328"/>
      <c r="CG39" s="328"/>
      <c r="CH39" s="328"/>
      <c r="CI39" s="328"/>
      <c r="CJ39" s="328"/>
      <c r="CK39" s="328"/>
      <c r="CL39" s="328"/>
      <c r="CM39" s="328"/>
      <c r="CN39" s="328"/>
      <c r="CO39" s="328"/>
      <c r="CP39" s="328"/>
      <c r="CQ39" s="328"/>
      <c r="CR39" s="328"/>
      <c r="CS39" s="328"/>
      <c r="CT39" s="328"/>
      <c r="CU39" s="328"/>
      <c r="CV39" s="328"/>
      <c r="CW39" s="328"/>
      <c r="CX39" s="328"/>
      <c r="CY39" s="328"/>
      <c r="CZ39" s="328"/>
      <c r="DA39" s="328"/>
      <c r="DB39" s="328"/>
      <c r="DC39" s="328"/>
      <c r="DD39" s="329"/>
    </row>
    <row r="40" spans="2:109" ht="13" x14ac:dyDescent="0.2">
      <c r="B40" s="330"/>
      <c r="DD40" s="330"/>
      <c r="DE40" s="318"/>
    </row>
    <row r="41" spans="2:109" ht="16.5" x14ac:dyDescent="0.2">
      <c r="B41" s="331" t="s">
        <v>535</v>
      </c>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322"/>
      <c r="AJ41" s="322"/>
      <c r="AK41" s="322"/>
      <c r="AL41" s="322"/>
      <c r="AM41" s="322"/>
      <c r="AN41" s="322"/>
      <c r="AO41" s="322"/>
      <c r="AP41" s="322"/>
      <c r="AQ41" s="322"/>
      <c r="AR41" s="322"/>
      <c r="AS41" s="322"/>
      <c r="AT41" s="322"/>
      <c r="AU41" s="322"/>
      <c r="AV41" s="322"/>
      <c r="AW41" s="322"/>
      <c r="AX41" s="322"/>
      <c r="AY41" s="322"/>
      <c r="AZ41" s="322"/>
      <c r="BA41" s="322"/>
      <c r="BB41" s="322"/>
      <c r="BC41" s="322"/>
      <c r="BD41" s="322"/>
      <c r="BE41" s="322"/>
      <c r="BF41" s="322"/>
      <c r="BG41" s="322"/>
      <c r="BH41" s="322"/>
      <c r="BI41" s="322"/>
      <c r="BJ41" s="322"/>
      <c r="BK41" s="322"/>
      <c r="BL41" s="322"/>
      <c r="BM41" s="322"/>
      <c r="BN41" s="322"/>
      <c r="BO41" s="322"/>
      <c r="BP41" s="322"/>
      <c r="BQ41" s="322"/>
      <c r="BR41" s="322"/>
      <c r="BS41" s="322"/>
      <c r="BT41" s="322"/>
      <c r="BU41" s="322"/>
      <c r="BV41" s="322"/>
      <c r="BW41" s="322"/>
      <c r="BX41" s="322"/>
      <c r="BY41" s="322"/>
      <c r="BZ41" s="322"/>
      <c r="CA41" s="322"/>
      <c r="CB41" s="322"/>
      <c r="CC41" s="322"/>
      <c r="CD41" s="322"/>
      <c r="CE41" s="322"/>
      <c r="CF41" s="322"/>
      <c r="CG41" s="322"/>
      <c r="CH41" s="322"/>
      <c r="CI41" s="322"/>
      <c r="CJ41" s="322"/>
      <c r="CK41" s="322"/>
      <c r="CL41" s="322"/>
      <c r="CM41" s="322"/>
      <c r="CN41" s="322"/>
      <c r="CO41" s="322"/>
      <c r="CP41" s="322"/>
      <c r="CQ41" s="322"/>
      <c r="CR41" s="322"/>
      <c r="CS41" s="322"/>
      <c r="CT41" s="322"/>
      <c r="CU41" s="322"/>
      <c r="CV41" s="322"/>
      <c r="CW41" s="322"/>
      <c r="CX41" s="322"/>
      <c r="CY41" s="322"/>
      <c r="CZ41" s="322"/>
      <c r="DA41" s="322"/>
      <c r="DB41" s="322"/>
      <c r="DC41" s="322"/>
      <c r="DD41" s="324"/>
    </row>
    <row r="42" spans="2:109" ht="13" x14ac:dyDescent="0.2">
      <c r="B42" s="325"/>
      <c r="G42" s="332"/>
      <c r="I42" s="333"/>
      <c r="J42" s="333"/>
      <c r="K42" s="333"/>
      <c r="AM42" s="332"/>
      <c r="AN42" s="332" t="s">
        <v>536</v>
      </c>
      <c r="AP42" s="333"/>
      <c r="AQ42" s="333"/>
      <c r="AR42" s="333"/>
      <c r="AY42" s="332"/>
      <c r="BA42" s="333"/>
      <c r="BB42" s="333"/>
      <c r="BC42" s="333"/>
      <c r="BK42" s="332"/>
      <c r="BM42" s="333"/>
      <c r="BN42" s="333"/>
      <c r="BO42" s="333"/>
      <c r="BW42" s="332"/>
      <c r="BY42" s="333"/>
      <c r="BZ42" s="333"/>
      <c r="CA42" s="333"/>
      <c r="CI42" s="332"/>
      <c r="CK42" s="333"/>
      <c r="CL42" s="333"/>
      <c r="CM42" s="333"/>
      <c r="CU42" s="332"/>
      <c r="CW42" s="333"/>
      <c r="CX42" s="333"/>
      <c r="CY42" s="333"/>
    </row>
    <row r="43" spans="2:109" ht="13.5" customHeight="1" x14ac:dyDescent="0.2">
      <c r="B43" s="325"/>
      <c r="AN43" s="1134" t="s">
        <v>537</v>
      </c>
      <c r="AO43" s="1135"/>
      <c r="AP43" s="1135"/>
      <c r="AQ43" s="1135"/>
      <c r="AR43" s="1135"/>
      <c r="AS43" s="1135"/>
      <c r="AT43" s="1135"/>
      <c r="AU43" s="1135"/>
      <c r="AV43" s="1135"/>
      <c r="AW43" s="1135"/>
      <c r="AX43" s="1135"/>
      <c r="AY43" s="1135"/>
      <c r="AZ43" s="1135"/>
      <c r="BA43" s="1135"/>
      <c r="BB43" s="1135"/>
      <c r="BC43" s="1135"/>
      <c r="BD43" s="1135"/>
      <c r="BE43" s="1135"/>
      <c r="BF43" s="1135"/>
      <c r="BG43" s="1135"/>
      <c r="BH43" s="1135"/>
      <c r="BI43" s="1135"/>
      <c r="BJ43" s="1135"/>
      <c r="BK43" s="1135"/>
      <c r="BL43" s="1135"/>
      <c r="BM43" s="1135"/>
      <c r="BN43" s="1135"/>
      <c r="BO43" s="1135"/>
      <c r="BP43" s="1135"/>
      <c r="BQ43" s="1135"/>
      <c r="BR43" s="1135"/>
      <c r="BS43" s="1135"/>
      <c r="BT43" s="1135"/>
      <c r="BU43" s="1135"/>
      <c r="BV43" s="1135"/>
      <c r="BW43" s="1135"/>
      <c r="BX43" s="1135"/>
      <c r="BY43" s="1135"/>
      <c r="BZ43" s="1135"/>
      <c r="CA43" s="1135"/>
      <c r="CB43" s="1135"/>
      <c r="CC43" s="1135"/>
      <c r="CD43" s="1135"/>
      <c r="CE43" s="1135"/>
      <c r="CF43" s="1135"/>
      <c r="CG43" s="1135"/>
      <c r="CH43" s="1135"/>
      <c r="CI43" s="1135"/>
      <c r="CJ43" s="1135"/>
      <c r="CK43" s="1135"/>
      <c r="CL43" s="1135"/>
      <c r="CM43" s="1135"/>
      <c r="CN43" s="1135"/>
      <c r="CO43" s="1135"/>
      <c r="CP43" s="1135"/>
      <c r="CQ43" s="1135"/>
      <c r="CR43" s="1135"/>
      <c r="CS43" s="1135"/>
      <c r="CT43" s="1135"/>
      <c r="CU43" s="1135"/>
      <c r="CV43" s="1135"/>
      <c r="CW43" s="1135"/>
      <c r="CX43" s="1135"/>
      <c r="CY43" s="1135"/>
      <c r="CZ43" s="1135"/>
      <c r="DA43" s="1135"/>
      <c r="DB43" s="1135"/>
      <c r="DC43" s="1136"/>
    </row>
    <row r="44" spans="2:109" ht="13" x14ac:dyDescent="0.2">
      <c r="B44" s="325"/>
      <c r="AN44" s="1137"/>
      <c r="AO44" s="1138"/>
      <c r="AP44" s="1138"/>
      <c r="AQ44" s="1138"/>
      <c r="AR44" s="1138"/>
      <c r="AS44" s="1138"/>
      <c r="AT44" s="1138"/>
      <c r="AU44" s="1138"/>
      <c r="AV44" s="1138"/>
      <c r="AW44" s="1138"/>
      <c r="AX44" s="1138"/>
      <c r="AY44" s="1138"/>
      <c r="AZ44" s="1138"/>
      <c r="BA44" s="1138"/>
      <c r="BB44" s="1138"/>
      <c r="BC44" s="1138"/>
      <c r="BD44" s="1138"/>
      <c r="BE44" s="1138"/>
      <c r="BF44" s="1138"/>
      <c r="BG44" s="1138"/>
      <c r="BH44" s="1138"/>
      <c r="BI44" s="1138"/>
      <c r="BJ44" s="1138"/>
      <c r="BK44" s="1138"/>
      <c r="BL44" s="1138"/>
      <c r="BM44" s="1138"/>
      <c r="BN44" s="1138"/>
      <c r="BO44" s="1138"/>
      <c r="BP44" s="1138"/>
      <c r="BQ44" s="1138"/>
      <c r="BR44" s="1138"/>
      <c r="BS44" s="1138"/>
      <c r="BT44" s="1138"/>
      <c r="BU44" s="1138"/>
      <c r="BV44" s="1138"/>
      <c r="BW44" s="1138"/>
      <c r="BX44" s="1138"/>
      <c r="BY44" s="1138"/>
      <c r="BZ44" s="1138"/>
      <c r="CA44" s="1138"/>
      <c r="CB44" s="1138"/>
      <c r="CC44" s="1138"/>
      <c r="CD44" s="1138"/>
      <c r="CE44" s="1138"/>
      <c r="CF44" s="1138"/>
      <c r="CG44" s="1138"/>
      <c r="CH44" s="1138"/>
      <c r="CI44" s="1138"/>
      <c r="CJ44" s="1138"/>
      <c r="CK44" s="1138"/>
      <c r="CL44" s="1138"/>
      <c r="CM44" s="1138"/>
      <c r="CN44" s="1138"/>
      <c r="CO44" s="1138"/>
      <c r="CP44" s="1138"/>
      <c r="CQ44" s="1138"/>
      <c r="CR44" s="1138"/>
      <c r="CS44" s="1138"/>
      <c r="CT44" s="1138"/>
      <c r="CU44" s="1138"/>
      <c r="CV44" s="1138"/>
      <c r="CW44" s="1138"/>
      <c r="CX44" s="1138"/>
      <c r="CY44" s="1138"/>
      <c r="CZ44" s="1138"/>
      <c r="DA44" s="1138"/>
      <c r="DB44" s="1138"/>
      <c r="DC44" s="1139"/>
    </row>
    <row r="45" spans="2:109" ht="13" x14ac:dyDescent="0.2">
      <c r="B45" s="325"/>
      <c r="AN45" s="1137"/>
      <c r="AO45" s="1138"/>
      <c r="AP45" s="1138"/>
      <c r="AQ45" s="1138"/>
      <c r="AR45" s="1138"/>
      <c r="AS45" s="1138"/>
      <c r="AT45" s="1138"/>
      <c r="AU45" s="1138"/>
      <c r="AV45" s="1138"/>
      <c r="AW45" s="1138"/>
      <c r="AX45" s="1138"/>
      <c r="AY45" s="1138"/>
      <c r="AZ45" s="1138"/>
      <c r="BA45" s="1138"/>
      <c r="BB45" s="1138"/>
      <c r="BC45" s="1138"/>
      <c r="BD45" s="1138"/>
      <c r="BE45" s="1138"/>
      <c r="BF45" s="1138"/>
      <c r="BG45" s="1138"/>
      <c r="BH45" s="1138"/>
      <c r="BI45" s="1138"/>
      <c r="BJ45" s="1138"/>
      <c r="BK45" s="1138"/>
      <c r="BL45" s="1138"/>
      <c r="BM45" s="1138"/>
      <c r="BN45" s="1138"/>
      <c r="BO45" s="1138"/>
      <c r="BP45" s="1138"/>
      <c r="BQ45" s="1138"/>
      <c r="BR45" s="1138"/>
      <c r="BS45" s="1138"/>
      <c r="BT45" s="1138"/>
      <c r="BU45" s="1138"/>
      <c r="BV45" s="1138"/>
      <c r="BW45" s="1138"/>
      <c r="BX45" s="1138"/>
      <c r="BY45" s="1138"/>
      <c r="BZ45" s="1138"/>
      <c r="CA45" s="1138"/>
      <c r="CB45" s="1138"/>
      <c r="CC45" s="1138"/>
      <c r="CD45" s="1138"/>
      <c r="CE45" s="1138"/>
      <c r="CF45" s="1138"/>
      <c r="CG45" s="1138"/>
      <c r="CH45" s="1138"/>
      <c r="CI45" s="1138"/>
      <c r="CJ45" s="1138"/>
      <c r="CK45" s="1138"/>
      <c r="CL45" s="1138"/>
      <c r="CM45" s="1138"/>
      <c r="CN45" s="1138"/>
      <c r="CO45" s="1138"/>
      <c r="CP45" s="1138"/>
      <c r="CQ45" s="1138"/>
      <c r="CR45" s="1138"/>
      <c r="CS45" s="1138"/>
      <c r="CT45" s="1138"/>
      <c r="CU45" s="1138"/>
      <c r="CV45" s="1138"/>
      <c r="CW45" s="1138"/>
      <c r="CX45" s="1138"/>
      <c r="CY45" s="1138"/>
      <c r="CZ45" s="1138"/>
      <c r="DA45" s="1138"/>
      <c r="DB45" s="1138"/>
      <c r="DC45" s="1139"/>
    </row>
    <row r="46" spans="2:109" ht="13" x14ac:dyDescent="0.2">
      <c r="B46" s="325"/>
      <c r="AN46" s="1137"/>
      <c r="AO46" s="1138"/>
      <c r="AP46" s="1138"/>
      <c r="AQ46" s="1138"/>
      <c r="AR46" s="1138"/>
      <c r="AS46" s="1138"/>
      <c r="AT46" s="1138"/>
      <c r="AU46" s="1138"/>
      <c r="AV46" s="1138"/>
      <c r="AW46" s="1138"/>
      <c r="AX46" s="1138"/>
      <c r="AY46" s="1138"/>
      <c r="AZ46" s="1138"/>
      <c r="BA46" s="1138"/>
      <c r="BB46" s="1138"/>
      <c r="BC46" s="1138"/>
      <c r="BD46" s="1138"/>
      <c r="BE46" s="1138"/>
      <c r="BF46" s="1138"/>
      <c r="BG46" s="1138"/>
      <c r="BH46" s="1138"/>
      <c r="BI46" s="1138"/>
      <c r="BJ46" s="1138"/>
      <c r="BK46" s="1138"/>
      <c r="BL46" s="1138"/>
      <c r="BM46" s="1138"/>
      <c r="BN46" s="1138"/>
      <c r="BO46" s="1138"/>
      <c r="BP46" s="1138"/>
      <c r="BQ46" s="1138"/>
      <c r="BR46" s="1138"/>
      <c r="BS46" s="1138"/>
      <c r="BT46" s="1138"/>
      <c r="BU46" s="1138"/>
      <c r="BV46" s="1138"/>
      <c r="BW46" s="1138"/>
      <c r="BX46" s="1138"/>
      <c r="BY46" s="1138"/>
      <c r="BZ46" s="1138"/>
      <c r="CA46" s="1138"/>
      <c r="CB46" s="1138"/>
      <c r="CC46" s="1138"/>
      <c r="CD46" s="1138"/>
      <c r="CE46" s="1138"/>
      <c r="CF46" s="1138"/>
      <c r="CG46" s="1138"/>
      <c r="CH46" s="1138"/>
      <c r="CI46" s="1138"/>
      <c r="CJ46" s="1138"/>
      <c r="CK46" s="1138"/>
      <c r="CL46" s="1138"/>
      <c r="CM46" s="1138"/>
      <c r="CN46" s="1138"/>
      <c r="CO46" s="1138"/>
      <c r="CP46" s="1138"/>
      <c r="CQ46" s="1138"/>
      <c r="CR46" s="1138"/>
      <c r="CS46" s="1138"/>
      <c r="CT46" s="1138"/>
      <c r="CU46" s="1138"/>
      <c r="CV46" s="1138"/>
      <c r="CW46" s="1138"/>
      <c r="CX46" s="1138"/>
      <c r="CY46" s="1138"/>
      <c r="CZ46" s="1138"/>
      <c r="DA46" s="1138"/>
      <c r="DB46" s="1138"/>
      <c r="DC46" s="1139"/>
    </row>
    <row r="47" spans="2:109" ht="13" x14ac:dyDescent="0.2">
      <c r="B47" s="325"/>
      <c r="AN47" s="1140"/>
      <c r="AO47" s="1141"/>
      <c r="AP47" s="1141"/>
      <c r="AQ47" s="1141"/>
      <c r="AR47" s="1141"/>
      <c r="AS47" s="1141"/>
      <c r="AT47" s="1141"/>
      <c r="AU47" s="1141"/>
      <c r="AV47" s="1141"/>
      <c r="AW47" s="1141"/>
      <c r="AX47" s="1141"/>
      <c r="AY47" s="1141"/>
      <c r="AZ47" s="1141"/>
      <c r="BA47" s="1141"/>
      <c r="BB47" s="1141"/>
      <c r="BC47" s="1141"/>
      <c r="BD47" s="1141"/>
      <c r="BE47" s="1141"/>
      <c r="BF47" s="1141"/>
      <c r="BG47" s="1141"/>
      <c r="BH47" s="1141"/>
      <c r="BI47" s="1141"/>
      <c r="BJ47" s="1141"/>
      <c r="BK47" s="1141"/>
      <c r="BL47" s="1141"/>
      <c r="BM47" s="1141"/>
      <c r="BN47" s="1141"/>
      <c r="BO47" s="1141"/>
      <c r="BP47" s="1141"/>
      <c r="BQ47" s="1141"/>
      <c r="BR47" s="1141"/>
      <c r="BS47" s="1141"/>
      <c r="BT47" s="1141"/>
      <c r="BU47" s="1141"/>
      <c r="BV47" s="1141"/>
      <c r="BW47" s="1141"/>
      <c r="BX47" s="1141"/>
      <c r="BY47" s="1141"/>
      <c r="BZ47" s="1141"/>
      <c r="CA47" s="1141"/>
      <c r="CB47" s="1141"/>
      <c r="CC47" s="1141"/>
      <c r="CD47" s="1141"/>
      <c r="CE47" s="1141"/>
      <c r="CF47" s="1141"/>
      <c r="CG47" s="1141"/>
      <c r="CH47" s="1141"/>
      <c r="CI47" s="1141"/>
      <c r="CJ47" s="1141"/>
      <c r="CK47" s="1141"/>
      <c r="CL47" s="1141"/>
      <c r="CM47" s="1141"/>
      <c r="CN47" s="1141"/>
      <c r="CO47" s="1141"/>
      <c r="CP47" s="1141"/>
      <c r="CQ47" s="1141"/>
      <c r="CR47" s="1141"/>
      <c r="CS47" s="1141"/>
      <c r="CT47" s="1141"/>
      <c r="CU47" s="1141"/>
      <c r="CV47" s="1141"/>
      <c r="CW47" s="1141"/>
      <c r="CX47" s="1141"/>
      <c r="CY47" s="1141"/>
      <c r="CZ47" s="1141"/>
      <c r="DA47" s="1141"/>
      <c r="DB47" s="1141"/>
      <c r="DC47" s="1142"/>
    </row>
    <row r="48" spans="2:109" ht="13" x14ac:dyDescent="0.2">
      <c r="B48" s="325"/>
      <c r="H48" s="334"/>
      <c r="I48" s="334"/>
      <c r="J48" s="334"/>
      <c r="AN48" s="334"/>
      <c r="AO48" s="334"/>
      <c r="AP48" s="334"/>
      <c r="AZ48" s="334"/>
      <c r="BA48" s="334"/>
      <c r="BB48" s="334"/>
      <c r="BL48" s="334"/>
      <c r="BM48" s="334"/>
      <c r="BN48" s="334"/>
      <c r="BX48" s="334"/>
      <c r="BY48" s="334"/>
      <c r="BZ48" s="334"/>
      <c r="CJ48" s="334"/>
      <c r="CK48" s="334"/>
      <c r="CL48" s="334"/>
      <c r="CV48" s="334"/>
      <c r="CW48" s="334"/>
      <c r="CX48" s="334"/>
    </row>
    <row r="49" spans="1:109" ht="13" x14ac:dyDescent="0.2">
      <c r="B49" s="325"/>
      <c r="AN49" s="318" t="s">
        <v>538</v>
      </c>
    </row>
    <row r="50" spans="1:109" ht="13" x14ac:dyDescent="0.2">
      <c r="B50" s="325"/>
      <c r="G50" s="1128"/>
      <c r="H50" s="1128"/>
      <c r="I50" s="1128"/>
      <c r="J50" s="1128"/>
      <c r="K50" s="335"/>
      <c r="L50" s="335"/>
      <c r="M50" s="336"/>
      <c r="N50" s="336"/>
      <c r="AN50" s="1131"/>
      <c r="AO50" s="1132"/>
      <c r="AP50" s="1132"/>
      <c r="AQ50" s="1132"/>
      <c r="AR50" s="1132"/>
      <c r="AS50" s="1132"/>
      <c r="AT50" s="1132"/>
      <c r="AU50" s="1132"/>
      <c r="AV50" s="1132"/>
      <c r="AW50" s="1132"/>
      <c r="AX50" s="1132"/>
      <c r="AY50" s="1132"/>
      <c r="AZ50" s="1132"/>
      <c r="BA50" s="1132"/>
      <c r="BB50" s="1132"/>
      <c r="BC50" s="1132"/>
      <c r="BD50" s="1132"/>
      <c r="BE50" s="1132"/>
      <c r="BF50" s="1132"/>
      <c r="BG50" s="1132"/>
      <c r="BH50" s="1132"/>
      <c r="BI50" s="1132"/>
      <c r="BJ50" s="1132"/>
      <c r="BK50" s="1132"/>
      <c r="BL50" s="1132"/>
      <c r="BM50" s="1132"/>
      <c r="BN50" s="1132"/>
      <c r="BO50" s="1133"/>
      <c r="BP50" s="1127" t="s">
        <v>518</v>
      </c>
      <c r="BQ50" s="1127"/>
      <c r="BR50" s="1127"/>
      <c r="BS50" s="1127"/>
      <c r="BT50" s="1127"/>
      <c r="BU50" s="1127"/>
      <c r="BV50" s="1127"/>
      <c r="BW50" s="1127"/>
      <c r="BX50" s="1127" t="s">
        <v>519</v>
      </c>
      <c r="BY50" s="1127"/>
      <c r="BZ50" s="1127"/>
      <c r="CA50" s="1127"/>
      <c r="CB50" s="1127"/>
      <c r="CC50" s="1127"/>
      <c r="CD50" s="1127"/>
      <c r="CE50" s="1127"/>
      <c r="CF50" s="1127" t="s">
        <v>520</v>
      </c>
      <c r="CG50" s="1127"/>
      <c r="CH50" s="1127"/>
      <c r="CI50" s="1127"/>
      <c r="CJ50" s="1127"/>
      <c r="CK50" s="1127"/>
      <c r="CL50" s="1127"/>
      <c r="CM50" s="1127"/>
      <c r="CN50" s="1127" t="s">
        <v>250</v>
      </c>
      <c r="CO50" s="1127"/>
      <c r="CP50" s="1127"/>
      <c r="CQ50" s="1127"/>
      <c r="CR50" s="1127"/>
      <c r="CS50" s="1127"/>
      <c r="CT50" s="1127"/>
      <c r="CU50" s="1127"/>
      <c r="CV50" s="1127" t="s">
        <v>521</v>
      </c>
      <c r="CW50" s="1127"/>
      <c r="CX50" s="1127"/>
      <c r="CY50" s="1127"/>
      <c r="CZ50" s="1127"/>
      <c r="DA50" s="1127"/>
      <c r="DB50" s="1127"/>
      <c r="DC50" s="1127"/>
    </row>
    <row r="51" spans="1:109" ht="13.5" customHeight="1" x14ac:dyDescent="0.2">
      <c r="B51" s="325"/>
      <c r="G51" s="1130"/>
      <c r="H51" s="1130"/>
      <c r="I51" s="1143"/>
      <c r="J51" s="1143"/>
      <c r="K51" s="1129"/>
      <c r="L51" s="1129"/>
      <c r="M51" s="1129"/>
      <c r="N51" s="1129"/>
      <c r="AM51" s="334"/>
      <c r="AN51" s="1125" t="s">
        <v>539</v>
      </c>
      <c r="AO51" s="1125"/>
      <c r="AP51" s="1125"/>
      <c r="AQ51" s="1125"/>
      <c r="AR51" s="1125"/>
      <c r="AS51" s="1125"/>
      <c r="AT51" s="1125"/>
      <c r="AU51" s="1125"/>
      <c r="AV51" s="1125"/>
      <c r="AW51" s="1125"/>
      <c r="AX51" s="1125"/>
      <c r="AY51" s="1125"/>
      <c r="AZ51" s="1125"/>
      <c r="BA51" s="1125"/>
      <c r="BB51" s="1125" t="s">
        <v>540</v>
      </c>
      <c r="BC51" s="1125"/>
      <c r="BD51" s="1125"/>
      <c r="BE51" s="1125"/>
      <c r="BF51" s="1125"/>
      <c r="BG51" s="1125"/>
      <c r="BH51" s="1125"/>
      <c r="BI51" s="1125"/>
      <c r="BJ51" s="1125"/>
      <c r="BK51" s="1125"/>
      <c r="BL51" s="1125"/>
      <c r="BM51" s="1125"/>
      <c r="BN51" s="1125"/>
      <c r="BO51" s="1125"/>
      <c r="BP51" s="1122">
        <v>32.799999999999997</v>
      </c>
      <c r="BQ51" s="1122"/>
      <c r="BR51" s="1122"/>
      <c r="BS51" s="1122"/>
      <c r="BT51" s="1122"/>
      <c r="BU51" s="1122"/>
      <c r="BV51" s="1122"/>
      <c r="BW51" s="1122"/>
      <c r="BX51" s="1122">
        <v>61.9</v>
      </c>
      <c r="BY51" s="1122"/>
      <c r="BZ51" s="1122"/>
      <c r="CA51" s="1122"/>
      <c r="CB51" s="1122"/>
      <c r="CC51" s="1122"/>
      <c r="CD51" s="1122"/>
      <c r="CE51" s="1122"/>
      <c r="CF51" s="1122">
        <v>53</v>
      </c>
      <c r="CG51" s="1122"/>
      <c r="CH51" s="1122"/>
      <c r="CI51" s="1122"/>
      <c r="CJ51" s="1122"/>
      <c r="CK51" s="1122"/>
      <c r="CL51" s="1122"/>
      <c r="CM51" s="1122"/>
      <c r="CN51" s="1122">
        <v>55.3</v>
      </c>
      <c r="CO51" s="1122"/>
      <c r="CP51" s="1122"/>
      <c r="CQ51" s="1122"/>
      <c r="CR51" s="1122"/>
      <c r="CS51" s="1122"/>
      <c r="CT51" s="1122"/>
      <c r="CU51" s="1122"/>
      <c r="CV51" s="1122">
        <v>54.4</v>
      </c>
      <c r="CW51" s="1122"/>
      <c r="CX51" s="1122"/>
      <c r="CY51" s="1122"/>
      <c r="CZ51" s="1122"/>
      <c r="DA51" s="1122"/>
      <c r="DB51" s="1122"/>
      <c r="DC51" s="1122"/>
    </row>
    <row r="52" spans="1:109" ht="13" x14ac:dyDescent="0.2">
      <c r="B52" s="325"/>
      <c r="G52" s="1130"/>
      <c r="H52" s="1130"/>
      <c r="I52" s="1143"/>
      <c r="J52" s="1143"/>
      <c r="K52" s="1129"/>
      <c r="L52" s="1129"/>
      <c r="M52" s="1129"/>
      <c r="N52" s="1129"/>
      <c r="AM52" s="334"/>
      <c r="AN52" s="1125"/>
      <c r="AO52" s="1125"/>
      <c r="AP52" s="1125"/>
      <c r="AQ52" s="1125"/>
      <c r="AR52" s="1125"/>
      <c r="AS52" s="1125"/>
      <c r="AT52" s="1125"/>
      <c r="AU52" s="1125"/>
      <c r="AV52" s="1125"/>
      <c r="AW52" s="1125"/>
      <c r="AX52" s="1125"/>
      <c r="AY52" s="1125"/>
      <c r="AZ52" s="1125"/>
      <c r="BA52" s="1125"/>
      <c r="BB52" s="1125"/>
      <c r="BC52" s="1125"/>
      <c r="BD52" s="1125"/>
      <c r="BE52" s="1125"/>
      <c r="BF52" s="1125"/>
      <c r="BG52" s="1125"/>
      <c r="BH52" s="1125"/>
      <c r="BI52" s="1125"/>
      <c r="BJ52" s="1125"/>
      <c r="BK52" s="1125"/>
      <c r="BL52" s="1125"/>
      <c r="BM52" s="1125"/>
      <c r="BN52" s="1125"/>
      <c r="BO52" s="1125"/>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ht="13" x14ac:dyDescent="0.2">
      <c r="A53" s="333"/>
      <c r="B53" s="325"/>
      <c r="G53" s="1130"/>
      <c r="H53" s="1130"/>
      <c r="I53" s="1128"/>
      <c r="J53" s="1128"/>
      <c r="K53" s="1129"/>
      <c r="L53" s="1129"/>
      <c r="M53" s="1129"/>
      <c r="N53" s="1129"/>
      <c r="AM53" s="334"/>
      <c r="AN53" s="1125"/>
      <c r="AO53" s="1125"/>
      <c r="AP53" s="1125"/>
      <c r="AQ53" s="1125"/>
      <c r="AR53" s="1125"/>
      <c r="AS53" s="1125"/>
      <c r="AT53" s="1125"/>
      <c r="AU53" s="1125"/>
      <c r="AV53" s="1125"/>
      <c r="AW53" s="1125"/>
      <c r="AX53" s="1125"/>
      <c r="AY53" s="1125"/>
      <c r="AZ53" s="1125"/>
      <c r="BA53" s="1125"/>
      <c r="BB53" s="1125" t="s">
        <v>541</v>
      </c>
      <c r="BC53" s="1125"/>
      <c r="BD53" s="1125"/>
      <c r="BE53" s="1125"/>
      <c r="BF53" s="1125"/>
      <c r="BG53" s="1125"/>
      <c r="BH53" s="1125"/>
      <c r="BI53" s="1125"/>
      <c r="BJ53" s="1125"/>
      <c r="BK53" s="1125"/>
      <c r="BL53" s="1125"/>
      <c r="BM53" s="1125"/>
      <c r="BN53" s="1125"/>
      <c r="BO53" s="1125"/>
      <c r="BP53" s="1122">
        <v>54.5</v>
      </c>
      <c r="BQ53" s="1122"/>
      <c r="BR53" s="1122"/>
      <c r="BS53" s="1122"/>
      <c r="BT53" s="1122"/>
      <c r="BU53" s="1122"/>
      <c r="BV53" s="1122"/>
      <c r="BW53" s="1122"/>
      <c r="BX53" s="1122">
        <v>54.7</v>
      </c>
      <c r="BY53" s="1122"/>
      <c r="BZ53" s="1122"/>
      <c r="CA53" s="1122"/>
      <c r="CB53" s="1122"/>
      <c r="CC53" s="1122"/>
      <c r="CD53" s="1122"/>
      <c r="CE53" s="1122"/>
      <c r="CF53" s="1122">
        <v>57.6</v>
      </c>
      <c r="CG53" s="1122"/>
      <c r="CH53" s="1122"/>
      <c r="CI53" s="1122"/>
      <c r="CJ53" s="1122"/>
      <c r="CK53" s="1122"/>
      <c r="CL53" s="1122"/>
      <c r="CM53" s="1122"/>
      <c r="CN53" s="1122">
        <v>59.3</v>
      </c>
      <c r="CO53" s="1122"/>
      <c r="CP53" s="1122"/>
      <c r="CQ53" s="1122"/>
      <c r="CR53" s="1122"/>
      <c r="CS53" s="1122"/>
      <c r="CT53" s="1122"/>
      <c r="CU53" s="1122"/>
      <c r="CV53" s="1122">
        <v>58.6</v>
      </c>
      <c r="CW53" s="1122"/>
      <c r="CX53" s="1122"/>
      <c r="CY53" s="1122"/>
      <c r="CZ53" s="1122"/>
      <c r="DA53" s="1122"/>
      <c r="DB53" s="1122"/>
      <c r="DC53" s="1122"/>
    </row>
    <row r="54" spans="1:109" ht="13" x14ac:dyDescent="0.2">
      <c r="A54" s="333"/>
      <c r="B54" s="325"/>
      <c r="G54" s="1130"/>
      <c r="H54" s="1130"/>
      <c r="I54" s="1128"/>
      <c r="J54" s="1128"/>
      <c r="K54" s="1129"/>
      <c r="L54" s="1129"/>
      <c r="M54" s="1129"/>
      <c r="N54" s="1129"/>
      <c r="AM54" s="334"/>
      <c r="AN54" s="1125"/>
      <c r="AO54" s="1125"/>
      <c r="AP54" s="1125"/>
      <c r="AQ54" s="1125"/>
      <c r="AR54" s="1125"/>
      <c r="AS54" s="1125"/>
      <c r="AT54" s="1125"/>
      <c r="AU54" s="1125"/>
      <c r="AV54" s="1125"/>
      <c r="AW54" s="1125"/>
      <c r="AX54" s="1125"/>
      <c r="AY54" s="1125"/>
      <c r="AZ54" s="1125"/>
      <c r="BA54" s="1125"/>
      <c r="BB54" s="1125"/>
      <c r="BC54" s="1125"/>
      <c r="BD54" s="1125"/>
      <c r="BE54" s="1125"/>
      <c r="BF54" s="1125"/>
      <c r="BG54" s="1125"/>
      <c r="BH54" s="1125"/>
      <c r="BI54" s="1125"/>
      <c r="BJ54" s="1125"/>
      <c r="BK54" s="1125"/>
      <c r="BL54" s="1125"/>
      <c r="BM54" s="1125"/>
      <c r="BN54" s="1125"/>
      <c r="BO54" s="1125"/>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ht="13" x14ac:dyDescent="0.2">
      <c r="A55" s="333"/>
      <c r="B55" s="325"/>
      <c r="G55" s="1128"/>
      <c r="H55" s="1128"/>
      <c r="I55" s="1128"/>
      <c r="J55" s="1128"/>
      <c r="K55" s="1129"/>
      <c r="L55" s="1129"/>
      <c r="M55" s="1129"/>
      <c r="N55" s="1129"/>
      <c r="AN55" s="1127" t="s">
        <v>542</v>
      </c>
      <c r="AO55" s="1127"/>
      <c r="AP55" s="1127"/>
      <c r="AQ55" s="1127"/>
      <c r="AR55" s="1127"/>
      <c r="AS55" s="1127"/>
      <c r="AT55" s="1127"/>
      <c r="AU55" s="1127"/>
      <c r="AV55" s="1127"/>
      <c r="AW55" s="1127"/>
      <c r="AX55" s="1127"/>
      <c r="AY55" s="1127"/>
      <c r="AZ55" s="1127"/>
      <c r="BA55" s="1127"/>
      <c r="BB55" s="1125" t="s">
        <v>540</v>
      </c>
      <c r="BC55" s="1125"/>
      <c r="BD55" s="1125"/>
      <c r="BE55" s="1125"/>
      <c r="BF55" s="1125"/>
      <c r="BG55" s="1125"/>
      <c r="BH55" s="1125"/>
      <c r="BI55" s="1125"/>
      <c r="BJ55" s="1125"/>
      <c r="BK55" s="1125"/>
      <c r="BL55" s="1125"/>
      <c r="BM55" s="1125"/>
      <c r="BN55" s="1125"/>
      <c r="BO55" s="1125"/>
      <c r="BP55" s="1122">
        <v>15.5</v>
      </c>
      <c r="BQ55" s="1122"/>
      <c r="BR55" s="1122"/>
      <c r="BS55" s="1122"/>
      <c r="BT55" s="1122"/>
      <c r="BU55" s="1122"/>
      <c r="BV55" s="1122"/>
      <c r="BW55" s="1122"/>
      <c r="BX55" s="1122">
        <v>4.5999999999999996</v>
      </c>
      <c r="BY55" s="1122"/>
      <c r="BZ55" s="1122"/>
      <c r="CA55" s="1122"/>
      <c r="CB55" s="1122"/>
      <c r="CC55" s="1122"/>
      <c r="CD55" s="1122"/>
      <c r="CE55" s="1122"/>
      <c r="CF55" s="1122">
        <v>0.6</v>
      </c>
      <c r="CG55" s="1122"/>
      <c r="CH55" s="1122"/>
      <c r="CI55" s="1122"/>
      <c r="CJ55" s="1122"/>
      <c r="CK55" s="1122"/>
      <c r="CL55" s="1122"/>
      <c r="CM55" s="1122"/>
      <c r="CN55" s="1122">
        <v>0</v>
      </c>
      <c r="CO55" s="1122"/>
      <c r="CP55" s="1122"/>
      <c r="CQ55" s="1122"/>
      <c r="CR55" s="1122"/>
      <c r="CS55" s="1122"/>
      <c r="CT55" s="1122"/>
      <c r="CU55" s="1122"/>
      <c r="CV55" s="1122">
        <v>1</v>
      </c>
      <c r="CW55" s="1122"/>
      <c r="CX55" s="1122"/>
      <c r="CY55" s="1122"/>
      <c r="CZ55" s="1122"/>
      <c r="DA55" s="1122"/>
      <c r="DB55" s="1122"/>
      <c r="DC55" s="1122"/>
    </row>
    <row r="56" spans="1:109" ht="13" x14ac:dyDescent="0.2">
      <c r="A56" s="333"/>
      <c r="B56" s="325"/>
      <c r="G56" s="1128"/>
      <c r="H56" s="1128"/>
      <c r="I56" s="1128"/>
      <c r="J56" s="1128"/>
      <c r="K56" s="1129"/>
      <c r="L56" s="1129"/>
      <c r="M56" s="1129"/>
      <c r="N56" s="1129"/>
      <c r="AN56" s="1127"/>
      <c r="AO56" s="1127"/>
      <c r="AP56" s="1127"/>
      <c r="AQ56" s="1127"/>
      <c r="AR56" s="1127"/>
      <c r="AS56" s="1127"/>
      <c r="AT56" s="1127"/>
      <c r="AU56" s="1127"/>
      <c r="AV56" s="1127"/>
      <c r="AW56" s="1127"/>
      <c r="AX56" s="1127"/>
      <c r="AY56" s="1127"/>
      <c r="AZ56" s="1127"/>
      <c r="BA56" s="1127"/>
      <c r="BB56" s="1125"/>
      <c r="BC56" s="1125"/>
      <c r="BD56" s="1125"/>
      <c r="BE56" s="1125"/>
      <c r="BF56" s="1125"/>
      <c r="BG56" s="1125"/>
      <c r="BH56" s="1125"/>
      <c r="BI56" s="1125"/>
      <c r="BJ56" s="1125"/>
      <c r="BK56" s="1125"/>
      <c r="BL56" s="1125"/>
      <c r="BM56" s="1125"/>
      <c r="BN56" s="1125"/>
      <c r="BO56" s="1125"/>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333" customFormat="1" ht="13" x14ac:dyDescent="0.2">
      <c r="B57" s="337"/>
      <c r="G57" s="1128"/>
      <c r="H57" s="1128"/>
      <c r="I57" s="1123"/>
      <c r="J57" s="1123"/>
      <c r="K57" s="1129"/>
      <c r="L57" s="1129"/>
      <c r="M57" s="1129"/>
      <c r="N57" s="1129"/>
      <c r="AM57" s="318"/>
      <c r="AN57" s="1127"/>
      <c r="AO57" s="1127"/>
      <c r="AP57" s="1127"/>
      <c r="AQ57" s="1127"/>
      <c r="AR57" s="1127"/>
      <c r="AS57" s="1127"/>
      <c r="AT57" s="1127"/>
      <c r="AU57" s="1127"/>
      <c r="AV57" s="1127"/>
      <c r="AW57" s="1127"/>
      <c r="AX57" s="1127"/>
      <c r="AY57" s="1127"/>
      <c r="AZ57" s="1127"/>
      <c r="BA57" s="1127"/>
      <c r="BB57" s="1125" t="s">
        <v>541</v>
      </c>
      <c r="BC57" s="1125"/>
      <c r="BD57" s="1125"/>
      <c r="BE57" s="1125"/>
      <c r="BF57" s="1125"/>
      <c r="BG57" s="1125"/>
      <c r="BH57" s="1125"/>
      <c r="BI57" s="1125"/>
      <c r="BJ57" s="1125"/>
      <c r="BK57" s="1125"/>
      <c r="BL57" s="1125"/>
      <c r="BM57" s="1125"/>
      <c r="BN57" s="1125"/>
      <c r="BO57" s="1125"/>
      <c r="BP57" s="1122">
        <v>61.7</v>
      </c>
      <c r="BQ57" s="1122"/>
      <c r="BR57" s="1122"/>
      <c r="BS57" s="1122"/>
      <c r="BT57" s="1122"/>
      <c r="BU57" s="1122"/>
      <c r="BV57" s="1122"/>
      <c r="BW57" s="1122"/>
      <c r="BX57" s="1122">
        <v>61.4</v>
      </c>
      <c r="BY57" s="1122"/>
      <c r="BZ57" s="1122"/>
      <c r="CA57" s="1122"/>
      <c r="CB57" s="1122"/>
      <c r="CC57" s="1122"/>
      <c r="CD57" s="1122"/>
      <c r="CE57" s="1122"/>
      <c r="CF57" s="1122">
        <v>62.6</v>
      </c>
      <c r="CG57" s="1122"/>
      <c r="CH57" s="1122"/>
      <c r="CI57" s="1122"/>
      <c r="CJ57" s="1122"/>
      <c r="CK57" s="1122"/>
      <c r="CL57" s="1122"/>
      <c r="CM57" s="1122"/>
      <c r="CN57" s="1122">
        <v>63.6</v>
      </c>
      <c r="CO57" s="1122"/>
      <c r="CP57" s="1122"/>
      <c r="CQ57" s="1122"/>
      <c r="CR57" s="1122"/>
      <c r="CS57" s="1122"/>
      <c r="CT57" s="1122"/>
      <c r="CU57" s="1122"/>
      <c r="CV57" s="1122">
        <v>64.099999999999994</v>
      </c>
      <c r="CW57" s="1122"/>
      <c r="CX57" s="1122"/>
      <c r="CY57" s="1122"/>
      <c r="CZ57" s="1122"/>
      <c r="DA57" s="1122"/>
      <c r="DB57" s="1122"/>
      <c r="DC57" s="1122"/>
      <c r="DD57" s="338"/>
      <c r="DE57" s="337"/>
    </row>
    <row r="58" spans="1:109" s="333" customFormat="1" ht="13" x14ac:dyDescent="0.2">
      <c r="A58" s="318"/>
      <c r="B58" s="337"/>
      <c r="G58" s="1128"/>
      <c r="H58" s="1128"/>
      <c r="I58" s="1123"/>
      <c r="J58" s="1123"/>
      <c r="K58" s="1129"/>
      <c r="L58" s="1129"/>
      <c r="M58" s="1129"/>
      <c r="N58" s="1129"/>
      <c r="AM58" s="318"/>
      <c r="AN58" s="1127"/>
      <c r="AO58" s="1127"/>
      <c r="AP58" s="1127"/>
      <c r="AQ58" s="1127"/>
      <c r="AR58" s="1127"/>
      <c r="AS58" s="1127"/>
      <c r="AT58" s="1127"/>
      <c r="AU58" s="1127"/>
      <c r="AV58" s="1127"/>
      <c r="AW58" s="1127"/>
      <c r="AX58" s="1127"/>
      <c r="AY58" s="1127"/>
      <c r="AZ58" s="1127"/>
      <c r="BA58" s="1127"/>
      <c r="BB58" s="1125"/>
      <c r="BC58" s="1125"/>
      <c r="BD58" s="1125"/>
      <c r="BE58" s="1125"/>
      <c r="BF58" s="1125"/>
      <c r="BG58" s="1125"/>
      <c r="BH58" s="1125"/>
      <c r="BI58" s="1125"/>
      <c r="BJ58" s="1125"/>
      <c r="BK58" s="1125"/>
      <c r="BL58" s="1125"/>
      <c r="BM58" s="1125"/>
      <c r="BN58" s="1125"/>
      <c r="BO58" s="1125"/>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338"/>
      <c r="DE58" s="337"/>
    </row>
    <row r="59" spans="1:109" s="333" customFormat="1" ht="13" x14ac:dyDescent="0.2">
      <c r="A59" s="318"/>
      <c r="B59" s="337"/>
      <c r="K59" s="339"/>
      <c r="L59" s="339"/>
      <c r="M59" s="339"/>
      <c r="N59" s="339"/>
      <c r="AQ59" s="339"/>
      <c r="AR59" s="339"/>
      <c r="AS59" s="339"/>
      <c r="AT59" s="339"/>
      <c r="BC59" s="339"/>
      <c r="BD59" s="339"/>
      <c r="BE59" s="339"/>
      <c r="BF59" s="339"/>
      <c r="BO59" s="339"/>
      <c r="BP59" s="339"/>
      <c r="BQ59" s="339"/>
      <c r="BR59" s="339"/>
      <c r="CA59" s="339"/>
      <c r="CB59" s="339"/>
      <c r="CC59" s="339"/>
      <c r="CD59" s="339"/>
      <c r="CM59" s="339"/>
      <c r="CN59" s="339"/>
      <c r="CO59" s="339"/>
      <c r="CP59" s="339"/>
      <c r="CY59" s="339"/>
      <c r="CZ59" s="339"/>
      <c r="DA59" s="339"/>
      <c r="DB59" s="339"/>
      <c r="DC59" s="339"/>
      <c r="DD59" s="338"/>
      <c r="DE59" s="337"/>
    </row>
    <row r="60" spans="1:109" s="333" customFormat="1" ht="13" x14ac:dyDescent="0.2">
      <c r="A60" s="318"/>
      <c r="B60" s="337"/>
      <c r="K60" s="339"/>
      <c r="L60" s="339"/>
      <c r="M60" s="339"/>
      <c r="N60" s="339"/>
      <c r="AQ60" s="339"/>
      <c r="AR60" s="339"/>
      <c r="AS60" s="339"/>
      <c r="AT60" s="339"/>
      <c r="BC60" s="339"/>
      <c r="BD60" s="339"/>
      <c r="BE60" s="339"/>
      <c r="BF60" s="339"/>
      <c r="BO60" s="339"/>
      <c r="BP60" s="339"/>
      <c r="BQ60" s="339"/>
      <c r="BR60" s="339"/>
      <c r="CA60" s="339"/>
      <c r="CB60" s="339"/>
      <c r="CC60" s="339"/>
      <c r="CD60" s="339"/>
      <c r="CM60" s="339"/>
      <c r="CN60" s="339"/>
      <c r="CO60" s="339"/>
      <c r="CP60" s="339"/>
      <c r="CY60" s="339"/>
      <c r="CZ60" s="339"/>
      <c r="DA60" s="339"/>
      <c r="DB60" s="339"/>
      <c r="DC60" s="339"/>
      <c r="DD60" s="338"/>
      <c r="DE60" s="337"/>
    </row>
    <row r="61" spans="1:109" s="333" customFormat="1" ht="13" x14ac:dyDescent="0.2">
      <c r="A61" s="318"/>
      <c r="B61" s="340"/>
      <c r="C61" s="341"/>
      <c r="D61" s="341"/>
      <c r="E61" s="341"/>
      <c r="F61" s="341"/>
      <c r="G61" s="341"/>
      <c r="H61" s="341"/>
      <c r="I61" s="341"/>
      <c r="J61" s="341"/>
      <c r="K61" s="341"/>
      <c r="L61" s="341"/>
      <c r="M61" s="342"/>
      <c r="N61" s="342"/>
      <c r="O61" s="341"/>
      <c r="P61" s="341"/>
      <c r="Q61" s="341"/>
      <c r="R61" s="341"/>
      <c r="S61" s="341"/>
      <c r="T61" s="341"/>
      <c r="U61" s="341"/>
      <c r="V61" s="341"/>
      <c r="W61" s="341"/>
      <c r="X61" s="341"/>
      <c r="Y61" s="341"/>
      <c r="Z61" s="341"/>
      <c r="AA61" s="341"/>
      <c r="AB61" s="341"/>
      <c r="AC61" s="341"/>
      <c r="AD61" s="341"/>
      <c r="AE61" s="341"/>
      <c r="AF61" s="341"/>
      <c r="AG61" s="341"/>
      <c r="AH61" s="341"/>
      <c r="AI61" s="341"/>
      <c r="AJ61" s="341"/>
      <c r="AK61" s="341"/>
      <c r="AL61" s="341"/>
      <c r="AM61" s="341"/>
      <c r="AN61" s="341"/>
      <c r="AO61" s="341"/>
      <c r="AP61" s="341"/>
      <c r="AQ61" s="341"/>
      <c r="AR61" s="341"/>
      <c r="AS61" s="342"/>
      <c r="AT61" s="342"/>
      <c r="AU61" s="341"/>
      <c r="AV61" s="341"/>
      <c r="AW61" s="341"/>
      <c r="AX61" s="341"/>
      <c r="AY61" s="341"/>
      <c r="AZ61" s="341"/>
      <c r="BA61" s="341"/>
      <c r="BB61" s="341"/>
      <c r="BC61" s="341"/>
      <c r="BD61" s="341"/>
      <c r="BE61" s="342"/>
      <c r="BF61" s="342"/>
      <c r="BG61" s="341"/>
      <c r="BH61" s="341"/>
      <c r="BI61" s="341"/>
      <c r="BJ61" s="341"/>
      <c r="BK61" s="341"/>
      <c r="BL61" s="341"/>
      <c r="BM61" s="341"/>
      <c r="BN61" s="341"/>
      <c r="BO61" s="341"/>
      <c r="BP61" s="341"/>
      <c r="BQ61" s="342"/>
      <c r="BR61" s="342"/>
      <c r="BS61" s="341"/>
      <c r="BT61" s="341"/>
      <c r="BU61" s="341"/>
      <c r="BV61" s="341"/>
      <c r="BW61" s="341"/>
      <c r="BX61" s="341"/>
      <c r="BY61" s="341"/>
      <c r="BZ61" s="341"/>
      <c r="CA61" s="341"/>
      <c r="CB61" s="341"/>
      <c r="CC61" s="342"/>
      <c r="CD61" s="342"/>
      <c r="CE61" s="341"/>
      <c r="CF61" s="341"/>
      <c r="CG61" s="341"/>
      <c r="CH61" s="341"/>
      <c r="CI61" s="341"/>
      <c r="CJ61" s="341"/>
      <c r="CK61" s="341"/>
      <c r="CL61" s="341"/>
      <c r="CM61" s="341"/>
      <c r="CN61" s="341"/>
      <c r="CO61" s="342"/>
      <c r="CP61" s="342"/>
      <c r="CQ61" s="341"/>
      <c r="CR61" s="341"/>
      <c r="CS61" s="341"/>
      <c r="CT61" s="341"/>
      <c r="CU61" s="341"/>
      <c r="CV61" s="341"/>
      <c r="CW61" s="341"/>
      <c r="CX61" s="341"/>
      <c r="CY61" s="341"/>
      <c r="CZ61" s="341"/>
      <c r="DA61" s="342"/>
      <c r="DB61" s="342"/>
      <c r="DC61" s="342"/>
      <c r="DD61" s="343"/>
      <c r="DE61" s="337"/>
    </row>
    <row r="62" spans="1:109" ht="13" x14ac:dyDescent="0.2">
      <c r="B62" s="330"/>
      <c r="C62" s="330"/>
      <c r="D62" s="330"/>
      <c r="E62" s="330"/>
      <c r="F62" s="330"/>
      <c r="G62" s="330"/>
      <c r="H62" s="330"/>
      <c r="I62" s="330"/>
      <c r="J62" s="330"/>
      <c r="K62" s="330"/>
      <c r="L62" s="330"/>
      <c r="M62" s="330"/>
      <c r="N62" s="330"/>
      <c r="O62" s="330"/>
      <c r="P62" s="330"/>
      <c r="Q62" s="330"/>
      <c r="R62" s="330"/>
      <c r="S62" s="330"/>
      <c r="T62" s="330"/>
      <c r="U62" s="330"/>
      <c r="V62" s="330"/>
      <c r="W62" s="330"/>
      <c r="X62" s="330"/>
      <c r="Y62" s="330"/>
      <c r="Z62" s="330"/>
      <c r="AA62" s="330"/>
      <c r="AB62" s="330"/>
      <c r="AC62" s="330"/>
      <c r="AD62" s="330"/>
      <c r="AE62" s="330"/>
      <c r="AF62" s="330"/>
      <c r="AG62" s="330"/>
      <c r="AH62" s="330"/>
      <c r="AI62" s="330"/>
      <c r="AJ62" s="330"/>
      <c r="AK62" s="330"/>
      <c r="AL62" s="330"/>
      <c r="AM62" s="330"/>
      <c r="AN62" s="330"/>
      <c r="AO62" s="330"/>
      <c r="AP62" s="330"/>
      <c r="AQ62" s="330"/>
      <c r="AR62" s="330"/>
      <c r="AS62" s="330"/>
      <c r="AT62" s="330"/>
      <c r="AU62" s="330"/>
      <c r="AV62" s="330"/>
      <c r="AW62" s="330"/>
      <c r="AX62" s="330"/>
      <c r="AY62" s="330"/>
      <c r="AZ62" s="330"/>
      <c r="BA62" s="330"/>
      <c r="BB62" s="330"/>
      <c r="BC62" s="330"/>
      <c r="BD62" s="330"/>
      <c r="BE62" s="330"/>
      <c r="BF62" s="330"/>
      <c r="BG62" s="330"/>
      <c r="BH62" s="330"/>
      <c r="BI62" s="330"/>
      <c r="BJ62" s="330"/>
      <c r="BK62" s="330"/>
      <c r="BL62" s="330"/>
      <c r="BM62" s="330"/>
      <c r="BN62" s="330"/>
      <c r="BO62" s="330"/>
      <c r="BP62" s="330"/>
      <c r="BQ62" s="330"/>
      <c r="BR62" s="330"/>
      <c r="BS62" s="330"/>
      <c r="BT62" s="330"/>
      <c r="BU62" s="330"/>
      <c r="BV62" s="330"/>
      <c r="BW62" s="330"/>
      <c r="BX62" s="330"/>
      <c r="BY62" s="330"/>
      <c r="BZ62" s="330"/>
      <c r="CA62" s="330"/>
      <c r="CB62" s="330"/>
      <c r="CC62" s="330"/>
      <c r="CD62" s="330"/>
      <c r="CE62" s="330"/>
      <c r="CF62" s="330"/>
      <c r="CG62" s="330"/>
      <c r="CH62" s="330"/>
      <c r="CI62" s="330"/>
      <c r="CJ62" s="330"/>
      <c r="CK62" s="330"/>
      <c r="CL62" s="330"/>
      <c r="CM62" s="330"/>
      <c r="CN62" s="330"/>
      <c r="CO62" s="330"/>
      <c r="CP62" s="330"/>
      <c r="CQ62" s="330"/>
      <c r="CR62" s="330"/>
      <c r="CS62" s="330"/>
      <c r="CT62" s="330"/>
      <c r="CU62" s="330"/>
      <c r="CV62" s="330"/>
      <c r="CW62" s="330"/>
      <c r="CX62" s="330"/>
      <c r="CY62" s="330"/>
      <c r="CZ62" s="330"/>
      <c r="DA62" s="330"/>
      <c r="DB62" s="330"/>
      <c r="DC62" s="330"/>
      <c r="DD62" s="330"/>
      <c r="DE62" s="318"/>
    </row>
    <row r="63" spans="1:109" ht="16.5" x14ac:dyDescent="0.2">
      <c r="B63" s="344" t="s">
        <v>543</v>
      </c>
    </row>
    <row r="64" spans="1:109" ht="13" x14ac:dyDescent="0.2">
      <c r="B64" s="325"/>
      <c r="G64" s="332"/>
      <c r="I64" s="345"/>
      <c r="J64" s="345"/>
      <c r="K64" s="345"/>
      <c r="L64" s="345"/>
      <c r="M64" s="345"/>
      <c r="N64" s="346"/>
      <c r="AM64" s="332"/>
      <c r="AN64" s="332" t="s">
        <v>536</v>
      </c>
      <c r="AP64" s="333"/>
      <c r="AQ64" s="333"/>
      <c r="AR64" s="333"/>
      <c r="AY64" s="332"/>
      <c r="BA64" s="333"/>
      <c r="BB64" s="333"/>
      <c r="BC64" s="333"/>
      <c r="BK64" s="332"/>
      <c r="BM64" s="333"/>
      <c r="BN64" s="333"/>
      <c r="BO64" s="333"/>
      <c r="BW64" s="332"/>
      <c r="BY64" s="333"/>
      <c r="BZ64" s="333"/>
      <c r="CA64" s="333"/>
      <c r="CI64" s="332"/>
      <c r="CK64" s="333"/>
      <c r="CL64" s="333"/>
      <c r="CM64" s="333"/>
      <c r="CU64" s="332"/>
      <c r="CW64" s="333"/>
      <c r="CX64" s="333"/>
      <c r="CY64" s="333"/>
    </row>
    <row r="65" spans="2:107" ht="13" x14ac:dyDescent="0.2">
      <c r="B65" s="325"/>
      <c r="AN65" s="1134" t="s">
        <v>544</v>
      </c>
      <c r="AO65" s="1135"/>
      <c r="AP65" s="1135"/>
      <c r="AQ65" s="1135"/>
      <c r="AR65" s="1135"/>
      <c r="AS65" s="1135"/>
      <c r="AT65" s="1135"/>
      <c r="AU65" s="1135"/>
      <c r="AV65" s="1135"/>
      <c r="AW65" s="1135"/>
      <c r="AX65" s="1135"/>
      <c r="AY65" s="1135"/>
      <c r="AZ65" s="1135"/>
      <c r="BA65" s="1135"/>
      <c r="BB65" s="1135"/>
      <c r="BC65" s="1135"/>
      <c r="BD65" s="1135"/>
      <c r="BE65" s="1135"/>
      <c r="BF65" s="1135"/>
      <c r="BG65" s="1135"/>
      <c r="BH65" s="1135"/>
      <c r="BI65" s="1135"/>
      <c r="BJ65" s="1135"/>
      <c r="BK65" s="1135"/>
      <c r="BL65" s="1135"/>
      <c r="BM65" s="1135"/>
      <c r="BN65" s="1135"/>
      <c r="BO65" s="1135"/>
      <c r="BP65" s="1135"/>
      <c r="BQ65" s="1135"/>
      <c r="BR65" s="1135"/>
      <c r="BS65" s="1135"/>
      <c r="BT65" s="1135"/>
      <c r="BU65" s="1135"/>
      <c r="BV65" s="1135"/>
      <c r="BW65" s="1135"/>
      <c r="BX65" s="1135"/>
      <c r="BY65" s="1135"/>
      <c r="BZ65" s="1135"/>
      <c r="CA65" s="1135"/>
      <c r="CB65" s="1135"/>
      <c r="CC65" s="1135"/>
      <c r="CD65" s="1135"/>
      <c r="CE65" s="1135"/>
      <c r="CF65" s="1135"/>
      <c r="CG65" s="1135"/>
      <c r="CH65" s="1135"/>
      <c r="CI65" s="1135"/>
      <c r="CJ65" s="1135"/>
      <c r="CK65" s="1135"/>
      <c r="CL65" s="1135"/>
      <c r="CM65" s="1135"/>
      <c r="CN65" s="1135"/>
      <c r="CO65" s="1135"/>
      <c r="CP65" s="1135"/>
      <c r="CQ65" s="1135"/>
      <c r="CR65" s="1135"/>
      <c r="CS65" s="1135"/>
      <c r="CT65" s="1135"/>
      <c r="CU65" s="1135"/>
      <c r="CV65" s="1135"/>
      <c r="CW65" s="1135"/>
      <c r="CX65" s="1135"/>
      <c r="CY65" s="1135"/>
      <c r="CZ65" s="1135"/>
      <c r="DA65" s="1135"/>
      <c r="DB65" s="1135"/>
      <c r="DC65" s="1136"/>
    </row>
    <row r="66" spans="2:107" ht="13" x14ac:dyDescent="0.2">
      <c r="B66" s="325"/>
      <c r="AN66" s="1137"/>
      <c r="AO66" s="1138"/>
      <c r="AP66" s="1138"/>
      <c r="AQ66" s="1138"/>
      <c r="AR66" s="1138"/>
      <c r="AS66" s="1138"/>
      <c r="AT66" s="1138"/>
      <c r="AU66" s="1138"/>
      <c r="AV66" s="1138"/>
      <c r="AW66" s="1138"/>
      <c r="AX66" s="1138"/>
      <c r="AY66" s="1138"/>
      <c r="AZ66" s="1138"/>
      <c r="BA66" s="1138"/>
      <c r="BB66" s="1138"/>
      <c r="BC66" s="1138"/>
      <c r="BD66" s="1138"/>
      <c r="BE66" s="1138"/>
      <c r="BF66" s="1138"/>
      <c r="BG66" s="1138"/>
      <c r="BH66" s="1138"/>
      <c r="BI66" s="1138"/>
      <c r="BJ66" s="1138"/>
      <c r="BK66" s="1138"/>
      <c r="BL66" s="1138"/>
      <c r="BM66" s="1138"/>
      <c r="BN66" s="1138"/>
      <c r="BO66" s="1138"/>
      <c r="BP66" s="1138"/>
      <c r="BQ66" s="1138"/>
      <c r="BR66" s="1138"/>
      <c r="BS66" s="1138"/>
      <c r="BT66" s="1138"/>
      <c r="BU66" s="1138"/>
      <c r="BV66" s="1138"/>
      <c r="BW66" s="1138"/>
      <c r="BX66" s="1138"/>
      <c r="BY66" s="1138"/>
      <c r="BZ66" s="1138"/>
      <c r="CA66" s="1138"/>
      <c r="CB66" s="1138"/>
      <c r="CC66" s="1138"/>
      <c r="CD66" s="1138"/>
      <c r="CE66" s="1138"/>
      <c r="CF66" s="1138"/>
      <c r="CG66" s="1138"/>
      <c r="CH66" s="1138"/>
      <c r="CI66" s="1138"/>
      <c r="CJ66" s="1138"/>
      <c r="CK66" s="1138"/>
      <c r="CL66" s="1138"/>
      <c r="CM66" s="1138"/>
      <c r="CN66" s="1138"/>
      <c r="CO66" s="1138"/>
      <c r="CP66" s="1138"/>
      <c r="CQ66" s="1138"/>
      <c r="CR66" s="1138"/>
      <c r="CS66" s="1138"/>
      <c r="CT66" s="1138"/>
      <c r="CU66" s="1138"/>
      <c r="CV66" s="1138"/>
      <c r="CW66" s="1138"/>
      <c r="CX66" s="1138"/>
      <c r="CY66" s="1138"/>
      <c r="CZ66" s="1138"/>
      <c r="DA66" s="1138"/>
      <c r="DB66" s="1138"/>
      <c r="DC66" s="1139"/>
    </row>
    <row r="67" spans="2:107" ht="13" x14ac:dyDescent="0.2">
      <c r="B67" s="325"/>
      <c r="AN67" s="1137"/>
      <c r="AO67" s="1138"/>
      <c r="AP67" s="1138"/>
      <c r="AQ67" s="1138"/>
      <c r="AR67" s="1138"/>
      <c r="AS67" s="1138"/>
      <c r="AT67" s="1138"/>
      <c r="AU67" s="1138"/>
      <c r="AV67" s="1138"/>
      <c r="AW67" s="1138"/>
      <c r="AX67" s="1138"/>
      <c r="AY67" s="1138"/>
      <c r="AZ67" s="1138"/>
      <c r="BA67" s="1138"/>
      <c r="BB67" s="1138"/>
      <c r="BC67" s="1138"/>
      <c r="BD67" s="1138"/>
      <c r="BE67" s="1138"/>
      <c r="BF67" s="1138"/>
      <c r="BG67" s="1138"/>
      <c r="BH67" s="1138"/>
      <c r="BI67" s="1138"/>
      <c r="BJ67" s="1138"/>
      <c r="BK67" s="1138"/>
      <c r="BL67" s="1138"/>
      <c r="BM67" s="1138"/>
      <c r="BN67" s="1138"/>
      <c r="BO67" s="1138"/>
      <c r="BP67" s="1138"/>
      <c r="BQ67" s="1138"/>
      <c r="BR67" s="1138"/>
      <c r="BS67" s="1138"/>
      <c r="BT67" s="1138"/>
      <c r="BU67" s="1138"/>
      <c r="BV67" s="1138"/>
      <c r="BW67" s="1138"/>
      <c r="BX67" s="1138"/>
      <c r="BY67" s="1138"/>
      <c r="BZ67" s="1138"/>
      <c r="CA67" s="1138"/>
      <c r="CB67" s="1138"/>
      <c r="CC67" s="1138"/>
      <c r="CD67" s="1138"/>
      <c r="CE67" s="1138"/>
      <c r="CF67" s="1138"/>
      <c r="CG67" s="1138"/>
      <c r="CH67" s="1138"/>
      <c r="CI67" s="1138"/>
      <c r="CJ67" s="1138"/>
      <c r="CK67" s="1138"/>
      <c r="CL67" s="1138"/>
      <c r="CM67" s="1138"/>
      <c r="CN67" s="1138"/>
      <c r="CO67" s="1138"/>
      <c r="CP67" s="1138"/>
      <c r="CQ67" s="1138"/>
      <c r="CR67" s="1138"/>
      <c r="CS67" s="1138"/>
      <c r="CT67" s="1138"/>
      <c r="CU67" s="1138"/>
      <c r="CV67" s="1138"/>
      <c r="CW67" s="1138"/>
      <c r="CX67" s="1138"/>
      <c r="CY67" s="1138"/>
      <c r="CZ67" s="1138"/>
      <c r="DA67" s="1138"/>
      <c r="DB67" s="1138"/>
      <c r="DC67" s="1139"/>
    </row>
    <row r="68" spans="2:107" ht="13" x14ac:dyDescent="0.2">
      <c r="B68" s="325"/>
      <c r="AN68" s="1137"/>
      <c r="AO68" s="1138"/>
      <c r="AP68" s="1138"/>
      <c r="AQ68" s="1138"/>
      <c r="AR68" s="1138"/>
      <c r="AS68" s="1138"/>
      <c r="AT68" s="1138"/>
      <c r="AU68" s="1138"/>
      <c r="AV68" s="1138"/>
      <c r="AW68" s="1138"/>
      <c r="AX68" s="1138"/>
      <c r="AY68" s="1138"/>
      <c r="AZ68" s="1138"/>
      <c r="BA68" s="1138"/>
      <c r="BB68" s="1138"/>
      <c r="BC68" s="1138"/>
      <c r="BD68" s="1138"/>
      <c r="BE68" s="1138"/>
      <c r="BF68" s="1138"/>
      <c r="BG68" s="1138"/>
      <c r="BH68" s="1138"/>
      <c r="BI68" s="1138"/>
      <c r="BJ68" s="1138"/>
      <c r="BK68" s="1138"/>
      <c r="BL68" s="1138"/>
      <c r="BM68" s="1138"/>
      <c r="BN68" s="1138"/>
      <c r="BO68" s="1138"/>
      <c r="BP68" s="1138"/>
      <c r="BQ68" s="1138"/>
      <c r="BR68" s="1138"/>
      <c r="BS68" s="1138"/>
      <c r="BT68" s="1138"/>
      <c r="BU68" s="1138"/>
      <c r="BV68" s="1138"/>
      <c r="BW68" s="1138"/>
      <c r="BX68" s="1138"/>
      <c r="BY68" s="1138"/>
      <c r="BZ68" s="1138"/>
      <c r="CA68" s="1138"/>
      <c r="CB68" s="1138"/>
      <c r="CC68" s="1138"/>
      <c r="CD68" s="1138"/>
      <c r="CE68" s="1138"/>
      <c r="CF68" s="1138"/>
      <c r="CG68" s="1138"/>
      <c r="CH68" s="1138"/>
      <c r="CI68" s="1138"/>
      <c r="CJ68" s="1138"/>
      <c r="CK68" s="1138"/>
      <c r="CL68" s="1138"/>
      <c r="CM68" s="1138"/>
      <c r="CN68" s="1138"/>
      <c r="CO68" s="1138"/>
      <c r="CP68" s="1138"/>
      <c r="CQ68" s="1138"/>
      <c r="CR68" s="1138"/>
      <c r="CS68" s="1138"/>
      <c r="CT68" s="1138"/>
      <c r="CU68" s="1138"/>
      <c r="CV68" s="1138"/>
      <c r="CW68" s="1138"/>
      <c r="CX68" s="1138"/>
      <c r="CY68" s="1138"/>
      <c r="CZ68" s="1138"/>
      <c r="DA68" s="1138"/>
      <c r="DB68" s="1138"/>
      <c r="DC68" s="1139"/>
    </row>
    <row r="69" spans="2:107" ht="13" x14ac:dyDescent="0.2">
      <c r="B69" s="325"/>
      <c r="AN69" s="1140"/>
      <c r="AO69" s="1141"/>
      <c r="AP69" s="1141"/>
      <c r="AQ69" s="1141"/>
      <c r="AR69" s="1141"/>
      <c r="AS69" s="1141"/>
      <c r="AT69" s="1141"/>
      <c r="AU69" s="1141"/>
      <c r="AV69" s="1141"/>
      <c r="AW69" s="1141"/>
      <c r="AX69" s="1141"/>
      <c r="AY69" s="1141"/>
      <c r="AZ69" s="1141"/>
      <c r="BA69" s="1141"/>
      <c r="BB69" s="1141"/>
      <c r="BC69" s="1141"/>
      <c r="BD69" s="1141"/>
      <c r="BE69" s="1141"/>
      <c r="BF69" s="1141"/>
      <c r="BG69" s="1141"/>
      <c r="BH69" s="1141"/>
      <c r="BI69" s="1141"/>
      <c r="BJ69" s="1141"/>
      <c r="BK69" s="1141"/>
      <c r="BL69" s="1141"/>
      <c r="BM69" s="1141"/>
      <c r="BN69" s="1141"/>
      <c r="BO69" s="1141"/>
      <c r="BP69" s="1141"/>
      <c r="BQ69" s="1141"/>
      <c r="BR69" s="1141"/>
      <c r="BS69" s="1141"/>
      <c r="BT69" s="1141"/>
      <c r="BU69" s="1141"/>
      <c r="BV69" s="1141"/>
      <c r="BW69" s="1141"/>
      <c r="BX69" s="1141"/>
      <c r="BY69" s="1141"/>
      <c r="BZ69" s="1141"/>
      <c r="CA69" s="1141"/>
      <c r="CB69" s="1141"/>
      <c r="CC69" s="1141"/>
      <c r="CD69" s="1141"/>
      <c r="CE69" s="1141"/>
      <c r="CF69" s="1141"/>
      <c r="CG69" s="1141"/>
      <c r="CH69" s="1141"/>
      <c r="CI69" s="1141"/>
      <c r="CJ69" s="1141"/>
      <c r="CK69" s="1141"/>
      <c r="CL69" s="1141"/>
      <c r="CM69" s="1141"/>
      <c r="CN69" s="1141"/>
      <c r="CO69" s="1141"/>
      <c r="CP69" s="1141"/>
      <c r="CQ69" s="1141"/>
      <c r="CR69" s="1141"/>
      <c r="CS69" s="1141"/>
      <c r="CT69" s="1141"/>
      <c r="CU69" s="1141"/>
      <c r="CV69" s="1141"/>
      <c r="CW69" s="1141"/>
      <c r="CX69" s="1141"/>
      <c r="CY69" s="1141"/>
      <c r="CZ69" s="1141"/>
      <c r="DA69" s="1141"/>
      <c r="DB69" s="1141"/>
      <c r="DC69" s="1142"/>
    </row>
    <row r="70" spans="2:107" ht="13" x14ac:dyDescent="0.2">
      <c r="B70" s="325"/>
      <c r="H70" s="347"/>
      <c r="I70" s="347"/>
      <c r="J70" s="348"/>
      <c r="K70" s="348"/>
      <c r="L70" s="349"/>
      <c r="M70" s="348"/>
      <c r="N70" s="349"/>
      <c r="AN70" s="334"/>
      <c r="AO70" s="334"/>
      <c r="AP70" s="334"/>
      <c r="AZ70" s="334"/>
      <c r="BA70" s="334"/>
      <c r="BB70" s="334"/>
      <c r="BL70" s="334"/>
      <c r="BM70" s="334"/>
      <c r="BN70" s="334"/>
      <c r="BX70" s="334"/>
      <c r="BY70" s="334"/>
      <c r="BZ70" s="334"/>
      <c r="CJ70" s="334"/>
      <c r="CK70" s="334"/>
      <c r="CL70" s="334"/>
      <c r="CV70" s="334"/>
      <c r="CW70" s="334"/>
      <c r="CX70" s="334"/>
    </row>
    <row r="71" spans="2:107" ht="13" x14ac:dyDescent="0.2">
      <c r="B71" s="325"/>
      <c r="G71" s="350"/>
      <c r="I71" s="351"/>
      <c r="J71" s="348"/>
      <c r="K71" s="348"/>
      <c r="L71" s="349"/>
      <c r="M71" s="348"/>
      <c r="N71" s="349"/>
      <c r="AM71" s="350"/>
      <c r="AN71" s="318" t="s">
        <v>538</v>
      </c>
    </row>
    <row r="72" spans="2:107" ht="13" x14ac:dyDescent="0.2">
      <c r="B72" s="325"/>
      <c r="G72" s="1128"/>
      <c r="H72" s="1128"/>
      <c r="I72" s="1128"/>
      <c r="J72" s="1128"/>
      <c r="K72" s="335"/>
      <c r="L72" s="335"/>
      <c r="M72" s="336"/>
      <c r="N72" s="336"/>
      <c r="AN72" s="1131"/>
      <c r="AO72" s="1132"/>
      <c r="AP72" s="1132"/>
      <c r="AQ72" s="1132"/>
      <c r="AR72" s="1132"/>
      <c r="AS72" s="1132"/>
      <c r="AT72" s="1132"/>
      <c r="AU72" s="1132"/>
      <c r="AV72" s="1132"/>
      <c r="AW72" s="1132"/>
      <c r="AX72" s="1132"/>
      <c r="AY72" s="1132"/>
      <c r="AZ72" s="1132"/>
      <c r="BA72" s="1132"/>
      <c r="BB72" s="1132"/>
      <c r="BC72" s="1132"/>
      <c r="BD72" s="1132"/>
      <c r="BE72" s="1132"/>
      <c r="BF72" s="1132"/>
      <c r="BG72" s="1132"/>
      <c r="BH72" s="1132"/>
      <c r="BI72" s="1132"/>
      <c r="BJ72" s="1132"/>
      <c r="BK72" s="1132"/>
      <c r="BL72" s="1132"/>
      <c r="BM72" s="1132"/>
      <c r="BN72" s="1132"/>
      <c r="BO72" s="1133"/>
      <c r="BP72" s="1127" t="s">
        <v>518</v>
      </c>
      <c r="BQ72" s="1127"/>
      <c r="BR72" s="1127"/>
      <c r="BS72" s="1127"/>
      <c r="BT72" s="1127"/>
      <c r="BU72" s="1127"/>
      <c r="BV72" s="1127"/>
      <c r="BW72" s="1127"/>
      <c r="BX72" s="1127" t="s">
        <v>519</v>
      </c>
      <c r="BY72" s="1127"/>
      <c r="BZ72" s="1127"/>
      <c r="CA72" s="1127"/>
      <c r="CB72" s="1127"/>
      <c r="CC72" s="1127"/>
      <c r="CD72" s="1127"/>
      <c r="CE72" s="1127"/>
      <c r="CF72" s="1127" t="s">
        <v>520</v>
      </c>
      <c r="CG72" s="1127"/>
      <c r="CH72" s="1127"/>
      <c r="CI72" s="1127"/>
      <c r="CJ72" s="1127"/>
      <c r="CK72" s="1127"/>
      <c r="CL72" s="1127"/>
      <c r="CM72" s="1127"/>
      <c r="CN72" s="1127" t="s">
        <v>250</v>
      </c>
      <c r="CO72" s="1127"/>
      <c r="CP72" s="1127"/>
      <c r="CQ72" s="1127"/>
      <c r="CR72" s="1127"/>
      <c r="CS72" s="1127"/>
      <c r="CT72" s="1127"/>
      <c r="CU72" s="1127"/>
      <c r="CV72" s="1127" t="s">
        <v>521</v>
      </c>
      <c r="CW72" s="1127"/>
      <c r="CX72" s="1127"/>
      <c r="CY72" s="1127"/>
      <c r="CZ72" s="1127"/>
      <c r="DA72" s="1127"/>
      <c r="DB72" s="1127"/>
      <c r="DC72" s="1127"/>
    </row>
    <row r="73" spans="2:107" ht="13" x14ac:dyDescent="0.2">
      <c r="B73" s="325"/>
      <c r="G73" s="1130"/>
      <c r="H73" s="1130"/>
      <c r="I73" s="1130"/>
      <c r="J73" s="1130"/>
      <c r="K73" s="1126"/>
      <c r="L73" s="1126"/>
      <c r="M73" s="1126"/>
      <c r="N73" s="1126"/>
      <c r="AM73" s="334"/>
      <c r="AN73" s="1125" t="s">
        <v>539</v>
      </c>
      <c r="AO73" s="1125"/>
      <c r="AP73" s="1125"/>
      <c r="AQ73" s="1125"/>
      <c r="AR73" s="1125"/>
      <c r="AS73" s="1125"/>
      <c r="AT73" s="1125"/>
      <c r="AU73" s="1125"/>
      <c r="AV73" s="1125"/>
      <c r="AW73" s="1125"/>
      <c r="AX73" s="1125"/>
      <c r="AY73" s="1125"/>
      <c r="AZ73" s="1125"/>
      <c r="BA73" s="1125"/>
      <c r="BB73" s="1125" t="s">
        <v>540</v>
      </c>
      <c r="BC73" s="1125"/>
      <c r="BD73" s="1125"/>
      <c r="BE73" s="1125"/>
      <c r="BF73" s="1125"/>
      <c r="BG73" s="1125"/>
      <c r="BH73" s="1125"/>
      <c r="BI73" s="1125"/>
      <c r="BJ73" s="1125"/>
      <c r="BK73" s="1125"/>
      <c r="BL73" s="1125"/>
      <c r="BM73" s="1125"/>
      <c r="BN73" s="1125"/>
      <c r="BO73" s="1125"/>
      <c r="BP73" s="1122">
        <v>32.799999999999997</v>
      </c>
      <c r="BQ73" s="1122"/>
      <c r="BR73" s="1122"/>
      <c r="BS73" s="1122"/>
      <c r="BT73" s="1122"/>
      <c r="BU73" s="1122"/>
      <c r="BV73" s="1122"/>
      <c r="BW73" s="1122"/>
      <c r="BX73" s="1122">
        <v>61.9</v>
      </c>
      <c r="BY73" s="1122"/>
      <c r="BZ73" s="1122"/>
      <c r="CA73" s="1122"/>
      <c r="CB73" s="1122"/>
      <c r="CC73" s="1122"/>
      <c r="CD73" s="1122"/>
      <c r="CE73" s="1122"/>
      <c r="CF73" s="1122">
        <v>53</v>
      </c>
      <c r="CG73" s="1122"/>
      <c r="CH73" s="1122"/>
      <c r="CI73" s="1122"/>
      <c r="CJ73" s="1122"/>
      <c r="CK73" s="1122"/>
      <c r="CL73" s="1122"/>
      <c r="CM73" s="1122"/>
      <c r="CN73" s="1122">
        <v>55.3</v>
      </c>
      <c r="CO73" s="1122"/>
      <c r="CP73" s="1122"/>
      <c r="CQ73" s="1122"/>
      <c r="CR73" s="1122"/>
      <c r="CS73" s="1122"/>
      <c r="CT73" s="1122"/>
      <c r="CU73" s="1122"/>
      <c r="CV73" s="1122">
        <v>54.4</v>
      </c>
      <c r="CW73" s="1122"/>
      <c r="CX73" s="1122"/>
      <c r="CY73" s="1122"/>
      <c r="CZ73" s="1122"/>
      <c r="DA73" s="1122"/>
      <c r="DB73" s="1122"/>
      <c r="DC73" s="1122"/>
    </row>
    <row r="74" spans="2:107" ht="13" x14ac:dyDescent="0.2">
      <c r="B74" s="325"/>
      <c r="G74" s="1130"/>
      <c r="H74" s="1130"/>
      <c r="I74" s="1130"/>
      <c r="J74" s="1130"/>
      <c r="K74" s="1126"/>
      <c r="L74" s="1126"/>
      <c r="M74" s="1126"/>
      <c r="N74" s="1126"/>
      <c r="AM74" s="334"/>
      <c r="AN74" s="1125"/>
      <c r="AO74" s="1125"/>
      <c r="AP74" s="1125"/>
      <c r="AQ74" s="1125"/>
      <c r="AR74" s="1125"/>
      <c r="AS74" s="1125"/>
      <c r="AT74" s="1125"/>
      <c r="AU74" s="1125"/>
      <c r="AV74" s="1125"/>
      <c r="AW74" s="1125"/>
      <c r="AX74" s="1125"/>
      <c r="AY74" s="1125"/>
      <c r="AZ74" s="1125"/>
      <c r="BA74" s="1125"/>
      <c r="BB74" s="1125"/>
      <c r="BC74" s="1125"/>
      <c r="BD74" s="1125"/>
      <c r="BE74" s="1125"/>
      <c r="BF74" s="1125"/>
      <c r="BG74" s="1125"/>
      <c r="BH74" s="1125"/>
      <c r="BI74" s="1125"/>
      <c r="BJ74" s="1125"/>
      <c r="BK74" s="1125"/>
      <c r="BL74" s="1125"/>
      <c r="BM74" s="1125"/>
      <c r="BN74" s="1125"/>
      <c r="BO74" s="1125"/>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ht="13" x14ac:dyDescent="0.2">
      <c r="B75" s="325"/>
      <c r="G75" s="1130"/>
      <c r="H75" s="1130"/>
      <c r="I75" s="1128"/>
      <c r="J75" s="1128"/>
      <c r="K75" s="1129"/>
      <c r="L75" s="1129"/>
      <c r="M75" s="1129"/>
      <c r="N75" s="1129"/>
      <c r="AM75" s="334"/>
      <c r="AN75" s="1125"/>
      <c r="AO75" s="1125"/>
      <c r="AP75" s="1125"/>
      <c r="AQ75" s="1125"/>
      <c r="AR75" s="1125"/>
      <c r="AS75" s="1125"/>
      <c r="AT75" s="1125"/>
      <c r="AU75" s="1125"/>
      <c r="AV75" s="1125"/>
      <c r="AW75" s="1125"/>
      <c r="AX75" s="1125"/>
      <c r="AY75" s="1125"/>
      <c r="AZ75" s="1125"/>
      <c r="BA75" s="1125"/>
      <c r="BB75" s="1125" t="s">
        <v>545</v>
      </c>
      <c r="BC75" s="1125"/>
      <c r="BD75" s="1125"/>
      <c r="BE75" s="1125"/>
      <c r="BF75" s="1125"/>
      <c r="BG75" s="1125"/>
      <c r="BH75" s="1125"/>
      <c r="BI75" s="1125"/>
      <c r="BJ75" s="1125"/>
      <c r="BK75" s="1125"/>
      <c r="BL75" s="1125"/>
      <c r="BM75" s="1125"/>
      <c r="BN75" s="1125"/>
      <c r="BO75" s="1125"/>
      <c r="BP75" s="1122">
        <v>3.7</v>
      </c>
      <c r="BQ75" s="1122"/>
      <c r="BR75" s="1122"/>
      <c r="BS75" s="1122"/>
      <c r="BT75" s="1122"/>
      <c r="BU75" s="1122"/>
      <c r="BV75" s="1122"/>
      <c r="BW75" s="1122"/>
      <c r="BX75" s="1122">
        <v>4.0999999999999996</v>
      </c>
      <c r="BY75" s="1122"/>
      <c r="BZ75" s="1122"/>
      <c r="CA75" s="1122"/>
      <c r="CB75" s="1122"/>
      <c r="CC75" s="1122"/>
      <c r="CD75" s="1122"/>
      <c r="CE75" s="1122"/>
      <c r="CF75" s="1122">
        <v>4.7</v>
      </c>
      <c r="CG75" s="1122"/>
      <c r="CH75" s="1122"/>
      <c r="CI75" s="1122"/>
      <c r="CJ75" s="1122"/>
      <c r="CK75" s="1122"/>
      <c r="CL75" s="1122"/>
      <c r="CM75" s="1122"/>
      <c r="CN75" s="1122">
        <v>5.6</v>
      </c>
      <c r="CO75" s="1122"/>
      <c r="CP75" s="1122"/>
      <c r="CQ75" s="1122"/>
      <c r="CR75" s="1122"/>
      <c r="CS75" s="1122"/>
      <c r="CT75" s="1122"/>
      <c r="CU75" s="1122"/>
      <c r="CV75" s="1122">
        <v>6.7</v>
      </c>
      <c r="CW75" s="1122"/>
      <c r="CX75" s="1122"/>
      <c r="CY75" s="1122"/>
      <c r="CZ75" s="1122"/>
      <c r="DA75" s="1122"/>
      <c r="DB75" s="1122"/>
      <c r="DC75" s="1122"/>
    </row>
    <row r="76" spans="2:107" ht="13" x14ac:dyDescent="0.2">
      <c r="B76" s="325"/>
      <c r="G76" s="1130"/>
      <c r="H76" s="1130"/>
      <c r="I76" s="1128"/>
      <c r="J76" s="1128"/>
      <c r="K76" s="1129"/>
      <c r="L76" s="1129"/>
      <c r="M76" s="1129"/>
      <c r="N76" s="1129"/>
      <c r="AM76" s="334"/>
      <c r="AN76" s="1125"/>
      <c r="AO76" s="1125"/>
      <c r="AP76" s="1125"/>
      <c r="AQ76" s="1125"/>
      <c r="AR76" s="1125"/>
      <c r="AS76" s="1125"/>
      <c r="AT76" s="1125"/>
      <c r="AU76" s="1125"/>
      <c r="AV76" s="1125"/>
      <c r="AW76" s="1125"/>
      <c r="AX76" s="1125"/>
      <c r="AY76" s="1125"/>
      <c r="AZ76" s="1125"/>
      <c r="BA76" s="1125"/>
      <c r="BB76" s="1125"/>
      <c r="BC76" s="1125"/>
      <c r="BD76" s="1125"/>
      <c r="BE76" s="1125"/>
      <c r="BF76" s="1125"/>
      <c r="BG76" s="1125"/>
      <c r="BH76" s="1125"/>
      <c r="BI76" s="1125"/>
      <c r="BJ76" s="1125"/>
      <c r="BK76" s="1125"/>
      <c r="BL76" s="1125"/>
      <c r="BM76" s="1125"/>
      <c r="BN76" s="1125"/>
      <c r="BO76" s="1125"/>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ht="13" x14ac:dyDescent="0.2">
      <c r="B77" s="325"/>
      <c r="G77" s="1128"/>
      <c r="H77" s="1128"/>
      <c r="I77" s="1128"/>
      <c r="J77" s="1128"/>
      <c r="K77" s="1126"/>
      <c r="L77" s="1126"/>
      <c r="M77" s="1126"/>
      <c r="N77" s="1126"/>
      <c r="AN77" s="1127" t="s">
        <v>542</v>
      </c>
      <c r="AO77" s="1127"/>
      <c r="AP77" s="1127"/>
      <c r="AQ77" s="1127"/>
      <c r="AR77" s="1127"/>
      <c r="AS77" s="1127"/>
      <c r="AT77" s="1127"/>
      <c r="AU77" s="1127"/>
      <c r="AV77" s="1127"/>
      <c r="AW77" s="1127"/>
      <c r="AX77" s="1127"/>
      <c r="AY77" s="1127"/>
      <c r="AZ77" s="1127"/>
      <c r="BA77" s="1127"/>
      <c r="BB77" s="1125" t="s">
        <v>540</v>
      </c>
      <c r="BC77" s="1125"/>
      <c r="BD77" s="1125"/>
      <c r="BE77" s="1125"/>
      <c r="BF77" s="1125"/>
      <c r="BG77" s="1125"/>
      <c r="BH77" s="1125"/>
      <c r="BI77" s="1125"/>
      <c r="BJ77" s="1125"/>
      <c r="BK77" s="1125"/>
      <c r="BL77" s="1125"/>
      <c r="BM77" s="1125"/>
      <c r="BN77" s="1125"/>
      <c r="BO77" s="1125"/>
      <c r="BP77" s="1122">
        <v>15.5</v>
      </c>
      <c r="BQ77" s="1122"/>
      <c r="BR77" s="1122"/>
      <c r="BS77" s="1122"/>
      <c r="BT77" s="1122"/>
      <c r="BU77" s="1122"/>
      <c r="BV77" s="1122"/>
      <c r="BW77" s="1122"/>
      <c r="BX77" s="1122">
        <v>4.5999999999999996</v>
      </c>
      <c r="BY77" s="1122"/>
      <c r="BZ77" s="1122"/>
      <c r="CA77" s="1122"/>
      <c r="CB77" s="1122"/>
      <c r="CC77" s="1122"/>
      <c r="CD77" s="1122"/>
      <c r="CE77" s="1122"/>
      <c r="CF77" s="1122">
        <v>0.6</v>
      </c>
      <c r="CG77" s="1122"/>
      <c r="CH77" s="1122"/>
      <c r="CI77" s="1122"/>
      <c r="CJ77" s="1122"/>
      <c r="CK77" s="1122"/>
      <c r="CL77" s="1122"/>
      <c r="CM77" s="1122"/>
      <c r="CN77" s="1122">
        <v>0</v>
      </c>
      <c r="CO77" s="1122"/>
      <c r="CP77" s="1122"/>
      <c r="CQ77" s="1122"/>
      <c r="CR77" s="1122"/>
      <c r="CS77" s="1122"/>
      <c r="CT77" s="1122"/>
      <c r="CU77" s="1122"/>
      <c r="CV77" s="1122">
        <v>1</v>
      </c>
      <c r="CW77" s="1122"/>
      <c r="CX77" s="1122"/>
      <c r="CY77" s="1122"/>
      <c r="CZ77" s="1122"/>
      <c r="DA77" s="1122"/>
      <c r="DB77" s="1122"/>
      <c r="DC77" s="1122"/>
    </row>
    <row r="78" spans="2:107" ht="13" x14ac:dyDescent="0.2">
      <c r="B78" s="325"/>
      <c r="G78" s="1128"/>
      <c r="H78" s="1128"/>
      <c r="I78" s="1128"/>
      <c r="J78" s="1128"/>
      <c r="K78" s="1126"/>
      <c r="L78" s="1126"/>
      <c r="M78" s="1126"/>
      <c r="N78" s="1126"/>
      <c r="AN78" s="1127"/>
      <c r="AO78" s="1127"/>
      <c r="AP78" s="1127"/>
      <c r="AQ78" s="1127"/>
      <c r="AR78" s="1127"/>
      <c r="AS78" s="1127"/>
      <c r="AT78" s="1127"/>
      <c r="AU78" s="1127"/>
      <c r="AV78" s="1127"/>
      <c r="AW78" s="1127"/>
      <c r="AX78" s="1127"/>
      <c r="AY78" s="1127"/>
      <c r="AZ78" s="1127"/>
      <c r="BA78" s="1127"/>
      <c r="BB78" s="1125"/>
      <c r="BC78" s="1125"/>
      <c r="BD78" s="1125"/>
      <c r="BE78" s="1125"/>
      <c r="BF78" s="1125"/>
      <c r="BG78" s="1125"/>
      <c r="BH78" s="1125"/>
      <c r="BI78" s="1125"/>
      <c r="BJ78" s="1125"/>
      <c r="BK78" s="1125"/>
      <c r="BL78" s="1125"/>
      <c r="BM78" s="1125"/>
      <c r="BN78" s="1125"/>
      <c r="BO78" s="1125"/>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ht="13" x14ac:dyDescent="0.2">
      <c r="B79" s="325"/>
      <c r="G79" s="1128"/>
      <c r="H79" s="1128"/>
      <c r="I79" s="1123"/>
      <c r="J79" s="1123"/>
      <c r="K79" s="1124"/>
      <c r="L79" s="1124"/>
      <c r="M79" s="1124"/>
      <c r="N79" s="1124"/>
      <c r="AN79" s="1127"/>
      <c r="AO79" s="1127"/>
      <c r="AP79" s="1127"/>
      <c r="AQ79" s="1127"/>
      <c r="AR79" s="1127"/>
      <c r="AS79" s="1127"/>
      <c r="AT79" s="1127"/>
      <c r="AU79" s="1127"/>
      <c r="AV79" s="1127"/>
      <c r="AW79" s="1127"/>
      <c r="AX79" s="1127"/>
      <c r="AY79" s="1127"/>
      <c r="AZ79" s="1127"/>
      <c r="BA79" s="1127"/>
      <c r="BB79" s="1125" t="s">
        <v>545</v>
      </c>
      <c r="BC79" s="1125"/>
      <c r="BD79" s="1125"/>
      <c r="BE79" s="1125"/>
      <c r="BF79" s="1125"/>
      <c r="BG79" s="1125"/>
      <c r="BH79" s="1125"/>
      <c r="BI79" s="1125"/>
      <c r="BJ79" s="1125"/>
      <c r="BK79" s="1125"/>
      <c r="BL79" s="1125"/>
      <c r="BM79" s="1125"/>
      <c r="BN79" s="1125"/>
      <c r="BO79" s="1125"/>
      <c r="BP79" s="1122">
        <v>6.4</v>
      </c>
      <c r="BQ79" s="1122"/>
      <c r="BR79" s="1122"/>
      <c r="BS79" s="1122"/>
      <c r="BT79" s="1122"/>
      <c r="BU79" s="1122"/>
      <c r="BV79" s="1122"/>
      <c r="BW79" s="1122"/>
      <c r="BX79" s="1122">
        <v>6.3</v>
      </c>
      <c r="BY79" s="1122"/>
      <c r="BZ79" s="1122"/>
      <c r="CA79" s="1122"/>
      <c r="CB79" s="1122"/>
      <c r="CC79" s="1122"/>
      <c r="CD79" s="1122"/>
      <c r="CE79" s="1122"/>
      <c r="CF79" s="1122">
        <v>6.6</v>
      </c>
      <c r="CG79" s="1122"/>
      <c r="CH79" s="1122"/>
      <c r="CI79" s="1122"/>
      <c r="CJ79" s="1122"/>
      <c r="CK79" s="1122"/>
      <c r="CL79" s="1122"/>
      <c r="CM79" s="1122"/>
      <c r="CN79" s="1122">
        <v>6.8</v>
      </c>
      <c r="CO79" s="1122"/>
      <c r="CP79" s="1122"/>
      <c r="CQ79" s="1122"/>
      <c r="CR79" s="1122"/>
      <c r="CS79" s="1122"/>
      <c r="CT79" s="1122"/>
      <c r="CU79" s="1122"/>
      <c r="CV79" s="1122">
        <v>7</v>
      </c>
      <c r="CW79" s="1122"/>
      <c r="CX79" s="1122"/>
      <c r="CY79" s="1122"/>
      <c r="CZ79" s="1122"/>
      <c r="DA79" s="1122"/>
      <c r="DB79" s="1122"/>
      <c r="DC79" s="1122"/>
    </row>
    <row r="80" spans="2:107" ht="13" x14ac:dyDescent="0.2">
      <c r="B80" s="325"/>
      <c r="G80" s="1128"/>
      <c r="H80" s="1128"/>
      <c r="I80" s="1123"/>
      <c r="J80" s="1123"/>
      <c r="K80" s="1124"/>
      <c r="L80" s="1124"/>
      <c r="M80" s="1124"/>
      <c r="N80" s="1124"/>
      <c r="AN80" s="1127"/>
      <c r="AO80" s="1127"/>
      <c r="AP80" s="1127"/>
      <c r="AQ80" s="1127"/>
      <c r="AR80" s="1127"/>
      <c r="AS80" s="1127"/>
      <c r="AT80" s="1127"/>
      <c r="AU80" s="1127"/>
      <c r="AV80" s="1127"/>
      <c r="AW80" s="1127"/>
      <c r="AX80" s="1127"/>
      <c r="AY80" s="1127"/>
      <c r="AZ80" s="1127"/>
      <c r="BA80" s="1127"/>
      <c r="BB80" s="1125"/>
      <c r="BC80" s="1125"/>
      <c r="BD80" s="1125"/>
      <c r="BE80" s="1125"/>
      <c r="BF80" s="1125"/>
      <c r="BG80" s="1125"/>
      <c r="BH80" s="1125"/>
      <c r="BI80" s="1125"/>
      <c r="BJ80" s="1125"/>
      <c r="BK80" s="1125"/>
      <c r="BL80" s="1125"/>
      <c r="BM80" s="1125"/>
      <c r="BN80" s="1125"/>
      <c r="BO80" s="1125"/>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ht="13" x14ac:dyDescent="0.2">
      <c r="B81" s="325"/>
    </row>
    <row r="82" spans="2:109" ht="16.5" x14ac:dyDescent="0.2">
      <c r="B82" s="325"/>
      <c r="K82" s="352"/>
      <c r="L82" s="352"/>
      <c r="M82" s="352"/>
      <c r="N82" s="352"/>
      <c r="AQ82" s="352"/>
      <c r="AR82" s="352"/>
      <c r="AS82" s="352"/>
      <c r="AT82" s="352"/>
      <c r="BC82" s="352"/>
      <c r="BD82" s="352"/>
      <c r="BE82" s="352"/>
      <c r="BF82" s="352"/>
      <c r="BO82" s="352"/>
      <c r="BP82" s="352"/>
      <c r="BQ82" s="352"/>
      <c r="BR82" s="352"/>
      <c r="CA82" s="352"/>
      <c r="CB82" s="352"/>
      <c r="CC82" s="352"/>
      <c r="CD82" s="352"/>
      <c r="CM82" s="352"/>
      <c r="CN82" s="352"/>
      <c r="CO82" s="352"/>
      <c r="CP82" s="352"/>
      <c r="CY82" s="352"/>
      <c r="CZ82" s="352"/>
      <c r="DA82" s="352"/>
      <c r="DB82" s="352"/>
      <c r="DC82" s="352"/>
    </row>
    <row r="83" spans="2:109" ht="13" x14ac:dyDescent="0.2">
      <c r="B83" s="327"/>
      <c r="C83" s="328"/>
      <c r="D83" s="328"/>
      <c r="E83" s="328"/>
      <c r="F83" s="328"/>
      <c r="G83" s="328"/>
      <c r="H83" s="328"/>
      <c r="I83" s="328"/>
      <c r="J83" s="328"/>
      <c r="K83" s="328"/>
      <c r="L83" s="328"/>
      <c r="M83" s="328"/>
      <c r="N83" s="328"/>
      <c r="O83" s="328"/>
      <c r="P83" s="328"/>
      <c r="Q83" s="328"/>
      <c r="R83" s="328"/>
      <c r="S83" s="328"/>
      <c r="T83" s="328"/>
      <c r="U83" s="328"/>
      <c r="V83" s="328"/>
      <c r="W83" s="328"/>
      <c r="X83" s="328"/>
      <c r="Y83" s="328"/>
      <c r="Z83" s="328"/>
      <c r="AA83" s="328"/>
      <c r="AB83" s="328"/>
      <c r="AC83" s="328"/>
      <c r="AD83" s="328"/>
      <c r="AE83" s="328"/>
      <c r="AF83" s="328"/>
      <c r="AG83" s="328"/>
      <c r="AH83" s="328"/>
      <c r="AI83" s="328"/>
      <c r="AJ83" s="328"/>
      <c r="AK83" s="328"/>
      <c r="AL83" s="328"/>
      <c r="AM83" s="328"/>
      <c r="AN83" s="328"/>
      <c r="AO83" s="328"/>
      <c r="AP83" s="328"/>
      <c r="AQ83" s="328"/>
      <c r="AR83" s="328"/>
      <c r="AS83" s="328"/>
      <c r="AT83" s="328"/>
      <c r="AU83" s="328"/>
      <c r="AV83" s="328"/>
      <c r="AW83" s="328"/>
      <c r="AX83" s="328"/>
      <c r="AY83" s="328"/>
      <c r="AZ83" s="328"/>
      <c r="BA83" s="328"/>
      <c r="BB83" s="328"/>
      <c r="BC83" s="328"/>
      <c r="BD83" s="328"/>
      <c r="BE83" s="328"/>
      <c r="BF83" s="328"/>
      <c r="BG83" s="328"/>
      <c r="BH83" s="328"/>
      <c r="BI83" s="328"/>
      <c r="BJ83" s="328"/>
      <c r="BK83" s="328"/>
      <c r="BL83" s="328"/>
      <c r="BM83" s="328"/>
      <c r="BN83" s="328"/>
      <c r="BO83" s="328"/>
      <c r="BP83" s="328"/>
      <c r="BQ83" s="328"/>
      <c r="BR83" s="328"/>
      <c r="BS83" s="328"/>
      <c r="BT83" s="328"/>
      <c r="BU83" s="328"/>
      <c r="BV83" s="328"/>
      <c r="BW83" s="328"/>
      <c r="BX83" s="328"/>
      <c r="BY83" s="328"/>
      <c r="BZ83" s="328"/>
      <c r="CA83" s="328"/>
      <c r="CB83" s="328"/>
      <c r="CC83" s="328"/>
      <c r="CD83" s="328"/>
      <c r="CE83" s="328"/>
      <c r="CF83" s="328"/>
      <c r="CG83" s="328"/>
      <c r="CH83" s="328"/>
      <c r="CI83" s="328"/>
      <c r="CJ83" s="328"/>
      <c r="CK83" s="328"/>
      <c r="CL83" s="328"/>
      <c r="CM83" s="328"/>
      <c r="CN83" s="328"/>
      <c r="CO83" s="328"/>
      <c r="CP83" s="328"/>
      <c r="CQ83" s="328"/>
      <c r="CR83" s="328"/>
      <c r="CS83" s="328"/>
      <c r="CT83" s="328"/>
      <c r="CU83" s="328"/>
      <c r="CV83" s="328"/>
      <c r="CW83" s="328"/>
      <c r="CX83" s="328"/>
      <c r="CY83" s="328"/>
      <c r="CZ83" s="328"/>
      <c r="DA83" s="328"/>
      <c r="DB83" s="328"/>
      <c r="DC83" s="328"/>
      <c r="DD83" s="329"/>
    </row>
    <row r="84" spans="2:109" ht="13" x14ac:dyDescent="0.2">
      <c r="DD84" s="318"/>
      <c r="DE84" s="318"/>
    </row>
    <row r="85" spans="2:109" ht="13" x14ac:dyDescent="0.2">
      <c r="DD85" s="318"/>
      <c r="DE85" s="318"/>
    </row>
  </sheetData>
  <sheetProtection algorithmName="SHA-512" hashValue="HtSjWB3a0lhHnwsjyLvH5WJpUoGUKaLtnkf81iRYdkCKw/pSWyt5PJdrz2fz4DWs73xOUSMa3ufut3S/158orw==" saltValue="V2qUuU9tpUpfBwmsCVjCL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45"/>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0207-BF6B-4A6F-87AD-69DDE2210D9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53" customWidth="1"/>
    <col min="35" max="122" width="2.453125" style="320" customWidth="1"/>
    <col min="123" max="16384" width="2.453125" style="320" hidden="1"/>
  </cols>
  <sheetData>
    <row r="1" spans="1:34" ht="13.5" customHeight="1" x14ac:dyDescent="0.2">
      <c r="A1" s="320"/>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row>
    <row r="2" spans="1:34" ht="13" x14ac:dyDescent="0.2">
      <c r="S2" s="320"/>
      <c r="AH2" s="320"/>
    </row>
    <row r="3" spans="1:34" ht="13" x14ac:dyDescent="0.2">
      <c r="C3" s="320"/>
      <c r="D3" s="320"/>
      <c r="E3" s="320"/>
      <c r="F3" s="320"/>
      <c r="G3" s="320"/>
      <c r="H3" s="320"/>
      <c r="I3" s="320"/>
      <c r="J3" s="320"/>
      <c r="K3" s="320"/>
      <c r="L3" s="320"/>
      <c r="M3" s="320"/>
      <c r="N3" s="320"/>
      <c r="O3" s="320"/>
      <c r="P3" s="320"/>
      <c r="Q3" s="320"/>
      <c r="R3" s="320"/>
      <c r="S3" s="320"/>
      <c r="U3" s="320"/>
      <c r="V3" s="320"/>
      <c r="W3" s="320"/>
      <c r="X3" s="320"/>
      <c r="Y3" s="320"/>
      <c r="Z3" s="320"/>
      <c r="AA3" s="320"/>
      <c r="AB3" s="320"/>
      <c r="AC3" s="320"/>
      <c r="AD3" s="320"/>
      <c r="AE3" s="320"/>
      <c r="AF3" s="320"/>
      <c r="AG3" s="320"/>
      <c r="AH3" s="320"/>
    </row>
    <row r="4" spans="1:34" ht="13" x14ac:dyDescent="0.2"/>
    <row r="5" spans="1:34" ht="13" x14ac:dyDescent="0.2"/>
    <row r="6" spans="1:34" ht="13" x14ac:dyDescent="0.2"/>
    <row r="7" spans="1:34" ht="13" x14ac:dyDescent="0.2"/>
    <row r="8" spans="1:34" ht="13" x14ac:dyDescent="0.2"/>
    <row r="9" spans="1:34" ht="13" x14ac:dyDescent="0.2">
      <c r="AH9" s="320"/>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320"/>
    </row>
    <row r="18" spans="12:34" ht="13" x14ac:dyDescent="0.2"/>
    <row r="19" spans="12:34" ht="13" x14ac:dyDescent="0.2"/>
    <row r="20" spans="12:34" ht="13" x14ac:dyDescent="0.2">
      <c r="AH20" s="320"/>
    </row>
    <row r="21" spans="12:34" ht="13" x14ac:dyDescent="0.2">
      <c r="AH21" s="320"/>
    </row>
    <row r="22" spans="12:34" ht="13" x14ac:dyDescent="0.2"/>
    <row r="23" spans="12:34" ht="13" x14ac:dyDescent="0.2"/>
    <row r="24" spans="12:34" ht="13" x14ac:dyDescent="0.2">
      <c r="Q24" s="320"/>
    </row>
    <row r="25" spans="12:34" ht="13" x14ac:dyDescent="0.2"/>
    <row r="26" spans="12:34" ht="13" x14ac:dyDescent="0.2"/>
    <row r="27" spans="12:34" ht="13" x14ac:dyDescent="0.2"/>
    <row r="28" spans="12:34" ht="13" x14ac:dyDescent="0.2">
      <c r="O28" s="320"/>
      <c r="T28" s="320"/>
      <c r="AH28" s="320"/>
    </row>
    <row r="29" spans="12:34" ht="13" x14ac:dyDescent="0.2"/>
    <row r="30" spans="12:34" ht="13" x14ac:dyDescent="0.2"/>
    <row r="31" spans="12:34" ht="13" x14ac:dyDescent="0.2">
      <c r="Q31" s="320"/>
    </row>
    <row r="32" spans="12:34" ht="13" x14ac:dyDescent="0.2">
      <c r="L32" s="320"/>
    </row>
    <row r="33" spans="2:34" ht="13" x14ac:dyDescent="0.2">
      <c r="C33" s="320"/>
      <c r="E33" s="320"/>
      <c r="G33" s="320"/>
      <c r="I33" s="320"/>
      <c r="X33" s="320"/>
    </row>
    <row r="34" spans="2:34" ht="13" x14ac:dyDescent="0.2">
      <c r="B34" s="320"/>
      <c r="P34" s="320"/>
      <c r="R34" s="320"/>
      <c r="T34" s="320"/>
    </row>
    <row r="35" spans="2:34" ht="13" x14ac:dyDescent="0.2">
      <c r="D35" s="320"/>
      <c r="W35" s="320"/>
      <c r="AC35" s="320"/>
      <c r="AD35" s="320"/>
      <c r="AE35" s="320"/>
      <c r="AF35" s="320"/>
      <c r="AG35" s="320"/>
      <c r="AH35" s="320"/>
    </row>
    <row r="36" spans="2:34" ht="13" x14ac:dyDescent="0.2">
      <c r="H36" s="320"/>
      <c r="J36" s="320"/>
      <c r="K36" s="320"/>
      <c r="M36" s="320"/>
      <c r="Y36" s="320"/>
      <c r="Z36" s="320"/>
      <c r="AA36" s="320"/>
      <c r="AB36" s="320"/>
      <c r="AC36" s="320"/>
      <c r="AD36" s="320"/>
      <c r="AE36" s="320"/>
      <c r="AF36" s="320"/>
      <c r="AG36" s="320"/>
      <c r="AH36" s="320"/>
    </row>
    <row r="37" spans="2:34" ht="13" x14ac:dyDescent="0.2">
      <c r="AH37" s="320"/>
    </row>
    <row r="38" spans="2:34" ht="13" x14ac:dyDescent="0.2">
      <c r="AG38" s="320"/>
      <c r="AH38" s="320"/>
    </row>
    <row r="39" spans="2:34" ht="13" x14ac:dyDescent="0.2"/>
    <row r="40" spans="2:34" ht="13" x14ac:dyDescent="0.2">
      <c r="X40" s="320"/>
    </row>
    <row r="41" spans="2:34" ht="13" x14ac:dyDescent="0.2">
      <c r="R41" s="320"/>
    </row>
    <row r="42" spans="2:34" ht="13" x14ac:dyDescent="0.2">
      <c r="W42" s="320"/>
    </row>
    <row r="43" spans="2:34" ht="13" x14ac:dyDescent="0.2">
      <c r="Y43" s="320"/>
      <c r="Z43" s="320"/>
      <c r="AA43" s="320"/>
      <c r="AB43" s="320"/>
      <c r="AC43" s="320"/>
      <c r="AD43" s="320"/>
      <c r="AE43" s="320"/>
      <c r="AF43" s="320"/>
      <c r="AG43" s="320"/>
      <c r="AH43" s="320"/>
    </row>
    <row r="44" spans="2:34" ht="13" x14ac:dyDescent="0.2">
      <c r="AH44" s="320"/>
    </row>
    <row r="45" spans="2:34" ht="13" x14ac:dyDescent="0.2">
      <c r="X45" s="320"/>
    </row>
    <row r="46" spans="2:34" ht="13" x14ac:dyDescent="0.2"/>
    <row r="47" spans="2:34" ht="13" x14ac:dyDescent="0.2"/>
    <row r="48" spans="2:34" ht="13" x14ac:dyDescent="0.2">
      <c r="W48" s="320"/>
      <c r="Y48" s="320"/>
      <c r="Z48" s="320"/>
      <c r="AA48" s="320"/>
      <c r="AB48" s="320"/>
      <c r="AC48" s="320"/>
      <c r="AD48" s="320"/>
      <c r="AE48" s="320"/>
      <c r="AF48" s="320"/>
      <c r="AG48" s="320"/>
      <c r="AH48" s="320"/>
    </row>
    <row r="49" spans="28:34" ht="13" x14ac:dyDescent="0.2"/>
    <row r="50" spans="28:34" ht="13" x14ac:dyDescent="0.2">
      <c r="AE50" s="320"/>
      <c r="AF50" s="320"/>
      <c r="AG50" s="320"/>
      <c r="AH50" s="320"/>
    </row>
    <row r="51" spans="28:34" ht="13" x14ac:dyDescent="0.2">
      <c r="AC51" s="320"/>
      <c r="AD51" s="320"/>
      <c r="AE51" s="320"/>
      <c r="AF51" s="320"/>
      <c r="AG51" s="320"/>
      <c r="AH51" s="320"/>
    </row>
    <row r="52" spans="28:34" ht="13" x14ac:dyDescent="0.2"/>
    <row r="53" spans="28:34" ht="13" x14ac:dyDescent="0.2">
      <c r="AF53" s="320"/>
      <c r="AG53" s="320"/>
      <c r="AH53" s="320"/>
    </row>
    <row r="54" spans="28:34" ht="13" x14ac:dyDescent="0.2">
      <c r="AH54" s="320"/>
    </row>
    <row r="55" spans="28:34" ht="13" x14ac:dyDescent="0.2"/>
    <row r="56" spans="28:34" ht="13" x14ac:dyDescent="0.2">
      <c r="AB56" s="320"/>
      <c r="AC56" s="320"/>
      <c r="AD56" s="320"/>
      <c r="AE56" s="320"/>
      <c r="AF56" s="320"/>
      <c r="AG56" s="320"/>
      <c r="AH56" s="320"/>
    </row>
    <row r="57" spans="28:34" ht="13" x14ac:dyDescent="0.2">
      <c r="AH57" s="320"/>
    </row>
    <row r="58" spans="28:34" ht="13" x14ac:dyDescent="0.2">
      <c r="AH58" s="320"/>
    </row>
    <row r="59" spans="28:34" ht="13" x14ac:dyDescent="0.2"/>
    <row r="60" spans="28:34" ht="13" x14ac:dyDescent="0.2"/>
    <row r="61" spans="28:34" ht="13" x14ac:dyDescent="0.2"/>
    <row r="62" spans="28:34" ht="13" x14ac:dyDescent="0.2"/>
    <row r="63" spans="28:34" ht="13" x14ac:dyDescent="0.2">
      <c r="AH63" s="320"/>
    </row>
    <row r="64" spans="28:34" ht="13" x14ac:dyDescent="0.2">
      <c r="AG64" s="320"/>
      <c r="AH64" s="320"/>
    </row>
    <row r="65" spans="28:34" ht="13" x14ac:dyDescent="0.2"/>
    <row r="66" spans="28:34" ht="13" x14ac:dyDescent="0.2"/>
    <row r="67" spans="28:34" ht="13" x14ac:dyDescent="0.2"/>
    <row r="68" spans="28:34" ht="13" x14ac:dyDescent="0.2">
      <c r="AB68" s="320"/>
      <c r="AC68" s="320"/>
      <c r="AD68" s="320"/>
      <c r="AE68" s="320"/>
      <c r="AF68" s="320"/>
      <c r="AG68" s="320"/>
      <c r="AH68" s="320"/>
    </row>
    <row r="69" spans="28:34" ht="13" x14ac:dyDescent="0.2">
      <c r="AF69" s="320"/>
      <c r="AG69" s="320"/>
      <c r="AH69" s="320"/>
    </row>
    <row r="70" spans="28:34" ht="13" x14ac:dyDescent="0.2"/>
    <row r="71" spans="28:34" ht="13" x14ac:dyDescent="0.2"/>
    <row r="72" spans="28:34" ht="13" x14ac:dyDescent="0.2"/>
    <row r="73" spans="28:34" ht="13" x14ac:dyDescent="0.2"/>
    <row r="74" spans="28:34" ht="13" x14ac:dyDescent="0.2"/>
    <row r="75" spans="28:34" ht="13" x14ac:dyDescent="0.2">
      <c r="AH75" s="320"/>
    </row>
    <row r="76" spans="28:34" ht="13" x14ac:dyDescent="0.2">
      <c r="AF76" s="320"/>
      <c r="AG76" s="320"/>
      <c r="AH76" s="320"/>
    </row>
    <row r="77" spans="28:34" ht="13" x14ac:dyDescent="0.2">
      <c r="AG77" s="320"/>
      <c r="AH77" s="320"/>
    </row>
    <row r="78" spans="28:34" ht="13" x14ac:dyDescent="0.2"/>
    <row r="79" spans="28:34" ht="13" x14ac:dyDescent="0.2"/>
    <row r="80" spans="28:34" ht="13" x14ac:dyDescent="0.2"/>
    <row r="81" spans="25:34" ht="13" x14ac:dyDescent="0.2"/>
    <row r="82" spans="25:34" ht="13" x14ac:dyDescent="0.2">
      <c r="Y82" s="320"/>
    </row>
    <row r="83" spans="25:34" ht="13" x14ac:dyDescent="0.2">
      <c r="Y83" s="320"/>
      <c r="Z83" s="320"/>
      <c r="AA83" s="320"/>
      <c r="AB83" s="320"/>
      <c r="AC83" s="320"/>
      <c r="AD83" s="320"/>
      <c r="AE83" s="320"/>
      <c r="AF83" s="320"/>
      <c r="AG83" s="320"/>
      <c r="AH83" s="320"/>
    </row>
    <row r="84" spans="25:34" ht="13" x14ac:dyDescent="0.2"/>
    <row r="85" spans="25:34" ht="13" x14ac:dyDescent="0.2"/>
    <row r="86" spans="25:34" ht="13" x14ac:dyDescent="0.2"/>
    <row r="87" spans="25:34" ht="13" x14ac:dyDescent="0.2"/>
    <row r="88" spans="25:34" ht="13" x14ac:dyDescent="0.2">
      <c r="AH88" s="320"/>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320"/>
      <c r="AG94" s="320"/>
      <c r="AH94" s="320"/>
    </row>
    <row r="95" spans="25:34" ht="13.5" customHeight="1" x14ac:dyDescent="0.2">
      <c r="AH95" s="32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20"/>
    </row>
    <row r="102" spans="33:34" ht="13.5" customHeight="1" x14ac:dyDescent="0.2"/>
    <row r="103" spans="33:34" ht="13.5" customHeight="1" x14ac:dyDescent="0.2"/>
    <row r="104" spans="33:34" ht="13.5" customHeight="1" x14ac:dyDescent="0.2">
      <c r="AG104" s="320"/>
      <c r="AH104" s="32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20"/>
    </row>
    <row r="117" spans="34:122" ht="13.5" customHeight="1" x14ac:dyDescent="0.2"/>
    <row r="118" spans="34:122" ht="13.5" customHeight="1" x14ac:dyDescent="0.2"/>
    <row r="119" spans="34:122" ht="13.5" customHeight="1" x14ac:dyDescent="0.2"/>
    <row r="120" spans="34:122" ht="13.5" customHeight="1" x14ac:dyDescent="0.2">
      <c r="AH120" s="320"/>
    </row>
    <row r="121" spans="34:122" ht="13.5" customHeight="1" x14ac:dyDescent="0.2">
      <c r="AH121" s="320"/>
    </row>
    <row r="122" spans="34:122" ht="13.5" customHeight="1" x14ac:dyDescent="0.2"/>
    <row r="123" spans="34:122" ht="13.5" customHeight="1" x14ac:dyDescent="0.2"/>
    <row r="124" spans="34:122" ht="13.5" customHeight="1" x14ac:dyDescent="0.2"/>
    <row r="125" spans="34:122" ht="13.5" customHeight="1" x14ac:dyDescent="0.2">
      <c r="DR125" s="320" t="s">
        <v>546</v>
      </c>
    </row>
  </sheetData>
  <sheetProtection algorithmName="SHA-512" hashValue="VWaiGoZFM0fBckYtQ3BFJGGixYEaTC66ols94k0de21Ev9qJnQPWquYP7k49H4q5AYCmjpEd4Q80QzjrA3CyGw==" saltValue="BYhENeXnuu+S8o9yGwHwvA==" spinCount="100000" sheet="1" objects="1" scenarios="1"/>
  <dataConsolidate/>
  <phoneticPr fontId="45"/>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DA869-C882-4AA8-A068-09542607097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53" customWidth="1"/>
    <col min="35" max="122" width="2.453125" style="320" customWidth="1"/>
    <col min="123" max="16384" width="2.453125" style="320" hidden="1"/>
  </cols>
  <sheetData>
    <row r="1" spans="2:34" ht="13.5" customHeight="1" x14ac:dyDescent="0.2">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row>
    <row r="2" spans="2:34" ht="13" x14ac:dyDescent="0.2">
      <c r="S2" s="320"/>
      <c r="AH2" s="320"/>
    </row>
    <row r="3" spans="2:34" ht="13" x14ac:dyDescent="0.2">
      <c r="C3" s="320"/>
      <c r="D3" s="320"/>
      <c r="E3" s="320"/>
      <c r="F3" s="320"/>
      <c r="G3" s="320"/>
      <c r="H3" s="320"/>
      <c r="I3" s="320"/>
      <c r="J3" s="320"/>
      <c r="K3" s="320"/>
      <c r="L3" s="320"/>
      <c r="M3" s="320"/>
      <c r="N3" s="320"/>
      <c r="O3" s="320"/>
      <c r="P3" s="320"/>
      <c r="Q3" s="320"/>
      <c r="R3" s="320"/>
      <c r="S3" s="320"/>
      <c r="U3" s="320"/>
      <c r="V3" s="320"/>
      <c r="W3" s="320"/>
      <c r="X3" s="320"/>
      <c r="Y3" s="320"/>
      <c r="Z3" s="320"/>
      <c r="AA3" s="320"/>
      <c r="AB3" s="320"/>
      <c r="AC3" s="320"/>
      <c r="AD3" s="320"/>
      <c r="AE3" s="320"/>
      <c r="AF3" s="320"/>
      <c r="AG3" s="320"/>
      <c r="AH3" s="320"/>
    </row>
    <row r="4" spans="2:34" ht="13" x14ac:dyDescent="0.2"/>
    <row r="5" spans="2:34" ht="13" x14ac:dyDescent="0.2"/>
    <row r="6" spans="2:34" ht="13" x14ac:dyDescent="0.2"/>
    <row r="7" spans="2:34" ht="13" x14ac:dyDescent="0.2"/>
    <row r="8" spans="2:34" ht="13" x14ac:dyDescent="0.2"/>
    <row r="9" spans="2:34" ht="13" x14ac:dyDescent="0.2">
      <c r="AH9" s="320"/>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320"/>
    </row>
    <row r="18" spans="12:34" ht="13" x14ac:dyDescent="0.2"/>
    <row r="19" spans="12:34" ht="13" x14ac:dyDescent="0.2"/>
    <row r="20" spans="12:34" ht="13" x14ac:dyDescent="0.2">
      <c r="AH20" s="320"/>
    </row>
    <row r="21" spans="12:34" ht="13" x14ac:dyDescent="0.2">
      <c r="AH21" s="320"/>
    </row>
    <row r="22" spans="12:34" ht="13" x14ac:dyDescent="0.2"/>
    <row r="23" spans="12:34" ht="13" x14ac:dyDescent="0.2"/>
    <row r="24" spans="12:34" ht="13" x14ac:dyDescent="0.2">
      <c r="Q24" s="320"/>
    </row>
    <row r="25" spans="12:34" ht="13" x14ac:dyDescent="0.2"/>
    <row r="26" spans="12:34" ht="13" x14ac:dyDescent="0.2"/>
    <row r="27" spans="12:34" ht="13" x14ac:dyDescent="0.2"/>
    <row r="28" spans="12:34" ht="13" x14ac:dyDescent="0.2">
      <c r="O28" s="320"/>
      <c r="T28" s="320"/>
      <c r="AH28" s="320"/>
    </row>
    <row r="29" spans="12:34" ht="13" x14ac:dyDescent="0.2"/>
    <row r="30" spans="12:34" ht="13" x14ac:dyDescent="0.2"/>
    <row r="31" spans="12:34" ht="13" x14ac:dyDescent="0.2">
      <c r="Q31" s="320"/>
    </row>
    <row r="32" spans="12:34" ht="13" x14ac:dyDescent="0.2">
      <c r="L32" s="320"/>
    </row>
    <row r="33" spans="2:34" ht="13" x14ac:dyDescent="0.2">
      <c r="C33" s="320"/>
      <c r="E33" s="320"/>
      <c r="G33" s="320"/>
      <c r="I33" s="320"/>
      <c r="X33" s="320"/>
    </row>
    <row r="34" spans="2:34" ht="13" x14ac:dyDescent="0.2">
      <c r="B34" s="320"/>
      <c r="P34" s="320"/>
      <c r="R34" s="320"/>
      <c r="T34" s="320"/>
    </row>
    <row r="35" spans="2:34" ht="13" x14ac:dyDescent="0.2">
      <c r="D35" s="320"/>
      <c r="W35" s="320"/>
      <c r="AC35" s="320"/>
      <c r="AD35" s="320"/>
      <c r="AE35" s="320"/>
      <c r="AF35" s="320"/>
      <c r="AG35" s="320"/>
      <c r="AH35" s="320"/>
    </row>
    <row r="36" spans="2:34" ht="13" x14ac:dyDescent="0.2">
      <c r="H36" s="320"/>
      <c r="J36" s="320"/>
      <c r="K36" s="320"/>
      <c r="M36" s="320"/>
      <c r="Y36" s="320"/>
      <c r="Z36" s="320"/>
      <c r="AA36" s="320"/>
      <c r="AB36" s="320"/>
      <c r="AC36" s="320"/>
      <c r="AD36" s="320"/>
      <c r="AE36" s="320"/>
      <c r="AF36" s="320"/>
      <c r="AG36" s="320"/>
      <c r="AH36" s="320"/>
    </row>
    <row r="37" spans="2:34" ht="13" x14ac:dyDescent="0.2">
      <c r="AH37" s="320"/>
    </row>
    <row r="38" spans="2:34" ht="13" x14ac:dyDescent="0.2">
      <c r="AG38" s="320"/>
      <c r="AH38" s="320"/>
    </row>
    <row r="39" spans="2:34" ht="13" x14ac:dyDescent="0.2"/>
    <row r="40" spans="2:34" ht="13" x14ac:dyDescent="0.2">
      <c r="X40" s="320"/>
    </row>
    <row r="41" spans="2:34" ht="13" x14ac:dyDescent="0.2">
      <c r="R41" s="320"/>
    </row>
    <row r="42" spans="2:34" ht="13" x14ac:dyDescent="0.2">
      <c r="W42" s="320"/>
    </row>
    <row r="43" spans="2:34" ht="13" x14ac:dyDescent="0.2">
      <c r="Y43" s="320"/>
      <c r="Z43" s="320"/>
      <c r="AA43" s="320"/>
      <c r="AB43" s="320"/>
      <c r="AC43" s="320"/>
      <c r="AD43" s="320"/>
      <c r="AE43" s="320"/>
      <c r="AF43" s="320"/>
      <c r="AG43" s="320"/>
      <c r="AH43" s="320"/>
    </row>
    <row r="44" spans="2:34" ht="13" x14ac:dyDescent="0.2">
      <c r="AH44" s="320"/>
    </row>
    <row r="45" spans="2:34" ht="13" x14ac:dyDescent="0.2">
      <c r="X45" s="320"/>
    </row>
    <row r="46" spans="2:34" ht="13" x14ac:dyDescent="0.2"/>
    <row r="47" spans="2:34" ht="13" x14ac:dyDescent="0.2"/>
    <row r="48" spans="2:34" ht="13" x14ac:dyDescent="0.2">
      <c r="W48" s="320"/>
      <c r="Y48" s="320"/>
      <c r="Z48" s="320"/>
      <c r="AA48" s="320"/>
      <c r="AB48" s="320"/>
      <c r="AC48" s="320"/>
      <c r="AD48" s="320"/>
      <c r="AE48" s="320"/>
      <c r="AF48" s="320"/>
      <c r="AG48" s="320"/>
      <c r="AH48" s="320"/>
    </row>
    <row r="49" spans="28:34" ht="13" x14ac:dyDescent="0.2"/>
    <row r="50" spans="28:34" ht="13" x14ac:dyDescent="0.2">
      <c r="AE50" s="320"/>
      <c r="AF50" s="320"/>
      <c r="AG50" s="320"/>
      <c r="AH50" s="320"/>
    </row>
    <row r="51" spans="28:34" ht="13" x14ac:dyDescent="0.2">
      <c r="AC51" s="320"/>
      <c r="AD51" s="320"/>
      <c r="AE51" s="320"/>
      <c r="AF51" s="320"/>
      <c r="AG51" s="320"/>
      <c r="AH51" s="320"/>
    </row>
    <row r="52" spans="28:34" ht="13" x14ac:dyDescent="0.2"/>
    <row r="53" spans="28:34" ht="13" x14ac:dyDescent="0.2">
      <c r="AF53" s="320"/>
      <c r="AG53" s="320"/>
      <c r="AH53" s="320"/>
    </row>
    <row r="54" spans="28:34" ht="13" x14ac:dyDescent="0.2">
      <c r="AH54" s="320"/>
    </row>
    <row r="55" spans="28:34" ht="13" x14ac:dyDescent="0.2"/>
    <row r="56" spans="28:34" ht="13" x14ac:dyDescent="0.2">
      <c r="AB56" s="320"/>
      <c r="AC56" s="320"/>
      <c r="AD56" s="320"/>
      <c r="AE56" s="320"/>
      <c r="AF56" s="320"/>
      <c r="AG56" s="320"/>
      <c r="AH56" s="320"/>
    </row>
    <row r="57" spans="28:34" ht="13" x14ac:dyDescent="0.2">
      <c r="AH57" s="320"/>
    </row>
    <row r="58" spans="28:34" ht="13" x14ac:dyDescent="0.2">
      <c r="AH58" s="320"/>
    </row>
    <row r="59" spans="28:34" ht="13" x14ac:dyDescent="0.2">
      <c r="AG59" s="320"/>
      <c r="AH59" s="320"/>
    </row>
    <row r="60" spans="28:34" ht="13" x14ac:dyDescent="0.2"/>
    <row r="61" spans="28:34" ht="13" x14ac:dyDescent="0.2"/>
    <row r="62" spans="28:34" ht="13" x14ac:dyDescent="0.2"/>
    <row r="63" spans="28:34" ht="13" x14ac:dyDescent="0.2">
      <c r="AH63" s="320"/>
    </row>
    <row r="64" spans="28:34" ht="13" x14ac:dyDescent="0.2">
      <c r="AG64" s="320"/>
      <c r="AH64" s="320"/>
    </row>
    <row r="65" spans="28:34" ht="13" x14ac:dyDescent="0.2"/>
    <row r="66" spans="28:34" ht="13" x14ac:dyDescent="0.2"/>
    <row r="67" spans="28:34" ht="13" x14ac:dyDescent="0.2"/>
    <row r="68" spans="28:34" ht="13" x14ac:dyDescent="0.2">
      <c r="AB68" s="320"/>
      <c r="AC68" s="320"/>
      <c r="AD68" s="320"/>
      <c r="AE68" s="320"/>
      <c r="AF68" s="320"/>
      <c r="AG68" s="320"/>
      <c r="AH68" s="320"/>
    </row>
    <row r="69" spans="28:34" ht="13" x14ac:dyDescent="0.2">
      <c r="AF69" s="320"/>
      <c r="AG69" s="320"/>
      <c r="AH69" s="320"/>
    </row>
    <row r="70" spans="28:34" ht="13" x14ac:dyDescent="0.2"/>
    <row r="71" spans="28:34" ht="13" x14ac:dyDescent="0.2"/>
    <row r="72" spans="28:34" ht="13" x14ac:dyDescent="0.2"/>
    <row r="73" spans="28:34" ht="13" x14ac:dyDescent="0.2"/>
    <row r="74" spans="28:34" ht="13" x14ac:dyDescent="0.2"/>
    <row r="75" spans="28:34" ht="13" x14ac:dyDescent="0.2">
      <c r="AH75" s="320"/>
    </row>
    <row r="76" spans="28:34" ht="13" x14ac:dyDescent="0.2">
      <c r="AF76" s="320"/>
      <c r="AG76" s="320"/>
      <c r="AH76" s="320"/>
    </row>
    <row r="77" spans="28:34" ht="13" x14ac:dyDescent="0.2">
      <c r="AG77" s="320"/>
      <c r="AH77" s="320"/>
    </row>
    <row r="78" spans="28:34" ht="13" x14ac:dyDescent="0.2"/>
    <row r="79" spans="28:34" ht="13" x14ac:dyDescent="0.2"/>
    <row r="80" spans="28:34" ht="13" x14ac:dyDescent="0.2"/>
    <row r="81" spans="25:34" ht="13" x14ac:dyDescent="0.2"/>
    <row r="82" spans="25:34" ht="13" x14ac:dyDescent="0.2">
      <c r="Y82" s="320"/>
    </row>
    <row r="83" spans="25:34" ht="13" x14ac:dyDescent="0.2">
      <c r="Y83" s="320"/>
      <c r="Z83" s="320"/>
      <c r="AA83" s="320"/>
      <c r="AB83" s="320"/>
      <c r="AC83" s="320"/>
      <c r="AD83" s="320"/>
      <c r="AE83" s="320"/>
      <c r="AF83" s="320"/>
      <c r="AG83" s="320"/>
      <c r="AH83" s="320"/>
    </row>
    <row r="84" spans="25:34" ht="13" x14ac:dyDescent="0.2"/>
    <row r="85" spans="25:34" ht="13" x14ac:dyDescent="0.2"/>
    <row r="86" spans="25:34" ht="13" x14ac:dyDescent="0.2"/>
    <row r="87" spans="25:34" ht="13" x14ac:dyDescent="0.2"/>
    <row r="88" spans="25:34" ht="13" x14ac:dyDescent="0.2">
      <c r="AH88" s="320"/>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320"/>
      <c r="AG94" s="320"/>
      <c r="AH94" s="320"/>
    </row>
    <row r="95" spans="25:34" ht="13.5" customHeight="1" x14ac:dyDescent="0.2">
      <c r="AH95" s="32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20"/>
    </row>
    <row r="102" spans="33:34" ht="13.5" customHeight="1" x14ac:dyDescent="0.2"/>
    <row r="103" spans="33:34" ht="13.5" customHeight="1" x14ac:dyDescent="0.2"/>
    <row r="104" spans="33:34" ht="13.5" customHeight="1" x14ac:dyDescent="0.2">
      <c r="AG104" s="320"/>
      <c r="AH104" s="32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20"/>
    </row>
    <row r="117" spans="34:122" ht="13.5" customHeight="1" x14ac:dyDescent="0.2"/>
    <row r="118" spans="34:122" ht="13.5" customHeight="1" x14ac:dyDescent="0.2"/>
    <row r="119" spans="34:122" ht="13.5" customHeight="1" x14ac:dyDescent="0.2"/>
    <row r="120" spans="34:122" ht="13.5" customHeight="1" x14ac:dyDescent="0.2">
      <c r="AH120" s="320"/>
    </row>
    <row r="121" spans="34:122" ht="13.5" customHeight="1" x14ac:dyDescent="0.2">
      <c r="AH121" s="320"/>
    </row>
    <row r="122" spans="34:122" ht="13.5" customHeight="1" x14ac:dyDescent="0.2"/>
    <row r="123" spans="34:122" ht="13.5" customHeight="1" x14ac:dyDescent="0.2"/>
    <row r="124" spans="34:122" ht="13.5" customHeight="1" x14ac:dyDescent="0.2"/>
    <row r="125" spans="34:122" ht="13.5" customHeight="1" x14ac:dyDescent="0.2">
      <c r="DR125" s="320" t="s">
        <v>546</v>
      </c>
    </row>
  </sheetData>
  <sheetProtection algorithmName="SHA-512" hashValue="UkO7Kz3n66xPiMXx+KcnuOerswVTBoEzOiVXsCIVhXUNOxGyXbxK5g/dfC57kCuADvVknLC17yYU9gbi8Hg8/Q==" saltValue="IuQ5anD2VeQ5CTyXGNaJcw==" spinCount="100000" sheet="1" objects="1" scenarios="1"/>
  <dataConsolidate/>
  <phoneticPr fontId="45"/>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3" customWidth="1"/>
    <col min="2" max="8" width="13.36328125" style="293" customWidth="1"/>
    <col min="9" max="16384" width="11.08984375" style="293"/>
  </cols>
  <sheetData>
    <row r="1" spans="1:8" x14ac:dyDescent="0.2">
      <c r="A1" s="97"/>
      <c r="B1" s="103"/>
      <c r="C1" s="107"/>
      <c r="D1" s="113"/>
      <c r="E1" s="123"/>
      <c r="F1" s="123"/>
      <c r="G1" s="123"/>
      <c r="H1" s="157"/>
    </row>
    <row r="2" spans="1:8" x14ac:dyDescent="0.2">
      <c r="A2" s="98"/>
      <c r="B2" s="104"/>
      <c r="C2" s="300"/>
      <c r="D2" s="114" t="s">
        <v>78</v>
      </c>
      <c r="E2" s="124"/>
      <c r="F2" s="308" t="s">
        <v>517</v>
      </c>
      <c r="G2" s="148"/>
      <c r="H2" s="158"/>
    </row>
    <row r="3" spans="1:8" x14ac:dyDescent="0.2">
      <c r="A3" s="114" t="s">
        <v>474</v>
      </c>
      <c r="B3" s="106"/>
      <c r="C3" s="301"/>
      <c r="D3" s="304">
        <v>76629</v>
      </c>
      <c r="E3" s="306"/>
      <c r="F3" s="309">
        <v>52068</v>
      </c>
      <c r="G3" s="311"/>
      <c r="H3" s="314"/>
    </row>
    <row r="4" spans="1:8" x14ac:dyDescent="0.2">
      <c r="A4" s="99"/>
      <c r="B4" s="105"/>
      <c r="C4" s="302"/>
      <c r="D4" s="305">
        <v>30206</v>
      </c>
      <c r="E4" s="307"/>
      <c r="F4" s="310">
        <v>26936</v>
      </c>
      <c r="G4" s="312"/>
      <c r="H4" s="315"/>
    </row>
    <row r="5" spans="1:8" x14ac:dyDescent="0.2">
      <c r="A5" s="114" t="s">
        <v>314</v>
      </c>
      <c r="B5" s="106"/>
      <c r="C5" s="301"/>
      <c r="D5" s="304">
        <v>57164</v>
      </c>
      <c r="E5" s="306"/>
      <c r="F5" s="309">
        <v>47161</v>
      </c>
      <c r="G5" s="311"/>
      <c r="H5" s="314"/>
    </row>
    <row r="6" spans="1:8" x14ac:dyDescent="0.2">
      <c r="A6" s="99"/>
      <c r="B6" s="105"/>
      <c r="C6" s="302"/>
      <c r="D6" s="305">
        <v>40469</v>
      </c>
      <c r="E6" s="307"/>
      <c r="F6" s="310">
        <v>24595</v>
      </c>
      <c r="G6" s="312"/>
      <c r="H6" s="315"/>
    </row>
    <row r="7" spans="1:8" x14ac:dyDescent="0.2">
      <c r="A7" s="114" t="s">
        <v>135</v>
      </c>
      <c r="B7" s="106"/>
      <c r="C7" s="301"/>
      <c r="D7" s="304">
        <v>39770</v>
      </c>
      <c r="E7" s="306"/>
      <c r="F7" s="309">
        <v>43423</v>
      </c>
      <c r="G7" s="311"/>
      <c r="H7" s="314"/>
    </row>
    <row r="8" spans="1:8" x14ac:dyDescent="0.2">
      <c r="A8" s="99"/>
      <c r="B8" s="105"/>
      <c r="C8" s="302"/>
      <c r="D8" s="305">
        <v>15042</v>
      </c>
      <c r="E8" s="307"/>
      <c r="F8" s="310">
        <v>22207</v>
      </c>
      <c r="G8" s="312"/>
      <c r="H8" s="315"/>
    </row>
    <row r="9" spans="1:8" x14ac:dyDescent="0.2">
      <c r="A9" s="114" t="s">
        <v>514</v>
      </c>
      <c r="B9" s="106"/>
      <c r="C9" s="301"/>
      <c r="D9" s="304">
        <v>33369</v>
      </c>
      <c r="E9" s="306"/>
      <c r="F9" s="309">
        <v>45265</v>
      </c>
      <c r="G9" s="311"/>
      <c r="H9" s="314"/>
    </row>
    <row r="10" spans="1:8" x14ac:dyDescent="0.2">
      <c r="A10" s="99"/>
      <c r="B10" s="105"/>
      <c r="C10" s="302"/>
      <c r="D10" s="305">
        <v>13006</v>
      </c>
      <c r="E10" s="307"/>
      <c r="F10" s="310">
        <v>22600</v>
      </c>
      <c r="G10" s="312"/>
      <c r="H10" s="315"/>
    </row>
    <row r="11" spans="1:8" x14ac:dyDescent="0.2">
      <c r="A11" s="114" t="s">
        <v>515</v>
      </c>
      <c r="B11" s="106"/>
      <c r="C11" s="301"/>
      <c r="D11" s="304">
        <v>29987</v>
      </c>
      <c r="E11" s="306"/>
      <c r="F11" s="309">
        <v>54621</v>
      </c>
      <c r="G11" s="311"/>
      <c r="H11" s="314"/>
    </row>
    <row r="12" spans="1:8" x14ac:dyDescent="0.2">
      <c r="A12" s="99"/>
      <c r="B12" s="105"/>
      <c r="C12" s="303"/>
      <c r="D12" s="305">
        <v>10377</v>
      </c>
      <c r="E12" s="307"/>
      <c r="F12" s="310">
        <v>30892</v>
      </c>
      <c r="G12" s="312"/>
      <c r="H12" s="315"/>
    </row>
    <row r="13" spans="1:8" x14ac:dyDescent="0.2">
      <c r="A13" s="114"/>
      <c r="B13" s="106"/>
      <c r="C13" s="301"/>
      <c r="D13" s="304">
        <v>47384</v>
      </c>
      <c r="E13" s="306"/>
      <c r="F13" s="309">
        <v>48508</v>
      </c>
      <c r="G13" s="313"/>
      <c r="H13" s="314"/>
    </row>
    <row r="14" spans="1:8" x14ac:dyDescent="0.2">
      <c r="A14" s="99"/>
      <c r="B14" s="105"/>
      <c r="C14" s="302"/>
      <c r="D14" s="305">
        <v>21820</v>
      </c>
      <c r="E14" s="307"/>
      <c r="F14" s="310">
        <v>25446</v>
      </c>
      <c r="G14" s="312"/>
      <c r="H14" s="315"/>
    </row>
    <row r="17" spans="1:11" x14ac:dyDescent="0.2">
      <c r="A17" s="293" t="s">
        <v>20</v>
      </c>
    </row>
    <row r="18" spans="1:11" x14ac:dyDescent="0.2">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2">
      <c r="A19" s="294" t="s">
        <v>85</v>
      </c>
      <c r="B19" s="294">
        <f>ROUND(VALUE(SUBSTITUTE(実質収支比率等に係る経年分析!F$48,"▲","-")),2)</f>
        <v>5.91</v>
      </c>
      <c r="C19" s="294">
        <f>ROUND(VALUE(SUBSTITUTE(実質収支比率等に係る経年分析!G$48,"▲","-")),2)</f>
        <v>5.68</v>
      </c>
      <c r="D19" s="294">
        <f>ROUND(VALUE(SUBSTITUTE(実質収支比率等に係る経年分析!H$48,"▲","-")),2)</f>
        <v>4.37</v>
      </c>
      <c r="E19" s="294">
        <f>ROUND(VALUE(SUBSTITUTE(実質収支比率等に係る経年分析!I$48,"▲","-")),2)</f>
        <v>3.14</v>
      </c>
      <c r="F19" s="294">
        <f>ROUND(VALUE(SUBSTITUTE(実質収支比率等に係る経年分析!J$48,"▲","-")),2)</f>
        <v>4.8499999999999996</v>
      </c>
    </row>
    <row r="20" spans="1:11" x14ac:dyDescent="0.2">
      <c r="A20" s="294" t="s">
        <v>31</v>
      </c>
      <c r="B20" s="294">
        <f>ROUND(VALUE(SUBSTITUTE(実質収支比率等に係る経年分析!F$47,"▲","-")),2)</f>
        <v>15.59</v>
      </c>
      <c r="C20" s="294">
        <f>ROUND(VALUE(SUBSTITUTE(実質収支比率等に係る経年分析!G$47,"▲","-")),2)</f>
        <v>19.260000000000002</v>
      </c>
      <c r="D20" s="294">
        <f>ROUND(VALUE(SUBSTITUTE(実質収支比率等に係る経年分析!H$47,"▲","-")),2)</f>
        <v>19.84</v>
      </c>
      <c r="E20" s="294">
        <f>ROUND(VALUE(SUBSTITUTE(実質収支比率等に係る経年分析!I$47,"▲","-")),2)</f>
        <v>18.93</v>
      </c>
      <c r="F20" s="294">
        <f>ROUND(VALUE(SUBSTITUTE(実質収支比率等に係る経年分析!J$47,"▲","-")),2)</f>
        <v>17.86</v>
      </c>
    </row>
    <row r="21" spans="1:11" x14ac:dyDescent="0.2">
      <c r="A21" s="294" t="s">
        <v>109</v>
      </c>
      <c r="B21" s="294">
        <f>IF(ISNUMBER(VALUE(SUBSTITUTE(実質収支比率等に係る経年分析!F$49,"▲","-"))),ROUND(VALUE(SUBSTITUTE(実質収支比率等に係る経年分析!F$49,"▲","-")),2),NA())</f>
        <v>5.48</v>
      </c>
      <c r="C21" s="294">
        <f>IF(ISNUMBER(VALUE(SUBSTITUTE(実質収支比率等に係る経年分析!G$49,"▲","-"))),ROUND(VALUE(SUBSTITUTE(実質収支比率等に係る経年分析!G$49,"▲","-")),2),NA())</f>
        <v>4.57</v>
      </c>
      <c r="D21" s="294">
        <f>IF(ISNUMBER(VALUE(SUBSTITUTE(実質収支比率等に係る経年分析!H$49,"▲","-"))),ROUND(VALUE(SUBSTITUTE(実質収支比率等に係る経年分析!H$49,"▲","-")),2),NA())</f>
        <v>-5</v>
      </c>
      <c r="E21" s="294">
        <f>IF(ISNUMBER(VALUE(SUBSTITUTE(実質収支比率等に係る経年分析!I$49,"▲","-"))),ROUND(VALUE(SUBSTITUTE(実質収支比率等に係る経年分析!I$49,"▲","-")),2),NA())</f>
        <v>-4.12</v>
      </c>
      <c r="F21" s="294">
        <f>IF(ISNUMBER(VALUE(SUBSTITUTE(実質収支比率等に係る経年分析!J$49,"▲","-"))),ROUND(VALUE(SUBSTITUTE(実質収支比率等に係る経年分析!J$49,"▲","-")),2),NA())</f>
        <v>-0.57999999999999996</v>
      </c>
    </row>
    <row r="24" spans="1:11" x14ac:dyDescent="0.2">
      <c r="A24" s="293" t="s">
        <v>97</v>
      </c>
    </row>
    <row r="25" spans="1:11" x14ac:dyDescent="0.2">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2">
      <c r="A26" s="295"/>
      <c r="B26" s="295" t="s">
        <v>110</v>
      </c>
      <c r="C26" s="295" t="s">
        <v>64</v>
      </c>
      <c r="D26" s="295" t="s">
        <v>110</v>
      </c>
      <c r="E26" s="295" t="s">
        <v>64</v>
      </c>
      <c r="F26" s="295" t="s">
        <v>110</v>
      </c>
      <c r="G26" s="295" t="s">
        <v>64</v>
      </c>
      <c r="H26" s="295" t="s">
        <v>110</v>
      </c>
      <c r="I26" s="295" t="s">
        <v>64</v>
      </c>
      <c r="J26" s="295" t="s">
        <v>110</v>
      </c>
      <c r="K26" s="295" t="s">
        <v>64</v>
      </c>
    </row>
    <row r="27" spans="1:11" x14ac:dyDescent="0.2">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#VALUE!</v>
      </c>
      <c r="C27" s="295" t="e">
        <f>IF(ROUND(VALUE(SUBSTITUTE(連結実質赤字比率に係る赤字・黒字の構成分析!F$43,"▲","-")),2)&gt;=0,ABS(ROUND(VALUE(SUBSTITUTE(連結実質赤字比率に係る赤字・黒字の構成分析!F$43,"▲","-")),2)),NA())</f>
        <v>#VALUE!</v>
      </c>
      <c r="D27" s="295" t="e">
        <f>IF(ROUND(VALUE(SUBSTITUTE(連結実質赤字比率に係る赤字・黒字の構成分析!G$43,"▲","-")),2)&lt;0,ABS(ROUND(VALUE(SUBSTITUTE(連結実質赤字比率に係る赤字・黒字の構成分析!G$43,"▲","-")),2)),NA())</f>
        <v>#VALUE!</v>
      </c>
      <c r="E27" s="295" t="e">
        <f>IF(ROUND(VALUE(SUBSTITUTE(連結実質赤字比率に係る赤字・黒字の構成分析!G$43,"▲","-")),2)&gt;=0,ABS(ROUND(VALUE(SUBSTITUTE(連結実質赤字比率に係る赤字・黒字の構成分析!G$43,"▲","-")),2)),NA())</f>
        <v>#VALUE!</v>
      </c>
      <c r="F27" s="295" t="e">
        <f>IF(ROUND(VALUE(SUBSTITUTE(連結実質赤字比率に係る赤字・黒字の構成分析!H$43,"▲","-")),2)&lt;0,ABS(ROUND(VALUE(SUBSTITUTE(連結実質赤字比率に係る赤字・黒字の構成分析!H$43,"▲","-")),2)),NA())</f>
        <v>#VALUE!</v>
      </c>
      <c r="G27" s="295" t="e">
        <f>IF(ROUND(VALUE(SUBSTITUTE(連結実質赤字比率に係る赤字・黒字の構成分析!H$43,"▲","-")),2)&gt;=0,ABS(ROUND(VALUE(SUBSTITUTE(連結実質赤字比率に係る赤字・黒字の構成分析!H$43,"▲","-")),2)),NA())</f>
        <v>#VALUE!</v>
      </c>
      <c r="H27" s="295" t="e">
        <f>IF(ROUND(VALUE(SUBSTITUTE(連結実質赤字比率に係る赤字・黒字の構成分析!I$43,"▲","-")),2)&lt;0,ABS(ROUND(VALUE(SUBSTITUTE(連結実質赤字比率に係る赤字・黒字の構成分析!I$43,"▲","-")),2)),NA())</f>
        <v>#VALUE!</v>
      </c>
      <c r="I27" s="295" t="e">
        <f>IF(ROUND(VALUE(SUBSTITUTE(連結実質赤字比率に係る赤字・黒字の構成分析!I$43,"▲","-")),2)&gt;=0,ABS(ROUND(VALUE(SUBSTITUTE(連結実質赤字比率に係る赤字・黒字の構成分析!I$43,"▲","-")),2)),NA())</f>
        <v>#VALUE!</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2">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2">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2">
      <c r="A30" s="295" t="e">
        <f>IF(連結実質赤字比率に係る赤字・黒字の構成分析!C$40="",NA(),連結実質赤字比率に係る赤字・黒字の構成分析!C$40)</f>
        <v>#N/A</v>
      </c>
      <c r="B30" s="295" t="e">
        <f>IF(ROUND(VALUE(SUBSTITUTE(連結実質赤字比率に係る赤字・黒字の構成分析!F$40,"▲","-")),2)&lt;0,ABS(ROUND(VALUE(SUBSTITUTE(連結実質赤字比率に係る赤字・黒字の構成分析!F$40,"▲","-")),2)),NA())</f>
        <v>#VALUE!</v>
      </c>
      <c r="C30" s="295" t="e">
        <f>IF(ROUND(VALUE(SUBSTITUTE(連結実質赤字比率に係る赤字・黒字の構成分析!F$40,"▲","-")),2)&gt;=0,ABS(ROUND(VALUE(SUBSTITUTE(連結実質赤字比率に係る赤字・黒字の構成分析!F$40,"▲","-")),2)),NA())</f>
        <v>#VALUE!</v>
      </c>
      <c r="D30" s="295" t="e">
        <f>IF(ROUND(VALUE(SUBSTITUTE(連結実質赤字比率に係る赤字・黒字の構成分析!G$40,"▲","-")),2)&lt;0,ABS(ROUND(VALUE(SUBSTITUTE(連結実質赤字比率に係る赤字・黒字の構成分析!G$40,"▲","-")),2)),NA())</f>
        <v>#VALUE!</v>
      </c>
      <c r="E30" s="295" t="e">
        <f>IF(ROUND(VALUE(SUBSTITUTE(連結実質赤字比率に係る赤字・黒字の構成分析!G$40,"▲","-")),2)&gt;=0,ABS(ROUND(VALUE(SUBSTITUTE(連結実質赤字比率に係る赤字・黒字の構成分析!G$40,"▲","-")),2)),NA())</f>
        <v>#VALUE!</v>
      </c>
      <c r="F30" s="295" t="e">
        <f>IF(ROUND(VALUE(SUBSTITUTE(連結実質赤字比率に係る赤字・黒字の構成分析!H$40,"▲","-")),2)&lt;0,ABS(ROUND(VALUE(SUBSTITUTE(連結実質赤字比率に係る赤字・黒字の構成分析!H$40,"▲","-")),2)),NA())</f>
        <v>#VALUE!</v>
      </c>
      <c r="G30" s="295" t="e">
        <f>IF(ROUND(VALUE(SUBSTITUTE(連結実質赤字比率に係る赤字・黒字の構成分析!H$40,"▲","-")),2)&gt;=0,ABS(ROUND(VALUE(SUBSTITUTE(連結実質赤字比率に係る赤字・黒字の構成分析!H$40,"▲","-")),2)),NA())</f>
        <v>#VALUE!</v>
      </c>
      <c r="H30" s="295" t="e">
        <f>IF(ROUND(VALUE(SUBSTITUTE(連結実質赤字比率に係る赤字・黒字の構成分析!I$40,"▲","-")),2)&lt;0,ABS(ROUND(VALUE(SUBSTITUTE(連結実質赤字比率に係る赤字・黒字の構成分析!I$40,"▲","-")),2)),NA())</f>
        <v>#VALUE!</v>
      </c>
      <c r="I30" s="295" t="e">
        <f>IF(ROUND(VALUE(SUBSTITUTE(連結実質赤字比率に係る赤字・黒字の構成分析!I$40,"▲","-")),2)&gt;=0,ABS(ROUND(VALUE(SUBSTITUTE(連結実質赤字比率に係る赤字・黒字の構成分析!I$40,"▲","-")),2)),NA())</f>
        <v>#VALUE!</v>
      </c>
      <c r="J30" s="295" t="e">
        <f>IF(ROUND(VALUE(SUBSTITUTE(連結実質赤字比率に係る赤字・黒字の構成分析!J$40,"▲","-")),2)&lt;0,ABS(ROUND(VALUE(SUBSTITUTE(連結実質赤字比率に係る赤字・黒字の構成分析!J$40,"▲","-")),2)),NA())</f>
        <v>#VALUE!</v>
      </c>
      <c r="K30" s="295" t="e">
        <f>IF(ROUND(VALUE(SUBSTITUTE(連結実質赤字比率に係る赤字・黒字の構成分析!J$40,"▲","-")),2)&gt;=0,ABS(ROUND(VALUE(SUBSTITUTE(連結実質赤字比率に係る赤字・黒字の構成分析!J$40,"▲","-")),2)),NA())</f>
        <v>#VALUE!</v>
      </c>
    </row>
    <row r="31" spans="1:11" x14ac:dyDescent="0.2">
      <c r="A31" s="295" t="str">
        <f>IF(連結実質赤字比率に係る赤字・黒字の構成分析!C$39="",NA(),連結実質赤字比率に係る赤字・黒字の構成分析!C$39)</f>
        <v>柴田町後期高齢者医療特別会計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0.01</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0.01</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0.08</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0.06</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0.05</v>
      </c>
    </row>
    <row r="32" spans="1:11" x14ac:dyDescent="0.2">
      <c r="A32" s="295" t="str">
        <f>IF(連結実質赤字比率に係る赤字・黒字の構成分析!C$38="",NA(),連結実質赤字比率に係る赤字・黒字の構成分析!C$38)</f>
        <v>柴田町国民健康保険事業特別会計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0.48</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0.61</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0.13</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0.19</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7.0000000000000007E-2</v>
      </c>
    </row>
    <row r="33" spans="1:16" x14ac:dyDescent="0.2">
      <c r="A33" s="295" t="str">
        <f>IF(連結実質赤字比率に係る赤字・黒字の構成分析!C$37="",NA(),連結実質赤字比率に係る赤字・黒字の構成分析!C$37)</f>
        <v>柴田町介護保険特別会計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2.75</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2.58</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3.37</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3.8</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3.28</v>
      </c>
    </row>
    <row r="34" spans="1:16" x14ac:dyDescent="0.2">
      <c r="A34" s="295" t="str">
        <f>IF(連結実質赤字比率に係る赤字・黒字の構成分析!C$36="",NA(),連結実質赤字比率に係る赤字・黒字の構成分析!C$36)</f>
        <v>一般会計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5.9</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5.68</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4.37</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3.14</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4.84</v>
      </c>
    </row>
    <row r="35" spans="1:16" x14ac:dyDescent="0.2">
      <c r="A35" s="295" t="str">
        <f>IF(連結実質赤字比率に係る赤字・黒字の構成分析!C$35="",NA(),連結実質赤字比率に係る赤字・黒字の構成分析!C$35)</f>
        <v>柴田町下水道事業会計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0.61</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3.25</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4.4000000000000004</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5.81</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6.71</v>
      </c>
    </row>
    <row r="36" spans="1:16" x14ac:dyDescent="0.2">
      <c r="A36" s="295" t="str">
        <f>IF(連結実質赤字比率に係る赤字・黒字の構成分析!C$34="",NA(),連結実質赤字比率に係る赤字・黒字の構成分析!C$34)</f>
        <v>柴田町水道事業会計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18.11</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18.690000000000001</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20.239999999999998</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20.95</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21.39</v>
      </c>
    </row>
    <row r="39" spans="1:16" x14ac:dyDescent="0.2">
      <c r="A39" s="293" t="s">
        <v>10</v>
      </c>
    </row>
    <row r="40" spans="1:16" x14ac:dyDescent="0.2">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2">
      <c r="A41" s="296"/>
      <c r="B41" s="296" t="s">
        <v>111</v>
      </c>
      <c r="C41" s="296"/>
      <c r="D41" s="296" t="s">
        <v>113</v>
      </c>
      <c r="E41" s="296" t="s">
        <v>111</v>
      </c>
      <c r="F41" s="296"/>
      <c r="G41" s="296" t="s">
        <v>113</v>
      </c>
      <c r="H41" s="296" t="s">
        <v>111</v>
      </c>
      <c r="I41" s="296"/>
      <c r="J41" s="296" t="s">
        <v>113</v>
      </c>
      <c r="K41" s="296" t="s">
        <v>111</v>
      </c>
      <c r="L41" s="296"/>
      <c r="M41" s="296" t="s">
        <v>113</v>
      </c>
      <c r="N41" s="296" t="s">
        <v>111</v>
      </c>
      <c r="O41" s="296"/>
      <c r="P41" s="296" t="s">
        <v>113</v>
      </c>
    </row>
    <row r="42" spans="1:16" x14ac:dyDescent="0.2">
      <c r="A42" s="296" t="s">
        <v>115</v>
      </c>
      <c r="B42" s="296"/>
      <c r="C42" s="296"/>
      <c r="D42" s="296">
        <f>'実質公債費比率（分子）の構造'!K$52</f>
        <v>1549</v>
      </c>
      <c r="E42" s="296"/>
      <c r="F42" s="296"/>
      <c r="G42" s="296">
        <f>'実質公債費比率（分子）の構造'!L$52</f>
        <v>1451</v>
      </c>
      <c r="H42" s="296"/>
      <c r="I42" s="296"/>
      <c r="J42" s="296">
        <f>'実質公債費比率（分子）の構造'!M$52</f>
        <v>1476</v>
      </c>
      <c r="K42" s="296"/>
      <c r="L42" s="296"/>
      <c r="M42" s="296">
        <f>'実質公債費比率（分子）の構造'!N$52</f>
        <v>1446</v>
      </c>
      <c r="N42" s="296"/>
      <c r="O42" s="296"/>
      <c r="P42" s="296">
        <f>'実質公債費比率（分子）の構造'!O$52</f>
        <v>1545</v>
      </c>
    </row>
    <row r="43" spans="1:16" x14ac:dyDescent="0.2">
      <c r="A43" s="296" t="s">
        <v>44</v>
      </c>
      <c r="B43" s="296" t="str">
        <f>'実質公債費比率（分子）の構造'!K$51</f>
        <v>-</v>
      </c>
      <c r="C43" s="296"/>
      <c r="D43" s="296"/>
      <c r="E43" s="296" t="str">
        <f>'実質公債費比率（分子）の構造'!L$51</f>
        <v>-</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2">
      <c r="A44" s="296" t="s">
        <v>39</v>
      </c>
      <c r="B44" s="296">
        <f>'実質公債費比率（分子）の構造'!K$50</f>
        <v>8</v>
      </c>
      <c r="C44" s="296"/>
      <c r="D44" s="296"/>
      <c r="E44" s="296">
        <f>'実質公債費比率（分子）の構造'!L$50</f>
        <v>7</v>
      </c>
      <c r="F44" s="296"/>
      <c r="G44" s="296"/>
      <c r="H44" s="296">
        <f>'実質公債費比率（分子）の構造'!M$50</f>
        <v>5</v>
      </c>
      <c r="I44" s="296"/>
      <c r="J44" s="296"/>
      <c r="K44" s="296">
        <f>'実質公債費比率（分子）の構造'!N$50</f>
        <v>4</v>
      </c>
      <c r="L44" s="296"/>
      <c r="M44" s="296"/>
      <c r="N44" s="296">
        <f>'実質公債費比率（分子）の構造'!O$50</f>
        <v>5</v>
      </c>
      <c r="O44" s="296"/>
      <c r="P44" s="296"/>
    </row>
    <row r="45" spans="1:16" x14ac:dyDescent="0.2">
      <c r="A45" s="296" t="s">
        <v>0</v>
      </c>
      <c r="B45" s="296">
        <f>'実質公債費比率（分子）の構造'!K$49</f>
        <v>243</v>
      </c>
      <c r="C45" s="296"/>
      <c r="D45" s="296"/>
      <c r="E45" s="296">
        <f>'実質公債費比率（分子）の構造'!L$49</f>
        <v>255</v>
      </c>
      <c r="F45" s="296"/>
      <c r="G45" s="296"/>
      <c r="H45" s="296">
        <f>'実質公債費比率（分子）の構造'!M$49</f>
        <v>279</v>
      </c>
      <c r="I45" s="296"/>
      <c r="J45" s="296"/>
      <c r="K45" s="296">
        <f>'実質公債費比率（分子）の構造'!N$49</f>
        <v>285</v>
      </c>
      <c r="L45" s="296"/>
      <c r="M45" s="296"/>
      <c r="N45" s="296">
        <f>'実質公債費比率（分子）の構造'!O$49</f>
        <v>296</v>
      </c>
      <c r="O45" s="296"/>
      <c r="P45" s="296"/>
    </row>
    <row r="46" spans="1:16" x14ac:dyDescent="0.2">
      <c r="A46" s="296" t="s">
        <v>37</v>
      </c>
      <c r="B46" s="296">
        <f>'実質公債費比率（分子）の構造'!K$48</f>
        <v>263</v>
      </c>
      <c r="C46" s="296"/>
      <c r="D46" s="296"/>
      <c r="E46" s="296">
        <f>'実質公債費比率（分子）の構造'!L$48</f>
        <v>148</v>
      </c>
      <c r="F46" s="296"/>
      <c r="G46" s="296"/>
      <c r="H46" s="296">
        <f>'実質公債費比率（分子）の構造'!M$48</f>
        <v>161</v>
      </c>
      <c r="I46" s="296"/>
      <c r="J46" s="296"/>
      <c r="K46" s="296">
        <f>'実質公債費比率（分子）の構造'!N$48</f>
        <v>180</v>
      </c>
      <c r="L46" s="296"/>
      <c r="M46" s="296"/>
      <c r="N46" s="296">
        <f>'実質公債費比率（分子）の構造'!O$48</f>
        <v>342</v>
      </c>
      <c r="O46" s="296"/>
      <c r="P46" s="296"/>
    </row>
    <row r="47" spans="1:16" x14ac:dyDescent="0.2">
      <c r="A47" s="296" t="s">
        <v>30</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2">
      <c r="A48" s="296" t="s">
        <v>25</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2">
      <c r="A49" s="296" t="s">
        <v>21</v>
      </c>
      <c r="B49" s="296">
        <f>'実質公債費比率（分子）の構造'!K$45</f>
        <v>1294</v>
      </c>
      <c r="C49" s="296"/>
      <c r="D49" s="296"/>
      <c r="E49" s="296">
        <f>'実質公債費比率（分子）の構造'!L$45</f>
        <v>1368</v>
      </c>
      <c r="F49" s="296"/>
      <c r="G49" s="296"/>
      <c r="H49" s="296">
        <f>'実質公債費比率（分子）の構造'!M$45</f>
        <v>1472</v>
      </c>
      <c r="I49" s="296"/>
      <c r="J49" s="296"/>
      <c r="K49" s="296">
        <f>'実質公債費比率（分子）の構造'!N$45</f>
        <v>1438</v>
      </c>
      <c r="L49" s="296"/>
      <c r="M49" s="296"/>
      <c r="N49" s="296">
        <f>'実質公債費比率（分子）の構造'!O$45</f>
        <v>1498</v>
      </c>
      <c r="O49" s="296"/>
      <c r="P49" s="296"/>
    </row>
    <row r="50" spans="1:16" x14ac:dyDescent="0.2">
      <c r="A50" s="296" t="s">
        <v>52</v>
      </c>
      <c r="B50" s="296" t="e">
        <f>NA()</f>
        <v>#N/A</v>
      </c>
      <c r="C50" s="296">
        <f>IF(ISNUMBER('実質公債費比率（分子）の構造'!K$53),'実質公債費比率（分子）の構造'!K$53,NA())</f>
        <v>259</v>
      </c>
      <c r="D50" s="296" t="e">
        <f>NA()</f>
        <v>#N/A</v>
      </c>
      <c r="E50" s="296" t="e">
        <f>NA()</f>
        <v>#N/A</v>
      </c>
      <c r="F50" s="296">
        <f>IF(ISNUMBER('実質公債費比率（分子）の構造'!L$53),'実質公債費比率（分子）の構造'!L$53,NA())</f>
        <v>327</v>
      </c>
      <c r="G50" s="296" t="e">
        <f>NA()</f>
        <v>#N/A</v>
      </c>
      <c r="H50" s="296" t="e">
        <f>NA()</f>
        <v>#N/A</v>
      </c>
      <c r="I50" s="296">
        <f>IF(ISNUMBER('実質公債費比率（分子）の構造'!M$53),'実質公債費比率（分子）の構造'!M$53,NA())</f>
        <v>441</v>
      </c>
      <c r="J50" s="296" t="e">
        <f>NA()</f>
        <v>#N/A</v>
      </c>
      <c r="K50" s="296" t="e">
        <f>NA()</f>
        <v>#N/A</v>
      </c>
      <c r="L50" s="296">
        <f>IF(ISNUMBER('実質公債費比率（分子）の構造'!N$53),'実質公債費比率（分子）の構造'!N$53,NA())</f>
        <v>461</v>
      </c>
      <c r="M50" s="296" t="e">
        <f>NA()</f>
        <v>#N/A</v>
      </c>
      <c r="N50" s="296" t="e">
        <f>NA()</f>
        <v>#N/A</v>
      </c>
      <c r="O50" s="296">
        <f>IF(ISNUMBER('実質公債費比率（分子）の構造'!O$53),'実質公債費比率（分子）の構造'!O$53,NA())</f>
        <v>596</v>
      </c>
      <c r="P50" s="296" t="e">
        <f>NA()</f>
        <v>#N/A</v>
      </c>
    </row>
    <row r="53" spans="1:16" x14ac:dyDescent="0.2">
      <c r="A53" s="293" t="s">
        <v>116</v>
      </c>
    </row>
    <row r="54" spans="1:16" x14ac:dyDescent="0.2">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2">
      <c r="A55" s="295"/>
      <c r="B55" s="295" t="s">
        <v>120</v>
      </c>
      <c r="C55" s="295"/>
      <c r="D55" s="295" t="s">
        <v>123</v>
      </c>
      <c r="E55" s="295" t="s">
        <v>120</v>
      </c>
      <c r="F55" s="295"/>
      <c r="G55" s="295" t="s">
        <v>123</v>
      </c>
      <c r="H55" s="295" t="s">
        <v>120</v>
      </c>
      <c r="I55" s="295"/>
      <c r="J55" s="295" t="s">
        <v>123</v>
      </c>
      <c r="K55" s="295" t="s">
        <v>120</v>
      </c>
      <c r="L55" s="295"/>
      <c r="M55" s="295" t="s">
        <v>123</v>
      </c>
      <c r="N55" s="295" t="s">
        <v>120</v>
      </c>
      <c r="O55" s="295"/>
      <c r="P55" s="295" t="s">
        <v>123</v>
      </c>
    </row>
    <row r="56" spans="1:16" x14ac:dyDescent="0.2">
      <c r="A56" s="295" t="s">
        <v>41</v>
      </c>
      <c r="B56" s="295"/>
      <c r="C56" s="295"/>
      <c r="D56" s="295">
        <f>'将来負担比率（分子）の構造'!I$52</f>
        <v>14061</v>
      </c>
      <c r="E56" s="295"/>
      <c r="F56" s="295"/>
      <c r="G56" s="295">
        <f>'将来負担比率（分子）の構造'!J$52</f>
        <v>14139</v>
      </c>
      <c r="H56" s="295"/>
      <c r="I56" s="295"/>
      <c r="J56" s="295">
        <f>'将来負担比率（分子）の構造'!K$52</f>
        <v>13636</v>
      </c>
      <c r="K56" s="295"/>
      <c r="L56" s="295"/>
      <c r="M56" s="295">
        <f>'将来負担比率（分子）の構造'!L$52</f>
        <v>12867</v>
      </c>
      <c r="N56" s="295"/>
      <c r="O56" s="295"/>
      <c r="P56" s="295">
        <f>'将来負担比率（分子）の構造'!M$52</f>
        <v>12058</v>
      </c>
    </row>
    <row r="57" spans="1:16" x14ac:dyDescent="0.2">
      <c r="A57" s="295" t="s">
        <v>93</v>
      </c>
      <c r="B57" s="295"/>
      <c r="C57" s="295"/>
      <c r="D57" s="295">
        <f>'将来負担比率（分子）の構造'!I$51</f>
        <v>5017</v>
      </c>
      <c r="E57" s="295"/>
      <c r="F57" s="295"/>
      <c r="G57" s="295">
        <f>'将来負担比率（分子）の構造'!J$51</f>
        <v>4217</v>
      </c>
      <c r="H57" s="295"/>
      <c r="I57" s="295"/>
      <c r="J57" s="295">
        <f>'将来負担比率（分子）の構造'!K$51</f>
        <v>3377</v>
      </c>
      <c r="K57" s="295"/>
      <c r="L57" s="295"/>
      <c r="M57" s="295">
        <f>'将来負担比率（分子）の構造'!L$51</f>
        <v>2995</v>
      </c>
      <c r="N57" s="295"/>
      <c r="O57" s="295"/>
      <c r="P57" s="295">
        <f>'将来負担比率（分子）の構造'!M$51</f>
        <v>3388</v>
      </c>
    </row>
    <row r="58" spans="1:16" x14ac:dyDescent="0.2">
      <c r="A58" s="295" t="s">
        <v>90</v>
      </c>
      <c r="B58" s="295"/>
      <c r="C58" s="295"/>
      <c r="D58" s="295">
        <f>'将来負担比率（分子）の構造'!I$50</f>
        <v>4113</v>
      </c>
      <c r="E58" s="295"/>
      <c r="F58" s="295"/>
      <c r="G58" s="295">
        <f>'将来負担比率（分子）の構造'!J$50</f>
        <v>5146</v>
      </c>
      <c r="H58" s="295"/>
      <c r="I58" s="295"/>
      <c r="J58" s="295">
        <f>'将来負担比率（分子）の構造'!K$50</f>
        <v>5413</v>
      </c>
      <c r="K58" s="295"/>
      <c r="L58" s="295"/>
      <c r="M58" s="295">
        <f>'将来負担比率（分子）の構造'!L$50</f>
        <v>5309</v>
      </c>
      <c r="N58" s="295"/>
      <c r="O58" s="295"/>
      <c r="P58" s="295">
        <f>'将来負担比率（分子）の構造'!M$50</f>
        <v>5080</v>
      </c>
    </row>
    <row r="59" spans="1:16" x14ac:dyDescent="0.2">
      <c r="A59" s="295" t="s">
        <v>86</v>
      </c>
      <c r="B59" s="295">
        <f>'将来負担比率（分子）の構造'!I$49</f>
        <v>300</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f>'将来負担比率（分子）の構造'!M$49</f>
        <v>183</v>
      </c>
      <c r="O59" s="295"/>
      <c r="P59" s="295"/>
    </row>
    <row r="60" spans="1:16" x14ac:dyDescent="0.2">
      <c r="A60" s="295" t="s">
        <v>80</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2">
      <c r="A61" s="295" t="s">
        <v>73</v>
      </c>
      <c r="B61" s="295">
        <f>'将来負担比率（分子）の構造'!I$46</f>
        <v>6</v>
      </c>
      <c r="C61" s="295"/>
      <c r="D61" s="295"/>
      <c r="E61" s="295">
        <f>'将来負担比率（分子）の構造'!J$46</f>
        <v>6</v>
      </c>
      <c r="F61" s="295"/>
      <c r="G61" s="295"/>
      <c r="H61" s="295">
        <f>'将来負担比率（分子）の構造'!K$46</f>
        <v>4</v>
      </c>
      <c r="I61" s="295"/>
      <c r="J61" s="295"/>
      <c r="K61" s="295">
        <f>'将来負担比率（分子）の構造'!L$46</f>
        <v>7</v>
      </c>
      <c r="L61" s="295"/>
      <c r="M61" s="295"/>
      <c r="N61" s="295">
        <f>'将来負担比率（分子）の構造'!M$46</f>
        <v>7</v>
      </c>
      <c r="O61" s="295"/>
      <c r="P61" s="295"/>
    </row>
    <row r="62" spans="1:16" x14ac:dyDescent="0.2">
      <c r="A62" s="295" t="s">
        <v>74</v>
      </c>
      <c r="B62" s="295">
        <f>'将来負担比率（分子）の構造'!I$45</f>
        <v>1725</v>
      </c>
      <c r="C62" s="295"/>
      <c r="D62" s="295"/>
      <c r="E62" s="295">
        <f>'将来負担比率（分子）の構造'!J$45</f>
        <v>1702</v>
      </c>
      <c r="F62" s="295"/>
      <c r="G62" s="295"/>
      <c r="H62" s="295">
        <f>'将来負担比率（分子）の構造'!K$45</f>
        <v>1675</v>
      </c>
      <c r="I62" s="295"/>
      <c r="J62" s="295"/>
      <c r="K62" s="295">
        <f>'将来負担比率（分子）の構造'!L$45</f>
        <v>1634</v>
      </c>
      <c r="L62" s="295"/>
      <c r="M62" s="295"/>
      <c r="N62" s="295">
        <f>'将来負担比率（分子）の構造'!M$45</f>
        <v>1600</v>
      </c>
      <c r="O62" s="295"/>
      <c r="P62" s="295"/>
    </row>
    <row r="63" spans="1:16" x14ac:dyDescent="0.2">
      <c r="A63" s="295" t="s">
        <v>72</v>
      </c>
      <c r="B63" s="295">
        <f>'将来負担比率（分子）の構造'!I$44</f>
        <v>3165</v>
      </c>
      <c r="C63" s="295"/>
      <c r="D63" s="295"/>
      <c r="E63" s="295">
        <f>'将来負担比率（分子）の構造'!J$44</f>
        <v>2939</v>
      </c>
      <c r="F63" s="295"/>
      <c r="G63" s="295"/>
      <c r="H63" s="295">
        <f>'将来負担比率（分子）の構造'!K$44</f>
        <v>2687</v>
      </c>
      <c r="I63" s="295"/>
      <c r="J63" s="295"/>
      <c r="K63" s="295">
        <f>'将来負担比率（分子）の構造'!L$44</f>
        <v>2533</v>
      </c>
      <c r="L63" s="295"/>
      <c r="M63" s="295"/>
      <c r="N63" s="295">
        <f>'将来負担比率（分子）の構造'!M$44</f>
        <v>2369</v>
      </c>
      <c r="O63" s="295"/>
      <c r="P63" s="295"/>
    </row>
    <row r="64" spans="1:16" x14ac:dyDescent="0.2">
      <c r="A64" s="295" t="s">
        <v>70</v>
      </c>
      <c r="B64" s="295">
        <f>'将来負担比率（分子）の構造'!I$43</f>
        <v>3578</v>
      </c>
      <c r="C64" s="295"/>
      <c r="D64" s="295"/>
      <c r="E64" s="295">
        <f>'将来負担比率（分子）の構造'!J$43</f>
        <v>2852</v>
      </c>
      <c r="F64" s="295"/>
      <c r="G64" s="295"/>
      <c r="H64" s="295">
        <f>'将来負担比率（分子）の構造'!K$43</f>
        <v>1986</v>
      </c>
      <c r="I64" s="295"/>
      <c r="J64" s="295"/>
      <c r="K64" s="295">
        <f>'将来負担比率（分子）の構造'!L$43</f>
        <v>1750</v>
      </c>
      <c r="L64" s="295"/>
      <c r="M64" s="295"/>
      <c r="N64" s="295">
        <f>'将来負担比率（分子）の構造'!M$43</f>
        <v>2469</v>
      </c>
      <c r="O64" s="295"/>
      <c r="P64" s="295"/>
    </row>
    <row r="65" spans="1:16" x14ac:dyDescent="0.2">
      <c r="A65" s="295" t="s">
        <v>69</v>
      </c>
      <c r="B65" s="295">
        <f>'将来負担比率（分子）の構造'!I$42</f>
        <v>41</v>
      </c>
      <c r="C65" s="295"/>
      <c r="D65" s="295"/>
      <c r="E65" s="295">
        <f>'将来負担比率（分子）の構造'!J$42</f>
        <v>3189</v>
      </c>
      <c r="F65" s="295"/>
      <c r="G65" s="295"/>
      <c r="H65" s="295">
        <f>'将来負担比率（分子）の構造'!K$42</f>
        <v>3228</v>
      </c>
      <c r="I65" s="295"/>
      <c r="J65" s="295"/>
      <c r="K65" s="295">
        <f>'将来負担比率（分子）の構造'!L$42</f>
        <v>3346</v>
      </c>
      <c r="L65" s="295"/>
      <c r="M65" s="295"/>
      <c r="N65" s="295">
        <f>'将来負担比率（分子）の構造'!M$42</f>
        <v>3099</v>
      </c>
      <c r="O65" s="295"/>
      <c r="P65" s="295"/>
    </row>
    <row r="66" spans="1:16" x14ac:dyDescent="0.2">
      <c r="A66" s="295" t="s">
        <v>54</v>
      </c>
      <c r="B66" s="295">
        <f>'将来負担比率（分子）の構造'!I$41</f>
        <v>16659</v>
      </c>
      <c r="C66" s="295"/>
      <c r="D66" s="295"/>
      <c r="E66" s="295">
        <f>'将来負担比率（分子）の構造'!J$41</f>
        <v>17392</v>
      </c>
      <c r="F66" s="295"/>
      <c r="G66" s="295"/>
      <c r="H66" s="295">
        <f>'将来負担比率（分子）の構造'!K$41</f>
        <v>16636</v>
      </c>
      <c r="I66" s="295"/>
      <c r="J66" s="295"/>
      <c r="K66" s="295">
        <f>'将来負担比率（分子）の構造'!L$41</f>
        <v>15945</v>
      </c>
      <c r="L66" s="295"/>
      <c r="M66" s="295"/>
      <c r="N66" s="295">
        <f>'将来負担比率（分子）の構造'!M$41</f>
        <v>14896</v>
      </c>
      <c r="O66" s="295"/>
      <c r="P66" s="295"/>
    </row>
    <row r="67" spans="1:16" x14ac:dyDescent="0.2">
      <c r="A67" s="295" t="s">
        <v>95</v>
      </c>
      <c r="B67" s="295" t="e">
        <f>NA()</f>
        <v>#N/A</v>
      </c>
      <c r="C67" s="295">
        <f>IF(ISNUMBER('将来負担比率（分子）の構造'!I$53),IF('将来負担比率（分子）の構造'!I$53&lt;0,0,'将来負担比率（分子）の構造'!I$53),NA())</f>
        <v>2281</v>
      </c>
      <c r="D67" s="295" t="e">
        <f>NA()</f>
        <v>#N/A</v>
      </c>
      <c r="E67" s="295" t="e">
        <f>NA()</f>
        <v>#N/A</v>
      </c>
      <c r="F67" s="295">
        <f>IF(ISNUMBER('将来負担比率（分子）の構造'!J$53),IF('将来負担比率（分子）の構造'!J$53&lt;0,0,'将来負担比率（分子）の構造'!J$53),NA())</f>
        <v>4577</v>
      </c>
      <c r="G67" s="295" t="e">
        <f>NA()</f>
        <v>#N/A</v>
      </c>
      <c r="H67" s="295" t="e">
        <f>NA()</f>
        <v>#N/A</v>
      </c>
      <c r="I67" s="295">
        <f>IF(ISNUMBER('将来負担比率（分子）の構造'!K$53),IF('将来負担比率（分子）の構造'!K$53&lt;0,0,'将来負担比率（分子）の構造'!K$53),NA())</f>
        <v>3790</v>
      </c>
      <c r="J67" s="295" t="e">
        <f>NA()</f>
        <v>#N/A</v>
      </c>
      <c r="K67" s="295" t="e">
        <f>NA()</f>
        <v>#N/A</v>
      </c>
      <c r="L67" s="295">
        <f>IF(ISNUMBER('将来負担比率（分子）の構造'!L$53),IF('将来負担比率（分子）の構造'!L$53&lt;0,0,'将来負担比率（分子）の構造'!L$53),NA())</f>
        <v>4043</v>
      </c>
      <c r="M67" s="295" t="e">
        <f>NA()</f>
        <v>#N/A</v>
      </c>
      <c r="N67" s="295" t="e">
        <f>NA()</f>
        <v>#N/A</v>
      </c>
      <c r="O67" s="295">
        <f>IF(ISNUMBER('将来負担比率（分子）の構造'!M$53),IF('将来負担比率（分子）の構造'!M$53&lt;0,0,'将来負担比率（分子）の構造'!M$53),NA())</f>
        <v>4094</v>
      </c>
      <c r="P67" s="295" t="e">
        <f>NA()</f>
        <v>#N/A</v>
      </c>
    </row>
    <row r="70" spans="1:16" x14ac:dyDescent="0.2">
      <c r="A70" s="298" t="s">
        <v>124</v>
      </c>
      <c r="B70" s="298"/>
      <c r="C70" s="298"/>
      <c r="D70" s="298"/>
      <c r="E70" s="298"/>
      <c r="F70" s="298"/>
    </row>
    <row r="71" spans="1:16" x14ac:dyDescent="0.2">
      <c r="A71" s="297"/>
      <c r="B71" s="297" t="str">
        <f>基金残高に係る経年分析!F54</f>
        <v>R04</v>
      </c>
      <c r="C71" s="297" t="str">
        <f>基金残高に係る経年分析!G54</f>
        <v>R05</v>
      </c>
      <c r="D71" s="297" t="str">
        <f>基金残高に係る経年分析!H54</f>
        <v>R06</v>
      </c>
    </row>
    <row r="72" spans="1:16" x14ac:dyDescent="0.2">
      <c r="A72" s="297" t="s">
        <v>125</v>
      </c>
      <c r="B72" s="299">
        <f>基金残高に係る経年分析!F55</f>
        <v>1655</v>
      </c>
      <c r="C72" s="299">
        <f>基金残高に係る経年分析!G55</f>
        <v>1604</v>
      </c>
      <c r="D72" s="299">
        <f>基金残高に係る経年分析!H55</f>
        <v>1550</v>
      </c>
    </row>
    <row r="73" spans="1:16" x14ac:dyDescent="0.2">
      <c r="A73" s="297" t="s">
        <v>127</v>
      </c>
      <c r="B73" s="299">
        <f>基金残高に係る経年分析!F56</f>
        <v>357</v>
      </c>
      <c r="C73" s="299">
        <f>基金残高に係る経年分析!G56</f>
        <v>398</v>
      </c>
      <c r="D73" s="299">
        <f>基金残高に係る経年分析!H56</f>
        <v>452</v>
      </c>
    </row>
    <row r="74" spans="1:16" x14ac:dyDescent="0.2">
      <c r="A74" s="297" t="s">
        <v>129</v>
      </c>
      <c r="B74" s="299">
        <f>基金残高に係る経年分析!F57</f>
        <v>2607</v>
      </c>
      <c r="C74" s="299">
        <f>基金残高に係る経年分析!G57</f>
        <v>2502</v>
      </c>
      <c r="D74" s="299">
        <f>基金残高に係る経年分析!H57</f>
        <v>2284</v>
      </c>
    </row>
  </sheetData>
  <sheetProtection algorithmName="SHA-512" hashValue="81LFC4KOZpEG12r04JCbmzroXEtHvwKdOfsZ/fAUICJEyOCTIjZHiF15N95fbKZ0pxAW5rGzMQHMTPnEUG8ZMw==" saltValue="bxhDahno21zgj+X5mV25O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大竹　貴之</cp:lastModifiedBy>
  <dcterms:created xsi:type="dcterms:W3CDTF">2026-02-26T09:21:52Z</dcterms:created>
  <dcterms:modified xsi:type="dcterms:W3CDTF">2026-10-14T07:21:01Z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2026-03-15T23:19:54Z</vt:filetime>
  </property>
</Properties>
</file>