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20_丸森町○★\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36" i="10"/>
  <c r="CO35" i="10"/>
  <c r="BW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c r="BE35" i="10" s="1"/>
  <c r="BE36" i="10" s="1"/>
  <c r="BE37" i="10" s="1"/>
</calcChain>
</file>

<file path=xl/sharedStrings.xml><?xml version="1.0" encoding="utf-8"?>
<sst xmlns="http://schemas.openxmlformats.org/spreadsheetml/2006/main" count="1066" uniqueCount="604">
  <si>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</si>
  <si>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</si>
  <si>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</si>
  <si>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</si>
  <si>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</si>
  <si>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</si>
  <si>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</si>
  <si>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</si>
  <si>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</si>
  <si>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</si>
  <si>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</si>
  <si>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</si>
  <si>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</si>
  <si>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</si>
  <si>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</si>
  <si>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</si>
  <si>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</si>
  <si>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</si>
  <si>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</si>
  <si>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</si>
  <si>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</si>
  <si>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</si>
  <si>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</si>
  <si>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</si>
  <si>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</si>
  <si>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</si>
  <si>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</si>
  <si>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</si>
  <si>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</si>
  <si>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</si>
  <si>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</si>
  <si>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</si>
  <si>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</si>
  <si>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</si>
  <si>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</si>
  <si>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</si>
  <si>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</si>
  <si>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</si>
  <si>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</si>
  <si>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</si>
  <si>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</si>
  <si>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</si>
  <si>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</si>
  <si>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</si>
  <si>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</si>
  <si>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</si>
  <si>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</si>
  <si>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</si>
  <si>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</si>
  <si>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</si>
  <si>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</si>
  <si>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</si>
  <si>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</si>
  <si>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</si>
  <si>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</si>
  <si>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</si>
  <si>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</si>
  <si>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</si>
  <si>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</si>
  <si>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</si>
  <si>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</si>
  <si>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</si>
  <si>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</si>
  <si>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</si>
  <si>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</si>
  <si>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</si>
  <si>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</si>
  <si>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</si>
  <si>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</si>
  <si>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</si>
  <si>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</si>
  <si>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</si>
  <si>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</si>
  <si>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</si>
  <si>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</si>
  <si>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</si>
  <si>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</si>
  <si>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</si>
  <si>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</si>
  <si>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</si>
  <si>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</si>
  <si>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</si>
  <si>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</si>
  <si>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</si>
  <si>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</si>
  <si>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</si>
  <si>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</si>
  <si>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</si>
  <si>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</si>
  <si>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</si>
  <si>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</si>
  <si>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</si>
  <si>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</si>
  <si>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</si>
  <si>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</si>
  <si>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</si>
  <si>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</si>
  <si>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</si>
  <si>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</si>
  <si>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</si>
  <si>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</si>
  <si>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</si>
  <si>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</si>
  <si>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</si>
  <si>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</si>
  <si>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</si>
  <si>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</si>
  <si>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</si>
  <si>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</si>
  <si>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</si>
  <si>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</si>
  <si>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</si>
  <si>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</si>
  <si>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</si>
  <si>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</si>
  <si>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</si>
  <si>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</si>
  <si>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</si>
  <si>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</si>
  <si>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</si>
  <si>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</si>
  <si>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</si>
  <si>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</si>
  <si>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</si>
  <si>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</si>
  <si>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</si>
  <si>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</si>
  <si>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</si>
  <si>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</si>
  <si>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</si>
  <si>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</si>
  <si>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</si>
  <si>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</si>
  <si>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</si>
  <si>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</si>
  <si>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</si>
  <si>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</si>
  <si>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</si>
  <si>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</si>
  <si>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</si>
  <si>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</si>
  <si>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</si>
  <si>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</si>
  <si>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</si>
  <si>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</si>
  <si>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</si>
  <si>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</si>
  <si>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</si>
  <si>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</si>
  <si>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</si>
  <si>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</si>
  <si>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</si>
  <si>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</si>
  <si>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</si>
  <si>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</si>
  <si>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</si>
  <si>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</si>
  <si>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</si>
  <si>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</si>
  <si>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</si>
  <si>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</si>
  <si>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</si>
  <si>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</si>
  <si>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</si>
  <si>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</si>
  <si>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</si>
  <si>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</si>
  <si>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</si>
  <si>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</si>
  <si>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</si>
  <si>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</si>
  <si>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</si>
  <si>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</si>
  <si>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</si>
  <si>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</si>
  <si>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</si>
  <si>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</si>
  <si>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</si>
  <si>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</si>
  <si>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</si>
  <si>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</si>
  <si>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</si>
  <si>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</si>
  <si>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</si>
  <si>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</si>
  <si>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</si>
  <si>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</si>
  <si>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</si>
  <si>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</si>
  <si>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</si>
  <si>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</si>
  <si>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</si>
  <si>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</si>
  <si>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</si>
  <si>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</si>
  <si>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</si>
  <si>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</si>
  <si>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</si>
  <si>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</si>
  <si>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</si>
  <si>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</si>
  <si>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</si>
  <si>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</si>
  <si>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</si>
  <si>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</si>
  <si>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</si>
  <si>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</si>
  <si>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</si>
  <si>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</si>
  <si>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</si>
  <si>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</si>
  <si>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</si>
  <si>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</si>
  <si>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</si>
  <si>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</si>
  <si>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</si>
  <si>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</si>
  <si>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宮城県丸森町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</si>
  <si>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</si>
  <si>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</si>
  <si>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</si>
  <si>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</si>
  <si>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</si>
  <si>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</si>
  <si>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</si>
  <si>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</si>
  <si>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</si>
  <si>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</si>
  <si>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</si>
  <si>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</si>
  <si>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</si>
  <si>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</si>
  <si>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</si>
  <si>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</si>
  <si>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</si>
  <si>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</si>
  <si>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</si>
  <si>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</si>
  <si>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</si>
  <si>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</si>
  <si>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</si>
  <si>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</si>
  <si>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</si>
  <si>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</si>
  <si>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</si>
  <si>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</si>
  <si>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</si>
  <si>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</si>
  <si>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</si>
  <si>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</si>
  <si>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</si>
  <si>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</si>
  <si>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</si>
  <si>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</si>
  <si>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</si>
  <si>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</si>
  <si>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</si>
  <si>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</si>
  <si>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</si>
  <si>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</si>
  <si>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</si>
  <si>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</si>
  <si>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</si>
  <si>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</si>
  <si>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</si>
  <si>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</si>
  <si>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</si>
  <si>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</si>
  <si>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</si>
  <si>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</si>
  <si>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</si>
  <si>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</si>
  <si>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</si>
  <si>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</si>
  <si>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</si>
  <si>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</si>
  <si>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</si>
  <si>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</si>
  <si>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</si>
  <si>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</si>
  <si>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</si>
  <si>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</si>
  <si>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</si>
  <si>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</si>
  <si>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</si>
  <si>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</si>
  <si>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</si>
  <si>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</si>
  <si>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</si>
  <si>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</si>
  <si>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</si>
  <si>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</si>
  <si>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</si>
  <si>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</si>
  <si>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</si>
  <si>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</si>
  <si>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</si>
  <si>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</si>
  <si>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</si>
  <si>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</si>
  <si>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</si>
  <si>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</si>
  <si>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</si>
  <si>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</si>
  <si>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</si>
  <si>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</si>
  <si>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</si>
  <si>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</si>
  <si>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</si>
  <si>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</si>
  <si>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</si>
  <si>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</si>
  <si>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</si>
  <si>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</si>
  <si>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</si>
  <si>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</si>
  <si>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</si>
  <si>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</si>
  <si>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</si>
  <si>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</si>
  <si>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</si>
  <si>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</si>
  <si>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</si>
  <si>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</si>
  <si>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</si>
  <si>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</si>
  <si>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</si>
  <si>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</si>
  <si>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</si>
  <si>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</si>
  <si>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</si>
  <si>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</si>
  <si>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</si>
  <si>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</si>
  <si>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</si>
  <si>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</si>
  <si>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</si>
  <si>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</si>
  <si>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</si>
  <si>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</si>
  <si>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</si>
  <si>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</si>
  <si>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</si>
  <si>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</si>
  <si>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</si>
  <si>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</si>
  <si>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</si>
  <si>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</si>
  <si>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</si>
  <si>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</si>
  <si>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</si>
  <si>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</si>
  <si>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</si>
  <si>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</si>
  <si>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</si>
  <si>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</si>
  <si>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</si>
  <si>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</si>
  <si>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</si>
  <si>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</si>
  <si>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</si>
  <si>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</si>
  <si>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</si>
  <si>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</si>
  <si>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</si>
  <si>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</si>
  <si>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</si>
  <si>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</si>
  <si>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</si>
  <si>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宮城県丸森町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</si>
  <si>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</si>
  <si>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</si>
  <si>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</si>
  <si>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</si>
  <si>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</si>
  <si>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</si>
  <si>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</si>
  <si>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</si>
  <si>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</si>
  <si>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</si>
  <si>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</si>
  <si>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</si>
  <si>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</si>
  <si>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</si>
  <si>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</si>
  <si>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</si>
  <si>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</si>
  <si>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</si>
  <si>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</si>
  <si>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</si>
  <si>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</si>
  <si>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</si>
  <si>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</si>
  <si>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</si>
  <si>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</si>
  <si>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</si>
  <si>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</si>
  <si>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</si>
  <si>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</si>
  <si>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</si>
  <si>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</si>
  <si>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</si>
  <si>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</si>
  <si>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</si>
  <si>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丸森町国民健康保険特別会計</t>
    <phoneticPr fontId="5"/>
  </si>
  <si>
    <t>丸森町介護保険特別会計</t>
    <phoneticPr fontId="5"/>
  </si>
  <si>
    <t>丸森町後期高齢者医療特別会計</t>
    <phoneticPr fontId="5"/>
  </si>
  <si>
    <t>丸森町水道事業会計</t>
    <phoneticPr fontId="5"/>
  </si>
  <si>
    <t>法適用企業</t>
    <phoneticPr fontId="5"/>
  </si>
  <si>
    <t>丸森町病院事業会計</t>
    <phoneticPr fontId="5"/>
  </si>
  <si>
    <t>法適用企業</t>
    <phoneticPr fontId="5"/>
  </si>
  <si>
    <t>丸森町公共下水道事業特別会計</t>
    <phoneticPr fontId="5"/>
  </si>
  <si>
    <t>法非適用企業</t>
    <phoneticPr fontId="5"/>
  </si>
  <si>
    <t>丸森町農業集落排水事業特別会計</t>
    <phoneticPr fontId="5"/>
  </si>
  <si>
    <t>法非適用企業</t>
    <phoneticPr fontId="5"/>
  </si>
  <si>
    <t>丸森町宅地造成事業特別会計</t>
    <phoneticPr fontId="5"/>
  </si>
  <si>
    <t>丸森町工場団地造成事業特別会計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</si>
  <si>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</si>
  <si>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</si>
  <si>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</si>
  <si>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</si>
  <si>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</si>
  <si>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</si>
  <si>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</si>
  <si>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</si>
  <si>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</si>
  <si>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</si>
  <si>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</si>
  <si>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</si>
  <si>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</si>
  <si>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</si>
  <si>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</si>
  <si>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</si>
  <si>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</si>
  <si>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</si>
  <si>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</si>
  <si>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</si>
  <si>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</si>
  <si>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</si>
  <si>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</si>
  <si>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</si>
  <si>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</si>
  <si>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</si>
  <si>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</si>
  <si>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</si>
  <si>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</si>
  <si>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</si>
  <si>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</si>
  <si>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</si>
  <si>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</si>
  <si>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</si>
  <si>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</si>
  <si>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</si>
  <si>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</si>
  <si>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</si>
  <si>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</si>
  <si>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</si>
  <si>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</si>
  <si>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</si>
  <si>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</si>
  <si>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</si>
  <si>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</si>
  <si>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</si>
  <si>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</si>
  <si>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</si>
  <si>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</si>
  <si>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</si>
  <si>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</si>
  <si>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</si>
  <si>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</si>
  <si>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</si>
  <si>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</si>
  <si>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</si>
  <si>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</si>
  <si>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</si>
  <si>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</si>
  <si>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</si>
  <si>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丸森町公共下水道事業特別会計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</si>
  <si>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</si>
  <si>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</si>
  <si>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丸森町病院事業会計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</si>
  <si>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</si>
  <si>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</si>
  <si>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</si>
  <si>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</si>
  <si>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</si>
  <si>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</si>
  <si>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</si>
  <si>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</si>
  <si>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</si>
  <si>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</si>
  <si>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</si>
  <si>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</si>
  <si>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</si>
  <si>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</si>
  <si>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</si>
  <si>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</si>
  <si>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</si>
  <si>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</si>
  <si>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</si>
  <si>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</si>
  <si>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</si>
  <si>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</si>
  <si>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</si>
  <si>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</si>
  <si>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</si>
  <si>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</si>
  <si>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</si>
  <si>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</si>
  <si>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</si>
  <si>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</si>
  <si>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</si>
  <si>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</si>
  <si>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</si>
  <si>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</si>
  <si>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</si>
  <si>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</si>
  <si>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</si>
  <si>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</si>
  <si>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</si>
  <si>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</si>
  <si>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</si>
  <si>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</si>
  <si>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</si>
  <si>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</si>
  <si>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</si>
  <si>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</si>
  <si>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</si>
  <si>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</si>
  <si>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</si>
  <si>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</si>
  <si>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</si>
  <si>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</si>
  <si>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</si>
  <si>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</si>
  <si>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</si>
  <si>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</si>
  <si>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</si>
  <si>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</si>
  <si>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</si>
  <si>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</si>
  <si>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</si>
  <si>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</si>
  <si>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</si>
  <si>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</si>
  <si>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</si>
  <si>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</si>
  <si>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</si>
  <si>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</si>
  <si>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</si>
  <si>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</si>
  <si>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</si>
  <si>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</si>
  <si>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</si>
  <si>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</si>
  <si>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</si>
  <si>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</si>
  <si>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</si>
  <si>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</si>
  <si>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</si>
  <si>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</si>
  <si>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</si>
  <si>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</si>
  <si>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</si>
  <si>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</si>
  <si>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</si>
  <si>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</si>
  <si>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</si>
  <si>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</si>
  <si>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</si>
  <si>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</si>
  <si>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5.42</t>
  </si>
  <si>
    <t>▲ 67.24</t>
  </si>
  <si>
    <t>▲ 4.33</t>
  </si>
  <si>
    <t>一般会計</t>
  </si>
  <si>
    <t>丸森町病院事業会計</t>
  </si>
  <si>
    <t>丸森町公共下水道事業特別会計</t>
  </si>
  <si>
    <t>丸森町介護保険特別会計</t>
  </si>
  <si>
    <t>丸森町水道事業会計</t>
  </si>
  <si>
    <t>丸森町国民健康保険特別会計</t>
  </si>
  <si>
    <t>丸森町農業集落排水事業特別会計</t>
  </si>
  <si>
    <t>丸森町後期高齢者医療特別会計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</si>
  <si>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</si>
  <si>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</si>
  <si>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</si>
  <si>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</si>
  <si>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</si>
  <si>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</si>
  <si>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</si>
  <si>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</si>
  <si>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</si>
  <si>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仙南地域広域行政事務組合</t>
    <phoneticPr fontId="2"/>
  </si>
  <si>
    <t>宮城県市町村職員退職手当組合</t>
    <phoneticPr fontId="2"/>
  </si>
  <si>
    <t>宮城県市町村非常勤消防団員補償報酬組合</t>
    <phoneticPr fontId="2"/>
  </si>
  <si>
    <t>宮城県市町村自治振興センター</t>
    <phoneticPr fontId="2"/>
  </si>
  <si>
    <t>宮城県後期高齢者医療広域連合</t>
    <phoneticPr fontId="2"/>
  </si>
  <si>
    <t>宮城県後期高齢者医療事業会計</t>
    <phoneticPr fontId="2"/>
  </si>
  <si>
    <t>丸森町観光物産振興公社</t>
    <phoneticPr fontId="2"/>
  </si>
  <si>
    <t>一般財団法人</t>
    <phoneticPr fontId="2"/>
  </si>
  <si>
    <t>子育て支援対策推進基金</t>
    <phoneticPr fontId="5"/>
  </si>
  <si>
    <t>地域福祉基金</t>
    <phoneticPr fontId="2"/>
  </si>
  <si>
    <t>ふるさと応援基金</t>
    <phoneticPr fontId="2"/>
  </si>
  <si>
    <t>定住促進住宅基金</t>
    <phoneticPr fontId="2"/>
  </si>
  <si>
    <t>長寿社会対策基金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</si>
</sst>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624C-4A95-B280-5C9BCAD94B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74630</c:v>
                </c:pt>
                <c:pt idx="1">
                  <c:v>53179</c:v>
                </c:pt>
                <c:pt idx="2">
                  <c:v>113635</c:v>
                </c:pt>
                <c:pt idx="3">
                  <c:v>110771</c:v>
                </c:pt>
                <c:pt idx="4">
                  <c:v>349199</c:v>
                </c:pt>
              </c:numCache>
            </c:numRef>
          </c:val>
          <c:smooth val="0"/>
          <c:extLst>
            <c:ext xmlns:c16="http://schemas.microsoft.com/office/drawing/2014/chart" uri="{C3380CC4-5D6E-409C-BE32-E72D297353CC}">
              <c16:uniqueId val="{00000001-624C-4A95-B280-5C9BCAD94B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6.29</c:v>
                </c:pt>
                <c:pt idx="1">
                  <c:v>57.57</c:v>
                </c:pt>
                <c:pt idx="2">
                  <c:v>3.4</c:v>
                </c:pt>
                <c:pt idx="3">
                  <c:v>5.01</c:v>
                </c:pt>
                <c:pt idx="4">
                  <c:v>36.729999999999997</c:v>
                </c:pt>
              </c:numCache>
            </c:numRef>
          </c:val>
          <c:extLst>
            <c:ext xmlns:c16="http://schemas.microsoft.com/office/drawing/2014/chart" uri="{C3380CC4-5D6E-409C-BE32-E72D297353CC}">
              <c16:uniqueId val="{00000000-177E-4C3B-B848-026A4E39C6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23.04</c:v>
                </c:pt>
                <c:pt idx="1">
                  <c:v>27.15</c:v>
                </c:pt>
                <c:pt idx="2">
                  <c:v>38.61</c:v>
                </c:pt>
                <c:pt idx="3">
                  <c:v>32.61</c:v>
                </c:pt>
                <c:pt idx="4">
                  <c:v>34.020000000000003</c:v>
                </c:pt>
              </c:numCache>
            </c:numRef>
          </c:val>
          <c:extLst>
            <c:ext xmlns:c16="http://schemas.microsoft.com/office/drawing/2014/chart" uri="{C3380CC4-5D6E-409C-BE32-E72D297353CC}">
              <c16:uniqueId val="{00000001-177E-4C3B-B848-026A4E39C6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-5.42</c:v>
                </c:pt>
                <c:pt idx="1">
                  <c:v>51.16</c:v>
                </c:pt>
                <c:pt idx="2">
                  <c:v>-67.239999999999995</c:v>
                </c:pt>
                <c:pt idx="3">
                  <c:v>-4.33</c:v>
                </c:pt>
                <c:pt idx="4">
                  <c:v>29.81</c:v>
                </c:pt>
              </c:numCache>
            </c:numRef>
          </c:val>
          <c:smooth val="0"/>
          <c:extLst>
            <c:ext xmlns:c16="http://schemas.microsoft.com/office/drawing/2014/chart" uri="{C3380CC4-5D6E-409C-BE32-E72D297353CC}">
              <c16:uniqueId val="{00000002-177E-4C3B-B848-026A4E39C6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0.14000000000000001</c:v>
                </c:pt>
                <c:pt idx="4">
                  <c:v>#N/A</c:v>
                </c:pt>
                <c:pt idx="5">
                  <c:v>0</c:v>
                </c:pt>
                <c:pt idx="6">
                  <c:v>#N/A</c:v>
                </c:pt>
                <c:pt idx="7">
                  <c:v>0.01</c:v>
                </c:pt>
                <c:pt idx="8">
                  <c:v>#N/A</c:v>
                </c:pt>
                <c:pt idx="9">
                  <c:v>0</c:v>
                </c:pt>
              </c:numCache>
            </c:numRef>
          </c:val>
          <c:extLst>
            <c:ext xmlns:c16="http://schemas.microsoft.com/office/drawing/2014/chart" uri="{C3380CC4-5D6E-409C-BE32-E72D297353CC}">
              <c16:uniqueId val="{00000000-C2DF-49C5-9D5F-ECE988012F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DF-49C5-9D5F-ECE988012F60}"/>
            </c:ext>
          </c:extLst>
        </c:ser>
        <c:ser>
          <c:idx val="2"/>
          <c:order val="2"/>
          <c:tx>
            <c:strRef>
              <c:f>データシート!$A$29</c:f>
              <c:strCache>
                <c:ptCount val="1"/>
                <c:pt idx="0">
                  <c:v>丸森町後期高齢者医療特別会計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0.05</c:v>
                </c:pt>
                <c:pt idx="4">
                  <c:v>#N/A</c:v>
                </c:pt>
                <c:pt idx="5">
                  <c:v>0.06</c:v>
                </c:pt>
                <c:pt idx="6">
                  <c:v>#N/A</c:v>
                </c:pt>
                <c:pt idx="7">
                  <c:v>0.08</c:v>
                </c:pt>
                <c:pt idx="8">
                  <c:v>#N/A</c:v>
                </c:pt>
                <c:pt idx="9">
                  <c:v>0.09</c:v>
                </c:pt>
              </c:numCache>
            </c:numRef>
          </c:val>
          <c:extLst>
            <c:ext xmlns:c16="http://schemas.microsoft.com/office/drawing/2014/chart" uri="{C3380CC4-5D6E-409C-BE32-E72D297353CC}">
              <c16:uniqueId val="{00000002-C2DF-49C5-9D5F-ECE988012F60}"/>
            </c:ext>
          </c:extLst>
        </c:ser>
        <c:ser>
          <c:idx val="3"/>
          <c:order val="3"/>
          <c:tx>
            <c:strRef>
              <c:f>データシート!$A$30</c:f>
              <c:strCache>
                <c:ptCount val="1"/>
                <c:pt idx="0">
                  <c:v>丸森町農業集落排水事業特別会計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0.09</c:v>
                </c:pt>
                <c:pt idx="4">
                  <c:v>#N/A</c:v>
                </c:pt>
                <c:pt idx="5">
                  <c:v>0.56000000000000005</c:v>
                </c:pt>
                <c:pt idx="6">
                  <c:v>#N/A</c:v>
                </c:pt>
                <c:pt idx="7">
                  <c:v>0.36</c:v>
                </c:pt>
                <c:pt idx="8">
                  <c:v>#N/A</c:v>
                </c:pt>
                <c:pt idx="9">
                  <c:v>0.17</c:v>
                </c:pt>
              </c:numCache>
            </c:numRef>
          </c:val>
          <c:extLst>
            <c:ext xmlns:c16="http://schemas.microsoft.com/office/drawing/2014/chart" uri="{C3380CC4-5D6E-409C-BE32-E72D297353CC}">
              <c16:uniqueId val="{00000003-C2DF-49C5-9D5F-ECE988012F60}"/>
            </c:ext>
          </c:extLst>
        </c:ser>
        <c:ser>
          <c:idx val="4"/>
          <c:order val="4"/>
          <c:tx>
            <c:strRef>
              <c:f>データシート!$A$31</c:f>
              <c:strCache>
                <c:ptCount val="1"/>
                <c:pt idx="0">
                  <c:v>丸森町国民健康保険特別会計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1.08</c:v>
                </c:pt>
                <c:pt idx="2">
                  <c:v>#N/A</c:v>
                </c:pt>
                <c:pt idx="3">
                  <c:v>1.51</c:v>
                </c:pt>
                <c:pt idx="4">
                  <c:v>#N/A</c:v>
                </c:pt>
                <c:pt idx="5">
                  <c:v>1.92</c:v>
                </c:pt>
                <c:pt idx="6">
                  <c:v>#N/A</c:v>
                </c:pt>
                <c:pt idx="7">
                  <c:v>2.09</c:v>
                </c:pt>
                <c:pt idx="8">
                  <c:v>#N/A</c:v>
                </c:pt>
                <c:pt idx="9">
                  <c:v>1.56</c:v>
                </c:pt>
              </c:numCache>
            </c:numRef>
          </c:val>
          <c:extLst>
            <c:ext xmlns:c16="http://schemas.microsoft.com/office/drawing/2014/chart" uri="{C3380CC4-5D6E-409C-BE32-E72D297353CC}">
              <c16:uniqueId val="{00000004-C2DF-49C5-9D5F-ECE988012F60}"/>
            </c:ext>
          </c:extLst>
        </c:ser>
        <c:ser>
          <c:idx val="5"/>
          <c:order val="5"/>
          <c:tx>
            <c:strRef>
              <c:f>データシート!$A$32</c:f>
              <c:strCache>
                <c:ptCount val="1"/>
                <c:pt idx="0">
                  <c:v>丸森町水道事業会計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7.51</c:v>
                </c:pt>
                <c:pt idx="2">
                  <c:v>#N/A</c:v>
                </c:pt>
                <c:pt idx="3">
                  <c:v>4.0599999999999996</c:v>
                </c:pt>
                <c:pt idx="4">
                  <c:v>#N/A</c:v>
                </c:pt>
                <c:pt idx="5">
                  <c:v>3.77</c:v>
                </c:pt>
                <c:pt idx="6">
                  <c:v>#N/A</c:v>
                </c:pt>
                <c:pt idx="7">
                  <c:v>3.08</c:v>
                </c:pt>
                <c:pt idx="8">
                  <c:v>#N/A</c:v>
                </c:pt>
                <c:pt idx="9">
                  <c:v>3.29</c:v>
                </c:pt>
              </c:numCache>
            </c:numRef>
          </c:val>
          <c:extLst>
            <c:ext xmlns:c16="http://schemas.microsoft.com/office/drawing/2014/chart" uri="{C3380CC4-5D6E-409C-BE32-E72D297353CC}">
              <c16:uniqueId val="{00000005-C2DF-49C5-9D5F-ECE988012F60}"/>
            </c:ext>
          </c:extLst>
        </c:ser>
        <c:ser>
          <c:idx val="6"/>
          <c:order val="6"/>
          <c:tx>
            <c:strRef>
              <c:f>データシート!$A$33</c:f>
              <c:strCache>
                <c:ptCount val="1"/>
                <c:pt idx="0">
                  <c:v>丸森町介護保険特別会計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0.68</c:v>
                </c:pt>
                <c:pt idx="2">
                  <c:v>#N/A</c:v>
                </c:pt>
                <c:pt idx="3">
                  <c:v>0.51</c:v>
                </c:pt>
                <c:pt idx="4">
                  <c:v>#N/A</c:v>
                </c:pt>
                <c:pt idx="5">
                  <c:v>1.0900000000000001</c:v>
                </c:pt>
                <c:pt idx="6">
                  <c:v>#N/A</c:v>
                </c:pt>
                <c:pt idx="7">
                  <c:v>1.26</c:v>
                </c:pt>
                <c:pt idx="8">
                  <c:v>#N/A</c:v>
                </c:pt>
                <c:pt idx="9">
                  <c:v>3.5</c:v>
                </c:pt>
              </c:numCache>
            </c:numRef>
          </c:val>
          <c:extLst>
            <c:ext xmlns:c16="http://schemas.microsoft.com/office/drawing/2014/chart" uri="{C3380CC4-5D6E-409C-BE32-E72D297353CC}">
              <c16:uniqueId val="{00000006-C2DF-49C5-9D5F-ECE988012F60}"/>
            </c:ext>
          </c:extLst>
        </c:ser>
        <c:ser>
          <c:idx val="7"/>
          <c:order val="7"/>
          <c:tx>
            <c:strRef>
              <c:f>データシート!$A$34</c:f>
              <c:strCache>
                <c:ptCount val="1"/>
                <c:pt idx="0">
                  <c:v>丸森町公共下水道事業特別会計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0.11</c:v>
                </c:pt>
                <c:pt idx="2">
                  <c:v>#N/A</c:v>
                </c:pt>
                <c:pt idx="3">
                  <c:v>0.14000000000000001</c:v>
                </c:pt>
                <c:pt idx="4">
                  <c:v>#N/A</c:v>
                </c:pt>
                <c:pt idx="5">
                  <c:v>0.36</c:v>
                </c:pt>
                <c:pt idx="6">
                  <c:v>#N/A</c:v>
                </c:pt>
                <c:pt idx="7">
                  <c:v>0.44</c:v>
                </c:pt>
                <c:pt idx="8">
                  <c:v>#N/A</c:v>
                </c:pt>
                <c:pt idx="9">
                  <c:v>4.28</c:v>
                </c:pt>
              </c:numCache>
            </c:numRef>
          </c:val>
          <c:extLst>
            <c:ext xmlns:c16="http://schemas.microsoft.com/office/drawing/2014/chart" uri="{C3380CC4-5D6E-409C-BE32-E72D297353CC}">
              <c16:uniqueId val="{00000007-C2DF-49C5-9D5F-ECE988012F60}"/>
            </c:ext>
          </c:extLst>
        </c:ser>
        <c:ser>
          <c:idx val="8"/>
          <c:order val="8"/>
          <c:tx>
            <c:strRef>
              <c:f>データシート!$A$35</c:f>
              <c:strCache>
                <c:ptCount val="1"/>
                <c:pt idx="0">
                  <c:v>丸森町病院事業会計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6.83</c:v>
                </c:pt>
                <c:pt idx="2">
                  <c:v>#N/A</c:v>
                </c:pt>
                <c:pt idx="3">
                  <c:v>3.07</c:v>
                </c:pt>
                <c:pt idx="4">
                  <c:v>#N/A</c:v>
                </c:pt>
                <c:pt idx="5">
                  <c:v>5.53</c:v>
                </c:pt>
                <c:pt idx="6">
                  <c:v>#N/A</c:v>
                </c:pt>
                <c:pt idx="7">
                  <c:v>7.21</c:v>
                </c:pt>
                <c:pt idx="8">
                  <c:v>#N/A</c:v>
                </c:pt>
                <c:pt idx="9">
                  <c:v>5.84</c:v>
                </c:pt>
              </c:numCache>
            </c:numRef>
          </c:val>
          <c:extLst>
            <c:ext xmlns:c16="http://schemas.microsoft.com/office/drawing/2014/chart" uri="{C3380CC4-5D6E-409C-BE32-E72D297353CC}">
              <c16:uniqueId val="{00000008-C2DF-49C5-9D5F-ECE988012F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6.28</c:v>
                </c:pt>
                <c:pt idx="2">
                  <c:v>#N/A</c:v>
                </c:pt>
                <c:pt idx="3">
                  <c:v>57.56</c:v>
                </c:pt>
                <c:pt idx="4">
                  <c:v>#N/A</c:v>
                </c:pt>
                <c:pt idx="5">
                  <c:v>3.4</c:v>
                </c:pt>
                <c:pt idx="6">
                  <c:v>#N/A</c:v>
                </c:pt>
                <c:pt idx="7">
                  <c:v>5.01</c:v>
                </c:pt>
                <c:pt idx="8">
                  <c:v>#N/A</c:v>
                </c:pt>
                <c:pt idx="9">
                  <c:v>36.72</c:v>
                </c:pt>
              </c:numCache>
            </c:numRef>
          </c:val>
          <c:extLst>
            <c:ext xmlns:c16="http://schemas.microsoft.com/office/drawing/2014/chart" uri="{C3380CC4-5D6E-409C-BE32-E72D297353CC}">
              <c16:uniqueId val="{00000009-C2DF-49C5-9D5F-ECE988012F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942</c:v>
                </c:pt>
                <c:pt idx="5">
                  <c:v>878</c:v>
                </c:pt>
                <c:pt idx="8">
                  <c:v>877</c:v>
                </c:pt>
                <c:pt idx="11">
                  <c:v>839</c:v>
                </c:pt>
                <c:pt idx="14">
                  <c:v>866</c:v>
                </c:pt>
              </c:numCache>
            </c:numRef>
          </c:val>
          <c:extLst>
            <c:ext xmlns:c16="http://schemas.microsoft.com/office/drawing/2014/chart" uri="{C3380CC4-5D6E-409C-BE32-E72D297353CC}">
              <c16:uniqueId val="{00000000-31B0-4A6F-9245-12D66708A4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31B0-4A6F-9245-12D66708A4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3</c:v>
                </c:pt>
                <c:pt idx="6">
                  <c:v>2</c:v>
                </c:pt>
                <c:pt idx="9">
                  <c:v>1</c:v>
                </c:pt>
                <c:pt idx="12">
                  <c:v>1</c:v>
                </c:pt>
              </c:numCache>
            </c:numRef>
          </c:val>
          <c:extLst>
            <c:ext xmlns:c16="http://schemas.microsoft.com/office/drawing/2014/chart" uri="{C3380CC4-5D6E-409C-BE32-E72D297353CC}">
              <c16:uniqueId val="{00000002-31B0-4A6F-9245-12D66708A4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19</c:v>
                </c:pt>
                <c:pt idx="6">
                  <c:v>29</c:v>
                </c:pt>
                <c:pt idx="9">
                  <c:v>27</c:v>
                </c:pt>
                <c:pt idx="12">
                  <c:v>20</c:v>
                </c:pt>
              </c:numCache>
            </c:numRef>
          </c:val>
          <c:extLst>
            <c:ext xmlns:c16="http://schemas.microsoft.com/office/drawing/2014/chart" uri="{C3380CC4-5D6E-409C-BE32-E72D297353CC}">
              <c16:uniqueId val="{00000003-31B0-4A6F-9245-12D66708A4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532</c:v>
                </c:pt>
                <c:pt idx="3">
                  <c:v>448</c:v>
                </c:pt>
                <c:pt idx="6">
                  <c:v>371</c:v>
                </c:pt>
                <c:pt idx="9">
                  <c:v>344</c:v>
                </c:pt>
                <c:pt idx="12">
                  <c:v>331</c:v>
                </c:pt>
              </c:numCache>
            </c:numRef>
          </c:val>
          <c:extLst>
            <c:ext xmlns:c16="http://schemas.microsoft.com/office/drawing/2014/chart" uri="{C3380CC4-5D6E-409C-BE32-E72D297353CC}">
              <c16:uniqueId val="{00000004-31B0-4A6F-9245-12D66708A4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B0-4A6F-9245-12D66708A4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B0-4A6F-9245-12D66708A4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938</c:v>
                </c:pt>
                <c:pt idx="3">
                  <c:v>872</c:v>
                </c:pt>
                <c:pt idx="6">
                  <c:v>877</c:v>
                </c:pt>
                <c:pt idx="9">
                  <c:v>820</c:v>
                </c:pt>
                <c:pt idx="12">
                  <c:v>858</c:v>
                </c:pt>
              </c:numCache>
            </c:numRef>
          </c:val>
          <c:extLst>
            <c:ext xmlns:c16="http://schemas.microsoft.com/office/drawing/2014/chart" uri="{C3380CC4-5D6E-409C-BE32-E72D297353CC}">
              <c16:uniqueId val="{00000007-31B0-4A6F-9245-12D66708A4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549</c:v>
                </c:pt>
                <c:pt idx="2">
                  <c:v>#N/A</c:v>
                </c:pt>
                <c:pt idx="3">
                  <c:v>#N/A</c:v>
                </c:pt>
                <c:pt idx="4">
                  <c:v>464</c:v>
                </c:pt>
                <c:pt idx="5">
                  <c:v>#N/A</c:v>
                </c:pt>
                <c:pt idx="6">
                  <c:v>#N/A</c:v>
                </c:pt>
                <c:pt idx="7">
                  <c:v>403</c:v>
                </c:pt>
                <c:pt idx="8">
                  <c:v>#N/A</c:v>
                </c:pt>
                <c:pt idx="9">
                  <c:v>#N/A</c:v>
                </c:pt>
                <c:pt idx="10">
                  <c:v>354</c:v>
                </c:pt>
                <c:pt idx="11">
                  <c:v>#N/A</c:v>
                </c:pt>
                <c:pt idx="12">
                  <c:v>#N/A</c:v>
                </c:pt>
                <c:pt idx="13">
                  <c:v>345</c:v>
                </c:pt>
                <c:pt idx="14">
                  <c:v>#N/A</c:v>
                </c:pt>
              </c:numCache>
            </c:numRef>
          </c:val>
          <c:smooth val="0"/>
          <c:extLst>
            <c:ext xmlns:c16="http://schemas.microsoft.com/office/drawing/2014/chart" uri="{C3380CC4-5D6E-409C-BE32-E72D297353CC}">
              <c16:uniqueId val="{00000008-31B0-4A6F-9245-12D66708A4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7291</c:v>
                </c:pt>
                <c:pt idx="5">
                  <c:v>7636</c:v>
                </c:pt>
                <c:pt idx="8">
                  <c:v>9490</c:v>
                </c:pt>
                <c:pt idx="11">
                  <c:v>9681</c:v>
                </c:pt>
                <c:pt idx="14">
                  <c:v>9664</c:v>
                </c:pt>
              </c:numCache>
            </c:numRef>
          </c:val>
          <c:extLst>
            <c:ext xmlns:c16="http://schemas.microsoft.com/office/drawing/2014/chart" uri="{C3380CC4-5D6E-409C-BE32-E72D297353CC}">
              <c16:uniqueId val="{00000000-4EFF-4C0D-AEC7-DCA9790199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c:v>
                </c:pt>
                <c:pt idx="5">
                  <c:v>27</c:v>
                </c:pt>
                <c:pt idx="8">
                  <c:v>196</c:v>
                </c:pt>
                <c:pt idx="11">
                  <c:v>218</c:v>
                </c:pt>
                <c:pt idx="14">
                  <c:v>895</c:v>
                </c:pt>
              </c:numCache>
            </c:numRef>
          </c:val>
          <c:extLst>
            <c:ext xmlns:c16="http://schemas.microsoft.com/office/drawing/2014/chart" uri="{C3380CC4-5D6E-409C-BE32-E72D297353CC}">
              <c16:uniqueId val="{00000001-4EFF-4C0D-AEC7-DCA9790199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2591</c:v>
                </c:pt>
                <c:pt idx="5">
                  <c:v>2887</c:v>
                </c:pt>
                <c:pt idx="8">
                  <c:v>4898</c:v>
                </c:pt>
                <c:pt idx="11">
                  <c:v>5003</c:v>
                </c:pt>
                <c:pt idx="14">
                  <c:v>5131</c:v>
                </c:pt>
              </c:numCache>
            </c:numRef>
          </c:val>
          <c:extLst>
            <c:ext xmlns:c16="http://schemas.microsoft.com/office/drawing/2014/chart" uri="{C3380CC4-5D6E-409C-BE32-E72D297353CC}">
              <c16:uniqueId val="{00000002-4EFF-4C0D-AEC7-DCA9790199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FF-4C0D-AEC7-DCA9790199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FF-4C0D-AEC7-DCA9790199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FF-4C0D-AEC7-DCA9790199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1700</c:v>
                </c:pt>
                <c:pt idx="3">
                  <c:v>1652</c:v>
                </c:pt>
                <c:pt idx="6">
                  <c:v>1563</c:v>
                </c:pt>
                <c:pt idx="9">
                  <c:v>1513</c:v>
                </c:pt>
                <c:pt idx="12">
                  <c:v>1422</c:v>
                </c:pt>
              </c:numCache>
            </c:numRef>
          </c:val>
          <c:extLst>
            <c:ext xmlns:c16="http://schemas.microsoft.com/office/drawing/2014/chart" uri="{C3380CC4-5D6E-409C-BE32-E72D297353CC}">
              <c16:uniqueId val="{00000006-4EFF-4C0D-AEC7-DCA9790199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264</c:v>
                </c:pt>
                <c:pt idx="3">
                  <c:v>260</c:v>
                </c:pt>
                <c:pt idx="6">
                  <c:v>261</c:v>
                </c:pt>
                <c:pt idx="9">
                  <c:v>300</c:v>
                </c:pt>
                <c:pt idx="12">
                  <c:v>274</c:v>
                </c:pt>
              </c:numCache>
            </c:numRef>
          </c:val>
          <c:extLst>
            <c:ext xmlns:c16="http://schemas.microsoft.com/office/drawing/2014/chart" uri="{C3380CC4-5D6E-409C-BE32-E72D297353CC}">
              <c16:uniqueId val="{00000007-4EFF-4C0D-AEC7-DCA9790199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3255</c:v>
                </c:pt>
                <c:pt idx="3">
                  <c:v>3183</c:v>
                </c:pt>
                <c:pt idx="6">
                  <c:v>2992</c:v>
                </c:pt>
                <c:pt idx="9">
                  <c:v>2460</c:v>
                </c:pt>
                <c:pt idx="12">
                  <c:v>2310</c:v>
                </c:pt>
              </c:numCache>
            </c:numRef>
          </c:val>
          <c:extLst>
            <c:ext xmlns:c16="http://schemas.microsoft.com/office/drawing/2014/chart" uri="{C3380CC4-5D6E-409C-BE32-E72D297353CC}">
              <c16:uniqueId val="{00000008-4EFF-4C0D-AEC7-DCA9790199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3</c:v>
                </c:pt>
                <c:pt idx="6">
                  <c:v>1</c:v>
                </c:pt>
                <c:pt idx="9">
                  <c:v>0</c:v>
                </c:pt>
                <c:pt idx="12">
                  <c:v>0</c:v>
                </c:pt>
              </c:numCache>
            </c:numRef>
          </c:val>
          <c:extLst>
            <c:ext xmlns:c16="http://schemas.microsoft.com/office/drawing/2014/chart" uri="{C3380CC4-5D6E-409C-BE32-E72D297353CC}">
              <c16:uniqueId val="{00000009-4EFF-4C0D-AEC7-DCA9790199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8050</c:v>
                </c:pt>
                <c:pt idx="3">
                  <c:v>9066</c:v>
                </c:pt>
                <c:pt idx="6">
                  <c:v>10123</c:v>
                </c:pt>
                <c:pt idx="9">
                  <c:v>10846</c:v>
                </c:pt>
                <c:pt idx="12">
                  <c:v>12140</c:v>
                </c:pt>
              </c:numCache>
            </c:numRef>
          </c:val>
          <c:extLst>
            <c:ext xmlns:c16="http://schemas.microsoft.com/office/drawing/2014/chart" uri="{C3380CC4-5D6E-409C-BE32-E72D297353CC}">
              <c16:uniqueId val="{0000000A-4EFF-4C0D-AEC7-DCA9790199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3377</c:v>
                </c:pt>
                <c:pt idx="2">
                  <c:v>#N/A</c:v>
                </c:pt>
                <c:pt idx="3">
                  <c:v>#N/A</c:v>
                </c:pt>
                <c:pt idx="4">
                  <c:v>3615</c:v>
                </c:pt>
                <c:pt idx="5">
                  <c:v>#N/A</c:v>
                </c:pt>
                <c:pt idx="6">
                  <c:v>#N/A</c:v>
                </c:pt>
                <c:pt idx="7">
                  <c:v>355</c:v>
                </c:pt>
                <c:pt idx="8">
                  <c:v>#N/A</c:v>
                </c:pt>
                <c:pt idx="9">
                  <c:v>#N/A</c:v>
                </c:pt>
                <c:pt idx="10">
                  <c:v>217</c:v>
                </c:pt>
                <c:pt idx="11">
                  <c:v>#N/A</c:v>
                </c:pt>
                <c:pt idx="12">
                  <c:v>#N/A</c:v>
                </c:pt>
                <c:pt idx="13">
                  <c:v>457</c:v>
                </c:pt>
                <c:pt idx="14">
                  <c:v>#N/A</c:v>
                </c:pt>
              </c:numCache>
            </c:numRef>
          </c:val>
          <c:smooth val="0"/>
          <c:extLst>
            <c:ext xmlns:c16="http://schemas.microsoft.com/office/drawing/2014/chart" uri="{C3380CC4-5D6E-409C-BE32-E72D297353CC}">
              <c16:uniqueId val="{0000000B-4EFF-4C0D-AEC7-DCA9790199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2009</c:v>
                </c:pt>
                <c:pt idx="1">
                  <c:v>1769</c:v>
                </c:pt>
                <c:pt idx="2">
                  <c:v>1812</c:v>
                </c:pt>
              </c:numCache>
            </c:numRef>
          </c:val>
          <c:extLst>
            <c:ext xmlns:c16="http://schemas.microsoft.com/office/drawing/2014/chart" uri="{C3380CC4-5D6E-409C-BE32-E72D297353CC}">
              <c16:uniqueId val="{00000000-3E03-4D74-92A7-50B3EF24C2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1800</c:v>
                </c:pt>
                <c:pt idx="1">
                  <c:v>1857</c:v>
                </c:pt>
                <c:pt idx="2">
                  <c:v>1798</c:v>
                </c:pt>
              </c:numCache>
            </c:numRef>
          </c:val>
          <c:extLst>
            <c:ext xmlns:c16="http://schemas.microsoft.com/office/drawing/2014/chart" uri="{C3380CC4-5D6E-409C-BE32-E72D297353CC}">
              <c16:uniqueId val="{00000001-3E03-4D74-92A7-50B3EF24C2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491</c:v>
                </c:pt>
                <c:pt idx="1">
                  <c:v>702</c:v>
                </c:pt>
                <c:pt idx="2">
                  <c:v>756</c:v>
                </c:pt>
              </c:numCache>
            </c:numRef>
          </c:val>
          <c:extLst>
            <c:ext xmlns:c16="http://schemas.microsoft.com/office/drawing/2014/chart" uri="{C3380CC4-5D6E-409C-BE32-E72D297353CC}">
              <c16:uniqueId val="{00000002-3E03-4D74-92A7-50B3EF24C2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実質公債費比率（分子）は近年改善傾向が見られている。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改善となっている要因については、近年に償還完了となった地方債の多くが元利償還金額の高い地方債であったことが挙げられる。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年度においては指標中「元利償還金」の数値が上昇しているが、こちらは令和元年東日本台風に係る災害復旧関係等の地方債償還が始まったことによる増となっている。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したがって、今後は災害復旧事業の完了に伴って当該数値の上昇が行われることとなり、実質公債費比率（分子）は悪化していくものと考えられる。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将来負担比率（分子）について、</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百万円の増となった。（悪化）</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悪化した要因としては、令和元年東日本台風に係る地方債発行額の上昇が挙げられ、指標中「一般会計等に係る地方債の現在高」に数値として表れている。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令和元年東日本台風の発災以降、地方債発行額の上昇が続いているが、今後は災害復旧工事の完成や災害公営住宅の竣工に伴い、発行額が減少していくものと考えられる。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しかし、今後は発行した地方債の償還が開始されることとなり、基金からの取崩額も併せて増加することが予想される。したがって、</a:t>
          </a:r>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指標中「充当可能基金」が減少することとなり、将来負担比率（分子）は今後も悪化していくものと考えられる。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宮城県丸森町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年度と比較して、微増となった。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年度にかけては、令和元年東日本台風災害による特別交付税の交付等、臨時的収入が増加しており高い数値で推移している状況である。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また、収入の増に対して支出するべき地方債の償還が始まっていない状況であるため結果として増のまま推移を続けている状況である。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令和元年東日本台風に係る災害復旧事業等が完了に向かっている状況であるため。今後は基金の取崩が増加する予定である。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でも災害復旧事業等に係る収入として借り入れた地方債の償還が始まっていくことから、「減債基金」の取崩額が過大となっていくことが想定される。今後は、その他特定目的基金等への積立を抑制するなど減債基金の残高を注視していくこととな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子育て支援対策推進基金：子育て支援対策を推進することにより、町内の若者定住と地域の活性化を図る。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　　　　　：社会福祉事業の振興及び地域の保健福祉の推進。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：企業版ふるさと納税を、寄附者の移行に沿った事業に活用し、特色のある魅力的なまちづくりを推進する。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定住促進住宅基金　　　：定住促進住宅の整備充実を図る。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長寿社会対策基金　　　：地域における福祉活動の促進、快適な生活環境の形成等、本格的な高齢化社会の到来に対応した施策を推進し、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地域の振興と住民福祉の向上を図る。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子育て支援対策推進基金：町の主要事業であるため新規事業等への積極的な取崩を行っている。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　　　　　：経常的な事業に対して取崩を行っている。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：企業版ふるさと納税の積立を行っている。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定住促進住宅基金　　　：住宅の修繕に備え、使用料等の積立を行っている。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長寿社会対策基金　　　：使用予定がないため、利子の積立を行っている。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令和元年東日本台風に係る災害復旧事業等が完了に向かっている状況であるため。今後は「減債基金」の取崩が増加する予定である。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そのため、現在までであれば各基金に積立を行っていた部分の金額も「減債基金」に積立を行うことが想定されるため「その他特定目的基金」は減少していくものと考えられる。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「財政調整基金」の残高増については、令和元年東日本台風関連の災害復旧工事完了に伴う、過年度実施済み事業分の国庫補助金の交付等、前年度決算剰余金の増加が要因として考えられる。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令和元年東日本台風に係る災害復旧事業等が完了に向かっている状況であるため。今後は「減債基金」の取崩が増加する予定である。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そのため、現在までであれば各基金に積立を行っていた部分の金額も「減債基金」に積立を行うことが想定されるため「財政調整基金」は減少していくものと考えられる。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「減債基金」の残高減については、令和元年東日本台風関連の災害復旧工事完了に伴う、地方債元利償還金への取崩が要因となっている。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令和元年東日本台風に係る災害復旧事業等が完了に向かっている状況であるため。今後は本基金の取崩が増加する予定である。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そのため、現在までであれば他基金に積立を行っていた部分の金額も本基金に積立を行うことが想定されるが基金残高としては減少していくものと考えられる。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12,034
273.30
20,151,295
17,869,562
1,956,551
5,327,124
12,471,272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類似団体と比較して、財政力指数が低い状況である。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要因としては、面積（宮城県内町村で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番目）が大きく、人口密度（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㎢）が低い点から基準財政需要額が伸びないことによるものと考えられる。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特に面積・人口密度で需要額が算定される「包括算定経費」等に多大な影響が及んでいることが推測される。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なお、人口減少による基準財政収入額の減少も同様に見込まれるため、今後も同水準を推移することが考えられる。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類似団体と比較して、同様の水準であるが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要因としては、令和元年東日本台風により中断した事業等を再開したこと等が考えられる。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また、主要施策とした子育て関連事業の増加も影響しているものと考えられる。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今後は令和元年東日本台風災害に係る公債費の増加が想定されるため、多少の悪化が想定される。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年度と比較した場合における悪化については、新型コロナウイルス関連収入の減少によるものである。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63</xdr:row>
      <xdr:rowOff>119126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68178"/>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63</xdr:row>
      <xdr:rowOff>114300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6817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10414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156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10414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639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類似団体と比較して、高い状態である。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要因としては、令和元年東日本台風に係る災害復旧事業による任期付職員の採用等が原因である。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また、前年度と比較して増加傾向にあるのは物価高騰等による社会情勢も影響しているものと考えられる。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なお、今後は災害復旧事業の完了に伴い減少していくことが考えられ、数値の改善が見込まれる。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129710</xdr:rowOff>
    </xdr:from>
    <xdr:to>
      <xdr:col>23</xdr:col>
      <xdr:colOff>133350</xdr:colOff>
      <xdr:row>83</xdr:row>
      <xdr:rowOff>37151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88610"/>
          <a:ext cx="838200" cy="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129710</xdr:rowOff>
    </xdr:from>
    <xdr:to>
      <xdr:col>19</xdr:col>
      <xdr:colOff>133350</xdr:colOff>
      <xdr:row>85</xdr:row>
      <xdr:rowOff>137970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188610"/>
          <a:ext cx="889000" cy="5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69875</xdr:rowOff>
    </xdr:from>
    <xdr:to>
      <xdr:col>15</xdr:col>
      <xdr:colOff>82550</xdr:colOff>
      <xdr:row>85</xdr:row>
      <xdr:rowOff>137970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643125"/>
          <a:ext cx="889000" cy="6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161020</xdr:rowOff>
    </xdr:from>
    <xdr:to>
      <xdr:col>11</xdr:col>
      <xdr:colOff>31750</xdr:colOff>
      <xdr:row>85</xdr:row>
      <xdr:rowOff>69875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48470"/>
          <a:ext cx="889000" cy="59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157801</xdr:rowOff>
    </xdr:from>
    <xdr:to>
      <xdr:col>23</xdr:col>
      <xdr:colOff>184150</xdr:colOff>
      <xdr:row>83</xdr:row>
      <xdr:rowOff>87951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129878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8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78910</xdr:rowOff>
    </xdr:from>
    <xdr:to>
      <xdr:col>19</xdr:col>
      <xdr:colOff>184150</xdr:colOff>
      <xdr:row>83</xdr:row>
      <xdr:rowOff>9060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165287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24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87170</xdr:rowOff>
    </xdr:from>
    <xdr:to>
      <xdr:col>15</xdr:col>
      <xdr:colOff>133350</xdr:colOff>
      <xdr:row>86</xdr:row>
      <xdr:rowOff>17320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6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2097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7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19075</xdr:rowOff>
    </xdr:from>
    <xdr:to>
      <xdr:col>11</xdr:col>
      <xdr:colOff>82550</xdr:colOff>
      <xdr:row>85</xdr:row>
      <xdr:rowOff>120675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5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105452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6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110220</xdr:rowOff>
    </xdr:from>
    <xdr:to>
      <xdr:col>7</xdr:col>
      <xdr:colOff>31750</xdr:colOff>
      <xdr:row>82</xdr:row>
      <xdr:rowOff>40370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25147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8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類似団体と比較して、かなり低い状態である。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要因としては、給与構造改革の確実な推進と、昇給の抑制等によるものが大きい。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また、令和元年東日本台風以降は任期付職員の採用を継続しており、更に低い水準での推移が継続している。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定員管理の状況との関連性により、職員の人数は多いが給料が低い状態であると言える。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148872</xdr:rowOff>
    </xdr:from>
    <xdr:to>
      <xdr:col>81</xdr:col>
      <xdr:colOff>44450</xdr:colOff>
      <xdr:row>80</xdr:row>
      <xdr:rowOff>31045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6934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148872</xdr:rowOff>
    </xdr:from>
    <xdr:to>
      <xdr:col>77</xdr:col>
      <xdr:colOff>44450</xdr:colOff>
      <xdr:row>80</xdr:row>
      <xdr:rowOff>138289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6934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138289</xdr:rowOff>
    </xdr:from>
    <xdr:to>
      <xdr:col>72</xdr:col>
      <xdr:colOff>203200</xdr:colOff>
      <xdr:row>83</xdr:row>
      <xdr:rowOff>26105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3854289"/>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26105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224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151695</xdr:rowOff>
    </xdr:from>
    <xdr:to>
      <xdr:col>81</xdr:col>
      <xdr:colOff>95250</xdr:colOff>
      <xdr:row>80</xdr:row>
      <xdr:rowOff>81845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72972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61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98072</xdr:rowOff>
    </xdr:from>
    <xdr:to>
      <xdr:col>77</xdr:col>
      <xdr:colOff>95250</xdr:colOff>
      <xdr:row>80</xdr:row>
      <xdr:rowOff>28222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6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38399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41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87489</xdr:rowOff>
    </xdr:from>
    <xdr:to>
      <xdr:col>73</xdr:col>
      <xdr:colOff>44450</xdr:colOff>
      <xdr:row>81</xdr:row>
      <xdr:rowOff>17639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27816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類似団体と比較して、多い状態である。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要因としては、令和元年東日本台風以降の任期付職員の採用である。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今後は令和元年東日本台風に係る災害復旧事業の完了により職員が減少していくことが想定される。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給与水準との関連性により、職員の人数は多いが給料が低い状態であると言える。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9737</xdr:rowOff>
    </xdr:from>
    <xdr:to>
      <xdr:col>81</xdr:col>
      <xdr:colOff>44450</xdr:colOff>
      <xdr:row>63</xdr:row>
      <xdr:rowOff>25823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81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136374</xdr:rowOff>
    </xdr:from>
    <xdr:to>
      <xdr:col>77</xdr:col>
      <xdr:colOff>44450</xdr:colOff>
      <xdr:row>63</xdr:row>
      <xdr:rowOff>9737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76627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109946</xdr:rowOff>
    </xdr:from>
    <xdr:to>
      <xdr:col>72</xdr:col>
      <xdr:colOff>203200</xdr:colOff>
      <xdr:row>62</xdr:row>
      <xdr:rowOff>136374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73984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32052</xdr:rowOff>
    </xdr:from>
    <xdr:to>
      <xdr:col>68</xdr:col>
      <xdr:colOff>152400</xdr:colOff>
      <xdr:row>62</xdr:row>
      <xdr:rowOff>109946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490502"/>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118550</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130387</xdr:rowOff>
    </xdr:from>
    <xdr:to>
      <xdr:col>77</xdr:col>
      <xdr:colOff>95250</xdr:colOff>
      <xdr:row>63</xdr:row>
      <xdr:rowOff>60537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45314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85574</xdr:rowOff>
    </xdr:from>
    <xdr:to>
      <xdr:col>73</xdr:col>
      <xdr:colOff>44450</xdr:colOff>
      <xdr:row>63</xdr:row>
      <xdr:rowOff>15724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7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8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59146</xdr:rowOff>
    </xdr:from>
    <xdr:to>
      <xdr:col>68</xdr:col>
      <xdr:colOff>203200</xdr:colOff>
      <xdr:row>62</xdr:row>
      <xdr:rowOff>160746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145523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152702</xdr:rowOff>
    </xdr:from>
    <xdr:to>
      <xdr:col>64</xdr:col>
      <xdr:colOff>152400</xdr:colOff>
      <xdr:row>61</xdr:row>
      <xdr:rowOff>82852</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67629</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ポイント低い傾向になっている。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要因としては、分子に影響している元利償還金額のうち償還終了となった地方債の金額が高額であったことが挙げられる。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また、実質公債費比率を算定する上で、今回の算定で対象外となった令和元年度に水道事業（未普及地域解消事業）への多額の繰出金があったことから相対的に減少傾向にある。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なお、今後は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年度の単年度水準を維持していくと考えられるため、実質公債費比率も横ばいで推移していくものと想定される。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157163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904567"/>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157163</xdr:rowOff>
    </xdr:from>
    <xdr:to>
      <xdr:col>77</xdr:col>
      <xdr:colOff>44450</xdr:colOff>
      <xdr:row>41</xdr:row>
      <xdr:rowOff>166688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01516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166688</xdr:rowOff>
    </xdr:from>
    <xdr:to>
      <xdr:col>72</xdr:col>
      <xdr:colOff>203200</xdr:colOff>
      <xdr:row>42</xdr:row>
      <xdr:rowOff>65617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7196138"/>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65617</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106363</xdr:rowOff>
    </xdr:from>
    <xdr:to>
      <xdr:col>77</xdr:col>
      <xdr:colOff>95250</xdr:colOff>
      <xdr:row>41</xdr:row>
      <xdr:rowOff>36513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21290</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115888</xdr:rowOff>
    </xdr:from>
    <xdr:to>
      <xdr:col>73</xdr:col>
      <xdr:colOff>44450</xdr:colOff>
      <xdr:row>42</xdr:row>
      <xdr:rowOff>46038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30815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類似団体と比較して、増加傾向となっている。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要因としては、分子に影響している地方債現在高が大きく増加したことが挙げられる。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なお、増加となった地方債は令和元年東日本台風に係る災害復旧関係が多く、災害復旧事業の完了に伴い増加していくことが想定される。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また、今後は借り入れた地方債の償還が開始されるため、充当可能基金も減少していき、将来負担比率は悪化していくものと想定される。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138369</xdr:rowOff>
    </xdr:from>
    <xdr:to>
      <xdr:col>81</xdr:col>
      <xdr:colOff>44450</xdr:colOff>
      <xdr:row>14</xdr:row>
      <xdr:rowOff>30117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6179800" y="2367219"/>
          <a:ext cx="8382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138369</xdr:rowOff>
    </xdr:from>
    <xdr:to>
      <xdr:col>77</xdr:col>
      <xdr:colOff>44450</xdr:colOff>
      <xdr:row>14</xdr:row>
      <xdr:rowOff>5987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5290800" y="2367219"/>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46160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4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5987</xdr:rowOff>
    </xdr:from>
    <xdr:to>
      <xdr:col>72</xdr:col>
      <xdr:colOff>203200</xdr:colOff>
      <xdr:row>19</xdr:row>
      <xdr:rowOff>59932</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4401800" y="2406287"/>
          <a:ext cx="889000" cy="9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47067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61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147501</xdr:rowOff>
    </xdr:from>
    <xdr:to>
      <xdr:col>68</xdr:col>
      <xdr:colOff>152400</xdr:colOff>
      <xdr:row>19</xdr:row>
      <xdr:rowOff>59932</xdr:rowOff>
    </xdr:to>
    <xdr:cxnSp macro="">
      <xdr:nvCxnSpPr>
        <xdr:cNvPr id="464" name="直線コネクタ 463">
          <a:extLst>
            <a:ext uri="{FF2B5EF4-FFF2-40B4-BE49-F238E27FC236}">
              <a16:creationId xmlns:a16="http://schemas.microsoft.com/office/drawing/2014/main" id="{00000000-0008-0000-0300-0000D0010000}"/>
            </a:ext>
          </a:extLst>
        </xdr:cNvPr>
        <xdr:cNvCxnSpPr/>
      </xdr:nvCxnSpPr>
      <xdr:spPr>
        <a:xfrm>
          <a:off x="13512800" y="3233601"/>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150767</xdr:rowOff>
    </xdr:from>
    <xdr:to>
      <xdr:col>81</xdr:col>
      <xdr:colOff>95250</xdr:colOff>
      <xdr:row>14</xdr:row>
      <xdr:rowOff>80917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9672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122844</xdr:rowOff>
    </xdr:from>
    <xdr:ext cx="762000" cy="259045"/>
    <xdr:sp macro="" textlink="">
      <xdr:nvSpPr>
        <xdr:cNvPr id="475" name="将来負担の状況該当値テキスト">
          <a:extLst>
            <a:ext uri="{FF2B5EF4-FFF2-40B4-BE49-F238E27FC236}">
              <a16:creationId xmlns:a16="http://schemas.microsoft.com/office/drawing/2014/main" id="{00000000-0008-0000-0300-0000DB010000}"/>
            </a:ext>
          </a:extLst>
        </xdr:cNvPr>
        <xdr:cNvSpPr txBox="1"/>
      </xdr:nvSpPr>
      <xdr:spPr>
        <a:xfrm>
          <a:off x="17106900" y="235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87569</xdr:rowOff>
    </xdr:from>
    <xdr:to>
      <xdr:col>77</xdr:col>
      <xdr:colOff>95250</xdr:colOff>
      <xdr:row>14</xdr:row>
      <xdr:rowOff>17719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1290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27896</xdr:rowOff>
    </xdr:from>
    <xdr:ext cx="7366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5798800" y="208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5240000" y="23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9132</xdr:rowOff>
    </xdr:from>
    <xdr:to>
      <xdr:col>68</xdr:col>
      <xdr:colOff>203200</xdr:colOff>
      <xdr:row>19</xdr:row>
      <xdr:rowOff>110732</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4351000" y="32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95509</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020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96701</xdr:rowOff>
    </xdr:from>
    <xdr:to>
      <xdr:col>64</xdr:col>
      <xdr:colOff>152400</xdr:colOff>
      <xdr:row>19</xdr:row>
      <xdr:rowOff>26851</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3462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11628</xdr:rowOff>
    </xdr:from>
    <xdr:ext cx="762000" cy="259045"/>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3131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12,034
273.30
20,151,295
17,869,562
1,956,551
5,327,124
12,471,272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要因としては、災害復旧事業等に係る人件費は臨時的支出に区分される等、本数値に反映されない数値があることが考えられる。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そのため、実数値は類似団体と同水準であるものと推測される。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96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要因としては、過疎対策事業債（ソフト分）の発行による特定財源の収入があることが想定される。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なお、物価高騰等に伴う消耗品費等の歳出増などにより歳出総額が上昇しているため昨年度よりも高いポイントで推移している。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15</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586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5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69850</xdr:rowOff>
    </xdr:from>
    <xdr:to>
      <xdr:col>69</xdr:col>
      <xdr:colOff>92075</xdr:colOff>
      <xdr:row>14</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155592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8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19050</xdr:rowOff>
    </xdr:from>
    <xdr:to>
      <xdr:col>65</xdr:col>
      <xdr:colOff>53975</xdr:colOff>
      <xdr:row>14</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要因としては、過疎対策事業債（ソフト分）の発行により特定財源の収入があることが想定される。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また、新規事業の増加により歳出総額が上昇しているが、補助採択事業となっているためポイントとしては例年どおりの水準を推移している。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42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要因としては、公共下水道事業特別会計及び農業集落排水事業特別会計への基準外繰出が経常的に行われていることが挙げられる。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また、物価高騰による維持補修費の増加、除雪費の負担など地域の特性による負担増も発生している。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なお、基準内繰出だけでは運営を継続することが難しく、住民生活への影響を考えて同水準での運営で推移していくものと考えられる。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117475</xdr:rowOff>
    </xdr:from>
    <xdr:to>
      <xdr:col>82</xdr:col>
      <xdr:colOff>107950</xdr:colOff>
      <xdr:row>58</xdr:row>
      <xdr:rowOff>117475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9012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117475</xdr:rowOff>
    </xdr:from>
    <xdr:to>
      <xdr:col>78</xdr:col>
      <xdr:colOff>69850</xdr:colOff>
      <xdr:row>58</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901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59</xdr:row>
      <xdr:rowOff>22225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949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22225</xdr:rowOff>
    </xdr:from>
    <xdr:to>
      <xdr:col>69</xdr:col>
      <xdr:colOff>92075</xdr:colOff>
      <xdr:row>59</xdr:row>
      <xdr:rowOff>22225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37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66675</xdr:rowOff>
    </xdr:from>
    <xdr:to>
      <xdr:col>82</xdr:col>
      <xdr:colOff>158750</xdr:colOff>
      <xdr:row>58</xdr:row>
      <xdr:rowOff>168275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38752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66675</xdr:rowOff>
    </xdr:from>
    <xdr:to>
      <xdr:col>78</xdr:col>
      <xdr:colOff>120650</xdr:colOff>
      <xdr:row>57</xdr:row>
      <xdr:rowOff>168275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153052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2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142875</xdr:rowOff>
    </xdr:from>
    <xdr:to>
      <xdr:col>69</xdr:col>
      <xdr:colOff>142875</xdr:colOff>
      <xdr:row>59</xdr:row>
      <xdr:rowOff>73025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57802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142875</xdr:rowOff>
    </xdr:from>
    <xdr:to>
      <xdr:col>65</xdr:col>
      <xdr:colOff>53975</xdr:colOff>
      <xdr:row>59</xdr:row>
      <xdr:rowOff>73025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57802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要因としては、町主要事業である子育て関連事業補助金の増加や物価高騰による補助金交付など歳出総額の増加が挙げられる。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なお、今後も町の政策により同水準を推移していくものと考えられる。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107950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5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8890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09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35</xdr:row>
      <xdr:rowOff>107950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877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29227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要因としては、令和元年東日本台風に係る地方債の償還が開始されたことが想定される。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なお、今後も同費用は増加していくものと考えられるが、交付税交付金による措置等も想定されるため実質的な負担増への影響は小さいものと想定される。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486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156718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486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77</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26415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要因としては、「補助費等」「その他」の項目に記載した影響が大きく、令和元年東日本台風発災以前の状態に戻ったような状況である。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た場合においては、相対的に全数値の上昇が見られるが、令和元年東日本台風による災害復旧事業等の完了が近づいたことで臨時的事業費が減少し、経常的事業の再開や新規事業を実施したことによる影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76</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850876"/>
          <a:ext cx="8382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76</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85087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99568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70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99568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74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98334</xdr:rowOff>
    </xdr:from>
    <xdr:to>
      <xdr:col>29</xdr:col>
      <xdr:colOff>127000</xdr:colOff>
      <xdr:row>16</xdr:row>
      <xdr:rowOff>110045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89159"/>
          <a:ext cx="647700" cy="1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98334</xdr:rowOff>
    </xdr:from>
    <xdr:to>
      <xdr:col>26</xdr:col>
      <xdr:colOff>50800</xdr:colOff>
      <xdr:row>16</xdr:row>
      <xdr:rowOff>116210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9159"/>
          <a:ext cx="698500" cy="17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116210</xdr:rowOff>
    </xdr:from>
    <xdr:to>
      <xdr:col>22</xdr:col>
      <xdr:colOff>114300</xdr:colOff>
      <xdr:row>17</xdr:row>
      <xdr:rowOff>27300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7035"/>
          <a:ext cx="698500" cy="8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27300</xdr:rowOff>
    </xdr:from>
    <xdr:to>
      <xdr:col>18</xdr:col>
      <xdr:colOff>177800</xdr:colOff>
      <xdr:row>17</xdr:row>
      <xdr:rowOff>111783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9575"/>
          <a:ext cx="698500" cy="8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59245</xdr:rowOff>
    </xdr:from>
    <xdr:to>
      <xdr:col>29</xdr:col>
      <xdr:colOff>177800</xdr:colOff>
      <xdr:row>16</xdr:row>
      <xdr:rowOff>160845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75772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9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47534</xdr:rowOff>
    </xdr:from>
    <xdr:to>
      <xdr:col>26</xdr:col>
      <xdr:colOff>101600</xdr:colOff>
      <xdr:row>16</xdr:row>
      <xdr:rowOff>149134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159311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65410</xdr:rowOff>
    </xdr:from>
    <xdr:to>
      <xdr:col>22</xdr:col>
      <xdr:colOff>165100</xdr:colOff>
      <xdr:row>16</xdr:row>
      <xdr:rowOff>167010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147950</xdr:rowOff>
    </xdr:from>
    <xdr:to>
      <xdr:col>19</xdr:col>
      <xdr:colOff>38100</xdr:colOff>
      <xdr:row>17</xdr:row>
      <xdr:rowOff>78100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88277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0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60983</xdr:rowOff>
    </xdr:from>
    <xdr:to>
      <xdr:col>15</xdr:col>
      <xdr:colOff>101600</xdr:colOff>
      <xdr:row>17</xdr:row>
      <xdr:rowOff>162583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9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64974</xdr:rowOff>
    </xdr:from>
    <xdr:to>
      <xdr:col>29</xdr:col>
      <xdr:colOff>127000</xdr:colOff>
      <xdr:row>36</xdr:row>
      <xdr:rowOff>67278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8224"/>
          <a:ext cx="647700" cy="2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10090</xdr:rowOff>
    </xdr:from>
    <xdr:to>
      <xdr:col>26</xdr:col>
      <xdr:colOff>50800</xdr:colOff>
      <xdr:row>36</xdr:row>
      <xdr:rowOff>67278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63340"/>
          <a:ext cx="698500" cy="5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281515</xdr:rowOff>
    </xdr:from>
    <xdr:to>
      <xdr:col>22</xdr:col>
      <xdr:colOff>114300</xdr:colOff>
      <xdr:row>36</xdr:row>
      <xdr:rowOff>10090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91865"/>
          <a:ext cx="698500" cy="71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182321</xdr:rowOff>
    </xdr:from>
    <xdr:to>
      <xdr:col>18</xdr:col>
      <xdr:colOff>177800</xdr:colOff>
      <xdr:row>35</xdr:row>
      <xdr:rowOff>281515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92671"/>
          <a:ext cx="698500" cy="99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14174</xdr:rowOff>
    </xdr:from>
    <xdr:to>
      <xdr:col>29</xdr:col>
      <xdr:colOff>177800</xdr:colOff>
      <xdr:row>36</xdr:row>
      <xdr:rowOff>115774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329151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16478</xdr:rowOff>
    </xdr:from>
    <xdr:to>
      <xdr:col>26</xdr:col>
      <xdr:colOff>101600</xdr:colOff>
      <xdr:row>36</xdr:row>
      <xdr:rowOff>118078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9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128255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3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302190</xdr:rowOff>
    </xdr:from>
    <xdr:to>
      <xdr:col>22</xdr:col>
      <xdr:colOff>165100</xdr:colOff>
      <xdr:row>36</xdr:row>
      <xdr:rowOff>60890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1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71067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230715</xdr:rowOff>
    </xdr:from>
    <xdr:to>
      <xdr:col>19</xdr:col>
      <xdr:colOff>38100</xdr:colOff>
      <xdr:row>35</xdr:row>
      <xdr:rowOff>332315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4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342492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131521</xdr:rowOff>
    </xdr:from>
    <xdr:to>
      <xdr:col>15</xdr:col>
      <xdr:colOff>101600</xdr:colOff>
      <xdr:row>35</xdr:row>
      <xdr:rowOff>233121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4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243298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1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12,034
273.30
20,151,295
17,869,562
1,956,551
5,327,124
12,471,272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59893</xdr:rowOff>
    </xdr:from>
    <xdr:to>
      <xdr:col>24</xdr:col>
      <xdr:colOff>63500</xdr:colOff>
      <xdr:row>35</xdr:row>
      <xdr:rowOff>92786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0643"/>
          <a:ext cx="8382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86652</xdr:rowOff>
    </xdr:from>
    <xdr:to>
      <xdr:col>19</xdr:col>
      <xdr:colOff>177800</xdr:colOff>
      <xdr:row>35</xdr:row>
      <xdr:rowOff>92786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87402"/>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86652</xdr:rowOff>
    </xdr:from>
    <xdr:to>
      <xdr:col>15</xdr:col>
      <xdr:colOff>50800</xdr:colOff>
      <xdr:row>36</xdr:row>
      <xdr:rowOff>25819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87402"/>
          <a:ext cx="889000" cy="1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25819</xdr:rowOff>
    </xdr:from>
    <xdr:to>
      <xdr:col>10</xdr:col>
      <xdr:colOff>114300</xdr:colOff>
      <xdr:row>36</xdr:row>
      <xdr:rowOff>103962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98019"/>
          <a:ext cx="8890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9093</xdr:rowOff>
    </xdr:from>
    <xdr:to>
      <xdr:col>24</xdr:col>
      <xdr:colOff>114300</xdr:colOff>
      <xdr:row>35</xdr:row>
      <xdr:rowOff>110693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31970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41986</xdr:rowOff>
    </xdr:from>
    <xdr:to>
      <xdr:col>20</xdr:col>
      <xdr:colOff>38100</xdr:colOff>
      <xdr:row>35</xdr:row>
      <xdr:rowOff>143586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160113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35852</xdr:rowOff>
    </xdr:from>
    <xdr:to>
      <xdr:col>15</xdr:col>
      <xdr:colOff>101600</xdr:colOff>
      <xdr:row>35</xdr:row>
      <xdr:rowOff>137452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153979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146469</xdr:rowOff>
    </xdr:from>
    <xdr:to>
      <xdr:col>10</xdr:col>
      <xdr:colOff>165100</xdr:colOff>
      <xdr:row>36</xdr:row>
      <xdr:rowOff>76619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93146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2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53162</xdr:rowOff>
    </xdr:from>
    <xdr:to>
      <xdr:col>6</xdr:col>
      <xdr:colOff>38100</xdr:colOff>
      <xdr:row>36</xdr:row>
      <xdr:rowOff>154762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171289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128087</xdr:rowOff>
    </xdr:from>
    <xdr:to>
      <xdr:col>24</xdr:col>
      <xdr:colOff>63500</xdr:colOff>
      <xdr:row>57</xdr:row>
      <xdr:rowOff>635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9287"/>
          <a:ext cx="838200" cy="4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81094</xdr:rowOff>
    </xdr:from>
    <xdr:to>
      <xdr:col>19</xdr:col>
      <xdr:colOff>177800</xdr:colOff>
      <xdr:row>57</xdr:row>
      <xdr:rowOff>635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167944"/>
          <a:ext cx="889000" cy="60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81094</xdr:rowOff>
    </xdr:from>
    <xdr:to>
      <xdr:col>15</xdr:col>
      <xdr:colOff>50800</xdr:colOff>
      <xdr:row>53</xdr:row>
      <xdr:rowOff>123336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167944"/>
          <a:ext cx="889000" cy="4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123336</xdr:rowOff>
    </xdr:from>
    <xdr:to>
      <xdr:col>10</xdr:col>
      <xdr:colOff>114300</xdr:colOff>
      <xdr:row>57</xdr:row>
      <xdr:rowOff>64121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210186"/>
          <a:ext cx="889000" cy="62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77287</xdr:rowOff>
    </xdr:from>
    <xdr:to>
      <xdr:col>24</xdr:col>
      <xdr:colOff>114300</xdr:colOff>
      <xdr:row>57</xdr:row>
      <xdr:rowOff>7437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100164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2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121285</xdr:rowOff>
    </xdr:from>
    <xdr:to>
      <xdr:col>20</xdr:col>
      <xdr:colOff>38100</xdr:colOff>
      <xdr:row>57</xdr:row>
      <xdr:rowOff>51435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67962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30294</xdr:rowOff>
    </xdr:from>
    <xdr:to>
      <xdr:col>15</xdr:col>
      <xdr:colOff>101600</xdr:colOff>
      <xdr:row>53</xdr:row>
      <xdr:rowOff>131894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1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148421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8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72536</xdr:rowOff>
    </xdr:from>
    <xdr:to>
      <xdr:col>10</xdr:col>
      <xdr:colOff>165100</xdr:colOff>
      <xdr:row>54</xdr:row>
      <xdr:rowOff>2686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1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19213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93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13321</xdr:rowOff>
    </xdr:from>
    <xdr:to>
      <xdr:col>6</xdr:col>
      <xdr:colOff>38100</xdr:colOff>
      <xdr:row>57</xdr:row>
      <xdr:rowOff>114921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106048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155735</xdr:rowOff>
    </xdr:from>
    <xdr:to>
      <xdr:col>24</xdr:col>
      <xdr:colOff>63500</xdr:colOff>
      <xdr:row>76</xdr:row>
      <xdr:rowOff>91858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843035"/>
          <a:ext cx="838200" cy="27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91858</xdr:rowOff>
    </xdr:from>
    <xdr:to>
      <xdr:col>19</xdr:col>
      <xdr:colOff>177800</xdr:colOff>
      <xdr:row>77</xdr:row>
      <xdr:rowOff>25727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22058"/>
          <a:ext cx="8890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163833</xdr:rowOff>
    </xdr:from>
    <xdr:to>
      <xdr:col>15</xdr:col>
      <xdr:colOff>50800</xdr:colOff>
      <xdr:row>77</xdr:row>
      <xdr:rowOff>25727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194033"/>
          <a:ext cx="8890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128107</xdr:rowOff>
    </xdr:from>
    <xdr:to>
      <xdr:col>10</xdr:col>
      <xdr:colOff>114300</xdr:colOff>
      <xdr:row>76</xdr:row>
      <xdr:rowOff>163833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158307"/>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104935</xdr:rowOff>
    </xdr:from>
    <xdr:to>
      <xdr:col>24</xdr:col>
      <xdr:colOff>114300</xdr:colOff>
      <xdr:row>75</xdr:row>
      <xdr:rowOff>35085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127812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41058</xdr:rowOff>
    </xdr:from>
    <xdr:to>
      <xdr:col>20</xdr:col>
      <xdr:colOff>38100</xdr:colOff>
      <xdr:row>76</xdr:row>
      <xdr:rowOff>142658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159184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4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146377</xdr:rowOff>
    </xdr:from>
    <xdr:to>
      <xdr:col>15</xdr:col>
      <xdr:colOff>101600</xdr:colOff>
      <xdr:row>77</xdr:row>
      <xdr:rowOff>76527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93053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113033</xdr:rowOff>
    </xdr:from>
    <xdr:to>
      <xdr:col>10</xdr:col>
      <xdr:colOff>165100</xdr:colOff>
      <xdr:row>77</xdr:row>
      <xdr:rowOff>43183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59710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9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77307</xdr:rowOff>
    </xdr:from>
    <xdr:to>
      <xdr:col>6</xdr:col>
      <xdr:colOff>38100</xdr:colOff>
      <xdr:row>77</xdr:row>
      <xdr:rowOff>7457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23984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78663</xdr:rowOff>
    </xdr:from>
    <xdr:to>
      <xdr:col>24</xdr:col>
      <xdr:colOff>63500</xdr:colOff>
      <xdr:row>97</xdr:row>
      <xdr:rowOff>151113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37863"/>
          <a:ext cx="838200" cy="2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78663</xdr:rowOff>
    </xdr:from>
    <xdr:to>
      <xdr:col>19</xdr:col>
      <xdr:colOff>177800</xdr:colOff>
      <xdr:row>98</xdr:row>
      <xdr:rowOff>31344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37863"/>
          <a:ext cx="889000" cy="29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31344</xdr:rowOff>
    </xdr:from>
    <xdr:to>
      <xdr:col>15</xdr:col>
      <xdr:colOff>50800</xdr:colOff>
      <xdr:row>98</xdr:row>
      <xdr:rowOff>135488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33444"/>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85065</xdr:rowOff>
    </xdr:from>
    <xdr:to>
      <xdr:col>10</xdr:col>
      <xdr:colOff>114300</xdr:colOff>
      <xdr:row>98</xdr:row>
      <xdr:rowOff>135488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87165"/>
          <a:ext cx="889000" cy="5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100313</xdr:rowOff>
    </xdr:from>
    <xdr:to>
      <xdr:col>24</xdr:col>
      <xdr:colOff>114300</xdr:colOff>
      <xdr:row>98</xdr:row>
      <xdr:rowOff>30463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78740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27863</xdr:rowOff>
    </xdr:from>
    <xdr:to>
      <xdr:col>20</xdr:col>
      <xdr:colOff>38100</xdr:colOff>
      <xdr:row>96</xdr:row>
      <xdr:rowOff>129463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120590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151994</xdr:rowOff>
    </xdr:from>
    <xdr:to>
      <xdr:col>15</xdr:col>
      <xdr:colOff>101600</xdr:colOff>
      <xdr:row>98</xdr:row>
      <xdr:rowOff>82144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73271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84688</xdr:rowOff>
    </xdr:from>
    <xdr:to>
      <xdr:col>10</xdr:col>
      <xdr:colOff>165100</xdr:colOff>
      <xdr:row>99</xdr:row>
      <xdr:rowOff>14838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5965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34265</xdr:rowOff>
    </xdr:from>
    <xdr:to>
      <xdr:col>6</xdr:col>
      <xdr:colOff>38100</xdr:colOff>
      <xdr:row>98</xdr:row>
      <xdr:rowOff>135865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126992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119183</xdr:rowOff>
    </xdr:from>
    <xdr:to>
      <xdr:col>54</xdr:col>
      <xdr:colOff>189865</xdr:colOff>
      <xdr:row>38</xdr:row>
      <xdr:rowOff>2799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05583"/>
          <a:ext cx="1270" cy="912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2799</xdr:rowOff>
    </xdr:from>
    <xdr:to>
      <xdr:col>55</xdr:col>
      <xdr:colOff>88900</xdr:colOff>
      <xdr:row>38</xdr:row>
      <xdr:rowOff>2799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65860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38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119183</xdr:rowOff>
    </xdr:from>
    <xdr:to>
      <xdr:col>55</xdr:col>
      <xdr:colOff>88900</xdr:colOff>
      <xdr:row>32</xdr:row>
      <xdr:rowOff>119183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63073</xdr:rowOff>
    </xdr:from>
    <xdr:to>
      <xdr:col>55</xdr:col>
      <xdr:colOff>0</xdr:colOff>
      <xdr:row>35</xdr:row>
      <xdr:rowOff>120410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063823"/>
          <a:ext cx="838200" cy="5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32603</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48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54176</xdr:rowOff>
    </xdr:from>
    <xdr:to>
      <xdr:col>55</xdr:col>
      <xdr:colOff>50800</xdr:colOff>
      <xdr:row>36</xdr:row>
      <xdr:rowOff>155776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111434</xdr:rowOff>
    </xdr:from>
    <xdr:to>
      <xdr:col>50</xdr:col>
      <xdr:colOff>114300</xdr:colOff>
      <xdr:row>35</xdr:row>
      <xdr:rowOff>63073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426384"/>
          <a:ext cx="889000" cy="6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91399</xdr:rowOff>
    </xdr:from>
    <xdr:to>
      <xdr:col>50</xdr:col>
      <xdr:colOff>165100</xdr:colOff>
      <xdr:row>37</xdr:row>
      <xdr:rowOff>21549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6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12676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5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111434</xdr:rowOff>
    </xdr:from>
    <xdr:to>
      <xdr:col>45</xdr:col>
      <xdr:colOff>177800</xdr:colOff>
      <xdr:row>36</xdr:row>
      <xdr:rowOff>60349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426384"/>
          <a:ext cx="889000" cy="8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23029</xdr:rowOff>
    </xdr:from>
    <xdr:to>
      <xdr:col>46</xdr:col>
      <xdr:colOff>38100</xdr:colOff>
      <xdr:row>34</xdr:row>
      <xdr:rowOff>124629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8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115756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94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60349</xdr:rowOff>
    </xdr:from>
    <xdr:to>
      <xdr:col>41</xdr:col>
      <xdr:colOff>50800</xdr:colOff>
      <xdr:row>36</xdr:row>
      <xdr:rowOff>155942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32549"/>
          <a:ext cx="889000" cy="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150980</xdr:rowOff>
    </xdr:from>
    <xdr:to>
      <xdr:col>41</xdr:col>
      <xdr:colOff>101600</xdr:colOff>
      <xdr:row>37</xdr:row>
      <xdr:rowOff>81130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72257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169127</xdr:rowOff>
    </xdr:from>
    <xdr:to>
      <xdr:col>36</xdr:col>
      <xdr:colOff>165100</xdr:colOff>
      <xdr:row>37</xdr:row>
      <xdr:rowOff>99277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4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90404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69610</xdr:rowOff>
    </xdr:from>
    <xdr:to>
      <xdr:col>55</xdr:col>
      <xdr:colOff>50800</xdr:colOff>
      <xdr:row>35</xdr:row>
      <xdr:rowOff>171210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92487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2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12273</xdr:rowOff>
    </xdr:from>
    <xdr:to>
      <xdr:col>50</xdr:col>
      <xdr:colOff>165100</xdr:colOff>
      <xdr:row>35</xdr:row>
      <xdr:rowOff>113873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130400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78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60634</xdr:rowOff>
    </xdr:from>
    <xdr:to>
      <xdr:col>46</xdr:col>
      <xdr:colOff>38100</xdr:colOff>
      <xdr:row>31</xdr:row>
      <xdr:rowOff>162234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7311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15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9549</xdr:rowOff>
    </xdr:from>
    <xdr:to>
      <xdr:col>41</xdr:col>
      <xdr:colOff>101600</xdr:colOff>
      <xdr:row>36</xdr:row>
      <xdr:rowOff>111149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127676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95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105142</xdr:rowOff>
    </xdr:from>
    <xdr:to>
      <xdr:col>36</xdr:col>
      <xdr:colOff>165100</xdr:colOff>
      <xdr:row>37</xdr:row>
      <xdr:rowOff>35292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51819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5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158645</xdr:rowOff>
    </xdr:from>
    <xdr:to>
      <xdr:col>55</xdr:col>
      <xdr:colOff>0</xdr:colOff>
      <xdr:row>57</xdr:row>
      <xdr:rowOff>80032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074045"/>
          <a:ext cx="838200" cy="7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70679</xdr:rowOff>
    </xdr:from>
    <xdr:to>
      <xdr:col>50</xdr:col>
      <xdr:colOff>114300</xdr:colOff>
      <xdr:row>57</xdr:row>
      <xdr:rowOff>80032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43329"/>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70679</xdr:rowOff>
    </xdr:from>
    <xdr:to>
      <xdr:col>45</xdr:col>
      <xdr:colOff>177800</xdr:colOff>
      <xdr:row>58</xdr:row>
      <xdr:rowOff>96661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43329"/>
          <a:ext cx="889000" cy="19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26608</xdr:rowOff>
    </xdr:from>
    <xdr:to>
      <xdr:col>41</xdr:col>
      <xdr:colOff>50800</xdr:colOff>
      <xdr:row>58</xdr:row>
      <xdr:rowOff>96661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70708"/>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107845</xdr:rowOff>
    </xdr:from>
    <xdr:to>
      <xdr:col>55</xdr:col>
      <xdr:colOff>50800</xdr:colOff>
      <xdr:row>53</xdr:row>
      <xdr:rowOff>37995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130722</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87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29232</xdr:rowOff>
    </xdr:from>
    <xdr:to>
      <xdr:col>50</xdr:col>
      <xdr:colOff>165100</xdr:colOff>
      <xdr:row>57</xdr:row>
      <xdr:rowOff>130832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147359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57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19879</xdr:rowOff>
    </xdr:from>
    <xdr:to>
      <xdr:col>46</xdr:col>
      <xdr:colOff>38100</xdr:colOff>
      <xdr:row>57</xdr:row>
      <xdr:rowOff>121479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138006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56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45861</xdr:rowOff>
    </xdr:from>
    <xdr:to>
      <xdr:col>41</xdr:col>
      <xdr:colOff>101600</xdr:colOff>
      <xdr:row>58</xdr:row>
      <xdr:rowOff>147461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138588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147258</xdr:rowOff>
    </xdr:from>
    <xdr:to>
      <xdr:col>36</xdr:col>
      <xdr:colOff>165100</xdr:colOff>
      <xdr:row>58</xdr:row>
      <xdr:rowOff>77408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68535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5279</xdr:rowOff>
    </xdr:from>
    <xdr:to>
      <xdr:col>55</xdr:col>
      <xdr:colOff>0</xdr:colOff>
      <xdr:row>78</xdr:row>
      <xdr:rowOff>42078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178229"/>
          <a:ext cx="838200" cy="123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126857</xdr:rowOff>
    </xdr:from>
    <xdr:to>
      <xdr:col>50</xdr:col>
      <xdr:colOff>114300</xdr:colOff>
      <xdr:row>78</xdr:row>
      <xdr:rowOff>42078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28507"/>
          <a:ext cx="889000" cy="8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126857</xdr:rowOff>
    </xdr:from>
    <xdr:to>
      <xdr:col>45</xdr:col>
      <xdr:colOff>177800</xdr:colOff>
      <xdr:row>78</xdr:row>
      <xdr:rowOff>79097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28507"/>
          <a:ext cx="889000" cy="1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150664</xdr:rowOff>
    </xdr:from>
    <xdr:to>
      <xdr:col>41</xdr:col>
      <xdr:colOff>50800</xdr:colOff>
      <xdr:row>78</xdr:row>
      <xdr:rowOff>79097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52314"/>
          <a:ext cx="889000" cy="9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125929</xdr:rowOff>
    </xdr:from>
    <xdr:to>
      <xdr:col>55</xdr:col>
      <xdr:colOff>50800</xdr:colOff>
      <xdr:row>71</xdr:row>
      <xdr:rowOff>56079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1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40856</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04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162728</xdr:rowOff>
    </xdr:from>
    <xdr:to>
      <xdr:col>50</xdr:col>
      <xdr:colOff>165100</xdr:colOff>
      <xdr:row>78</xdr:row>
      <xdr:rowOff>92878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6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84005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5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76057</xdr:rowOff>
    </xdr:from>
    <xdr:to>
      <xdr:col>46</xdr:col>
      <xdr:colOff>38100</xdr:colOff>
      <xdr:row>78</xdr:row>
      <xdr:rowOff>6207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22734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5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28297</xdr:rowOff>
    </xdr:from>
    <xdr:to>
      <xdr:col>41</xdr:col>
      <xdr:colOff>101600</xdr:colOff>
      <xdr:row>78</xdr:row>
      <xdr:rowOff>129897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121024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118833</xdr:rowOff>
    </xdr:from>
    <xdr:to>
      <xdr:col>55</xdr:col>
      <xdr:colOff>0</xdr:colOff>
      <xdr:row>97</xdr:row>
      <xdr:rowOff>87982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78033"/>
          <a:ext cx="838200" cy="1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118833</xdr:rowOff>
    </xdr:from>
    <xdr:to>
      <xdr:col>50</xdr:col>
      <xdr:colOff>114300</xdr:colOff>
      <xdr:row>97</xdr:row>
      <xdr:rowOff>803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578033"/>
          <a:ext cx="889000" cy="5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803</xdr:rowOff>
    </xdr:from>
    <xdr:to>
      <xdr:col>45</xdr:col>
      <xdr:colOff>177800</xdr:colOff>
      <xdr:row>97</xdr:row>
      <xdr:rowOff>142951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31453"/>
          <a:ext cx="889000" cy="14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142951</xdr:rowOff>
    </xdr:from>
    <xdr:to>
      <xdr:col>41</xdr:col>
      <xdr:colOff>50800</xdr:colOff>
      <xdr:row>97</xdr:row>
      <xdr:rowOff>143500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7360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37182</xdr:rowOff>
    </xdr:from>
    <xdr:to>
      <xdr:col>55</xdr:col>
      <xdr:colOff>50800</xdr:colOff>
      <xdr:row>97</xdr:row>
      <xdr:rowOff>138782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15609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68033</xdr:rowOff>
    </xdr:from>
    <xdr:to>
      <xdr:col>50</xdr:col>
      <xdr:colOff>165100</xdr:colOff>
      <xdr:row>96</xdr:row>
      <xdr:rowOff>169633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3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121453</xdr:rowOff>
    </xdr:from>
    <xdr:to>
      <xdr:col>46</xdr:col>
      <xdr:colOff>38100</xdr:colOff>
      <xdr:row>97</xdr:row>
      <xdr:rowOff>51603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8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68130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3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92151</xdr:rowOff>
    </xdr:from>
    <xdr:to>
      <xdr:col>41</xdr:col>
      <xdr:colOff>101600</xdr:colOff>
      <xdr:row>98</xdr:row>
      <xdr:rowOff>22301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13428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92700</xdr:rowOff>
    </xdr:from>
    <xdr:to>
      <xdr:col>36</xdr:col>
      <xdr:colOff>165100</xdr:colOff>
      <xdr:row>98</xdr:row>
      <xdr:rowOff>22850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13977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103816</xdr:rowOff>
    </xdr:from>
    <xdr:to>
      <xdr:col>85</xdr:col>
      <xdr:colOff>127000</xdr:colOff>
      <xdr:row>30</xdr:row>
      <xdr:rowOff>152263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5247316"/>
          <a:ext cx="838200" cy="4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152263</xdr:rowOff>
    </xdr:from>
    <xdr:to>
      <xdr:col>81</xdr:col>
      <xdr:colOff>50800</xdr:colOff>
      <xdr:row>34</xdr:row>
      <xdr:rowOff>40399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5295763"/>
          <a:ext cx="889000" cy="5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40399</xdr:rowOff>
    </xdr:from>
    <xdr:to>
      <xdr:col>76</xdr:col>
      <xdr:colOff>114300</xdr:colOff>
      <xdr:row>38</xdr:row>
      <xdr:rowOff>1501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5869699"/>
          <a:ext cx="889000" cy="64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1501</xdr:rowOff>
    </xdr:from>
    <xdr:to>
      <xdr:col>71</xdr:col>
      <xdr:colOff>177800</xdr:colOff>
      <xdr:row>39</xdr:row>
      <xdr:rowOff>69778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16601"/>
          <a:ext cx="889000" cy="2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53016</xdr:rowOff>
    </xdr:from>
    <xdr:to>
      <xdr:col>85</xdr:col>
      <xdr:colOff>177800</xdr:colOff>
      <xdr:row>30</xdr:row>
      <xdr:rowOff>154616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51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6043</xdr:rowOff>
    </xdr:from>
    <xdr:ext cx="599010"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51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101463</xdr:rowOff>
    </xdr:from>
    <xdr:to>
      <xdr:col>81</xdr:col>
      <xdr:colOff>101600</xdr:colOff>
      <xdr:row>31</xdr:row>
      <xdr:rowOff>31613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52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48140</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181795" y="502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161049</xdr:rowOff>
    </xdr:from>
    <xdr:to>
      <xdr:col>76</xdr:col>
      <xdr:colOff>165100</xdr:colOff>
      <xdr:row>34</xdr:row>
      <xdr:rowOff>91199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58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107726</xdr:rowOff>
    </xdr:from>
    <xdr:ext cx="59901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292795" y="559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122151</xdr:rowOff>
    </xdr:from>
    <xdr:to>
      <xdr:col>72</xdr:col>
      <xdr:colOff>38100</xdr:colOff>
      <xdr:row>38</xdr:row>
      <xdr:rowOff>52301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68828</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18978</xdr:rowOff>
    </xdr:from>
    <xdr:to>
      <xdr:col>67</xdr:col>
      <xdr:colOff>101600</xdr:colOff>
      <xdr:row>39</xdr:row>
      <xdr:rowOff>120578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7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111705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21155</xdr:rowOff>
    </xdr:from>
    <xdr:to>
      <xdr:col>85</xdr:col>
      <xdr:colOff>127000</xdr:colOff>
      <xdr:row>76</xdr:row>
      <xdr:rowOff>60086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051355"/>
          <a:ext cx="8382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40373</xdr:rowOff>
    </xdr:from>
    <xdr:to>
      <xdr:col>81</xdr:col>
      <xdr:colOff>50800</xdr:colOff>
      <xdr:row>76</xdr:row>
      <xdr:rowOff>60086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4592300" y="13070573"/>
          <a:ext cx="8890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40373</xdr:rowOff>
    </xdr:from>
    <xdr:to>
      <xdr:col>76</xdr:col>
      <xdr:colOff>114300</xdr:colOff>
      <xdr:row>76</xdr:row>
      <xdr:rowOff>58699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07057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35192</xdr:rowOff>
    </xdr:from>
    <xdr:to>
      <xdr:col>71</xdr:col>
      <xdr:colOff>177800</xdr:colOff>
      <xdr:row>76</xdr:row>
      <xdr:rowOff>58699</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065392"/>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141805</xdr:rowOff>
    </xdr:from>
    <xdr:to>
      <xdr:col>85</xdr:col>
      <xdr:colOff>177800</xdr:colOff>
      <xdr:row>76</xdr:row>
      <xdr:rowOff>71955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0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164682</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285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9286</xdr:rowOff>
    </xdr:from>
    <xdr:to>
      <xdr:col>81</xdr:col>
      <xdr:colOff>101600</xdr:colOff>
      <xdr:row>76</xdr:row>
      <xdr:rowOff>110886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03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127413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281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161023</xdr:rowOff>
    </xdr:from>
    <xdr:to>
      <xdr:col>76</xdr:col>
      <xdr:colOff>165100</xdr:colOff>
      <xdr:row>76</xdr:row>
      <xdr:rowOff>91173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107701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27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7899</xdr:rowOff>
    </xdr:from>
    <xdr:to>
      <xdr:col>72</xdr:col>
      <xdr:colOff>38100</xdr:colOff>
      <xdr:row>76</xdr:row>
      <xdr:rowOff>109499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0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126027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28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155842</xdr:rowOff>
    </xdr:from>
    <xdr:to>
      <xdr:col>67</xdr:col>
      <xdr:colOff>101600</xdr:colOff>
      <xdr:row>76</xdr:row>
      <xdr:rowOff>85992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0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102519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27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32720</xdr:rowOff>
    </xdr:from>
    <xdr:to>
      <xdr:col>85</xdr:col>
      <xdr:colOff>127000</xdr:colOff>
      <xdr:row>98</xdr:row>
      <xdr:rowOff>108976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834820"/>
          <a:ext cx="838200" cy="7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136409</xdr:rowOff>
    </xdr:from>
    <xdr:to>
      <xdr:col>81</xdr:col>
      <xdr:colOff>50800</xdr:colOff>
      <xdr:row>98</xdr:row>
      <xdr:rowOff>32720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424159"/>
          <a:ext cx="889000" cy="4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136409</xdr:rowOff>
    </xdr:from>
    <xdr:to>
      <xdr:col>76</xdr:col>
      <xdr:colOff>114300</xdr:colOff>
      <xdr:row>98</xdr:row>
      <xdr:rowOff>36085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424159"/>
          <a:ext cx="889000" cy="4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36085</xdr:rowOff>
    </xdr:from>
    <xdr:to>
      <xdr:col>71</xdr:col>
      <xdr:colOff>177800</xdr:colOff>
      <xdr:row>98</xdr:row>
      <xdr:rowOff>137770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838185"/>
          <a:ext cx="889000" cy="10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58176</xdr:rowOff>
    </xdr:from>
    <xdr:to>
      <xdr:col>85</xdr:col>
      <xdr:colOff>177800</xdr:colOff>
      <xdr:row>98</xdr:row>
      <xdr:rowOff>159776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8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144553</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77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153370</xdr:rowOff>
    </xdr:from>
    <xdr:to>
      <xdr:col>81</xdr:col>
      <xdr:colOff>101600</xdr:colOff>
      <xdr:row>98</xdr:row>
      <xdr:rowOff>83520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7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74647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8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85609</xdr:rowOff>
    </xdr:from>
    <xdr:to>
      <xdr:col>76</xdr:col>
      <xdr:colOff>165100</xdr:colOff>
      <xdr:row>96</xdr:row>
      <xdr:rowOff>15759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3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32286</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292795" y="1614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156735</xdr:rowOff>
    </xdr:from>
    <xdr:to>
      <xdr:col>72</xdr:col>
      <xdr:colOff>38100</xdr:colOff>
      <xdr:row>98</xdr:row>
      <xdr:rowOff>86885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78012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8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86970</xdr:rowOff>
    </xdr:from>
    <xdr:to>
      <xdr:col>67</xdr:col>
      <xdr:colOff>101600</xdr:colOff>
      <xdr:row>99</xdr:row>
      <xdr:rowOff>17120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8247</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625017" y="1698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40236</xdr:rowOff>
    </xdr:from>
    <xdr:to>
      <xdr:col>116</xdr:col>
      <xdr:colOff>63500</xdr:colOff>
      <xdr:row>37</xdr:row>
      <xdr:rowOff>65451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383886"/>
          <a:ext cx="8382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1008</xdr:rowOff>
    </xdr:from>
    <xdr:to>
      <xdr:col>111</xdr:col>
      <xdr:colOff>177800</xdr:colOff>
      <xdr:row>37</xdr:row>
      <xdr:rowOff>65451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344658"/>
          <a:ext cx="889000" cy="6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169441</xdr:rowOff>
    </xdr:from>
    <xdr:to>
      <xdr:col>107</xdr:col>
      <xdr:colOff>50800</xdr:colOff>
      <xdr:row>37</xdr:row>
      <xdr:rowOff>1008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34164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46751</xdr:rowOff>
    </xdr:from>
    <xdr:to>
      <xdr:col>102</xdr:col>
      <xdr:colOff>114300</xdr:colOff>
      <xdr:row>36</xdr:row>
      <xdr:rowOff>169441</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218951"/>
          <a:ext cx="889000" cy="1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160886</xdr:rowOff>
    </xdr:from>
    <xdr:to>
      <xdr:col>116</xdr:col>
      <xdr:colOff>114300</xdr:colOff>
      <xdr:row>37</xdr:row>
      <xdr:rowOff>91036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33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12313</xdr:rowOff>
    </xdr:from>
    <xdr:ext cx="534377"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18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14651</xdr:rowOff>
    </xdr:from>
    <xdr:to>
      <xdr:col>112</xdr:col>
      <xdr:colOff>38100</xdr:colOff>
      <xdr:row>37</xdr:row>
      <xdr:rowOff>116251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3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132778</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56111" y="61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121658</xdr:rowOff>
    </xdr:from>
    <xdr:to>
      <xdr:col>107</xdr:col>
      <xdr:colOff>101600</xdr:colOff>
      <xdr:row>37</xdr:row>
      <xdr:rowOff>51808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2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68335</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67111" y="606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118641</xdr:rowOff>
    </xdr:from>
    <xdr:to>
      <xdr:col>102</xdr:col>
      <xdr:colOff>165100</xdr:colOff>
      <xdr:row>37</xdr:row>
      <xdr:rowOff>48791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2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65318</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278111" y="60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167401</xdr:rowOff>
    </xdr:from>
    <xdr:to>
      <xdr:col>98</xdr:col>
      <xdr:colOff>38100</xdr:colOff>
      <xdr:row>36</xdr:row>
      <xdr:rowOff>97551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1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114078</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389111" y="59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161036</xdr:rowOff>
    </xdr:from>
    <xdr:to>
      <xdr:col>116</xdr:col>
      <xdr:colOff>63500</xdr:colOff>
      <xdr:row>57</xdr:row>
      <xdr:rowOff>166065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93368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166065</xdr:rowOff>
    </xdr:from>
    <xdr:to>
      <xdr:col>111</xdr:col>
      <xdr:colOff>177800</xdr:colOff>
      <xdr:row>58</xdr:row>
      <xdr:rowOff>3302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93871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139814</xdr:rowOff>
    </xdr:from>
    <xdr:to>
      <xdr:col>107</xdr:col>
      <xdr:colOff>50800</xdr:colOff>
      <xdr:row>58</xdr:row>
      <xdr:rowOff>3302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912464"/>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139814</xdr:rowOff>
    </xdr:from>
    <xdr:to>
      <xdr:col>102</xdr:col>
      <xdr:colOff>114300</xdr:colOff>
      <xdr:row>58</xdr:row>
      <xdr:rowOff>12179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91246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110236</xdr:rowOff>
    </xdr:from>
    <xdr:to>
      <xdr:col>116</xdr:col>
      <xdr:colOff>114300</xdr:colOff>
      <xdr:row>58</xdr:row>
      <xdr:rowOff>40386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8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133113</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73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115265</xdr:rowOff>
    </xdr:from>
    <xdr:to>
      <xdr:col>112</xdr:col>
      <xdr:colOff>38100</xdr:colOff>
      <xdr:row>58</xdr:row>
      <xdr:rowOff>45415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61942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66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123952</xdr:rowOff>
    </xdr:from>
    <xdr:to>
      <xdr:col>107</xdr:col>
      <xdr:colOff>101600</xdr:colOff>
      <xdr:row>58</xdr:row>
      <xdr:rowOff>54102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70629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67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89014</xdr:rowOff>
    </xdr:from>
    <xdr:to>
      <xdr:col>102</xdr:col>
      <xdr:colOff>165100</xdr:colOff>
      <xdr:row>58</xdr:row>
      <xdr:rowOff>19164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35691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63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132829</xdr:rowOff>
    </xdr:from>
    <xdr:to>
      <xdr:col>98</xdr:col>
      <xdr:colOff>38100</xdr:colOff>
      <xdr:row>58</xdr:row>
      <xdr:rowOff>62979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68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111631</xdr:rowOff>
    </xdr:from>
    <xdr:to>
      <xdr:col>116</xdr:col>
      <xdr:colOff>63500</xdr:colOff>
      <xdr:row>73</xdr:row>
      <xdr:rowOff>129037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2627481"/>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129037</xdr:rowOff>
    </xdr:from>
    <xdr:to>
      <xdr:col>111</xdr:col>
      <xdr:colOff>177800</xdr:colOff>
      <xdr:row>74</xdr:row>
      <xdr:rowOff>3063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0434300" y="12644887"/>
          <a:ext cx="889000" cy="4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3063</xdr:rowOff>
    </xdr:from>
    <xdr:to>
      <xdr:col>107</xdr:col>
      <xdr:colOff>50800</xdr:colOff>
      <xdr:row>74</xdr:row>
      <xdr:rowOff>63315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2690363"/>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63315</xdr:rowOff>
    </xdr:from>
    <xdr:to>
      <xdr:col>102</xdr:col>
      <xdr:colOff>114300</xdr:colOff>
      <xdr:row>74</xdr:row>
      <xdr:rowOff>91515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8656300" y="12750615"/>
          <a:ext cx="889000" cy="2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60831</xdr:rowOff>
    </xdr:from>
    <xdr:to>
      <xdr:col>116</xdr:col>
      <xdr:colOff>114300</xdr:colOff>
      <xdr:row>73</xdr:row>
      <xdr:rowOff>162431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5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83708</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78237</xdr:rowOff>
    </xdr:from>
    <xdr:to>
      <xdr:col>112</xdr:col>
      <xdr:colOff>38100</xdr:colOff>
      <xdr:row>74</xdr:row>
      <xdr:rowOff>8387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25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24914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23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123713</xdr:rowOff>
    </xdr:from>
    <xdr:to>
      <xdr:col>107</xdr:col>
      <xdr:colOff>101600</xdr:colOff>
      <xdr:row>74</xdr:row>
      <xdr:rowOff>53863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26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70390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24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12515</xdr:rowOff>
    </xdr:from>
    <xdr:to>
      <xdr:col>102</xdr:col>
      <xdr:colOff>165100</xdr:colOff>
      <xdr:row>74</xdr:row>
      <xdr:rowOff>114115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130642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2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40715</xdr:rowOff>
    </xdr:from>
    <xdr:to>
      <xdr:col>98</xdr:col>
      <xdr:colOff>38100</xdr:colOff>
      <xdr:row>74</xdr:row>
      <xdr:rowOff>142315</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27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158842</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25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類似団体と比較すると補助費・普通建設事業費・災害復旧事業費において、高い数値を示していることが伺える。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補助費等については、町の主要事業に位置付けている子育て関連事業の増加や物価高騰による補助金の交付等の影響が表れており、今後も高い数値を示す可能性が高い。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普通建設事業費については、令和元年東日本台風により中断していた工事の再開や災害公営住宅の建設に係る費用など臨時的な投資的経費の増加が表れており、今後は減少していく可能性が高い。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災害復旧事業費については、令和元年東日本台風に係る復旧費用の増加であり、臨時的に高い水準である。他数値の推移に併せて減少していくものである。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12,034
273.30
20,151,295
17,869,562
1,956,551
5,327,124
12,471,272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67691</xdr:rowOff>
    </xdr:from>
    <xdr:to>
      <xdr:col>24</xdr:col>
      <xdr:colOff>63500</xdr:colOff>
      <xdr:row>35</xdr:row>
      <xdr:rowOff>87938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68441"/>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67691</xdr:rowOff>
    </xdr:from>
    <xdr:to>
      <xdr:col>19</xdr:col>
      <xdr:colOff>177800</xdr:colOff>
      <xdr:row>35</xdr:row>
      <xdr:rowOff>169581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68441"/>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127780</xdr:rowOff>
    </xdr:from>
    <xdr:to>
      <xdr:col>15</xdr:col>
      <xdr:colOff>50800</xdr:colOff>
      <xdr:row>35</xdr:row>
      <xdr:rowOff>169581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28530"/>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127780</xdr:rowOff>
    </xdr:from>
    <xdr:to>
      <xdr:col>10</xdr:col>
      <xdr:colOff>114300</xdr:colOff>
      <xdr:row>36</xdr:row>
      <xdr:rowOff>3846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28530"/>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37138</xdr:rowOff>
    </xdr:from>
    <xdr:to>
      <xdr:col>24</xdr:col>
      <xdr:colOff>114300</xdr:colOff>
      <xdr:row>35</xdr:row>
      <xdr:rowOff>138738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60015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xdr:rowOff>
    </xdr:from>
    <xdr:to>
      <xdr:col>20</xdr:col>
      <xdr:colOff>38100</xdr:colOff>
      <xdr:row>35</xdr:row>
      <xdr:rowOff>118491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135018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118781</xdr:rowOff>
    </xdr:from>
    <xdr:to>
      <xdr:col>15</xdr:col>
      <xdr:colOff>101600</xdr:colOff>
      <xdr:row>36</xdr:row>
      <xdr:rowOff>48931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65458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9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76980</xdr:rowOff>
    </xdr:from>
    <xdr:to>
      <xdr:col>10</xdr:col>
      <xdr:colOff>165100</xdr:colOff>
      <xdr:row>36</xdr:row>
      <xdr:rowOff>7130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23657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5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124496</xdr:rowOff>
    </xdr:from>
    <xdr:to>
      <xdr:col>6</xdr:col>
      <xdr:colOff>38100</xdr:colOff>
      <xdr:row>36</xdr:row>
      <xdr:rowOff>54646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71173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1016</xdr:rowOff>
    </xdr:from>
    <xdr:to>
      <xdr:col>24</xdr:col>
      <xdr:colOff>63500</xdr:colOff>
      <xdr:row>56</xdr:row>
      <xdr:rowOff>93725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02216"/>
          <a:ext cx="83820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153431</xdr:rowOff>
    </xdr:from>
    <xdr:to>
      <xdr:col>19</xdr:col>
      <xdr:colOff>177800</xdr:colOff>
      <xdr:row>56</xdr:row>
      <xdr:rowOff>93725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97381"/>
          <a:ext cx="889000" cy="79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153431</xdr:rowOff>
    </xdr:from>
    <xdr:to>
      <xdr:col>15</xdr:col>
      <xdr:colOff>50800</xdr:colOff>
      <xdr:row>56</xdr:row>
      <xdr:rowOff>59796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97381"/>
          <a:ext cx="889000" cy="7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59796</xdr:rowOff>
    </xdr:from>
    <xdr:to>
      <xdr:col>10</xdr:col>
      <xdr:colOff>114300</xdr:colOff>
      <xdr:row>57</xdr:row>
      <xdr:rowOff>56428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60996"/>
          <a:ext cx="889000" cy="1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121666</xdr:rowOff>
    </xdr:from>
    <xdr:to>
      <xdr:col>24</xdr:col>
      <xdr:colOff>114300</xdr:colOff>
      <xdr:row>56</xdr:row>
      <xdr:rowOff>51816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144543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42925</xdr:rowOff>
    </xdr:from>
    <xdr:to>
      <xdr:col>20</xdr:col>
      <xdr:colOff>38100</xdr:colOff>
      <xdr:row>56</xdr:row>
      <xdr:rowOff>144525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135652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3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102631</xdr:rowOff>
    </xdr:from>
    <xdr:to>
      <xdr:col>15</xdr:col>
      <xdr:colOff>101600</xdr:colOff>
      <xdr:row>52</xdr:row>
      <xdr:rowOff>32781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49308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62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8996</xdr:rowOff>
    </xdr:from>
    <xdr:to>
      <xdr:col>10</xdr:col>
      <xdr:colOff>165100</xdr:colOff>
      <xdr:row>56</xdr:row>
      <xdr:rowOff>110596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127123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8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5628</xdr:rowOff>
    </xdr:from>
    <xdr:to>
      <xdr:col>6</xdr:col>
      <xdr:colOff>38100</xdr:colOff>
      <xdr:row>57</xdr:row>
      <xdr:rowOff>107228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98355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97219</xdr:rowOff>
    </xdr:from>
    <xdr:to>
      <xdr:col>24</xdr:col>
      <xdr:colOff>63500</xdr:colOff>
      <xdr:row>74</xdr:row>
      <xdr:rowOff>70726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41619"/>
          <a:ext cx="838200" cy="3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97219</xdr:rowOff>
    </xdr:from>
    <xdr:to>
      <xdr:col>19</xdr:col>
      <xdr:colOff>177800</xdr:colOff>
      <xdr:row>75</xdr:row>
      <xdr:rowOff>1816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41619"/>
          <a:ext cx="889000" cy="4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136004</xdr:rowOff>
    </xdr:from>
    <xdr:to>
      <xdr:col>15</xdr:col>
      <xdr:colOff>50800</xdr:colOff>
      <xdr:row>75</xdr:row>
      <xdr:rowOff>1816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23304"/>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136004</xdr:rowOff>
    </xdr:from>
    <xdr:to>
      <xdr:col>10</xdr:col>
      <xdr:colOff>114300</xdr:colOff>
      <xdr:row>75</xdr:row>
      <xdr:rowOff>39281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23304"/>
          <a:ext cx="88900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19926</xdr:rowOff>
    </xdr:from>
    <xdr:to>
      <xdr:col>24</xdr:col>
      <xdr:colOff>114300</xdr:colOff>
      <xdr:row>74</xdr:row>
      <xdr:rowOff>121526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42803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5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46419</xdr:rowOff>
    </xdr:from>
    <xdr:to>
      <xdr:col>20</xdr:col>
      <xdr:colOff>38100</xdr:colOff>
      <xdr:row>72</xdr:row>
      <xdr:rowOff>148019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164546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6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122466</xdr:rowOff>
    </xdr:from>
    <xdr:to>
      <xdr:col>15</xdr:col>
      <xdr:colOff>101600</xdr:colOff>
      <xdr:row>75</xdr:row>
      <xdr:rowOff>52616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69143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8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85204</xdr:rowOff>
    </xdr:from>
    <xdr:to>
      <xdr:col>10</xdr:col>
      <xdr:colOff>165100</xdr:colOff>
      <xdr:row>75</xdr:row>
      <xdr:rowOff>15354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31881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159931</xdr:rowOff>
    </xdr:from>
    <xdr:to>
      <xdr:col>6</xdr:col>
      <xdr:colOff>38100</xdr:colOff>
      <xdr:row>75</xdr:row>
      <xdr:rowOff>90081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106608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2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95</xdr:row>
      <xdr:rowOff>25693</xdr:rowOff>
    </xdr:from>
    <xdr:to>
      <xdr:col>24</xdr:col>
      <xdr:colOff>62865</xdr:colOff>
      <xdr:row>97</xdr:row>
      <xdr:rowOff>165884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6313443"/>
          <a:ext cx="1270" cy="483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169711</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165884</xdr:rowOff>
    </xdr:from>
    <xdr:to>
      <xdr:col>24</xdr:col>
      <xdr:colOff>152400</xdr:colOff>
      <xdr:row>97</xdr:row>
      <xdr:rowOff>165884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9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143820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608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95</xdr:row>
      <xdr:rowOff>25693</xdr:rowOff>
    </xdr:from>
    <xdr:to>
      <xdr:col>24</xdr:col>
      <xdr:colOff>152400</xdr:colOff>
      <xdr:row>95</xdr:row>
      <xdr:rowOff>25693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313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123986</xdr:rowOff>
    </xdr:from>
    <xdr:to>
      <xdr:col>24</xdr:col>
      <xdr:colOff>63500</xdr:colOff>
      <xdr:row>96</xdr:row>
      <xdr:rowOff>162204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83186"/>
          <a:ext cx="838200" cy="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131793</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9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153366</xdr:rowOff>
    </xdr:from>
    <xdr:to>
      <xdr:col>24</xdr:col>
      <xdr:colOff>114300</xdr:colOff>
      <xdr:row>97</xdr:row>
      <xdr:rowOff>83516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1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11117</xdr:rowOff>
    </xdr:from>
    <xdr:to>
      <xdr:col>19</xdr:col>
      <xdr:colOff>177800</xdr:colOff>
      <xdr:row>96</xdr:row>
      <xdr:rowOff>123986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5784517"/>
          <a:ext cx="889000" cy="79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158316</xdr:rowOff>
    </xdr:from>
    <xdr:to>
      <xdr:col>20</xdr:col>
      <xdr:colOff>38100</xdr:colOff>
      <xdr:row>97</xdr:row>
      <xdr:rowOff>88466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79593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11117</xdr:rowOff>
    </xdr:from>
    <xdr:to>
      <xdr:col>15</xdr:col>
      <xdr:colOff>50800</xdr:colOff>
      <xdr:row>93</xdr:row>
      <xdr:rowOff>95758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5784517"/>
          <a:ext cx="889000" cy="25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24842</xdr:rowOff>
    </xdr:from>
    <xdr:to>
      <xdr:col>15</xdr:col>
      <xdr:colOff>101600</xdr:colOff>
      <xdr:row>97</xdr:row>
      <xdr:rowOff>126442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117569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95758</xdr:rowOff>
    </xdr:from>
    <xdr:to>
      <xdr:col>10</xdr:col>
      <xdr:colOff>114300</xdr:colOff>
      <xdr:row>97</xdr:row>
      <xdr:rowOff>37013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040608"/>
          <a:ext cx="889000" cy="6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35623</xdr:rowOff>
    </xdr:from>
    <xdr:to>
      <xdr:col>10</xdr:col>
      <xdr:colOff>165100</xdr:colOff>
      <xdr:row>97</xdr:row>
      <xdr:rowOff>137223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128350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46312</xdr:rowOff>
    </xdr:from>
    <xdr:to>
      <xdr:col>6</xdr:col>
      <xdr:colOff>38100</xdr:colOff>
      <xdr:row>97</xdr:row>
      <xdr:rowOff>147912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139039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111404</xdr:rowOff>
    </xdr:from>
    <xdr:to>
      <xdr:col>24</xdr:col>
      <xdr:colOff>114300</xdr:colOff>
      <xdr:row>97</xdr:row>
      <xdr:rowOff>41554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134281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73186</xdr:rowOff>
    </xdr:from>
    <xdr:to>
      <xdr:col>20</xdr:col>
      <xdr:colOff>38100</xdr:colOff>
      <xdr:row>97</xdr:row>
      <xdr:rowOff>3336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19863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0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131767</xdr:rowOff>
    </xdr:from>
    <xdr:to>
      <xdr:col>15</xdr:col>
      <xdr:colOff>101600</xdr:colOff>
      <xdr:row>92</xdr:row>
      <xdr:rowOff>61917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57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78444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550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44958</xdr:rowOff>
    </xdr:from>
    <xdr:to>
      <xdr:col>10</xdr:col>
      <xdr:colOff>165100</xdr:colOff>
      <xdr:row>93</xdr:row>
      <xdr:rowOff>146558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59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163085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576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157663</xdr:rowOff>
    </xdr:from>
    <xdr:to>
      <xdr:col>6</xdr:col>
      <xdr:colOff>38100</xdr:colOff>
      <xdr:row>97</xdr:row>
      <xdr:rowOff>87813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104340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168961</xdr:rowOff>
    </xdr:from>
    <xdr:to>
      <xdr:col>55</xdr:col>
      <xdr:colOff>0</xdr:colOff>
      <xdr:row>36</xdr:row>
      <xdr:rowOff>37744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169711"/>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37744</xdr:rowOff>
    </xdr:from>
    <xdr:to>
      <xdr:col>50</xdr:col>
      <xdr:colOff>114300</xdr:colOff>
      <xdr:row>36</xdr:row>
      <xdr:rowOff>51003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20994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51003</xdr:rowOff>
    </xdr:from>
    <xdr:to>
      <xdr:col>45</xdr:col>
      <xdr:colOff>177800</xdr:colOff>
      <xdr:row>36</xdr:row>
      <xdr:rowOff>63348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22320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63348</xdr:rowOff>
    </xdr:from>
    <xdr:to>
      <xdr:col>41</xdr:col>
      <xdr:colOff>50800</xdr:colOff>
      <xdr:row>36</xdr:row>
      <xdr:rowOff>73406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23554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118161</xdr:rowOff>
    </xdr:from>
    <xdr:to>
      <xdr:col>55</xdr:col>
      <xdr:colOff>50800</xdr:colOff>
      <xdr:row>36</xdr:row>
      <xdr:rowOff>48311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141038</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97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158394</xdr:rowOff>
    </xdr:from>
    <xdr:to>
      <xdr:col>50</xdr:col>
      <xdr:colOff>165100</xdr:colOff>
      <xdr:row>36</xdr:row>
      <xdr:rowOff>88544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105071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593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203</xdr:rowOff>
    </xdr:from>
    <xdr:to>
      <xdr:col>46</xdr:col>
      <xdr:colOff>38100</xdr:colOff>
      <xdr:row>36</xdr:row>
      <xdr:rowOff>101803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118330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5947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12548</xdr:rowOff>
    </xdr:from>
    <xdr:to>
      <xdr:col>41</xdr:col>
      <xdr:colOff>101600</xdr:colOff>
      <xdr:row>36</xdr:row>
      <xdr:rowOff>114148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130675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595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22606</xdr:rowOff>
    </xdr:from>
    <xdr:to>
      <xdr:col>36</xdr:col>
      <xdr:colOff>165100</xdr:colOff>
      <xdr:row>36</xdr:row>
      <xdr:rowOff>124206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140733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597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110729</xdr:rowOff>
    </xdr:from>
    <xdr:to>
      <xdr:col>55</xdr:col>
      <xdr:colOff>0</xdr:colOff>
      <xdr:row>56</xdr:row>
      <xdr:rowOff>128194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11929"/>
          <a:ext cx="8382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84364</xdr:rowOff>
    </xdr:from>
    <xdr:to>
      <xdr:col>50</xdr:col>
      <xdr:colOff>114300</xdr:colOff>
      <xdr:row>56</xdr:row>
      <xdr:rowOff>110729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171214"/>
          <a:ext cx="889000" cy="54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84364</xdr:rowOff>
    </xdr:from>
    <xdr:to>
      <xdr:col>45</xdr:col>
      <xdr:colOff>177800</xdr:colOff>
      <xdr:row>56</xdr:row>
      <xdr:rowOff>100053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171214"/>
          <a:ext cx="889000" cy="5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100053</xdr:rowOff>
    </xdr:from>
    <xdr:to>
      <xdr:col>41</xdr:col>
      <xdr:colOff>50800</xdr:colOff>
      <xdr:row>57</xdr:row>
      <xdr:rowOff>28677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01253"/>
          <a:ext cx="889000" cy="10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77394</xdr:rowOff>
    </xdr:from>
    <xdr:to>
      <xdr:col>55</xdr:col>
      <xdr:colOff>50800</xdr:colOff>
      <xdr:row>57</xdr:row>
      <xdr:rowOff>7544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100271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3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59929</xdr:rowOff>
    </xdr:from>
    <xdr:to>
      <xdr:col>50</xdr:col>
      <xdr:colOff>165100</xdr:colOff>
      <xdr:row>56</xdr:row>
      <xdr:rowOff>161529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6606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33564</xdr:rowOff>
    </xdr:from>
    <xdr:to>
      <xdr:col>46</xdr:col>
      <xdr:colOff>38100</xdr:colOff>
      <xdr:row>53</xdr:row>
      <xdr:rowOff>135164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1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151691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889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49253</xdr:rowOff>
    </xdr:from>
    <xdr:to>
      <xdr:col>41</xdr:col>
      <xdr:colOff>101600</xdr:colOff>
      <xdr:row>56</xdr:row>
      <xdr:rowOff>150853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167380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2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149327</xdr:rowOff>
    </xdr:from>
    <xdr:to>
      <xdr:col>36</xdr:col>
      <xdr:colOff>165100</xdr:colOff>
      <xdr:row>57</xdr:row>
      <xdr:rowOff>79477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87383</xdr:rowOff>
    </xdr:from>
    <xdr:to>
      <xdr:col>55</xdr:col>
      <xdr:colOff>0</xdr:colOff>
      <xdr:row>76</xdr:row>
      <xdr:rowOff>760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46133"/>
          <a:ext cx="838200" cy="8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64654</xdr:rowOff>
    </xdr:from>
    <xdr:to>
      <xdr:col>50</xdr:col>
      <xdr:colOff>114300</xdr:colOff>
      <xdr:row>75</xdr:row>
      <xdr:rowOff>87383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923404"/>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64654</xdr:rowOff>
    </xdr:from>
    <xdr:to>
      <xdr:col>45</xdr:col>
      <xdr:colOff>177800</xdr:colOff>
      <xdr:row>77</xdr:row>
      <xdr:rowOff>32894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923404"/>
          <a:ext cx="889000" cy="3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108920</xdr:rowOff>
    </xdr:from>
    <xdr:to>
      <xdr:col>41</xdr:col>
      <xdr:colOff>50800</xdr:colOff>
      <xdr:row>77</xdr:row>
      <xdr:rowOff>32894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39120"/>
          <a:ext cx="889000" cy="9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121410</xdr:rowOff>
    </xdr:from>
    <xdr:to>
      <xdr:col>55</xdr:col>
      <xdr:colOff>50800</xdr:colOff>
      <xdr:row>76</xdr:row>
      <xdr:rowOff>51560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144287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3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36583</xdr:rowOff>
    </xdr:from>
    <xdr:to>
      <xdr:col>50</xdr:col>
      <xdr:colOff>165100</xdr:colOff>
      <xdr:row>75</xdr:row>
      <xdr:rowOff>138183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154710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13854</xdr:rowOff>
    </xdr:from>
    <xdr:to>
      <xdr:col>46</xdr:col>
      <xdr:colOff>38100</xdr:colOff>
      <xdr:row>75</xdr:row>
      <xdr:rowOff>115454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8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131981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6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153544</xdr:rowOff>
    </xdr:from>
    <xdr:to>
      <xdr:col>41</xdr:col>
      <xdr:colOff>101600</xdr:colOff>
      <xdr:row>77</xdr:row>
      <xdr:rowOff>83694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100222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58120</xdr:rowOff>
    </xdr:from>
    <xdr:to>
      <xdr:col>36</xdr:col>
      <xdr:colOff>165100</xdr:colOff>
      <xdr:row>76</xdr:row>
      <xdr:rowOff>159720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115312</xdr:rowOff>
    </xdr:from>
    <xdr:to>
      <xdr:col>55</xdr:col>
      <xdr:colOff>0</xdr:colOff>
      <xdr:row>97</xdr:row>
      <xdr:rowOff>140832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5717262"/>
          <a:ext cx="838200" cy="105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86779</xdr:rowOff>
    </xdr:from>
    <xdr:to>
      <xdr:col>50</xdr:col>
      <xdr:colOff>114300</xdr:colOff>
      <xdr:row>97</xdr:row>
      <xdr:rowOff>140832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17429"/>
          <a:ext cx="889000" cy="5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86779</xdr:rowOff>
    </xdr:from>
    <xdr:to>
      <xdr:col>45</xdr:col>
      <xdr:colOff>177800</xdr:colOff>
      <xdr:row>98</xdr:row>
      <xdr:rowOff>46709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17429"/>
          <a:ext cx="8890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17773</xdr:rowOff>
    </xdr:from>
    <xdr:to>
      <xdr:col>41</xdr:col>
      <xdr:colOff>50800</xdr:colOff>
      <xdr:row>98</xdr:row>
      <xdr:rowOff>46709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19873"/>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64512</xdr:rowOff>
    </xdr:from>
    <xdr:to>
      <xdr:col>55</xdr:col>
      <xdr:colOff>50800</xdr:colOff>
      <xdr:row>91</xdr:row>
      <xdr:rowOff>166112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6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87389</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51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90032</xdr:rowOff>
    </xdr:from>
    <xdr:to>
      <xdr:col>50</xdr:col>
      <xdr:colOff>165100</xdr:colOff>
      <xdr:row>98</xdr:row>
      <xdr:rowOff>20182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11309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1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35979</xdr:rowOff>
    </xdr:from>
    <xdr:to>
      <xdr:col>46</xdr:col>
      <xdr:colOff>38100</xdr:colOff>
      <xdr:row>97</xdr:row>
      <xdr:rowOff>137579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154106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167359</xdr:rowOff>
    </xdr:from>
    <xdr:to>
      <xdr:col>41</xdr:col>
      <xdr:colOff>101600</xdr:colOff>
      <xdr:row>98</xdr:row>
      <xdr:rowOff>97509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88636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138423</xdr:rowOff>
    </xdr:from>
    <xdr:to>
      <xdr:col>36</xdr:col>
      <xdr:colOff>165100</xdr:colOff>
      <xdr:row>98</xdr:row>
      <xdr:rowOff>68573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6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59700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6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26810</xdr:rowOff>
    </xdr:from>
    <xdr:to>
      <xdr:col>85</xdr:col>
      <xdr:colOff>127000</xdr:colOff>
      <xdr:row>38</xdr:row>
      <xdr:rowOff>111144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41910"/>
          <a:ext cx="838200" cy="8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18047</xdr:rowOff>
    </xdr:from>
    <xdr:to>
      <xdr:col>81</xdr:col>
      <xdr:colOff>50800</xdr:colOff>
      <xdr:row>38</xdr:row>
      <xdr:rowOff>111144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33147"/>
          <a:ext cx="889000" cy="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18047</xdr:rowOff>
    </xdr:from>
    <xdr:to>
      <xdr:col>76</xdr:col>
      <xdr:colOff>114300</xdr:colOff>
      <xdr:row>39</xdr:row>
      <xdr:rowOff>2311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3147"/>
          <a:ext cx="889000" cy="1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171438</xdr:rowOff>
    </xdr:from>
    <xdr:to>
      <xdr:col>71</xdr:col>
      <xdr:colOff>177800</xdr:colOff>
      <xdr:row>39</xdr:row>
      <xdr:rowOff>2311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86538"/>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147460</xdr:rowOff>
    </xdr:from>
    <xdr:to>
      <xdr:col>85</xdr:col>
      <xdr:colOff>177800</xdr:colOff>
      <xdr:row>38</xdr:row>
      <xdr:rowOff>77609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1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170337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60344</xdr:rowOff>
    </xdr:from>
    <xdr:to>
      <xdr:col>81</xdr:col>
      <xdr:colOff>101600</xdr:colOff>
      <xdr:row>38</xdr:row>
      <xdr:rowOff>161944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153071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138697</xdr:rowOff>
    </xdr:from>
    <xdr:to>
      <xdr:col>76</xdr:col>
      <xdr:colOff>165100</xdr:colOff>
      <xdr:row>38</xdr:row>
      <xdr:rowOff>68847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59974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122961</xdr:rowOff>
    </xdr:from>
    <xdr:to>
      <xdr:col>72</xdr:col>
      <xdr:colOff>38100</xdr:colOff>
      <xdr:row>39</xdr:row>
      <xdr:rowOff>53111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44238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3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120638</xdr:rowOff>
    </xdr:from>
    <xdr:to>
      <xdr:col>67</xdr:col>
      <xdr:colOff>101600</xdr:colOff>
      <xdr:row>39</xdr:row>
      <xdr:rowOff>50788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41915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46116</xdr:rowOff>
    </xdr:from>
    <xdr:to>
      <xdr:col>85</xdr:col>
      <xdr:colOff>127000</xdr:colOff>
      <xdr:row>57</xdr:row>
      <xdr:rowOff>93742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647316"/>
          <a:ext cx="838200" cy="2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46116</xdr:rowOff>
    </xdr:from>
    <xdr:to>
      <xdr:col>81</xdr:col>
      <xdr:colOff>50800</xdr:colOff>
      <xdr:row>57</xdr:row>
      <xdr:rowOff>75683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47316"/>
          <a:ext cx="889000" cy="20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75683</xdr:rowOff>
    </xdr:from>
    <xdr:to>
      <xdr:col>76</xdr:col>
      <xdr:colOff>114300</xdr:colOff>
      <xdr:row>57</xdr:row>
      <xdr:rowOff>102461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48333"/>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102461</xdr:rowOff>
    </xdr:from>
    <xdr:to>
      <xdr:col>71</xdr:col>
      <xdr:colOff>177800</xdr:colOff>
      <xdr:row>57</xdr:row>
      <xdr:rowOff>115167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75111"/>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42942</xdr:rowOff>
    </xdr:from>
    <xdr:to>
      <xdr:col>85</xdr:col>
      <xdr:colOff>177800</xdr:colOff>
      <xdr:row>57</xdr:row>
      <xdr:rowOff>144542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129319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166766</xdr:rowOff>
    </xdr:from>
    <xdr:to>
      <xdr:col>81</xdr:col>
      <xdr:colOff>101600</xdr:colOff>
      <xdr:row>56</xdr:row>
      <xdr:rowOff>96916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113443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24883</xdr:rowOff>
    </xdr:from>
    <xdr:to>
      <xdr:col>76</xdr:col>
      <xdr:colOff>165100</xdr:colOff>
      <xdr:row>57</xdr:row>
      <xdr:rowOff>126483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117610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51661</xdr:rowOff>
    </xdr:from>
    <xdr:to>
      <xdr:col>72</xdr:col>
      <xdr:colOff>38100</xdr:colOff>
      <xdr:row>57</xdr:row>
      <xdr:rowOff>153261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144388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1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64367</xdr:rowOff>
    </xdr:from>
    <xdr:to>
      <xdr:col>67</xdr:col>
      <xdr:colOff>101600</xdr:colOff>
      <xdr:row>57</xdr:row>
      <xdr:rowOff>165967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157094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103816</xdr:rowOff>
    </xdr:from>
    <xdr:to>
      <xdr:col>85</xdr:col>
      <xdr:colOff>127000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2105316"/>
          <a:ext cx="838200" cy="4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152264</xdr:rowOff>
    </xdr:from>
    <xdr:to>
      <xdr:col>81</xdr:col>
      <xdr:colOff>50800</xdr:colOff>
      <xdr:row>74</xdr:row>
      <xdr:rowOff>40399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153764"/>
          <a:ext cx="889000" cy="57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40399</xdr:rowOff>
    </xdr:from>
    <xdr:to>
      <xdr:col>76</xdr:col>
      <xdr:colOff>114300</xdr:colOff>
      <xdr:row>78</xdr:row>
      <xdr:rowOff>1502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727699"/>
          <a:ext cx="889000" cy="64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1502</xdr:rowOff>
    </xdr:from>
    <xdr:to>
      <xdr:col>71</xdr:col>
      <xdr:colOff>177800</xdr:colOff>
      <xdr:row>79</xdr:row>
      <xdr:rowOff>69777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74602"/>
          <a:ext cx="889000" cy="2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53016</xdr:rowOff>
    </xdr:from>
    <xdr:to>
      <xdr:col>85</xdr:col>
      <xdr:colOff>177800</xdr:colOff>
      <xdr:row>70</xdr:row>
      <xdr:rowOff>154616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05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6043</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00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101464</xdr:rowOff>
    </xdr:from>
    <xdr:to>
      <xdr:col>81</xdr:col>
      <xdr:colOff>101600</xdr:colOff>
      <xdr:row>71</xdr:row>
      <xdr:rowOff>31614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1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48141</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187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161049</xdr:rowOff>
    </xdr:from>
    <xdr:to>
      <xdr:col>76</xdr:col>
      <xdr:colOff>165100</xdr:colOff>
      <xdr:row>74</xdr:row>
      <xdr:rowOff>91199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6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107726</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45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122152</xdr:rowOff>
    </xdr:from>
    <xdr:to>
      <xdr:col>72</xdr:col>
      <xdr:colOff>38100</xdr:colOff>
      <xdr:row>78</xdr:row>
      <xdr:rowOff>52302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68829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18977</xdr:rowOff>
    </xdr:from>
    <xdr:to>
      <xdr:col>67</xdr:col>
      <xdr:colOff>101600</xdr:colOff>
      <xdr:row>79</xdr:row>
      <xdr:rowOff>120577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111704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5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21155</xdr:rowOff>
    </xdr:from>
    <xdr:to>
      <xdr:col>85</xdr:col>
      <xdr:colOff>127000</xdr:colOff>
      <xdr:row>96</xdr:row>
      <xdr:rowOff>60086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80355"/>
          <a:ext cx="8382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40373</xdr:rowOff>
    </xdr:from>
    <xdr:to>
      <xdr:col>81</xdr:col>
      <xdr:colOff>50800</xdr:colOff>
      <xdr:row>96</xdr:row>
      <xdr:rowOff>60086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99573"/>
          <a:ext cx="8890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40373</xdr:rowOff>
    </xdr:from>
    <xdr:to>
      <xdr:col>76</xdr:col>
      <xdr:colOff>114300</xdr:colOff>
      <xdr:row>96</xdr:row>
      <xdr:rowOff>58699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9957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35192</xdr:rowOff>
    </xdr:from>
    <xdr:to>
      <xdr:col>71</xdr:col>
      <xdr:colOff>177800</xdr:colOff>
      <xdr:row>96</xdr:row>
      <xdr:rowOff>58699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494392"/>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141805</xdr:rowOff>
    </xdr:from>
    <xdr:to>
      <xdr:col>85</xdr:col>
      <xdr:colOff>177800</xdr:colOff>
      <xdr:row>96</xdr:row>
      <xdr:rowOff>71955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164682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8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9286</xdr:rowOff>
    </xdr:from>
    <xdr:to>
      <xdr:col>81</xdr:col>
      <xdr:colOff>101600</xdr:colOff>
      <xdr:row>96</xdr:row>
      <xdr:rowOff>110886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127413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161023</xdr:rowOff>
    </xdr:from>
    <xdr:to>
      <xdr:col>76</xdr:col>
      <xdr:colOff>165100</xdr:colOff>
      <xdr:row>96</xdr:row>
      <xdr:rowOff>91173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107700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7899</xdr:rowOff>
    </xdr:from>
    <xdr:to>
      <xdr:col>72</xdr:col>
      <xdr:colOff>38100</xdr:colOff>
      <xdr:row>96</xdr:row>
      <xdr:rowOff>109499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126026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155842</xdr:rowOff>
    </xdr:from>
    <xdr:to>
      <xdr:col>67</xdr:col>
      <xdr:colOff>101600</xdr:colOff>
      <xdr:row>96</xdr:row>
      <xdr:rowOff>85992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102519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類似団体と比較すると民生費・土木費・災害復旧費において、高い数値を示していることが伺える。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民生費については、町の主要事業に位置付けている子育て関連事業の増加が表れており、今後も高い数値を示す可能性が高い。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土木費については、令和元年東日本台風により中断していた工事の再開や災害公営住宅の建設に係る費用など臨時的な投資的経費の増加が表れており、今後は減少していく可能性が高い。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災害復旧費については、令和元年東日本台風に係る復旧費用の増加であり、臨時的に高い水準である。他数値の推移に併せて減少していくものである。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実質収支比率等については、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年度と比較して数値の改善が見られている。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指標中「財政調整基金残高」の増については、令和元年東日本台風関連の災害復旧工事完了に伴う、過年度実施済み事業分の国庫補助金の交付等、前年度決算剰余金の増加が要因として考えられる。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なお、「実質収支額」・「実質単年度収支」についても同様の理由があげられ、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年度に一般財源として支出した災害復旧事業事業の特定財源収入が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年度に決算剰余金として歳入されたことが要因となっている。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また、今後は災害復旧事業の完了に伴って、歳入歳出の年度間のズレが生じなくなるため、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年度以前の数値に近い数値を維持していくものと考える。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連結実質赤字比率については、いずれの会計においても赤字は発生していない。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なお、黒字については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年度と比較した場合、多数の会計でポイントの上昇が見られている。中でも「一般会計」においては、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31.71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ポイント上昇と大幅な黒字傾向となっている。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指標中「一般会計」が大幅な黒字となった要因については、令和元年東日本台風関連の災害復旧工事完了に伴う、過年度実施済み事業分の国庫補助金の交付等、前年度決算剰余金が発生したことが考えられるが、本要因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年度に減少した部分の相殺であることも同時に考えられる。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したがって、今後は災害復旧事業の完了に伴い、年度間でのズレがなくなることが予想されるため、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年度以前と同様の水準を維持していくものと考えられる。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また、「公共下水道事業特別会計」についてもポイントの上昇が図られているが、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年度にかけて償還が終了した地方債の多くが元利償還金額の高い地方債であったことが考えられ、今後は同水準を維持していくものと推察される。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20151295</v>
      </c>
      <c r="BO4" s="415"/>
      <c r="BP4" s="415"/>
      <c r="BQ4" s="415"/>
      <c r="BR4" s="415"/>
      <c r="BS4" s="415"/>
      <c r="BT4" s="415"/>
      <c r="BU4" s="416"/>
      <c r="BV4" s="414">
        <v>16115016</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36.700000000000003</v>
      </c>
      <c r="CU4" s="589"/>
      <c r="CV4" s="589"/>
      <c r="CW4" s="589"/>
      <c r="CX4" s="589"/>
      <c r="CY4" s="589"/>
      <c r="CZ4" s="589"/>
      <c r="DA4" s="590"/>
      <c r="DB4" s="588">
        <v>5</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17869562</v>
      </c>
      <c r="BO5" s="420"/>
      <c r="BP5" s="420"/>
      <c r="BQ5" s="420"/>
      <c r="BR5" s="420"/>
      <c r="BS5" s="420"/>
      <c r="BT5" s="420"/>
      <c r="BU5" s="421"/>
      <c r="BV5" s="419">
        <v>15404154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87.6</v>
      </c>
      <c r="CU5" s="390"/>
      <c r="CV5" s="390"/>
      <c r="CW5" s="390"/>
      <c r="CX5" s="390"/>
      <c r="CY5" s="390"/>
      <c r="CZ5" s="390"/>
      <c r="DA5" s="391"/>
      <c r="DB5" s="389">
        <v>80.3</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2281733</v>
      </c>
      <c r="BO6" s="420"/>
      <c r="BP6" s="420"/>
      <c r="BQ6" s="420"/>
      <c r="BR6" s="420"/>
      <c r="BS6" s="420"/>
      <c r="BT6" s="420"/>
      <c r="BU6" s="421"/>
      <c r="BV6" s="419">
        <v>710862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88.5</v>
      </c>
      <c r="CU6" s="563"/>
      <c r="CV6" s="563"/>
      <c r="CW6" s="563"/>
      <c r="CX6" s="563"/>
      <c r="CY6" s="563"/>
      <c r="CZ6" s="563"/>
      <c r="DA6" s="564"/>
      <c r="DB6" s="562">
        <v>83.4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325182</v>
      </c>
      <c r="BO7" s="420"/>
      <c r="BP7" s="420"/>
      <c r="BQ7" s="420"/>
      <c r="BR7" s="420"/>
      <c r="BS7" s="420"/>
      <c r="BT7" s="420"/>
      <c r="BU7" s="421"/>
      <c r="BV7" s="419">
        <v>439000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5327124</v>
      </c>
      <c r="CU7" s="420"/>
      <c r="CV7" s="420"/>
      <c r="CW7" s="420"/>
      <c r="CX7" s="420"/>
      <c r="CY7" s="420"/>
      <c r="CZ7" s="420"/>
      <c r="DA7" s="421"/>
      <c r="DB7" s="419">
        <v>5424830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107</v>
      </c>
      <c r="AV8" s="467"/>
      <c r="AW8" s="467"/>
      <c r="AX8" s="467"/>
      <c r="AY8" s="399" t="s">
        <v>111</v>
      </c>
      <c r="AZ8" s="400"/>
      <c r="BA8" s="400"/>
      <c r="BB8" s="400"/>
      <c r="BC8" s="400"/>
      <c r="BD8" s="400"/>
      <c r="BE8" s="400"/>
      <c r="BF8" s="400"/>
      <c r="BG8" s="400"/>
      <c r="BH8" s="400"/>
      <c r="BI8" s="400"/>
      <c r="BJ8" s="400"/>
      <c r="BK8" s="400"/>
      <c r="BL8" s="400"/>
      <c r="BM8" s="401"/>
      <c r="BN8" s="419">
        <v>1956551</v>
      </c>
      <c r="BO8" s="420"/>
      <c r="BP8" s="420"/>
      <c r="BQ8" s="420"/>
      <c r="BR8" s="420"/>
      <c r="BS8" s="420"/>
      <c r="BT8" s="420"/>
      <c r="BU8" s="421"/>
      <c r="BV8" s="419">
        <v>271862</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0.3</v>
      </c>
      <c r="CU8" s="523"/>
      <c r="CV8" s="523"/>
      <c r="CW8" s="523"/>
      <c r="CX8" s="523"/>
      <c r="CY8" s="523"/>
      <c r="CZ8" s="523"/>
      <c r="DA8" s="524"/>
      <c r="DB8" s="522">
        <v>0.3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12262</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96</v>
      </c>
      <c r="AV9" s="467"/>
      <c r="AW9" s="467"/>
      <c r="AX9" s="467"/>
      <c r="AY9" s="399" t="s">
        <v>117</v>
      </c>
      <c r="AZ9" s="400"/>
      <c r="BA9" s="400"/>
      <c r="BB9" s="400"/>
      <c r="BC9" s="400"/>
      <c r="BD9" s="400"/>
      <c r="BE9" s="400"/>
      <c r="BF9" s="400"/>
      <c r="BG9" s="400"/>
      <c r="BH9" s="400"/>
      <c r="BI9" s="400"/>
      <c r="BJ9" s="400"/>
      <c r="BK9" s="400"/>
      <c r="BL9" s="400"/>
      <c r="BM9" s="401"/>
      <c r="BN9" s="419">
        <v>1684689</v>
      </c>
      <c r="BO9" s="420"/>
      <c r="BP9" s="420"/>
      <c r="BQ9" s="420"/>
      <c r="BR9" s="420"/>
      <c r="BS9" s="420"/>
      <c r="BT9" s="420"/>
      <c r="BU9" s="421"/>
      <c r="BV9" s="419">
        <v>94887</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9.1</v>
      </c>
      <c r="CU9" s="390"/>
      <c r="CV9" s="390"/>
      <c r="CW9" s="390"/>
      <c r="CX9" s="390"/>
      <c r="CY9" s="390"/>
      <c r="CZ9" s="390"/>
      <c r="DA9" s="391"/>
      <c r="DB9" s="389">
        <v>9.6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13972</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2972</v>
      </c>
      <c r="BO10" s="420"/>
      <c r="BP10" s="420"/>
      <c r="BQ10" s="420"/>
      <c r="BR10" s="420"/>
      <c r="BS10" s="420"/>
      <c r="BT10" s="420"/>
      <c r="BU10" s="421"/>
      <c r="BV10" s="419">
        <v>3056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12192</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99606</v>
      </c>
      <c r="BO12" s="420"/>
      <c r="BP12" s="420"/>
      <c r="BQ12" s="420"/>
      <c r="BR12" s="420"/>
      <c r="BS12" s="420"/>
      <c r="BT12" s="420"/>
      <c r="BU12" s="421"/>
      <c r="BV12" s="419">
        <v>332643</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12034</v>
      </c>
      <c r="S13" s="513"/>
      <c r="T13" s="513"/>
      <c r="U13" s="513"/>
      <c r="V13" s="514"/>
      <c r="W13" s="500" t="s">
        <v>142</v>
      </c>
      <c r="X13" s="442"/>
      <c r="Y13" s="442"/>
      <c r="Z13" s="442"/>
      <c r="AA13" s="442"/>
      <c r="AB13" s="443"/>
      <c r="AC13" s="395">
        <v>696</v>
      </c>
      <c r="AD13" s="396"/>
      <c r="AE13" s="396"/>
      <c r="AF13" s="396"/>
      <c r="AG13" s="397"/>
      <c r="AH13" s="395">
        <v>860</v>
      </c>
      <c r="AI13" s="396"/>
      <c r="AJ13" s="396"/>
      <c r="AK13" s="396"/>
      <c r="AL13" s="398"/>
      <c r="AM13" s="478" t="s">
        <v>143</v>
      </c>
      <c r="AN13" s="393"/>
      <c r="AO13" s="393"/>
      <c r="AP13" s="393"/>
      <c r="AQ13" s="393"/>
      <c r="AR13" s="393"/>
      <c r="AS13" s="393"/>
      <c r="AT13" s="394"/>
      <c r="AU13" s="466" t="s">
        <v>136</v>
      </c>
      <c r="AV13" s="467"/>
      <c r="AW13" s="467"/>
      <c r="AX13" s="467"/>
      <c r="AY13" s="399" t="s">
        <v>144</v>
      </c>
      <c r="AZ13" s="400"/>
      <c r="BA13" s="400"/>
      <c r="BB13" s="400"/>
      <c r="BC13" s="400"/>
      <c r="BD13" s="400"/>
      <c r="BE13" s="400"/>
      <c r="BF13" s="400"/>
      <c r="BG13" s="400"/>
      <c r="BH13" s="400"/>
      <c r="BI13" s="400"/>
      <c r="BJ13" s="400"/>
      <c r="BK13" s="400"/>
      <c r="BL13" s="400"/>
      <c r="BM13" s="401"/>
      <c r="BN13" s="419">
        <v>1588055</v>
      </c>
      <c r="BO13" s="420"/>
      <c r="BP13" s="420"/>
      <c r="BQ13" s="420"/>
      <c r="BR13" s="420"/>
      <c r="BS13" s="420"/>
      <c r="BT13" s="420"/>
      <c r="BU13" s="421"/>
      <c r="BV13" s="419">
        <v>-234700</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8.1999999999999993</v>
      </c>
      <c r="CU13" s="390"/>
      <c r="CV13" s="390"/>
      <c r="CW13" s="390"/>
      <c r="CX13" s="390"/>
      <c r="CY13" s="390"/>
      <c r="CZ13" s="390"/>
      <c r="DA13" s="391"/>
      <c r="DB13" s="389">
        <v>9.3000000000000007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12534</v>
      </c>
      <c r="S14" s="513"/>
      <c r="T14" s="513"/>
      <c r="U14" s="513"/>
      <c r="V14" s="514"/>
      <c r="W14" s="515"/>
      <c r="X14" s="445"/>
      <c r="Y14" s="445"/>
      <c r="Z14" s="445"/>
      <c r="AA14" s="445"/>
      <c r="AB14" s="446"/>
      <c r="AC14" s="505">
        <v>12.8</v>
      </c>
      <c r="AD14" s="506"/>
      <c r="AE14" s="506"/>
      <c r="AF14" s="506"/>
      <c r="AG14" s="507"/>
      <c r="AH14" s="505">
        <v>12.9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10.199999999999999</v>
      </c>
      <c r="CU14" s="517"/>
      <c r="CV14" s="517"/>
      <c r="CW14" s="517"/>
      <c r="CX14" s="517"/>
      <c r="CY14" s="517"/>
      <c r="CZ14" s="517"/>
      <c r="DA14" s="518"/>
      <c r="DB14" s="516">
        <v>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148</v>
      </c>
      <c r="N15" s="510"/>
      <c r="O15" s="510"/>
      <c r="P15" s="510"/>
      <c r="Q15" s="511"/>
      <c r="R15" s="512">
        <v>12375</v>
      </c>
      <c r="S15" s="513"/>
      <c r="T15" s="513"/>
      <c r="U15" s="513"/>
      <c r="V15" s="514"/>
      <c r="W15" s="500" t="s">
        <v>149</v>
      </c>
      <c r="X15" s="442"/>
      <c r="Y15" s="442"/>
      <c r="Z15" s="442"/>
      <c r="AA15" s="442"/>
      <c r="AB15" s="443"/>
      <c r="AC15" s="395">
        <v>2093</v>
      </c>
      <c r="AD15" s="396"/>
      <c r="AE15" s="396"/>
      <c r="AF15" s="396"/>
      <c r="AG15" s="397"/>
      <c r="AH15" s="395">
        <v>2712</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1529541</v>
      </c>
      <c r="BO15" s="415"/>
      <c r="BP15" s="415"/>
      <c r="BQ15" s="415"/>
      <c r="BR15" s="415"/>
      <c r="BS15" s="415"/>
      <c r="BT15" s="415"/>
      <c r="BU15" s="416"/>
      <c r="BV15" s="414">
        <v>1346824</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38.4</v>
      </c>
      <c r="AD16" s="506"/>
      <c r="AE16" s="506"/>
      <c r="AF16" s="506"/>
      <c r="AG16" s="507"/>
      <c r="AH16" s="505">
        <v>40.700000000000003</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4895751</v>
      </c>
      <c r="BO16" s="420"/>
      <c r="BP16" s="420"/>
      <c r="BQ16" s="420"/>
      <c r="BR16" s="420"/>
      <c r="BS16" s="420"/>
      <c r="BT16" s="420"/>
      <c r="BU16" s="421"/>
      <c r="BV16" s="419">
        <v>4881241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2655</v>
      </c>
      <c r="AD17" s="396"/>
      <c r="AE17" s="396"/>
      <c r="AF17" s="396"/>
      <c r="AG17" s="397"/>
      <c r="AH17" s="395">
        <v>3086</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1908334</v>
      </c>
      <c r="BO17" s="420"/>
      <c r="BP17" s="420"/>
      <c r="BQ17" s="420"/>
      <c r="BR17" s="420"/>
      <c r="BS17" s="420"/>
      <c r="BT17" s="420"/>
      <c r="BU17" s="421"/>
      <c r="BV17" s="419">
        <v>1651576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273.3</v>
      </c>
      <c r="M18" s="474"/>
      <c r="N18" s="474"/>
      <c r="O18" s="474"/>
      <c r="P18" s="474"/>
      <c r="Q18" s="474"/>
      <c r="R18" s="475"/>
      <c r="S18" s="475"/>
      <c r="T18" s="475"/>
      <c r="U18" s="475"/>
      <c r="V18" s="476"/>
      <c r="W18" s="490"/>
      <c r="X18" s="491"/>
      <c r="Y18" s="491"/>
      <c r="Z18" s="491"/>
      <c r="AA18" s="491"/>
      <c r="AB18" s="501"/>
      <c r="AC18" s="383">
        <v>48.8</v>
      </c>
      <c r="AD18" s="384"/>
      <c r="AE18" s="384"/>
      <c r="AF18" s="384"/>
      <c r="AG18" s="477"/>
      <c r="AH18" s="383">
        <v>46.4</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4738762</v>
      </c>
      <c r="BO18" s="420"/>
      <c r="BP18" s="420"/>
      <c r="BQ18" s="420"/>
      <c r="BR18" s="420"/>
      <c r="BS18" s="420"/>
      <c r="BT18" s="420"/>
      <c r="BU18" s="421"/>
      <c r="BV18" s="419">
        <v>4486146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45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9331985</v>
      </c>
      <c r="BO19" s="420"/>
      <c r="BP19" s="420"/>
      <c r="BQ19" s="420"/>
      <c r="BR19" s="420"/>
      <c r="BS19" s="420"/>
      <c r="BT19" s="420"/>
      <c r="BU19" s="421"/>
      <c r="BV19" s="419">
        <v>8464658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4426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12471272</v>
      </c>
      <c r="BO22" s="415"/>
      <c r="BP22" s="415"/>
      <c r="BQ22" s="415"/>
      <c r="BR22" s="415"/>
      <c r="BS22" s="415"/>
      <c r="BT22" s="415"/>
      <c r="BU22" s="416"/>
      <c r="BV22" s="414">
        <v>11080755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10631841</v>
      </c>
      <c r="BO23" s="420"/>
      <c r="BP23" s="420"/>
      <c r="BQ23" s="420"/>
      <c r="BR23" s="420"/>
      <c r="BS23" s="420"/>
      <c r="BT23" s="420"/>
      <c r="BU23" s="421"/>
      <c r="BV23" s="419">
        <v>10483527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8100</v>
      </c>
      <c r="R24" s="396"/>
      <c r="S24" s="396"/>
      <c r="T24" s="396"/>
      <c r="U24" s="396"/>
      <c r="V24" s="397"/>
      <c r="W24" s="454"/>
      <c r="X24" s="436"/>
      <c r="Y24" s="437"/>
      <c r="Z24" s="392" t="s">
        <v>174</v>
      </c>
      <c r="AA24" s="393"/>
      <c r="AB24" s="393"/>
      <c r="AC24" s="393"/>
      <c r="AD24" s="393"/>
      <c r="AE24" s="393"/>
      <c r="AF24" s="393"/>
      <c r="AG24" s="394"/>
      <c r="AH24" s="395">
        <v>167</v>
      </c>
      <c r="AI24" s="396"/>
      <c r="AJ24" s="396"/>
      <c r="AK24" s="396"/>
      <c r="AL24" s="397"/>
      <c r="AM24" s="395">
        <v>465596</v>
      </c>
      <c r="AN24" s="396"/>
      <c r="AO24" s="396"/>
      <c r="AP24" s="396"/>
      <c r="AQ24" s="396"/>
      <c r="AR24" s="397"/>
      <c r="AS24" s="395">
        <v>2788</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9703403</v>
      </c>
      <c r="BO24" s="420"/>
      <c r="BP24" s="420"/>
      <c r="BQ24" s="420"/>
      <c r="BR24" s="420"/>
      <c r="BS24" s="420"/>
      <c r="BT24" s="420"/>
      <c r="BU24" s="421"/>
      <c r="BV24" s="419">
        <v>8070226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6250</v>
      </c>
      <c r="R25" s="396"/>
      <c r="S25" s="396"/>
      <c r="T25" s="396"/>
      <c r="U25" s="396"/>
      <c r="V25" s="397"/>
      <c r="W25" s="454"/>
      <c r="X25" s="436"/>
      <c r="Y25" s="437"/>
      <c r="Z25" s="392" t="s">
        <v>177</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3186782</v>
      </c>
      <c r="BO25" s="415"/>
      <c r="BP25" s="415"/>
      <c r="BQ25" s="415"/>
      <c r="BR25" s="415"/>
      <c r="BS25" s="415"/>
      <c r="BT25" s="415"/>
      <c r="BU25" s="416"/>
      <c r="BV25" s="414">
        <v>5104896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5470</v>
      </c>
      <c r="R26" s="396"/>
      <c r="S26" s="396"/>
      <c r="T26" s="396"/>
      <c r="U26" s="396"/>
      <c r="V26" s="397"/>
      <c r="W26" s="454"/>
      <c r="X26" s="436"/>
      <c r="Y26" s="437"/>
      <c r="Z26" s="392" t="s">
        <v>180</v>
      </c>
      <c r="AA26" s="430"/>
      <c r="AB26" s="430"/>
      <c r="AC26" s="430"/>
      <c r="AD26" s="430"/>
      <c r="AE26" s="430"/>
      <c r="AF26" s="430"/>
      <c r="AG26" s="431"/>
      <c r="AH26" s="395">
        <v>5</v>
      </c>
      <c r="AI26" s="396"/>
      <c r="AJ26" s="396"/>
      <c r="AK26" s="396"/>
      <c r="AL26" s="397"/>
      <c r="AM26" s="395">
        <v>12520</v>
      </c>
      <c r="AN26" s="396"/>
      <c r="AO26" s="396"/>
      <c r="AP26" s="396"/>
      <c r="AQ26" s="396"/>
      <c r="AR26" s="397"/>
      <c r="AS26" s="395">
        <v>2504</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182</v>
      </c>
      <c r="F27" s="393"/>
      <c r="G27" s="393"/>
      <c r="H27" s="393"/>
      <c r="I27" s="393"/>
      <c r="J27" s="393"/>
      <c r="K27" s="394"/>
      <c r="L27" s="395">
        <v>1</v>
      </c>
      <c r="M27" s="396"/>
      <c r="N27" s="396"/>
      <c r="O27" s="396"/>
      <c r="P27" s="397"/>
      <c r="Q27" s="395">
        <v>3210</v>
      </c>
      <c r="R27" s="396"/>
      <c r="S27" s="396"/>
      <c r="T27" s="396"/>
      <c r="U27" s="396"/>
      <c r="V27" s="397"/>
      <c r="W27" s="454"/>
      <c r="X27" s="436"/>
      <c r="Y27" s="437"/>
      <c r="Z27" s="392" t="s">
        <v>183</v>
      </c>
      <c r="AA27" s="393"/>
      <c r="AB27" s="393"/>
      <c r="AC27" s="393"/>
      <c r="AD27" s="393"/>
      <c r="AE27" s="393"/>
      <c r="AF27" s="393"/>
      <c r="AG27" s="394"/>
      <c r="AH27" s="395">
        <v>1</v>
      </c>
      <c r="AI27" s="396"/>
      <c r="AJ27" s="396"/>
      <c r="AK27" s="396"/>
      <c r="AL27" s="397"/>
      <c r="AM27" s="395" t="s">
        <v>184</v>
      </c>
      <c r="AN27" s="396"/>
      <c r="AO27" s="396"/>
      <c r="AP27" s="396"/>
      <c r="AQ27" s="396"/>
      <c r="AR27" s="397"/>
      <c r="AS27" s="395" t="s">
        <v>184</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391495</v>
      </c>
      <c r="BO27" s="423"/>
      <c r="BP27" s="423"/>
      <c r="BQ27" s="423"/>
      <c r="BR27" s="423"/>
      <c r="BS27" s="423"/>
      <c r="BT27" s="423"/>
      <c r="BU27" s="424"/>
      <c r="BV27" s="422">
        <v>391468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2690</v>
      </c>
      <c r="R28" s="396"/>
      <c r="S28" s="396"/>
      <c r="T28" s="396"/>
      <c r="U28" s="396"/>
      <c r="V28" s="397"/>
      <c r="W28" s="454"/>
      <c r="X28" s="436"/>
      <c r="Y28" s="437"/>
      <c r="Z28" s="392" t="s">
        <v>187</v>
      </c>
      <c r="AA28" s="393"/>
      <c r="AB28" s="393"/>
      <c r="AC28" s="393"/>
      <c r="AD28" s="393"/>
      <c r="AE28" s="393"/>
      <c r="AF28" s="393"/>
      <c r="AG28" s="394"/>
      <c r="AH28" s="395" t="s">
        <v>140</v>
      </c>
      <c r="AI28" s="396"/>
      <c r="AJ28" s="396"/>
      <c r="AK28" s="396"/>
      <c r="AL28" s="397"/>
      <c r="AM28" s="395" t="s">
        <v>188</v>
      </c>
      <c r="AN28" s="396"/>
      <c r="AO28" s="396"/>
      <c r="AP28" s="396"/>
      <c r="AQ28" s="396"/>
      <c r="AR28" s="397"/>
      <c r="AS28" s="395" t="s">
        <v>140</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1812415</v>
      </c>
      <c r="BO28" s="415"/>
      <c r="BP28" s="415"/>
      <c r="BQ28" s="415"/>
      <c r="BR28" s="415"/>
      <c r="BS28" s="415"/>
      <c r="BT28" s="415"/>
      <c r="BU28" s="416"/>
      <c r="BV28" s="414">
        <v>1768942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12</v>
      </c>
      <c r="M29" s="396"/>
      <c r="N29" s="396"/>
      <c r="O29" s="396"/>
      <c r="P29" s="397"/>
      <c r="Q29" s="395">
        <v>2580</v>
      </c>
      <c r="R29" s="396"/>
      <c r="S29" s="396"/>
      <c r="T29" s="396"/>
      <c r="U29" s="396"/>
      <c r="V29" s="397"/>
      <c r="W29" s="455"/>
      <c r="X29" s="456"/>
      <c r="Y29" s="457"/>
      <c r="Z29" s="392" t="s">
        <v>191</v>
      </c>
      <c r="AA29" s="393"/>
      <c r="AB29" s="393"/>
      <c r="AC29" s="393"/>
      <c r="AD29" s="393"/>
      <c r="AE29" s="393"/>
      <c r="AF29" s="393"/>
      <c r="AG29" s="394"/>
      <c r="AH29" s="395">
        <v>168</v>
      </c>
      <c r="AI29" s="396"/>
      <c r="AJ29" s="396"/>
      <c r="AK29" s="396"/>
      <c r="AL29" s="397"/>
      <c r="AM29" s="395">
        <v>468146</v>
      </c>
      <c r="AN29" s="396"/>
      <c r="AO29" s="396"/>
      <c r="AP29" s="396"/>
      <c r="AQ29" s="396"/>
      <c r="AR29" s="397"/>
      <c r="AS29" s="395">
        <v>2787</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1798335</v>
      </c>
      <c r="BO29" s="420"/>
      <c r="BP29" s="420"/>
      <c r="BQ29" s="420"/>
      <c r="BR29" s="420"/>
      <c r="BS29" s="420"/>
      <c r="BT29" s="420"/>
      <c r="BU29" s="421"/>
      <c r="BV29" s="419">
        <v>1857464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89.6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755794</v>
      </c>
      <c r="BO30" s="423"/>
      <c r="BP30" s="423"/>
      <c r="BQ30" s="423"/>
      <c r="BR30" s="423"/>
      <c r="BS30" s="423"/>
      <c r="BT30" s="423"/>
      <c r="BU30" s="424"/>
      <c r="BV30" s="422">
        <v>702016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丸森町国民健康保険特別会計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丸森町水道事業会計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丸森町公共下水道事業特別会計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仙南地域広域行政事務組合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丸森町観光物産振興公社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丸森町介護保険特別会計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丸森町病院事業会計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丸森町農業集落排水事業特別会計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宮城県市町村職員退職手当組合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丸森町後期高齢者医療特別会計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丸森町宅地造成事業特別会計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宮城県市町村非常勤消防団員補償報酬組合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10</v>
      </c>
      <c r="BF37" s="367"/>
      <c r="BG37" s="368" t="str">
        <f>IF('各会計、関係団体の財政状況及び健全化判断比率'!B36="","",'各会計、関係団体の財政状況及び健全化判断比率'!B36)</f>
        <v>丸森町工場団地造成事業特別会計</v>
      </c>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宮城県市町村自治振興センター</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宮城県後期高齢者医療広域連合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宮城県後期高齢者医療事業会計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GwZqQOc3ktRkHLmdlOJI/EJp7btEbxvbcOHW+CCoLpXK3P/UZXW5jjIxuOmvxmmlyKAfst+5zvBm9iAm9fo8Q==" saltValue="KueRjV+8uPr6Gz1oznFZF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574</v>
      </c>
      <c r="D34" s="1151"/>
      <c r="E34" s="1152"/>
      <c r="F34" s="32">
        <v>6.28</v>
      </c>
      <c r="G34" s="33">
        <v>57.56</v>
      </c>
      <c r="H34" s="33">
        <v>3.4</v>
      </c>
      <c r="I34" s="33">
        <v>5.01</v>
      </c>
      <c r="J34" s="34">
        <v>36.72</v>
      </c>
      <c r="K34" s="22"/>
      <c r="L34" s="22"/>
      <c r="M34" s="22"/>
      <c r="N34" s="22"/>
      <c r="O34" s="22"/>
      <c r="P34" s="22"/>
    </row>
    <row r="35" spans="1:16" ht="39" customHeight="1" x14ac:dyDescent="0.15">
      <c r="A35" s="22"/>
      <c r="B35" s="35"/>
      <c r="C35" s="1145" t="s">
        <v>575</v>
      </c>
      <c r="D35" s="1146"/>
      <c r="E35" s="1147"/>
      <c r="F35" s="36">
        <v>6.83</v>
      </c>
      <c r="G35" s="37">
        <v>3.07</v>
      </c>
      <c r="H35" s="37">
        <v>5.53</v>
      </c>
      <c r="I35" s="37">
        <v>7.21</v>
      </c>
      <c r="J35" s="38">
        <v>5.84</v>
      </c>
      <c r="K35" s="22"/>
      <c r="L35" s="22"/>
      <c r="M35" s="22"/>
      <c r="N35" s="22"/>
      <c r="O35" s="22"/>
      <c r="P35" s="22"/>
    </row>
    <row r="36" spans="1:16" ht="39" customHeight="1" x14ac:dyDescent="0.15">
      <c r="A36" s="22"/>
      <c r="B36" s="35"/>
      <c r="C36" s="1145" t="s">
        <v>576</v>
      </c>
      <c r="D36" s="1146"/>
      <c r="E36" s="1147"/>
      <c r="F36" s="36">
        <v>0.11</v>
      </c>
      <c r="G36" s="37">
        <v>0.14000000000000001</v>
      </c>
      <c r="H36" s="37">
        <v>0.36</v>
      </c>
      <c r="I36" s="37">
        <v>0.44</v>
      </c>
      <c r="J36" s="38">
        <v>4.28</v>
      </c>
      <c r="K36" s="22"/>
      <c r="L36" s="22"/>
      <c r="M36" s="22"/>
      <c r="N36" s="22"/>
      <c r="O36" s="22"/>
      <c r="P36" s="22"/>
    </row>
    <row r="37" spans="1:16" ht="39" customHeight="1" x14ac:dyDescent="0.15">
      <c r="A37" s="22"/>
      <c r="B37" s="35"/>
      <c r="C37" s="1145" t="s">
        <v>577</v>
      </c>
      <c r="D37" s="1146"/>
      <c r="E37" s="1147"/>
      <c r="F37" s="36">
        <v>0.68</v>
      </c>
      <c r="G37" s="37">
        <v>0.51</v>
      </c>
      <c r="H37" s="37">
        <v>1.0900000000000001</v>
      </c>
      <c r="I37" s="37">
        <v>1.26</v>
      </c>
      <c r="J37" s="38">
        <v>3.5</v>
      </c>
      <c r="K37" s="22"/>
      <c r="L37" s="22"/>
      <c r="M37" s="22"/>
      <c r="N37" s="22"/>
      <c r="O37" s="22"/>
      <c r="P37" s="22"/>
    </row>
    <row r="38" spans="1:16" ht="39" customHeight="1" x14ac:dyDescent="0.15">
      <c r="A38" s="22"/>
      <c r="B38" s="35"/>
      <c r="C38" s="1145" t="s">
        <v>578</v>
      </c>
      <c r="D38" s="1146"/>
      <c r="E38" s="1147"/>
      <c r="F38" s="36">
        <v>7.51</v>
      </c>
      <c r="G38" s="37">
        <v>4.0599999999999996</v>
      </c>
      <c r="H38" s="37">
        <v>3.77</v>
      </c>
      <c r="I38" s="37">
        <v>3.08</v>
      </c>
      <c r="J38" s="38">
        <v>3.29</v>
      </c>
      <c r="K38" s="22"/>
      <c r="L38" s="22"/>
      <c r="M38" s="22"/>
      <c r="N38" s="22"/>
      <c r="O38" s="22"/>
      <c r="P38" s="22"/>
    </row>
    <row r="39" spans="1:16" ht="39" customHeight="1" x14ac:dyDescent="0.15">
      <c r="A39" s="22"/>
      <c r="B39" s="35"/>
      <c r="C39" s="1145" t="s">
        <v>579</v>
      </c>
      <c r="D39" s="1146"/>
      <c r="E39" s="1147"/>
      <c r="F39" s="36">
        <v>1.08</v>
      </c>
      <c r="G39" s="37">
        <v>1.51</v>
      </c>
      <c r="H39" s="37">
        <v>1.92</v>
      </c>
      <c r="I39" s="37">
        <v>2.09</v>
      </c>
      <c r="J39" s="38">
        <v>1.56</v>
      </c>
      <c r="K39" s="22"/>
      <c r="L39" s="22"/>
      <c r="M39" s="22"/>
      <c r="N39" s="22"/>
      <c r="O39" s="22"/>
      <c r="P39" s="22"/>
    </row>
    <row r="40" spans="1:16" ht="39" customHeight="1" x14ac:dyDescent="0.15">
      <c r="A40" s="22"/>
      <c r="B40" s="35"/>
      <c r="C40" s="1145" t="s">
        <v>580</v>
      </c>
      <c r="D40" s="1146"/>
      <c r="E40" s="1147"/>
      <c r="F40" s="36">
        <v>0.12</v>
      </c>
      <c r="G40" s="37">
        <v>0.09</v>
      </c>
      <c r="H40" s="37">
        <v>0.56000000000000005</v>
      </c>
      <c r="I40" s="37">
        <v>0.36</v>
      </c>
      <c r="J40" s="38">
        <v>0.17</v>
      </c>
      <c r="K40" s="22"/>
      <c r="L40" s="22"/>
      <c r="M40" s="22"/>
      <c r="N40" s="22"/>
      <c r="O40" s="22"/>
      <c r="P40" s="22"/>
    </row>
    <row r="41" spans="1:16" ht="39" customHeight="1" x14ac:dyDescent="0.15">
      <c r="A41" s="22"/>
      <c r="B41" s="35"/>
      <c r="C41" s="1145" t="s">
        <v>581</v>
      </c>
      <c r="D41" s="1146"/>
      <c r="E41" s="1147"/>
      <c r="F41" s="36">
        <v>0.09</v>
      </c>
      <c r="G41" s="37">
        <v>0.05</v>
      </c>
      <c r="H41" s="37">
        <v>0.06</v>
      </c>
      <c r="I41" s="37">
        <v>0.08</v>
      </c>
      <c r="J41" s="38">
        <v>0.09</v>
      </c>
      <c r="K41" s="22"/>
      <c r="L41" s="22"/>
      <c r="M41" s="22"/>
      <c r="N41" s="22"/>
      <c r="O41" s="22"/>
      <c r="P41" s="22"/>
    </row>
    <row r="42" spans="1:16" ht="39" customHeight="1" x14ac:dyDescent="0.15">
      <c r="A42" s="22"/>
      <c r="B42" s="39"/>
      <c r="C42" s="1145" t="s">
        <v>582</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583</v>
      </c>
      <c r="D43" s="1149"/>
      <c r="E43" s="1150"/>
      <c r="F43" s="41">
        <v>0</v>
      </c>
      <c r="G43" s="42">
        <v>0.14000000000000001</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VXWHe56OdmwTLT/m/CFaxLGgSEdUjRZC3n7KN1FhE/RW8nE/aZzXsPYQmywx/Kgu+BnFhsGB361uD768TAccg==" saltValue="y48ZtK/oQkqLJHmCfNH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938</v>
      </c>
      <c r="L45" s="60">
        <v>872</v>
      </c>
      <c r="M45" s="60">
        <v>877</v>
      </c>
      <c r="N45" s="60">
        <v>820</v>
      </c>
      <c r="O45" s="61">
        <v>858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532</v>
      </c>
      <c r="L48" s="64">
        <v>448</v>
      </c>
      <c r="M48" s="64">
        <v>371</v>
      </c>
      <c r="N48" s="64">
        <v>344</v>
      </c>
      <c r="O48" s="65">
        <v>331</v>
      </c>
      <c r="P48" s="48"/>
      <c r="Q48" s="48"/>
      <c r="R48" s="48"/>
      <c r="S48" s="48"/>
      <c r="T48" s="48"/>
      <c r="U48" s="48"/>
    </row>
    <row r="49" spans="1:21" ht="30.75" customHeight="1" x14ac:dyDescent="0.15">
      <c r="A49" s="48"/>
      <c r="B49" s="1178"/>
      <c r="C49" s="1179"/>
      <c r="D49" s="62"/>
      <c r="E49" s="1155" t="s">
        <v>16</v>
      </c>
      <c r="F49" s="1155"/>
      <c r="G49" s="1155"/>
      <c r="H49" s="1155"/>
      <c r="I49" s="1155"/>
      <c r="J49" s="1156"/>
      <c r="K49" s="63">
        <v>17</v>
      </c>
      <c r="L49" s="64">
        <v>19</v>
      </c>
      <c r="M49" s="64">
        <v>29</v>
      </c>
      <c r="N49" s="64">
        <v>27</v>
      </c>
      <c r="O49" s="65">
        <v>20</v>
      </c>
      <c r="P49" s="48"/>
      <c r="Q49" s="48"/>
      <c r="R49" s="48"/>
      <c r="S49" s="48"/>
      <c r="T49" s="48"/>
      <c r="U49" s="48"/>
    </row>
    <row r="50" spans="1:21" ht="30.75" customHeight="1" x14ac:dyDescent="0.15">
      <c r="A50" s="48"/>
      <c r="B50" s="1178"/>
      <c r="C50" s="1179"/>
      <c r="D50" s="62"/>
      <c r="E50" s="1155" t="s">
        <v>17</v>
      </c>
      <c r="F50" s="1155"/>
      <c r="G50" s="1155"/>
      <c r="H50" s="1155"/>
      <c r="I50" s="1155"/>
      <c r="J50" s="1156"/>
      <c r="K50" s="63">
        <v>4</v>
      </c>
      <c r="L50" s="64">
        <v>3</v>
      </c>
      <c r="M50" s="64">
        <v>2</v>
      </c>
      <c r="N50" s="64">
        <v>1</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524</v>
      </c>
      <c r="L51" s="64" t="s">
        <v>524</v>
      </c>
      <c r="M51" s="64">
        <v>1</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942</v>
      </c>
      <c r="L52" s="64">
        <v>878</v>
      </c>
      <c r="M52" s="64">
        <v>877</v>
      </c>
      <c r="N52" s="64">
        <v>839</v>
      </c>
      <c r="O52" s="65">
        <v>866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549</v>
      </c>
      <c r="L53" s="69">
        <v>464</v>
      </c>
      <c r="M53" s="69">
        <v>403</v>
      </c>
      <c r="N53" s="69">
        <v>354</v>
      </c>
      <c r="O53" s="70">
        <v>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nLj/uIlnI5M7lgs/D7D5y36dCukUdBRIlTfmQiTr94mUpQOfGwA0u3f9wtf+RVaBnlOi9/ArMdwPJWPykZgjA==" saltValue="A4yUo88ezG2VRw2VrF/9C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8050</v>
      </c>
      <c r="J41" s="356">
        <v>9066</v>
      </c>
      <c r="K41" s="356">
        <v>10123</v>
      </c>
      <c r="L41" s="356">
        <v>10846</v>
      </c>
      <c r="M41" s="357">
        <v>12140</v>
      </c>
    </row>
    <row r="42" spans="2:13" ht="27.75" customHeight="1" x14ac:dyDescent="0.15">
      <c r="B42" s="1186"/>
      <c r="C42" s="1187"/>
      <c r="D42" s="106"/>
      <c r="E42" s="1190" t="s">
        <v>34</v>
      </c>
      <c r="F42" s="1190"/>
      <c r="G42" s="1190"/>
      <c r="H42" s="1191"/>
      <c r="I42" s="358">
        <v>4</v>
      </c>
      <c r="J42" s="359">
        <v>3</v>
      </c>
      <c r="K42" s="359">
        <v>1</v>
      </c>
      <c r="L42" s="359">
        <v>0</v>
      </c>
      <c r="M42" s="360">
        <v>0</v>
      </c>
    </row>
    <row r="43" spans="2:13" ht="27.75" customHeight="1" x14ac:dyDescent="0.15">
      <c r="B43" s="1186"/>
      <c r="C43" s="1187"/>
      <c r="D43" s="106"/>
      <c r="E43" s="1190" t="s">
        <v>35</v>
      </c>
      <c r="F43" s="1190"/>
      <c r="G43" s="1190"/>
      <c r="H43" s="1191"/>
      <c r="I43" s="358">
        <v>3255</v>
      </c>
      <c r="J43" s="359">
        <v>3183</v>
      </c>
      <c r="K43" s="359">
        <v>2992</v>
      </c>
      <c r="L43" s="359">
        <v>2460</v>
      </c>
      <c r="M43" s="360">
        <v>2310</v>
      </c>
    </row>
    <row r="44" spans="2:13" ht="27.75" customHeight="1" x14ac:dyDescent="0.15">
      <c r="B44" s="1186"/>
      <c r="C44" s="1187"/>
      <c r="D44" s="106"/>
      <c r="E44" s="1190" t="s">
        <v>36</v>
      </c>
      <c r="F44" s="1190"/>
      <c r="G44" s="1190"/>
      <c r="H44" s="1191"/>
      <c r="I44" s="358">
        <v>264</v>
      </c>
      <c r="J44" s="359">
        <v>260</v>
      </c>
      <c r="K44" s="359">
        <v>261</v>
      </c>
      <c r="L44" s="359">
        <v>300</v>
      </c>
      <c r="M44" s="360">
        <v>274</v>
      </c>
    </row>
    <row r="45" spans="2:13" ht="27.75" customHeight="1" x14ac:dyDescent="0.15">
      <c r="B45" s="1186"/>
      <c r="C45" s="1187"/>
      <c r="D45" s="106"/>
      <c r="E45" s="1190" t="s">
        <v>37</v>
      </c>
      <c r="F45" s="1190"/>
      <c r="G45" s="1190"/>
      <c r="H45" s="1191"/>
      <c r="I45" s="358">
        <v>1700</v>
      </c>
      <c r="J45" s="359">
        <v>1652</v>
      </c>
      <c r="K45" s="359">
        <v>1563</v>
      </c>
      <c r="L45" s="359">
        <v>1513</v>
      </c>
      <c r="M45" s="360">
        <v>1422</v>
      </c>
    </row>
    <row r="46" spans="2:13" ht="27.75" customHeight="1" x14ac:dyDescent="0.15">
      <c r="B46" s="1186"/>
      <c r="C46" s="1187"/>
      <c r="D46" s="107"/>
      <c r="E46" s="1190" t="s">
        <v>38</v>
      </c>
      <c r="F46" s="1190"/>
      <c r="G46" s="1190"/>
      <c r="H46" s="1191"/>
      <c r="I46" s="358" t="s">
        <v>524</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2591</v>
      </c>
      <c r="J50" s="359">
        <v>2887</v>
      </c>
      <c r="K50" s="359">
        <v>4898</v>
      </c>
      <c r="L50" s="359">
        <v>5003</v>
      </c>
      <c r="M50" s="360">
        <v>5131</v>
      </c>
    </row>
    <row r="51" spans="2:13" ht="27.75" customHeight="1" x14ac:dyDescent="0.15">
      <c r="B51" s="1186"/>
      <c r="C51" s="1187"/>
      <c r="D51" s="106"/>
      <c r="E51" s="1190" t="s">
        <v>44</v>
      </c>
      <c r="F51" s="1190"/>
      <c r="G51" s="1190"/>
      <c r="H51" s="1191"/>
      <c r="I51" s="358">
        <v>15</v>
      </c>
      <c r="J51" s="359">
        <v>27</v>
      </c>
      <c r="K51" s="359">
        <v>196</v>
      </c>
      <c r="L51" s="359">
        <v>218</v>
      </c>
      <c r="M51" s="360">
        <v>895</v>
      </c>
    </row>
    <row r="52" spans="2:13" ht="27.75" customHeight="1" x14ac:dyDescent="0.15">
      <c r="B52" s="1188"/>
      <c r="C52" s="1189"/>
      <c r="D52" s="106"/>
      <c r="E52" s="1190" t="s">
        <v>45</v>
      </c>
      <c r="F52" s="1190"/>
      <c r="G52" s="1190"/>
      <c r="H52" s="1191"/>
      <c r="I52" s="358">
        <v>7291</v>
      </c>
      <c r="J52" s="359">
        <v>7636</v>
      </c>
      <c r="K52" s="359">
        <v>9490</v>
      </c>
      <c r="L52" s="359">
        <v>9681</v>
      </c>
      <c r="M52" s="360">
        <v>9664</v>
      </c>
    </row>
    <row r="53" spans="2:13" ht="27.75" customHeight="1" thickBot="1" x14ac:dyDescent="0.2">
      <c r="B53" s="1192" t="s">
        <v>46</v>
      </c>
      <c r="C53" s="1193"/>
      <c r="D53" s="110"/>
      <c r="E53" s="1194" t="s">
        <v>47</v>
      </c>
      <c r="F53" s="1194"/>
      <c r="G53" s="1194"/>
      <c r="H53" s="1195"/>
      <c r="I53" s="361">
        <v>3377</v>
      </c>
      <c r="J53" s="362">
        <v>3615</v>
      </c>
      <c r="K53" s="362">
        <v>355</v>
      </c>
      <c r="L53" s="362">
        <v>217</v>
      </c>
      <c r="M53" s="363">
        <v>457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RkeSNf1S3Vj7VCXjqHYAe8LTyVFXMlcGBxhdNC07P91jfFLEATI61F3c9xGaMOqMW9pRkMUxzYZzKiEj1E7Wg==" saltValue="fifSnn7W1He/+Wtrsiwn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2009</v>
      </c>
      <c r="G55" s="122">
        <v>1769</v>
      </c>
      <c r="H55" s="123">
        <v>1812</v>
      </c>
    </row>
    <row r="56" spans="2:8" ht="52.5" customHeight="1" x14ac:dyDescent="0.15">
      <c r="B56" s="124"/>
      <c r="C56" s="1213" t="s">
        <v>51</v>
      </c>
      <c r="D56" s="1213"/>
      <c r="E56" s="1214"/>
      <c r="F56" s="125">
        <v>1800</v>
      </c>
      <c r="G56" s="125">
        <v>1857</v>
      </c>
      <c r="H56" s="126">
        <v>1798</v>
      </c>
    </row>
    <row r="57" spans="2:8" ht="53.25" customHeight="1" x14ac:dyDescent="0.15">
      <c r="B57" s="124"/>
      <c r="C57" s="1215" t="s">
        <v>52</v>
      </c>
      <c r="D57" s="1215"/>
      <c r="E57" s="1216"/>
      <c r="F57" s="127">
        <v>491</v>
      </c>
      <c r="G57" s="127">
        <v>702</v>
      </c>
      <c r="H57" s="128">
        <v>756</v>
      </c>
    </row>
    <row r="58" spans="2:8" ht="45.75" customHeight="1" x14ac:dyDescent="0.15">
      <c r="B58" s="129"/>
      <c r="C58" s="1203" t="s">
        <v>599</v>
      </c>
      <c r="D58" s="1204"/>
      <c r="E58" s="1205"/>
      <c r="F58" s="130">
        <v>42</v>
      </c>
      <c r="G58" s="130">
        <v>242</v>
      </c>
      <c r="H58" s="131">
        <v>231</v>
      </c>
    </row>
    <row r="59" spans="2:8" ht="45.75" customHeight="1" x14ac:dyDescent="0.15">
      <c r="B59" s="129"/>
      <c r="C59" s="1203" t="s">
        <v>600</v>
      </c>
      <c r="D59" s="1204"/>
      <c r="E59" s="1205"/>
      <c r="F59" s="130">
        <v>220</v>
      </c>
      <c r="G59" s="130">
        <v>217</v>
      </c>
      <c r="H59" s="131">
        <v>215</v>
      </c>
    </row>
    <row r="60" spans="2:8" ht="45.75" customHeight="1" x14ac:dyDescent="0.15">
      <c r="B60" s="129"/>
      <c r="C60" s="1203" t="s">
        <v>601</v>
      </c>
      <c r="D60" s="1204"/>
      <c r="E60" s="1205"/>
      <c r="F60" s="130">
        <v>32</v>
      </c>
      <c r="G60" s="130">
        <v>50</v>
      </c>
      <c r="H60" s="131">
        <v>83</v>
      </c>
    </row>
    <row r="61" spans="2:8" ht="45.75" customHeight="1" x14ac:dyDescent="0.15">
      <c r="B61" s="129"/>
      <c r="C61" s="1203" t="s">
        <v>602</v>
      </c>
      <c r="D61" s="1204"/>
      <c r="E61" s="1205"/>
      <c r="F61" s="130">
        <v>70</v>
      </c>
      <c r="G61" s="130">
        <v>73</v>
      </c>
      <c r="H61" s="131">
        <v>77</v>
      </c>
    </row>
    <row r="62" spans="2:8" ht="45.75" customHeight="1" thickBot="1" x14ac:dyDescent="0.2">
      <c r="B62" s="132"/>
      <c r="C62" s="1206" t="s">
        <v>603</v>
      </c>
      <c r="D62" s="1207"/>
      <c r="E62" s="1208"/>
      <c r="F62" s="133">
        <v>51</v>
      </c>
      <c r="G62" s="133">
        <v>51</v>
      </c>
      <c r="H62" s="134">
        <v>51</v>
      </c>
    </row>
    <row r="63" spans="2:8" ht="52.5" customHeight="1" thickBot="1" x14ac:dyDescent="0.2">
      <c r="B63" s="135"/>
      <c r="C63" s="1209" t="s">
        <v>53</v>
      </c>
      <c r="D63" s="1209"/>
      <c r="E63" s="1210"/>
      <c r="F63" s="136">
        <v>4300</v>
      </c>
      <c r="G63" s="136">
        <v>4328</v>
      </c>
      <c r="H63" s="137">
        <v>4367</v>
      </c>
    </row>
    <row r="64" spans="2:8" x14ac:dyDescent="0.15"/>
  </sheetData>
  <sheetProtection algorithmName="SHA-512" hashValue="RXB+JIRSA0axNe5bsH4FH++2uWDzgJtz3gRQxVhCgnCKNz9sAzoRuYM+2OE3/Jc9njcmqVBwEDd2uM6JJQzoXw==" saltValue="YegenxfpAcfXIs7Za4VN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74630</v>
      </c>
      <c r="E3" s="156"/>
      <c r="F3" s="157">
        <v>108252</v>
      </c>
      <c r="G3" s="158"/>
      <c r="H3" s="159"/>
    </row>
    <row r="4" spans="1:8" x14ac:dyDescent="0.15">
      <c r="A4" s="160"/>
      <c r="B4" s="161"/>
      <c r="C4" s="162"/>
      <c r="D4" s="163">
        <v>41259</v>
      </c>
      <c r="E4" s="164"/>
      <c r="F4" s="165">
        <v>50321</v>
      </c>
      <c r="G4" s="166"/>
      <c r="H4" s="167"/>
    </row>
    <row r="5" spans="1:8" x14ac:dyDescent="0.15">
      <c r="A5" s="148" t="s">
        <v>558</v>
      </c>
      <c r="B5" s="153"/>
      <c r="C5" s="154"/>
      <c r="D5" s="155">
        <v>53179</v>
      </c>
      <c r="E5" s="156"/>
      <c r="F5" s="157">
        <v>93492</v>
      </c>
      <c r="G5" s="158"/>
      <c r="H5" s="159"/>
    </row>
    <row r="6" spans="1:8" x14ac:dyDescent="0.15">
      <c r="A6" s="160"/>
      <c r="B6" s="161"/>
      <c r="C6" s="162"/>
      <c r="D6" s="163">
        <v>30092</v>
      </c>
      <c r="E6" s="164"/>
      <c r="F6" s="165">
        <v>53316</v>
      </c>
      <c r="G6" s="166"/>
      <c r="H6" s="167"/>
    </row>
    <row r="7" spans="1:8" x14ac:dyDescent="0.15">
      <c r="A7" s="148" t="s">
        <v>559</v>
      </c>
      <c r="B7" s="153"/>
      <c r="C7" s="154"/>
      <c r="D7" s="155">
        <v>113635</v>
      </c>
      <c r="E7" s="156"/>
      <c r="F7" s="157">
        <v>94796</v>
      </c>
      <c r="G7" s="158"/>
      <c r="H7" s="159"/>
    </row>
    <row r="8" spans="1:8" x14ac:dyDescent="0.15">
      <c r="A8" s="160"/>
      <c r="B8" s="161"/>
      <c r="C8" s="162"/>
      <c r="D8" s="163">
        <v>43629</v>
      </c>
      <c r="E8" s="164"/>
      <c r="F8" s="165">
        <v>55781</v>
      </c>
      <c r="G8" s="166"/>
      <c r="H8" s="167"/>
    </row>
    <row r="9" spans="1:8" x14ac:dyDescent="0.15">
      <c r="A9" s="148" t="s">
        <v>560</v>
      </c>
      <c r="B9" s="153"/>
      <c r="C9" s="154"/>
      <c r="D9" s="155">
        <v>110771</v>
      </c>
      <c r="E9" s="156"/>
      <c r="F9" s="157">
        <v>85942</v>
      </c>
      <c r="G9" s="158"/>
      <c r="H9" s="159"/>
    </row>
    <row r="10" spans="1:8" x14ac:dyDescent="0.15">
      <c r="A10" s="160"/>
      <c r="B10" s="161"/>
      <c r="C10" s="162"/>
      <c r="D10" s="163">
        <v>32815</v>
      </c>
      <c r="E10" s="164"/>
      <c r="F10" s="165">
        <v>48630</v>
      </c>
      <c r="G10" s="166"/>
      <c r="H10" s="167"/>
    </row>
    <row r="11" spans="1:8" x14ac:dyDescent="0.15">
      <c r="A11" s="148" t="s">
        <v>561</v>
      </c>
      <c r="B11" s="153"/>
      <c r="C11" s="154"/>
      <c r="D11" s="155">
        <v>349199</v>
      </c>
      <c r="E11" s="156"/>
      <c r="F11" s="157">
        <v>95007</v>
      </c>
      <c r="G11" s="158"/>
      <c r="H11" s="159"/>
    </row>
    <row r="12" spans="1:8" x14ac:dyDescent="0.15">
      <c r="A12" s="160"/>
      <c r="B12" s="161"/>
      <c r="C12" s="168"/>
      <c r="D12" s="163">
        <v>75055</v>
      </c>
      <c r="E12" s="164"/>
      <c r="F12" s="165">
        <v>48509</v>
      </c>
      <c r="G12" s="166"/>
      <c r="H12" s="167"/>
    </row>
    <row r="13" spans="1:8" x14ac:dyDescent="0.15">
      <c r="A13" s="148"/>
      <c r="B13" s="153"/>
      <c r="C13" s="169"/>
      <c r="D13" s="170">
        <v>140283</v>
      </c>
      <c r="E13" s="171"/>
      <c r="F13" s="172">
        <v>95498</v>
      </c>
      <c r="G13" s="173"/>
      <c r="H13" s="159"/>
    </row>
    <row r="14" spans="1:8" x14ac:dyDescent="0.15">
      <c r="A14" s="160"/>
      <c r="B14" s="161"/>
      <c r="C14" s="162"/>
      <c r="D14" s="163">
        <v>44570</v>
      </c>
      <c r="E14" s="164"/>
      <c r="F14" s="165">
        <v>51311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6.29</v>
      </c>
      <c r="C19" s="174">
        <f>ROUND(VALUE(SUBSTITUTE(実質収支比率等に係る経年分析!G$48,"▲","-")),2)</f>
        <v>57.57</v>
      </c>
      <c r="D19" s="174">
        <f>ROUND(VALUE(SUBSTITUTE(実質収支比率等に係る経年分析!H$48,"▲","-")),2)</f>
        <v>3.4</v>
      </c>
      <c r="E19" s="174">
        <f>ROUND(VALUE(SUBSTITUTE(実質収支比率等に係る経年分析!I$48,"▲","-")),2)</f>
        <v>5.01</v>
      </c>
      <c r="F19" s="174">
        <f>ROUND(VALUE(SUBSTITUTE(実質収支比率等に係る経年分析!J$48,"▲","-")),2)</f>
        <v>36.729999999999997</v>
      </c>
    </row>
    <row r="20" spans="1:11" x14ac:dyDescent="0.15">
      <c r="A20" s="174" t="s">
        <v>57</v>
      </c>
      <c r="B20" s="174">
        <f>ROUND(VALUE(SUBSTITUTE(実質収支比率等に係る経年分析!F$47,"▲","-")),2)</f>
        <v>23.04</v>
      </c>
      <c r="C20" s="174">
        <f>ROUND(VALUE(SUBSTITUTE(実質収支比率等に係る経年分析!G$47,"▲","-")),2)</f>
        <v>27.15</v>
      </c>
      <c r="D20" s="174">
        <f>ROUND(VALUE(SUBSTITUTE(実質収支比率等に係る経年分析!H$47,"▲","-")),2)</f>
        <v>38.61</v>
      </c>
      <c r="E20" s="174">
        <f>ROUND(VALUE(SUBSTITUTE(実質収支比率等に係る経年分析!I$47,"▲","-")),2)</f>
        <v>32.61</v>
      </c>
      <c r="F20" s="174">
        <f>ROUND(VALUE(SUBSTITUTE(実質収支比率等に係る経年分析!J$47,"▲","-")),2)</f>
        <v>34.020000000000003</v>
      </c>
    </row>
    <row r="21" spans="1:11" x14ac:dyDescent="0.15">
      <c r="A21" s="174" t="s">
        <v>58</v>
      </c>
      <c r="B21" s="174">
        <f>IF(ISNUMBER(VALUE(SUBSTITUTE(実質収支比率等に係る経年分析!F$49,"▲","-"))),ROUND(VALUE(SUBSTITUTE(実質収支比率等に係る経年分析!F$49,"▲","-")),2),NA())</f>
        <v>-5.42</v>
      </c>
      <c r="C21" s="174">
        <f>IF(ISNUMBER(VALUE(SUBSTITUTE(実質収支比率等に係る経年分析!G$49,"▲","-"))),ROUND(VALUE(SUBSTITUTE(実質収支比率等に係る経年分析!G$49,"▲","-")),2),NA())</f>
        <v>51.16</v>
      </c>
      <c r="D21" s="174">
        <f>IF(ISNUMBER(VALUE(SUBSTITUTE(実質収支比率等に係る経年分析!H$49,"▲","-"))),ROUND(VALUE(SUBSTITUTE(実質収支比率等に係る経年分析!H$49,"▲","-")),2),NA())</f>
        <v>-67.239999999999995</v>
      </c>
      <c r="E21" s="174">
        <f>IF(ISNUMBER(VALUE(SUBSTITUTE(実質収支比率等に係る経年分析!I$49,"▲","-"))),ROUND(VALUE(SUBSTITUTE(実質収支比率等に係る経年分析!I$49,"▲","-")),2),NA())</f>
        <v>-4.33</v>
      </c>
      <c r="F21" s="174">
        <f>IF(ISNUMBER(VALUE(SUBSTITUTE(実質収支比率等に係る経年分析!J$49,"▲","-"))),ROUND(VALUE(SUBSTITUTE(実質収支比率等に係る経年分析!J$49,"▲","-")),2),NA())</f>
        <v>29.81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丸森町後期高齢者医療特別会計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15">
      <c r="A30" s="175" t="str">
        <f>IF(連結実質赤字比率に係る赤字・黒字の構成分析!C$40="",NA(),連結実質赤字比率に係る赤字・黒字の構成分析!C$40)</f>
        <v>丸森町農業集落排水事業特別会計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0.56000000000000005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15">
      <c r="A31" s="175" t="str">
        <f>IF(連結実質赤字比率に係る赤字・黒字の構成分析!C$39="",NA(),連結実質赤字比率に係る赤字・黒字の構成分析!C$39)</f>
        <v>丸森町国民健康保険特別会計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1.51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1.92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1.56</v>
      </c>
    </row>
    <row r="32" spans="1:11" x14ac:dyDescent="0.15">
      <c r="A32" s="175" t="str">
        <f>IF(連結実質赤字比率に係る赤字・黒字の構成分析!C$38="",NA(),連結実質赤字比率に係る赤字・黒字の構成分析!C$38)</f>
        <v>丸森町水道事業会計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7.51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4.0599999999999996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3.77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3.29</v>
      </c>
    </row>
    <row r="33" spans="1:16" x14ac:dyDescent="0.15">
      <c r="A33" s="175" t="str">
        <f>IF(連結実質赤字比率に係る赤字・黒字の構成分析!C$37="",NA(),連結実質赤字比率に係る赤字・黒字の構成分析!C$37)</f>
        <v>丸森町介護保険特別会計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1.0900000000000001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3.5</v>
      </c>
    </row>
    <row r="34" spans="1:16" x14ac:dyDescent="0.15">
      <c r="A34" s="175" t="str">
        <f>IF(連結実質赤字比率に係る赤字・黒字の構成分析!C$36="",NA(),連結実質赤字比率に係る赤字・黒字の構成分析!C$36)</f>
        <v>丸森町公共下水道事業特別会計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0.14000000000000001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4.28</v>
      </c>
    </row>
    <row r="35" spans="1:16" x14ac:dyDescent="0.15">
      <c r="A35" s="175" t="str">
        <f>IF(連結実質赤字比率に係る赤字・黒字の構成分析!C$35="",NA(),連結実質赤字比率に係る赤字・黒字の構成分析!C$35)</f>
        <v>丸森町病院事業会計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36.72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942</v>
      </c>
      <c r="E42" s="176"/>
      <c r="F42" s="176"/>
      <c r="G42" s="176">
        <f>'実質公債費比率（分子）の構造'!L$52</f>
        <v>878</v>
      </c>
      <c r="H42" s="176"/>
      <c r="I42" s="176"/>
      <c r="J42" s="176">
        <f>'実質公債費比率（分子）の構造'!M$52</f>
        <v>877</v>
      </c>
      <c r="K42" s="176"/>
      <c r="L42" s="176"/>
      <c r="M42" s="176">
        <f>'実質公債費比率（分子）の構造'!N$52</f>
        <v>839</v>
      </c>
      <c r="N42" s="176"/>
      <c r="O42" s="176"/>
      <c r="P42" s="176">
        <f>'実質公債費比率（分子）の構造'!O$52</f>
        <v>866</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1</v>
      </c>
      <c r="I43" s="176"/>
      <c r="J43" s="176"/>
      <c r="K43" s="176">
        <f>'実質公債費比率（分子）の構造'!N$51</f>
        <v>1</v>
      </c>
      <c r="L43" s="176"/>
      <c r="M43" s="176"/>
      <c r="N43" s="176">
        <f>'実質公債費比率（分子）の構造'!O$51</f>
        <v>1</v>
      </c>
      <c r="O43" s="176"/>
      <c r="P43" s="176"/>
    </row>
    <row r="44" spans="1:16" x14ac:dyDescent="0.15">
      <c r="A44" s="176" t="s">
        <v>67</v>
      </c>
      <c r="B44" s="176">
        <f>'実質公債費比率（分子）の構造'!K$50</f>
        <v>4</v>
      </c>
      <c r="C44" s="176"/>
      <c r="D44" s="176"/>
      <c r="E44" s="176">
        <f>'実質公債費比率（分子）の構造'!L$50</f>
        <v>3</v>
      </c>
      <c r="F44" s="176"/>
      <c r="G44" s="176"/>
      <c r="H44" s="176">
        <f>'実質公債費比率（分子）の構造'!M$50</f>
        <v>2</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17</v>
      </c>
      <c r="C45" s="176"/>
      <c r="D45" s="176"/>
      <c r="E45" s="176">
        <f>'実質公債費比率（分子）の構造'!L$49</f>
        <v>19</v>
      </c>
      <c r="F45" s="176"/>
      <c r="G45" s="176"/>
      <c r="H45" s="176">
        <f>'実質公債費比率（分子）の構造'!M$49</f>
        <v>29</v>
      </c>
      <c r="I45" s="176"/>
      <c r="J45" s="176"/>
      <c r="K45" s="176">
        <f>'実質公債費比率（分子）の構造'!N$49</f>
        <v>27</v>
      </c>
      <c r="L45" s="176"/>
      <c r="M45" s="176"/>
      <c r="N45" s="176">
        <f>'実質公債費比率（分子）の構造'!O$49</f>
        <v>20</v>
      </c>
      <c r="O45" s="176"/>
      <c r="P45" s="176"/>
    </row>
    <row r="46" spans="1:16" x14ac:dyDescent="0.15">
      <c r="A46" s="176" t="s">
        <v>69</v>
      </c>
      <c r="B46" s="176">
        <f>'実質公債費比率（分子）の構造'!K$48</f>
        <v>532</v>
      </c>
      <c r="C46" s="176"/>
      <c r="D46" s="176"/>
      <c r="E46" s="176">
        <f>'実質公債費比率（分子）の構造'!L$48</f>
        <v>448</v>
      </c>
      <c r="F46" s="176"/>
      <c r="G46" s="176"/>
      <c r="H46" s="176">
        <f>'実質公債費比率（分子）の構造'!M$48</f>
        <v>371</v>
      </c>
      <c r="I46" s="176"/>
      <c r="J46" s="176"/>
      <c r="K46" s="176">
        <f>'実質公債費比率（分子）の構造'!N$48</f>
        <v>344</v>
      </c>
      <c r="L46" s="176"/>
      <c r="M46" s="176"/>
      <c r="N46" s="176">
        <f>'実質公債費比率（分子）の構造'!O$48</f>
        <v>331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938</v>
      </c>
      <c r="C49" s="176"/>
      <c r="D49" s="176"/>
      <c r="E49" s="176">
        <f>'実質公債費比率（分子）の構造'!L$45</f>
        <v>872</v>
      </c>
      <c r="F49" s="176"/>
      <c r="G49" s="176"/>
      <c r="H49" s="176">
        <f>'実質公債費比率（分子）の構造'!M$45</f>
        <v>877</v>
      </c>
      <c r="I49" s="176"/>
      <c r="J49" s="176"/>
      <c r="K49" s="176">
        <f>'実質公債費比率（分子）の構造'!N$45</f>
        <v>820</v>
      </c>
      <c r="L49" s="176"/>
      <c r="M49" s="176"/>
      <c r="N49" s="176">
        <f>'実質公債費比率（分子）の構造'!O$45</f>
        <v>858</v>
      </c>
      <c r="O49" s="176"/>
      <c r="P49" s="176"/>
    </row>
    <row r="50" spans="1:16" x14ac:dyDescent="0.15">
      <c r="A50" s="176" t="s">
        <v>73</v>
      </c>
      <c r="B50" s="176" t="e">
        <f>NA()</f>
        <v>#N/A</v>
      </c>
      <c r="C50" s="176">
        <f>IF(ISNUMBER('実質公債費比率（分子）の構造'!K$53),'実質公債費比率（分子）の構造'!K$53,NA())</f>
        <v>549</v>
      </c>
      <c r="D50" s="176" t="e">
        <f>NA()</f>
        <v>#N/A</v>
      </c>
      <c r="E50" s="176" t="e">
        <f>NA()</f>
        <v>#N/A</v>
      </c>
      <c r="F50" s="176">
        <f>IF(ISNUMBER('実質公債費比率（分子）の構造'!L$53),'実質公債費比率（分子）の構造'!L$53,NA())</f>
        <v>464</v>
      </c>
      <c r="G50" s="176" t="e">
        <f>NA()</f>
        <v>#N/A</v>
      </c>
      <c r="H50" s="176" t="e">
        <f>NA()</f>
        <v>#N/A</v>
      </c>
      <c r="I50" s="176">
        <f>IF(ISNUMBER('実質公債費比率（分子）の構造'!M$53),'実質公債費比率（分子）の構造'!M$53,NA())</f>
        <v>403</v>
      </c>
      <c r="J50" s="176" t="e">
        <f>NA()</f>
        <v>#N/A</v>
      </c>
      <c r="K50" s="176" t="e">
        <f>NA()</f>
        <v>#N/A</v>
      </c>
      <c r="L50" s="176">
        <f>IF(ISNUMBER('実質公債費比率（分子）の構造'!N$53),'実質公債費比率（分子）の構造'!N$53,NA())</f>
        <v>354</v>
      </c>
      <c r="M50" s="176" t="e">
        <f>NA()</f>
        <v>#N/A</v>
      </c>
      <c r="N50" s="176" t="e">
        <f>NA()</f>
        <v>#N/A</v>
      </c>
      <c r="O50" s="176">
        <f>IF(ISNUMBER('実質公債費比率（分子）の構造'!O$53),'実質公債費比率（分子）の構造'!O$53,NA())</f>
        <v>345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7291</v>
      </c>
      <c r="E56" s="175"/>
      <c r="F56" s="175"/>
      <c r="G56" s="175">
        <f>'将来負担比率（分子）の構造'!J$52</f>
        <v>7636</v>
      </c>
      <c r="H56" s="175"/>
      <c r="I56" s="175"/>
      <c r="J56" s="175">
        <f>'将来負担比率（分子）の構造'!K$52</f>
        <v>9490</v>
      </c>
      <c r="K56" s="175"/>
      <c r="L56" s="175"/>
      <c r="M56" s="175">
        <f>'将来負担比率（分子）の構造'!L$52</f>
        <v>9681</v>
      </c>
      <c r="N56" s="175"/>
      <c r="O56" s="175"/>
      <c r="P56" s="175">
        <f>'将来負担比率（分子）の構造'!M$52</f>
        <v>9664</v>
      </c>
    </row>
    <row r="57" spans="1:16" x14ac:dyDescent="0.15">
      <c r="A57" s="175" t="s">
        <v>44</v>
      </c>
      <c r="B57" s="175"/>
      <c r="C57" s="175"/>
      <c r="D57" s="175">
        <f>'将来負担比率（分子）の構造'!I$51</f>
        <v>15</v>
      </c>
      <c r="E57" s="175"/>
      <c r="F57" s="175"/>
      <c r="G57" s="175">
        <f>'将来負担比率（分子）の構造'!J$51</f>
        <v>27</v>
      </c>
      <c r="H57" s="175"/>
      <c r="I57" s="175"/>
      <c r="J57" s="175">
        <f>'将来負担比率（分子）の構造'!K$51</f>
        <v>196</v>
      </c>
      <c r="K57" s="175"/>
      <c r="L57" s="175"/>
      <c r="M57" s="175">
        <f>'将来負担比率（分子）の構造'!L$51</f>
        <v>218</v>
      </c>
      <c r="N57" s="175"/>
      <c r="O57" s="175"/>
      <c r="P57" s="175">
        <f>'将来負担比率（分子）の構造'!M$51</f>
        <v>895</v>
      </c>
    </row>
    <row r="58" spans="1:16" x14ac:dyDescent="0.15">
      <c r="A58" s="175" t="s">
        <v>43</v>
      </c>
      <c r="B58" s="175"/>
      <c r="C58" s="175"/>
      <c r="D58" s="175">
        <f>'将来負担比率（分子）の構造'!I$50</f>
        <v>2591</v>
      </c>
      <c r="E58" s="175"/>
      <c r="F58" s="175"/>
      <c r="G58" s="175">
        <f>'将来負担比率（分子）の構造'!J$50</f>
        <v>2887</v>
      </c>
      <c r="H58" s="175"/>
      <c r="I58" s="175"/>
      <c r="J58" s="175">
        <f>'将来負担比率（分子）の構造'!K$50</f>
        <v>4898</v>
      </c>
      <c r="K58" s="175"/>
      <c r="L58" s="175"/>
      <c r="M58" s="175">
        <f>'将来負担比率（分子）の構造'!L$50</f>
        <v>5003</v>
      </c>
      <c r="N58" s="175"/>
      <c r="O58" s="175"/>
      <c r="P58" s="175">
        <f>'将来負担比率（分子）の構造'!M$50</f>
        <v>5131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1700</v>
      </c>
      <c r="C62" s="175"/>
      <c r="D62" s="175"/>
      <c r="E62" s="175">
        <f>'将来負担比率（分子）の構造'!J$45</f>
        <v>1652</v>
      </c>
      <c r="F62" s="175"/>
      <c r="G62" s="175"/>
      <c r="H62" s="175">
        <f>'将来負担比率（分子）の構造'!K$45</f>
        <v>1563</v>
      </c>
      <c r="I62" s="175"/>
      <c r="J62" s="175"/>
      <c r="K62" s="175">
        <f>'将来負担比率（分子）の構造'!L$45</f>
        <v>1513</v>
      </c>
      <c r="L62" s="175"/>
      <c r="M62" s="175"/>
      <c r="N62" s="175">
        <f>'将来負担比率（分子）の構造'!M$45</f>
        <v>1422</v>
      </c>
      <c r="O62" s="175"/>
      <c r="P62" s="175"/>
    </row>
    <row r="63" spans="1:16" x14ac:dyDescent="0.15">
      <c r="A63" s="175" t="s">
        <v>36</v>
      </c>
      <c r="B63" s="175">
        <f>'将来負担比率（分子）の構造'!I$44</f>
        <v>264</v>
      </c>
      <c r="C63" s="175"/>
      <c r="D63" s="175"/>
      <c r="E63" s="175">
        <f>'将来負担比率（分子）の構造'!J$44</f>
        <v>260</v>
      </c>
      <c r="F63" s="175"/>
      <c r="G63" s="175"/>
      <c r="H63" s="175">
        <f>'将来負担比率（分子）の構造'!K$44</f>
        <v>261</v>
      </c>
      <c r="I63" s="175"/>
      <c r="J63" s="175"/>
      <c r="K63" s="175">
        <f>'将来負担比率（分子）の構造'!L$44</f>
        <v>300</v>
      </c>
      <c r="L63" s="175"/>
      <c r="M63" s="175"/>
      <c r="N63" s="175">
        <f>'将来負担比率（分子）の構造'!M$44</f>
        <v>274</v>
      </c>
      <c r="O63" s="175"/>
      <c r="P63" s="175"/>
    </row>
    <row r="64" spans="1:16" x14ac:dyDescent="0.15">
      <c r="A64" s="175" t="s">
        <v>35</v>
      </c>
      <c r="B64" s="175">
        <f>'将来負担比率（分子）の構造'!I$43</f>
        <v>3255</v>
      </c>
      <c r="C64" s="175"/>
      <c r="D64" s="175"/>
      <c r="E64" s="175">
        <f>'将来負担比率（分子）の構造'!J$43</f>
        <v>3183</v>
      </c>
      <c r="F64" s="175"/>
      <c r="G64" s="175"/>
      <c r="H64" s="175">
        <f>'将来負担比率（分子）の構造'!K$43</f>
        <v>2992</v>
      </c>
      <c r="I64" s="175"/>
      <c r="J64" s="175"/>
      <c r="K64" s="175">
        <f>'将来負担比率（分子）の構造'!L$43</f>
        <v>2460</v>
      </c>
      <c r="L64" s="175"/>
      <c r="M64" s="175"/>
      <c r="N64" s="175">
        <f>'将来負担比率（分子）の構造'!M$43</f>
        <v>2310</v>
      </c>
      <c r="O64" s="175"/>
      <c r="P64" s="175"/>
    </row>
    <row r="65" spans="1:16" x14ac:dyDescent="0.15">
      <c r="A65" s="175" t="s">
        <v>34</v>
      </c>
      <c r="B65" s="175">
        <f>'将来負担比率（分子）の構造'!I$42</f>
        <v>4</v>
      </c>
      <c r="C65" s="175"/>
      <c r="D65" s="175"/>
      <c r="E65" s="175">
        <f>'将来負担比率（分子）の構造'!J$42</f>
        <v>3</v>
      </c>
      <c r="F65" s="175"/>
      <c r="G65" s="175"/>
      <c r="H65" s="175">
        <f>'将来負担比率（分子）の構造'!K$42</f>
        <v>1</v>
      </c>
      <c r="I65" s="175"/>
      <c r="J65" s="175"/>
      <c r="K65" s="175">
        <f>'将来負担比率（分子）の構造'!L$42</f>
        <v>0</v>
      </c>
      <c r="L65" s="175"/>
      <c r="M65" s="175"/>
      <c r="N65" s="175">
        <f>'将来負担比率（分子）の構造'!M$42</f>
        <v>0</v>
      </c>
      <c r="O65" s="175"/>
      <c r="P65" s="175"/>
    </row>
    <row r="66" spans="1:16" x14ac:dyDescent="0.15">
      <c r="A66" s="175" t="s">
        <v>33</v>
      </c>
      <c r="B66" s="175">
        <f>'将来負担比率（分子）の構造'!I$41</f>
        <v>8050</v>
      </c>
      <c r="C66" s="175"/>
      <c r="D66" s="175"/>
      <c r="E66" s="175">
        <f>'将来負担比率（分子）の構造'!J$41</f>
        <v>9066</v>
      </c>
      <c r="F66" s="175"/>
      <c r="G66" s="175"/>
      <c r="H66" s="175">
        <f>'将来負担比率（分子）の構造'!K$41</f>
        <v>10123</v>
      </c>
      <c r="I66" s="175"/>
      <c r="J66" s="175"/>
      <c r="K66" s="175">
        <f>'将来負担比率（分子）の構造'!L$41</f>
        <v>10846</v>
      </c>
      <c r="L66" s="175"/>
      <c r="M66" s="175"/>
      <c r="N66" s="175">
        <f>'将来負担比率（分子）の構造'!M$41</f>
        <v>12140</v>
      </c>
      <c r="O66" s="175"/>
      <c r="P66" s="175"/>
    </row>
    <row r="67" spans="1:16" x14ac:dyDescent="0.15">
      <c r="A67" s="175" t="s">
        <v>77</v>
      </c>
      <c r="B67" s="175" t="e">
        <f>NA()</f>
        <v>#N/A</v>
      </c>
      <c r="C67" s="175">
        <f>IF(ISNUMBER('将来負担比率（分子）の構造'!I$53), IF('将来負担比率（分子）の構造'!I$53 &lt; 0, 0, '将来負担比率（分子）の構造'!I$53), NA())</f>
        <v>3377</v>
      </c>
      <c r="D67" s="175" t="e">
        <f>NA()</f>
        <v>#N/A</v>
      </c>
      <c r="E67" s="175" t="e">
        <f>NA()</f>
        <v>#N/A</v>
      </c>
      <c r="F67" s="175">
        <f>IF(ISNUMBER('将来負担比率（分子）の構造'!J$53), IF('将来負担比率（分子）の構造'!J$53 &lt; 0, 0, '将来負担比率（分子）の構造'!J$53), NA())</f>
        <v>3615</v>
      </c>
      <c r="G67" s="175" t="e">
        <f>NA()</f>
        <v>#N/A</v>
      </c>
      <c r="H67" s="175" t="e">
        <f>NA()</f>
        <v>#N/A</v>
      </c>
      <c r="I67" s="175">
        <f>IF(ISNUMBER('将来負担比率（分子）の構造'!K$53), IF('将来負担比率（分子）の構造'!K$53 &lt; 0, 0, '将来負担比率（分子）の構造'!K$53), NA())</f>
        <v>355</v>
      </c>
      <c r="J67" s="175" t="e">
        <f>NA()</f>
        <v>#N/A</v>
      </c>
      <c r="K67" s="175" t="e">
        <f>NA()</f>
        <v>#N/A</v>
      </c>
      <c r="L67" s="175">
        <f>IF(ISNUMBER('将来負担比率（分子）の構造'!L$53), IF('将来負担比率（分子）の構造'!L$53 &lt; 0, 0, '将来負担比率（分子）の構造'!L$53), NA())</f>
        <v>217</v>
      </c>
      <c r="M67" s="175" t="e">
        <f>NA()</f>
        <v>#N/A</v>
      </c>
      <c r="N67" s="175" t="e">
        <f>NA()</f>
        <v>#N/A</v>
      </c>
      <c r="O67" s="175">
        <f>IF(ISNUMBER('将来負担比率（分子）の構造'!M$53), IF('将来負担比率（分子）の構造'!M$53 &lt; 0, 0, '将来負担比率（分子）の構造'!M$53), NA())</f>
        <v>457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2009</v>
      </c>
      <c r="C72" s="179">
        <f>基金残高に係る経年分析!G55</f>
        <v>1769</v>
      </c>
      <c r="D72" s="179">
        <f>基金残高に係る経年分析!H55</f>
        <v>1812</v>
      </c>
    </row>
    <row r="73" spans="1:16" x14ac:dyDescent="0.15">
      <c r="A73" s="178" t="s">
        <v>80</v>
      </c>
      <c r="B73" s="179">
        <f>基金残高に係る経年分析!F56</f>
        <v>1800</v>
      </c>
      <c r="C73" s="179">
        <f>基金残高に係る経年分析!G56</f>
        <v>1857</v>
      </c>
      <c r="D73" s="179">
        <f>基金残高に係る経年分析!H56</f>
        <v>1798</v>
      </c>
    </row>
    <row r="74" spans="1:16" x14ac:dyDescent="0.15">
      <c r="A74" s="178" t="s">
        <v>81</v>
      </c>
      <c r="B74" s="179">
        <f>基金残高に係る経年分析!F57</f>
        <v>491</v>
      </c>
      <c r="C74" s="179">
        <f>基金残高に係る経年分析!G57</f>
        <v>702</v>
      </c>
      <c r="D74" s="179">
        <f>基金残高に係る経年分析!H57</f>
        <v>756</v>
      </c>
    </row>
  </sheetData>
  <sheetProtection algorithmName="SHA-512" hashValue="Cf5FGGqirNVWEfn5SVaLi/ia1VgNDbv2ilo2K+jTBsPwi02jS+9g/PRP00qqqB1hc9/BzPyQLWaCo/wTnE5Oow==" saltValue="7BuMPsKoKPYeZuOXM2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1439062</v>
      </c>
      <c r="S5" s="674"/>
      <c r="T5" s="674"/>
      <c r="U5" s="674"/>
      <c r="V5" s="674"/>
      <c r="W5" s="674"/>
      <c r="X5" s="674"/>
      <c r="Y5" s="702"/>
      <c r="Z5" s="715">
        <v>7.1</v>
      </c>
      <c r="AA5" s="715"/>
      <c r="AB5" s="715"/>
      <c r="AC5" s="715"/>
      <c r="AD5" s="716">
        <v>1439062</v>
      </c>
      <c r="AE5" s="716"/>
      <c r="AF5" s="716"/>
      <c r="AG5" s="716"/>
      <c r="AH5" s="716"/>
      <c r="AI5" s="716"/>
      <c r="AJ5" s="716"/>
      <c r="AK5" s="716"/>
      <c r="AL5" s="703">
        <v>26.9</v>
      </c>
      <c r="AM5" s="686"/>
      <c r="AN5" s="686"/>
      <c r="AO5" s="704"/>
      <c r="AP5" s="676" t="s">
        <v>230</v>
      </c>
      <c r="AQ5" s="677"/>
      <c r="AR5" s="677"/>
      <c r="AS5" s="677"/>
      <c r="AT5" s="677"/>
      <c r="AU5" s="677"/>
      <c r="AV5" s="677"/>
      <c r="AW5" s="677"/>
      <c r="AX5" s="677"/>
      <c r="AY5" s="677"/>
      <c r="AZ5" s="677"/>
      <c r="BA5" s="677"/>
      <c r="BB5" s="677"/>
      <c r="BC5" s="677"/>
      <c r="BD5" s="677"/>
      <c r="BE5" s="677"/>
      <c r="BF5" s="678"/>
      <c r="BG5" s="627">
        <v>1439062</v>
      </c>
      <c r="BH5" s="628"/>
      <c r="BI5" s="628"/>
      <c r="BJ5" s="628"/>
      <c r="BK5" s="628"/>
      <c r="BL5" s="628"/>
      <c r="BM5" s="628"/>
      <c r="BN5" s="629"/>
      <c r="BO5" s="663">
        <v>100</v>
      </c>
      <c r="BP5" s="663"/>
      <c r="BQ5" s="663"/>
      <c r="BR5" s="663"/>
      <c r="BS5" s="664" t="s">
        <v>140</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139225</v>
      </c>
      <c r="S6" s="628"/>
      <c r="T6" s="628"/>
      <c r="U6" s="628"/>
      <c r="V6" s="628"/>
      <c r="W6" s="628"/>
      <c r="X6" s="628"/>
      <c r="Y6" s="629"/>
      <c r="Z6" s="663">
        <v>0.7</v>
      </c>
      <c r="AA6" s="663"/>
      <c r="AB6" s="663"/>
      <c r="AC6" s="663"/>
      <c r="AD6" s="664">
        <v>139225</v>
      </c>
      <c r="AE6" s="664"/>
      <c r="AF6" s="664"/>
      <c r="AG6" s="664"/>
      <c r="AH6" s="664"/>
      <c r="AI6" s="664"/>
      <c r="AJ6" s="664"/>
      <c r="AK6" s="664"/>
      <c r="AL6" s="630">
        <v>2.6</v>
      </c>
      <c r="AM6" s="631"/>
      <c r="AN6" s="631"/>
      <c r="AO6" s="665"/>
      <c r="AP6" s="624" t="s">
        <v>235</v>
      </c>
      <c r="AQ6" s="625"/>
      <c r="AR6" s="625"/>
      <c r="AS6" s="625"/>
      <c r="AT6" s="625"/>
      <c r="AU6" s="625"/>
      <c r="AV6" s="625"/>
      <c r="AW6" s="625"/>
      <c r="AX6" s="625"/>
      <c r="AY6" s="625"/>
      <c r="AZ6" s="625"/>
      <c r="BA6" s="625"/>
      <c r="BB6" s="625"/>
      <c r="BC6" s="625"/>
      <c r="BD6" s="625"/>
      <c r="BE6" s="625"/>
      <c r="BF6" s="626"/>
      <c r="BG6" s="627">
        <v>1439062</v>
      </c>
      <c r="BH6" s="628"/>
      <c r="BI6" s="628"/>
      <c r="BJ6" s="628"/>
      <c r="BK6" s="628"/>
      <c r="BL6" s="628"/>
      <c r="BM6" s="628"/>
      <c r="BN6" s="629"/>
      <c r="BO6" s="663">
        <v>100</v>
      </c>
      <c r="BP6" s="663"/>
      <c r="BQ6" s="663"/>
      <c r="BR6" s="663"/>
      <c r="BS6" s="664" t="s">
        <v>236</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100795</v>
      </c>
      <c r="CS6" s="628"/>
      <c r="CT6" s="628"/>
      <c r="CU6" s="628"/>
      <c r="CV6" s="628"/>
      <c r="CW6" s="628"/>
      <c r="CX6" s="628"/>
      <c r="CY6" s="629"/>
      <c r="CZ6" s="703">
        <v>0.6</v>
      </c>
      <c r="DA6" s="686"/>
      <c r="DB6" s="686"/>
      <c r="DC6" s="705"/>
      <c r="DD6" s="633" t="s">
        <v>188</v>
      </c>
      <c r="DE6" s="628"/>
      <c r="DF6" s="628"/>
      <c r="DG6" s="628"/>
      <c r="DH6" s="628"/>
      <c r="DI6" s="628"/>
      <c r="DJ6" s="628"/>
      <c r="DK6" s="628"/>
      <c r="DL6" s="628"/>
      <c r="DM6" s="628"/>
      <c r="DN6" s="628"/>
      <c r="DO6" s="628"/>
      <c r="DP6" s="629"/>
      <c r="DQ6" s="633">
        <v>100795</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288</v>
      </c>
      <c r="S7" s="628"/>
      <c r="T7" s="628"/>
      <c r="U7" s="628"/>
      <c r="V7" s="628"/>
      <c r="W7" s="628"/>
      <c r="X7" s="628"/>
      <c r="Y7" s="629"/>
      <c r="Z7" s="663">
        <v>0</v>
      </c>
      <c r="AA7" s="663"/>
      <c r="AB7" s="663"/>
      <c r="AC7" s="663"/>
      <c r="AD7" s="664">
        <v>288</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466116</v>
      </c>
      <c r="BH7" s="628"/>
      <c r="BI7" s="628"/>
      <c r="BJ7" s="628"/>
      <c r="BK7" s="628"/>
      <c r="BL7" s="628"/>
      <c r="BM7" s="628"/>
      <c r="BN7" s="629"/>
      <c r="BO7" s="663">
        <v>32.4</v>
      </c>
      <c r="BP7" s="663"/>
      <c r="BQ7" s="663"/>
      <c r="BR7" s="663"/>
      <c r="BS7" s="664" t="s">
        <v>188</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1784903</v>
      </c>
      <c r="CS7" s="628"/>
      <c r="CT7" s="628"/>
      <c r="CU7" s="628"/>
      <c r="CV7" s="628"/>
      <c r="CW7" s="628"/>
      <c r="CX7" s="628"/>
      <c r="CY7" s="629"/>
      <c r="CZ7" s="663">
        <v>10</v>
      </c>
      <c r="DA7" s="663"/>
      <c r="DB7" s="663"/>
      <c r="DC7" s="663"/>
      <c r="DD7" s="633">
        <v>223350</v>
      </c>
      <c r="DE7" s="628"/>
      <c r="DF7" s="628"/>
      <c r="DG7" s="628"/>
      <c r="DH7" s="628"/>
      <c r="DI7" s="628"/>
      <c r="DJ7" s="628"/>
      <c r="DK7" s="628"/>
      <c r="DL7" s="628"/>
      <c r="DM7" s="628"/>
      <c r="DN7" s="628"/>
      <c r="DO7" s="628"/>
      <c r="DP7" s="629"/>
      <c r="DQ7" s="633">
        <v>1380174</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3481</v>
      </c>
      <c r="S8" s="628"/>
      <c r="T8" s="628"/>
      <c r="U8" s="628"/>
      <c r="V8" s="628"/>
      <c r="W8" s="628"/>
      <c r="X8" s="628"/>
      <c r="Y8" s="629"/>
      <c r="Z8" s="663">
        <v>0</v>
      </c>
      <c r="AA8" s="663"/>
      <c r="AB8" s="663"/>
      <c r="AC8" s="663"/>
      <c r="AD8" s="664">
        <v>3481</v>
      </c>
      <c r="AE8" s="664"/>
      <c r="AF8" s="664"/>
      <c r="AG8" s="664"/>
      <c r="AH8" s="664"/>
      <c r="AI8" s="664"/>
      <c r="AJ8" s="664"/>
      <c r="AK8" s="664"/>
      <c r="AL8" s="630">
        <v>0.1</v>
      </c>
      <c r="AM8" s="631"/>
      <c r="AN8" s="631"/>
      <c r="AO8" s="665"/>
      <c r="AP8" s="624" t="s">
        <v>242</v>
      </c>
      <c r="AQ8" s="625"/>
      <c r="AR8" s="625"/>
      <c r="AS8" s="625"/>
      <c r="AT8" s="625"/>
      <c r="AU8" s="625"/>
      <c r="AV8" s="625"/>
      <c r="AW8" s="625"/>
      <c r="AX8" s="625"/>
      <c r="AY8" s="625"/>
      <c r="AZ8" s="625"/>
      <c r="BA8" s="625"/>
      <c r="BB8" s="625"/>
      <c r="BC8" s="625"/>
      <c r="BD8" s="625"/>
      <c r="BE8" s="625"/>
      <c r="BF8" s="626"/>
      <c r="BG8" s="627">
        <v>19928</v>
      </c>
      <c r="BH8" s="628"/>
      <c r="BI8" s="628"/>
      <c r="BJ8" s="628"/>
      <c r="BK8" s="628"/>
      <c r="BL8" s="628"/>
      <c r="BM8" s="628"/>
      <c r="BN8" s="629"/>
      <c r="BO8" s="663">
        <v>1.4</v>
      </c>
      <c r="BP8" s="663"/>
      <c r="BQ8" s="663"/>
      <c r="BR8" s="663"/>
      <c r="BS8" s="664" t="s">
        <v>188</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2260777</v>
      </c>
      <c r="CS8" s="628"/>
      <c r="CT8" s="628"/>
      <c r="CU8" s="628"/>
      <c r="CV8" s="628"/>
      <c r="CW8" s="628"/>
      <c r="CX8" s="628"/>
      <c r="CY8" s="629"/>
      <c r="CZ8" s="663">
        <v>12.7</v>
      </c>
      <c r="DA8" s="663"/>
      <c r="DB8" s="663"/>
      <c r="DC8" s="663"/>
      <c r="DD8" s="633" t="s">
        <v>188</v>
      </c>
      <c r="DE8" s="628"/>
      <c r="DF8" s="628"/>
      <c r="DG8" s="628"/>
      <c r="DH8" s="628"/>
      <c r="DI8" s="628"/>
      <c r="DJ8" s="628"/>
      <c r="DK8" s="628"/>
      <c r="DL8" s="628"/>
      <c r="DM8" s="628"/>
      <c r="DN8" s="628"/>
      <c r="DO8" s="628"/>
      <c r="DP8" s="629"/>
      <c r="DQ8" s="633">
        <v>1274050</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2721</v>
      </c>
      <c r="S9" s="628"/>
      <c r="T9" s="628"/>
      <c r="U9" s="628"/>
      <c r="V9" s="628"/>
      <c r="W9" s="628"/>
      <c r="X9" s="628"/>
      <c r="Y9" s="629"/>
      <c r="Z9" s="663">
        <v>0</v>
      </c>
      <c r="AA9" s="663"/>
      <c r="AB9" s="663"/>
      <c r="AC9" s="663"/>
      <c r="AD9" s="664">
        <v>2721</v>
      </c>
      <c r="AE9" s="664"/>
      <c r="AF9" s="664"/>
      <c r="AG9" s="664"/>
      <c r="AH9" s="664"/>
      <c r="AI9" s="664"/>
      <c r="AJ9" s="664"/>
      <c r="AK9" s="664"/>
      <c r="AL9" s="630">
        <v>0.1</v>
      </c>
      <c r="AM9" s="631"/>
      <c r="AN9" s="631"/>
      <c r="AO9" s="665"/>
      <c r="AP9" s="624" t="s">
        <v>245</v>
      </c>
      <c r="AQ9" s="625"/>
      <c r="AR9" s="625"/>
      <c r="AS9" s="625"/>
      <c r="AT9" s="625"/>
      <c r="AU9" s="625"/>
      <c r="AV9" s="625"/>
      <c r="AW9" s="625"/>
      <c r="AX9" s="625"/>
      <c r="AY9" s="625"/>
      <c r="AZ9" s="625"/>
      <c r="BA9" s="625"/>
      <c r="BB9" s="625"/>
      <c r="BC9" s="625"/>
      <c r="BD9" s="625"/>
      <c r="BE9" s="625"/>
      <c r="BF9" s="626"/>
      <c r="BG9" s="627">
        <v>387596</v>
      </c>
      <c r="BH9" s="628"/>
      <c r="BI9" s="628"/>
      <c r="BJ9" s="628"/>
      <c r="BK9" s="628"/>
      <c r="BL9" s="628"/>
      <c r="BM9" s="628"/>
      <c r="BN9" s="629"/>
      <c r="BO9" s="663">
        <v>26.9</v>
      </c>
      <c r="BP9" s="663"/>
      <c r="BQ9" s="663"/>
      <c r="BR9" s="663"/>
      <c r="BS9" s="664" t="s">
        <v>188</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854394</v>
      </c>
      <c r="CS9" s="628"/>
      <c r="CT9" s="628"/>
      <c r="CU9" s="628"/>
      <c r="CV9" s="628"/>
      <c r="CW9" s="628"/>
      <c r="CX9" s="628"/>
      <c r="CY9" s="629"/>
      <c r="CZ9" s="663">
        <v>4.8</v>
      </c>
      <c r="DA9" s="663"/>
      <c r="DB9" s="663"/>
      <c r="DC9" s="663"/>
      <c r="DD9" s="633">
        <v>12200</v>
      </c>
      <c r="DE9" s="628"/>
      <c r="DF9" s="628"/>
      <c r="DG9" s="628"/>
      <c r="DH9" s="628"/>
      <c r="DI9" s="628"/>
      <c r="DJ9" s="628"/>
      <c r="DK9" s="628"/>
      <c r="DL9" s="628"/>
      <c r="DM9" s="628"/>
      <c r="DN9" s="628"/>
      <c r="DO9" s="628"/>
      <c r="DP9" s="629"/>
      <c r="DQ9" s="633">
        <v>724109</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188</v>
      </c>
      <c r="S10" s="628"/>
      <c r="T10" s="628"/>
      <c r="U10" s="628"/>
      <c r="V10" s="628"/>
      <c r="W10" s="628"/>
      <c r="X10" s="628"/>
      <c r="Y10" s="629"/>
      <c r="Z10" s="663" t="s">
        <v>188</v>
      </c>
      <c r="AA10" s="663"/>
      <c r="AB10" s="663"/>
      <c r="AC10" s="663"/>
      <c r="AD10" s="664" t="s">
        <v>188</v>
      </c>
      <c r="AE10" s="664"/>
      <c r="AF10" s="664"/>
      <c r="AG10" s="664"/>
      <c r="AH10" s="664"/>
      <c r="AI10" s="664"/>
      <c r="AJ10" s="664"/>
      <c r="AK10" s="664"/>
      <c r="AL10" s="630" t="s">
        <v>140</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29724</v>
      </c>
      <c r="BH10" s="628"/>
      <c r="BI10" s="628"/>
      <c r="BJ10" s="628"/>
      <c r="BK10" s="628"/>
      <c r="BL10" s="628"/>
      <c r="BM10" s="628"/>
      <c r="BN10" s="629"/>
      <c r="BO10" s="663">
        <v>2.1</v>
      </c>
      <c r="BP10" s="663"/>
      <c r="BQ10" s="663"/>
      <c r="BR10" s="663"/>
      <c r="BS10" s="664" t="s">
        <v>236</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12937</v>
      </c>
      <c r="CS10" s="628"/>
      <c r="CT10" s="628"/>
      <c r="CU10" s="628"/>
      <c r="CV10" s="628"/>
      <c r="CW10" s="628"/>
      <c r="CX10" s="628"/>
      <c r="CY10" s="629"/>
      <c r="CZ10" s="663">
        <v>0.1</v>
      </c>
      <c r="DA10" s="663"/>
      <c r="DB10" s="663"/>
      <c r="DC10" s="663"/>
      <c r="DD10" s="633" t="s">
        <v>188</v>
      </c>
      <c r="DE10" s="628"/>
      <c r="DF10" s="628"/>
      <c r="DG10" s="628"/>
      <c r="DH10" s="628"/>
      <c r="DI10" s="628"/>
      <c r="DJ10" s="628"/>
      <c r="DK10" s="628"/>
      <c r="DL10" s="628"/>
      <c r="DM10" s="628"/>
      <c r="DN10" s="628"/>
      <c r="DO10" s="628"/>
      <c r="DP10" s="629"/>
      <c r="DQ10" s="633">
        <v>10937</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291294</v>
      </c>
      <c r="S11" s="628"/>
      <c r="T11" s="628"/>
      <c r="U11" s="628"/>
      <c r="V11" s="628"/>
      <c r="W11" s="628"/>
      <c r="X11" s="628"/>
      <c r="Y11" s="629"/>
      <c r="Z11" s="630">
        <v>1.4</v>
      </c>
      <c r="AA11" s="631"/>
      <c r="AB11" s="631"/>
      <c r="AC11" s="632"/>
      <c r="AD11" s="633">
        <v>291294</v>
      </c>
      <c r="AE11" s="628"/>
      <c r="AF11" s="628"/>
      <c r="AG11" s="628"/>
      <c r="AH11" s="628"/>
      <c r="AI11" s="628"/>
      <c r="AJ11" s="628"/>
      <c r="AK11" s="629"/>
      <c r="AL11" s="630">
        <v>5.4</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28868</v>
      </c>
      <c r="BH11" s="628"/>
      <c r="BI11" s="628"/>
      <c r="BJ11" s="628"/>
      <c r="BK11" s="628"/>
      <c r="BL11" s="628"/>
      <c r="BM11" s="628"/>
      <c r="BN11" s="629"/>
      <c r="BO11" s="663">
        <v>2</v>
      </c>
      <c r="BP11" s="663"/>
      <c r="BQ11" s="663"/>
      <c r="BR11" s="663"/>
      <c r="BS11" s="664" t="s">
        <v>188</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688965</v>
      </c>
      <c r="CS11" s="628"/>
      <c r="CT11" s="628"/>
      <c r="CU11" s="628"/>
      <c r="CV11" s="628"/>
      <c r="CW11" s="628"/>
      <c r="CX11" s="628"/>
      <c r="CY11" s="629"/>
      <c r="CZ11" s="663">
        <v>3.9</v>
      </c>
      <c r="DA11" s="663"/>
      <c r="DB11" s="663"/>
      <c r="DC11" s="663"/>
      <c r="DD11" s="633">
        <v>105901</v>
      </c>
      <c r="DE11" s="628"/>
      <c r="DF11" s="628"/>
      <c r="DG11" s="628"/>
      <c r="DH11" s="628"/>
      <c r="DI11" s="628"/>
      <c r="DJ11" s="628"/>
      <c r="DK11" s="628"/>
      <c r="DL11" s="628"/>
      <c r="DM11" s="628"/>
      <c r="DN11" s="628"/>
      <c r="DO11" s="628"/>
      <c r="DP11" s="629"/>
      <c r="DQ11" s="633">
        <v>471158</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t="s">
        <v>236</v>
      </c>
      <c r="S12" s="628"/>
      <c r="T12" s="628"/>
      <c r="U12" s="628"/>
      <c r="V12" s="628"/>
      <c r="W12" s="628"/>
      <c r="X12" s="628"/>
      <c r="Y12" s="629"/>
      <c r="Z12" s="663" t="s">
        <v>236</v>
      </c>
      <c r="AA12" s="663"/>
      <c r="AB12" s="663"/>
      <c r="AC12" s="663"/>
      <c r="AD12" s="664" t="s">
        <v>188</v>
      </c>
      <c r="AE12" s="664"/>
      <c r="AF12" s="664"/>
      <c r="AG12" s="664"/>
      <c r="AH12" s="664"/>
      <c r="AI12" s="664"/>
      <c r="AJ12" s="664"/>
      <c r="AK12" s="664"/>
      <c r="AL12" s="630" t="s">
        <v>236</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819456</v>
      </c>
      <c r="BH12" s="628"/>
      <c r="BI12" s="628"/>
      <c r="BJ12" s="628"/>
      <c r="BK12" s="628"/>
      <c r="BL12" s="628"/>
      <c r="BM12" s="628"/>
      <c r="BN12" s="629"/>
      <c r="BO12" s="663">
        <v>56.9</v>
      </c>
      <c r="BP12" s="663"/>
      <c r="BQ12" s="663"/>
      <c r="BR12" s="663"/>
      <c r="BS12" s="664" t="s">
        <v>188</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457304</v>
      </c>
      <c r="CS12" s="628"/>
      <c r="CT12" s="628"/>
      <c r="CU12" s="628"/>
      <c r="CV12" s="628"/>
      <c r="CW12" s="628"/>
      <c r="CX12" s="628"/>
      <c r="CY12" s="629"/>
      <c r="CZ12" s="663">
        <v>2.6</v>
      </c>
      <c r="DA12" s="663"/>
      <c r="DB12" s="663"/>
      <c r="DC12" s="663"/>
      <c r="DD12" s="633">
        <v>12320</v>
      </c>
      <c r="DE12" s="628"/>
      <c r="DF12" s="628"/>
      <c r="DG12" s="628"/>
      <c r="DH12" s="628"/>
      <c r="DI12" s="628"/>
      <c r="DJ12" s="628"/>
      <c r="DK12" s="628"/>
      <c r="DL12" s="628"/>
      <c r="DM12" s="628"/>
      <c r="DN12" s="628"/>
      <c r="DO12" s="628"/>
      <c r="DP12" s="629"/>
      <c r="DQ12" s="633">
        <v>362609</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188</v>
      </c>
      <c r="S13" s="628"/>
      <c r="T13" s="628"/>
      <c r="U13" s="628"/>
      <c r="V13" s="628"/>
      <c r="W13" s="628"/>
      <c r="X13" s="628"/>
      <c r="Y13" s="629"/>
      <c r="Z13" s="663" t="s">
        <v>188</v>
      </c>
      <c r="AA13" s="663"/>
      <c r="AB13" s="663"/>
      <c r="AC13" s="663"/>
      <c r="AD13" s="664" t="s">
        <v>236</v>
      </c>
      <c r="AE13" s="664"/>
      <c r="AF13" s="664"/>
      <c r="AG13" s="664"/>
      <c r="AH13" s="664"/>
      <c r="AI13" s="664"/>
      <c r="AJ13" s="664"/>
      <c r="AK13" s="664"/>
      <c r="AL13" s="630" t="s">
        <v>188</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815558</v>
      </c>
      <c r="BH13" s="628"/>
      <c r="BI13" s="628"/>
      <c r="BJ13" s="628"/>
      <c r="BK13" s="628"/>
      <c r="BL13" s="628"/>
      <c r="BM13" s="628"/>
      <c r="BN13" s="629"/>
      <c r="BO13" s="663">
        <v>56.7</v>
      </c>
      <c r="BP13" s="663"/>
      <c r="BQ13" s="663"/>
      <c r="BR13" s="663"/>
      <c r="BS13" s="664" t="s">
        <v>188</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4162364</v>
      </c>
      <c r="CS13" s="628"/>
      <c r="CT13" s="628"/>
      <c r="CU13" s="628"/>
      <c r="CV13" s="628"/>
      <c r="CW13" s="628"/>
      <c r="CX13" s="628"/>
      <c r="CY13" s="629"/>
      <c r="CZ13" s="663">
        <v>23.3</v>
      </c>
      <c r="DA13" s="663"/>
      <c r="DB13" s="663"/>
      <c r="DC13" s="663"/>
      <c r="DD13" s="633">
        <v>3710875</v>
      </c>
      <c r="DE13" s="628"/>
      <c r="DF13" s="628"/>
      <c r="DG13" s="628"/>
      <c r="DH13" s="628"/>
      <c r="DI13" s="628"/>
      <c r="DJ13" s="628"/>
      <c r="DK13" s="628"/>
      <c r="DL13" s="628"/>
      <c r="DM13" s="628"/>
      <c r="DN13" s="628"/>
      <c r="DO13" s="628"/>
      <c r="DP13" s="629"/>
      <c r="DQ13" s="633">
        <v>429622</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v>2</v>
      </c>
      <c r="S14" s="628"/>
      <c r="T14" s="628"/>
      <c r="U14" s="628"/>
      <c r="V14" s="628"/>
      <c r="W14" s="628"/>
      <c r="X14" s="628"/>
      <c r="Y14" s="629"/>
      <c r="Z14" s="663">
        <v>0</v>
      </c>
      <c r="AA14" s="663"/>
      <c r="AB14" s="663"/>
      <c r="AC14" s="663"/>
      <c r="AD14" s="664">
        <v>2</v>
      </c>
      <c r="AE14" s="664"/>
      <c r="AF14" s="664"/>
      <c r="AG14" s="664"/>
      <c r="AH14" s="664"/>
      <c r="AI14" s="664"/>
      <c r="AJ14" s="664"/>
      <c r="AK14" s="664"/>
      <c r="AL14" s="630">
        <v>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60773</v>
      </c>
      <c r="BH14" s="628"/>
      <c r="BI14" s="628"/>
      <c r="BJ14" s="628"/>
      <c r="BK14" s="628"/>
      <c r="BL14" s="628"/>
      <c r="BM14" s="628"/>
      <c r="BN14" s="629"/>
      <c r="BO14" s="663">
        <v>4.2</v>
      </c>
      <c r="BP14" s="663"/>
      <c r="BQ14" s="663"/>
      <c r="BR14" s="663"/>
      <c r="BS14" s="664" t="s">
        <v>236</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364858</v>
      </c>
      <c r="CS14" s="628"/>
      <c r="CT14" s="628"/>
      <c r="CU14" s="628"/>
      <c r="CV14" s="628"/>
      <c r="CW14" s="628"/>
      <c r="CX14" s="628"/>
      <c r="CY14" s="629"/>
      <c r="CZ14" s="663">
        <v>2</v>
      </c>
      <c r="DA14" s="663"/>
      <c r="DB14" s="663"/>
      <c r="DC14" s="663"/>
      <c r="DD14" s="633">
        <v>73865</v>
      </c>
      <c r="DE14" s="628"/>
      <c r="DF14" s="628"/>
      <c r="DG14" s="628"/>
      <c r="DH14" s="628"/>
      <c r="DI14" s="628"/>
      <c r="DJ14" s="628"/>
      <c r="DK14" s="628"/>
      <c r="DL14" s="628"/>
      <c r="DM14" s="628"/>
      <c r="DN14" s="628"/>
      <c r="DO14" s="628"/>
      <c r="DP14" s="629"/>
      <c r="DQ14" s="633">
        <v>330047</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188</v>
      </c>
      <c r="S15" s="628"/>
      <c r="T15" s="628"/>
      <c r="U15" s="628"/>
      <c r="V15" s="628"/>
      <c r="W15" s="628"/>
      <c r="X15" s="628"/>
      <c r="Y15" s="629"/>
      <c r="Z15" s="663" t="s">
        <v>188</v>
      </c>
      <c r="AA15" s="663"/>
      <c r="AB15" s="663"/>
      <c r="AC15" s="663"/>
      <c r="AD15" s="664" t="s">
        <v>188</v>
      </c>
      <c r="AE15" s="664"/>
      <c r="AF15" s="664"/>
      <c r="AG15" s="664"/>
      <c r="AH15" s="664"/>
      <c r="AI15" s="664"/>
      <c r="AJ15" s="664"/>
      <c r="AK15" s="664"/>
      <c r="AL15" s="630" t="s">
        <v>236</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92717</v>
      </c>
      <c r="BH15" s="628"/>
      <c r="BI15" s="628"/>
      <c r="BJ15" s="628"/>
      <c r="BK15" s="628"/>
      <c r="BL15" s="628"/>
      <c r="BM15" s="628"/>
      <c r="BN15" s="629"/>
      <c r="BO15" s="663">
        <v>6.4</v>
      </c>
      <c r="BP15" s="663"/>
      <c r="BQ15" s="663"/>
      <c r="BR15" s="663"/>
      <c r="BS15" s="664" t="s">
        <v>236</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579750</v>
      </c>
      <c r="CS15" s="628"/>
      <c r="CT15" s="628"/>
      <c r="CU15" s="628"/>
      <c r="CV15" s="628"/>
      <c r="CW15" s="628"/>
      <c r="CX15" s="628"/>
      <c r="CY15" s="629"/>
      <c r="CZ15" s="663">
        <v>3.2</v>
      </c>
      <c r="DA15" s="663"/>
      <c r="DB15" s="663"/>
      <c r="DC15" s="663"/>
      <c r="DD15" s="633">
        <v>118924</v>
      </c>
      <c r="DE15" s="628"/>
      <c r="DF15" s="628"/>
      <c r="DG15" s="628"/>
      <c r="DH15" s="628"/>
      <c r="DI15" s="628"/>
      <c r="DJ15" s="628"/>
      <c r="DK15" s="628"/>
      <c r="DL15" s="628"/>
      <c r="DM15" s="628"/>
      <c r="DN15" s="628"/>
      <c r="DO15" s="628"/>
      <c r="DP15" s="629"/>
      <c r="DQ15" s="633">
        <v>486838</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12082</v>
      </c>
      <c r="S16" s="628"/>
      <c r="T16" s="628"/>
      <c r="U16" s="628"/>
      <c r="V16" s="628"/>
      <c r="W16" s="628"/>
      <c r="X16" s="628"/>
      <c r="Y16" s="629"/>
      <c r="Z16" s="663">
        <v>0.1</v>
      </c>
      <c r="AA16" s="663"/>
      <c r="AB16" s="663"/>
      <c r="AC16" s="663"/>
      <c r="AD16" s="664">
        <v>12082</v>
      </c>
      <c r="AE16" s="664"/>
      <c r="AF16" s="664"/>
      <c r="AG16" s="664"/>
      <c r="AH16" s="664"/>
      <c r="AI16" s="664"/>
      <c r="AJ16" s="664"/>
      <c r="AK16" s="664"/>
      <c r="AL16" s="630">
        <v>0.2</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188</v>
      </c>
      <c r="BH16" s="628"/>
      <c r="BI16" s="628"/>
      <c r="BJ16" s="628"/>
      <c r="BK16" s="628"/>
      <c r="BL16" s="628"/>
      <c r="BM16" s="628"/>
      <c r="BN16" s="629"/>
      <c r="BO16" s="663" t="s">
        <v>188</v>
      </c>
      <c r="BP16" s="663"/>
      <c r="BQ16" s="663"/>
      <c r="BR16" s="663"/>
      <c r="BS16" s="664" t="s">
        <v>140</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5742290</v>
      </c>
      <c r="CS16" s="628"/>
      <c r="CT16" s="628"/>
      <c r="CU16" s="628"/>
      <c r="CV16" s="628"/>
      <c r="CW16" s="628"/>
      <c r="CX16" s="628"/>
      <c r="CY16" s="629"/>
      <c r="CZ16" s="663">
        <v>32.1</v>
      </c>
      <c r="DA16" s="663"/>
      <c r="DB16" s="663"/>
      <c r="DC16" s="663"/>
      <c r="DD16" s="633" t="s">
        <v>188</v>
      </c>
      <c r="DE16" s="628"/>
      <c r="DF16" s="628"/>
      <c r="DG16" s="628"/>
      <c r="DH16" s="628"/>
      <c r="DI16" s="628"/>
      <c r="DJ16" s="628"/>
      <c r="DK16" s="628"/>
      <c r="DL16" s="628"/>
      <c r="DM16" s="628"/>
      <c r="DN16" s="628"/>
      <c r="DO16" s="628"/>
      <c r="DP16" s="629"/>
      <c r="DQ16" s="633">
        <v>633928</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19525</v>
      </c>
      <c r="S17" s="628"/>
      <c r="T17" s="628"/>
      <c r="U17" s="628"/>
      <c r="V17" s="628"/>
      <c r="W17" s="628"/>
      <c r="X17" s="628"/>
      <c r="Y17" s="629"/>
      <c r="Z17" s="663">
        <v>0.1</v>
      </c>
      <c r="AA17" s="663"/>
      <c r="AB17" s="663"/>
      <c r="AC17" s="663"/>
      <c r="AD17" s="664">
        <v>19525</v>
      </c>
      <c r="AE17" s="664"/>
      <c r="AF17" s="664"/>
      <c r="AG17" s="664"/>
      <c r="AH17" s="664"/>
      <c r="AI17" s="664"/>
      <c r="AJ17" s="664"/>
      <c r="AK17" s="664"/>
      <c r="AL17" s="630">
        <v>0.4</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236</v>
      </c>
      <c r="BH17" s="628"/>
      <c r="BI17" s="628"/>
      <c r="BJ17" s="628"/>
      <c r="BK17" s="628"/>
      <c r="BL17" s="628"/>
      <c r="BM17" s="628"/>
      <c r="BN17" s="629"/>
      <c r="BO17" s="663" t="s">
        <v>188</v>
      </c>
      <c r="BP17" s="663"/>
      <c r="BQ17" s="663"/>
      <c r="BR17" s="663"/>
      <c r="BS17" s="664" t="s">
        <v>236</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860225</v>
      </c>
      <c r="CS17" s="628"/>
      <c r="CT17" s="628"/>
      <c r="CU17" s="628"/>
      <c r="CV17" s="628"/>
      <c r="CW17" s="628"/>
      <c r="CX17" s="628"/>
      <c r="CY17" s="629"/>
      <c r="CZ17" s="663">
        <v>4.8</v>
      </c>
      <c r="DA17" s="663"/>
      <c r="DB17" s="663"/>
      <c r="DC17" s="663"/>
      <c r="DD17" s="633" t="s">
        <v>188</v>
      </c>
      <c r="DE17" s="628"/>
      <c r="DF17" s="628"/>
      <c r="DG17" s="628"/>
      <c r="DH17" s="628"/>
      <c r="DI17" s="628"/>
      <c r="DJ17" s="628"/>
      <c r="DK17" s="628"/>
      <c r="DL17" s="628"/>
      <c r="DM17" s="628"/>
      <c r="DN17" s="628"/>
      <c r="DO17" s="628"/>
      <c r="DP17" s="629"/>
      <c r="DQ17" s="633">
        <v>845985</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5577</v>
      </c>
      <c r="S18" s="628"/>
      <c r="T18" s="628"/>
      <c r="U18" s="628"/>
      <c r="V18" s="628"/>
      <c r="W18" s="628"/>
      <c r="X18" s="628"/>
      <c r="Y18" s="629"/>
      <c r="Z18" s="663">
        <v>0</v>
      </c>
      <c r="AA18" s="663"/>
      <c r="AB18" s="663"/>
      <c r="AC18" s="663"/>
      <c r="AD18" s="664">
        <v>5577</v>
      </c>
      <c r="AE18" s="664"/>
      <c r="AF18" s="664"/>
      <c r="AG18" s="664"/>
      <c r="AH18" s="664"/>
      <c r="AI18" s="664"/>
      <c r="AJ18" s="664"/>
      <c r="AK18" s="664"/>
      <c r="AL18" s="630">
        <v>0.1</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236</v>
      </c>
      <c r="BH18" s="628"/>
      <c r="BI18" s="628"/>
      <c r="BJ18" s="628"/>
      <c r="BK18" s="628"/>
      <c r="BL18" s="628"/>
      <c r="BM18" s="628"/>
      <c r="BN18" s="629"/>
      <c r="BO18" s="663" t="s">
        <v>236</v>
      </c>
      <c r="BP18" s="663"/>
      <c r="BQ18" s="663"/>
      <c r="BR18" s="663"/>
      <c r="BS18" s="664" t="s">
        <v>236</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188</v>
      </c>
      <c r="CS18" s="628"/>
      <c r="CT18" s="628"/>
      <c r="CU18" s="628"/>
      <c r="CV18" s="628"/>
      <c r="CW18" s="628"/>
      <c r="CX18" s="628"/>
      <c r="CY18" s="629"/>
      <c r="CZ18" s="663" t="s">
        <v>188</v>
      </c>
      <c r="DA18" s="663"/>
      <c r="DB18" s="663"/>
      <c r="DC18" s="663"/>
      <c r="DD18" s="633" t="s">
        <v>236</v>
      </c>
      <c r="DE18" s="628"/>
      <c r="DF18" s="628"/>
      <c r="DG18" s="628"/>
      <c r="DH18" s="628"/>
      <c r="DI18" s="628"/>
      <c r="DJ18" s="628"/>
      <c r="DK18" s="628"/>
      <c r="DL18" s="628"/>
      <c r="DM18" s="628"/>
      <c r="DN18" s="628"/>
      <c r="DO18" s="628"/>
      <c r="DP18" s="629"/>
      <c r="DQ18" s="633" t="s">
        <v>236</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5577</v>
      </c>
      <c r="S19" s="628"/>
      <c r="T19" s="628"/>
      <c r="U19" s="628"/>
      <c r="V19" s="628"/>
      <c r="W19" s="628"/>
      <c r="X19" s="628"/>
      <c r="Y19" s="629"/>
      <c r="Z19" s="663">
        <v>0</v>
      </c>
      <c r="AA19" s="663"/>
      <c r="AB19" s="663"/>
      <c r="AC19" s="663"/>
      <c r="AD19" s="664">
        <v>5577</v>
      </c>
      <c r="AE19" s="664"/>
      <c r="AF19" s="664"/>
      <c r="AG19" s="664"/>
      <c r="AH19" s="664"/>
      <c r="AI19" s="664"/>
      <c r="AJ19" s="664"/>
      <c r="AK19" s="664"/>
      <c r="AL19" s="630">
        <v>0.1</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t="s">
        <v>188</v>
      </c>
      <c r="BH19" s="628"/>
      <c r="BI19" s="628"/>
      <c r="BJ19" s="628"/>
      <c r="BK19" s="628"/>
      <c r="BL19" s="628"/>
      <c r="BM19" s="628"/>
      <c r="BN19" s="629"/>
      <c r="BO19" s="663" t="s">
        <v>236</v>
      </c>
      <c r="BP19" s="663"/>
      <c r="BQ19" s="663"/>
      <c r="BR19" s="663"/>
      <c r="BS19" s="664" t="s">
        <v>236</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188</v>
      </c>
      <c r="CS19" s="628"/>
      <c r="CT19" s="628"/>
      <c r="CU19" s="628"/>
      <c r="CV19" s="628"/>
      <c r="CW19" s="628"/>
      <c r="CX19" s="628"/>
      <c r="CY19" s="629"/>
      <c r="CZ19" s="663" t="s">
        <v>188</v>
      </c>
      <c r="DA19" s="663"/>
      <c r="DB19" s="663"/>
      <c r="DC19" s="663"/>
      <c r="DD19" s="633" t="s">
        <v>188</v>
      </c>
      <c r="DE19" s="628"/>
      <c r="DF19" s="628"/>
      <c r="DG19" s="628"/>
      <c r="DH19" s="628"/>
      <c r="DI19" s="628"/>
      <c r="DJ19" s="628"/>
      <c r="DK19" s="628"/>
      <c r="DL19" s="628"/>
      <c r="DM19" s="628"/>
      <c r="DN19" s="628"/>
      <c r="DO19" s="628"/>
      <c r="DP19" s="629"/>
      <c r="DQ19" s="633" t="s">
        <v>236</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t="s">
        <v>236</v>
      </c>
      <c r="S20" s="628"/>
      <c r="T20" s="628"/>
      <c r="U20" s="628"/>
      <c r="V20" s="628"/>
      <c r="W20" s="628"/>
      <c r="X20" s="628"/>
      <c r="Y20" s="629"/>
      <c r="Z20" s="663" t="s">
        <v>188</v>
      </c>
      <c r="AA20" s="663"/>
      <c r="AB20" s="663"/>
      <c r="AC20" s="663"/>
      <c r="AD20" s="664" t="s">
        <v>188</v>
      </c>
      <c r="AE20" s="664"/>
      <c r="AF20" s="664"/>
      <c r="AG20" s="664"/>
      <c r="AH20" s="664"/>
      <c r="AI20" s="664"/>
      <c r="AJ20" s="664"/>
      <c r="AK20" s="664"/>
      <c r="AL20" s="630" t="s">
        <v>188</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t="s">
        <v>188</v>
      </c>
      <c r="BH20" s="628"/>
      <c r="BI20" s="628"/>
      <c r="BJ20" s="628"/>
      <c r="BK20" s="628"/>
      <c r="BL20" s="628"/>
      <c r="BM20" s="628"/>
      <c r="BN20" s="629"/>
      <c r="BO20" s="663" t="s">
        <v>188</v>
      </c>
      <c r="BP20" s="663"/>
      <c r="BQ20" s="663"/>
      <c r="BR20" s="663"/>
      <c r="BS20" s="664" t="s">
        <v>140</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17869562</v>
      </c>
      <c r="CS20" s="628"/>
      <c r="CT20" s="628"/>
      <c r="CU20" s="628"/>
      <c r="CV20" s="628"/>
      <c r="CW20" s="628"/>
      <c r="CX20" s="628"/>
      <c r="CY20" s="629"/>
      <c r="CZ20" s="663">
        <v>100</v>
      </c>
      <c r="DA20" s="663"/>
      <c r="DB20" s="663"/>
      <c r="DC20" s="663"/>
      <c r="DD20" s="633">
        <v>4257435</v>
      </c>
      <c r="DE20" s="628"/>
      <c r="DF20" s="628"/>
      <c r="DG20" s="628"/>
      <c r="DH20" s="628"/>
      <c r="DI20" s="628"/>
      <c r="DJ20" s="628"/>
      <c r="DK20" s="628"/>
      <c r="DL20" s="628"/>
      <c r="DM20" s="628"/>
      <c r="DN20" s="628"/>
      <c r="DO20" s="628"/>
      <c r="DP20" s="629"/>
      <c r="DQ20" s="633">
        <v>7050252</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4758390</v>
      </c>
      <c r="S21" s="628"/>
      <c r="T21" s="628"/>
      <c r="U21" s="628"/>
      <c r="V21" s="628"/>
      <c r="W21" s="628"/>
      <c r="X21" s="628"/>
      <c r="Y21" s="629"/>
      <c r="Z21" s="663">
        <v>23.6</v>
      </c>
      <c r="AA21" s="663"/>
      <c r="AB21" s="663"/>
      <c r="AC21" s="663"/>
      <c r="AD21" s="664">
        <v>3366210</v>
      </c>
      <c r="AE21" s="664"/>
      <c r="AF21" s="664"/>
      <c r="AG21" s="664"/>
      <c r="AH21" s="664"/>
      <c r="AI21" s="664"/>
      <c r="AJ21" s="664"/>
      <c r="AK21" s="664"/>
      <c r="AL21" s="630">
        <v>62.8</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t="s">
        <v>236</v>
      </c>
      <c r="BH21" s="628"/>
      <c r="BI21" s="628"/>
      <c r="BJ21" s="628"/>
      <c r="BK21" s="628"/>
      <c r="BL21" s="628"/>
      <c r="BM21" s="628"/>
      <c r="BN21" s="629"/>
      <c r="BO21" s="663" t="s">
        <v>188</v>
      </c>
      <c r="BP21" s="663"/>
      <c r="BQ21" s="663"/>
      <c r="BR21" s="663"/>
      <c r="BS21" s="664" t="s">
        <v>188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3366210</v>
      </c>
      <c r="S22" s="628"/>
      <c r="T22" s="628"/>
      <c r="U22" s="628"/>
      <c r="V22" s="628"/>
      <c r="W22" s="628"/>
      <c r="X22" s="628"/>
      <c r="Y22" s="629"/>
      <c r="Z22" s="663">
        <v>16.7</v>
      </c>
      <c r="AA22" s="663"/>
      <c r="AB22" s="663"/>
      <c r="AC22" s="663"/>
      <c r="AD22" s="664">
        <v>3366210</v>
      </c>
      <c r="AE22" s="664"/>
      <c r="AF22" s="664"/>
      <c r="AG22" s="664"/>
      <c r="AH22" s="664"/>
      <c r="AI22" s="664"/>
      <c r="AJ22" s="664"/>
      <c r="AK22" s="664"/>
      <c r="AL22" s="630">
        <v>62.8</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188</v>
      </c>
      <c r="BH22" s="628"/>
      <c r="BI22" s="628"/>
      <c r="BJ22" s="628"/>
      <c r="BK22" s="628"/>
      <c r="BL22" s="628"/>
      <c r="BM22" s="628"/>
      <c r="BN22" s="629"/>
      <c r="BO22" s="663" t="s">
        <v>188</v>
      </c>
      <c r="BP22" s="663"/>
      <c r="BQ22" s="663"/>
      <c r="BR22" s="663"/>
      <c r="BS22" s="664" t="s">
        <v>236</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1375139</v>
      </c>
      <c r="S23" s="628"/>
      <c r="T23" s="628"/>
      <c r="U23" s="628"/>
      <c r="V23" s="628"/>
      <c r="W23" s="628"/>
      <c r="X23" s="628"/>
      <c r="Y23" s="629"/>
      <c r="Z23" s="663">
        <v>6.8</v>
      </c>
      <c r="AA23" s="663"/>
      <c r="AB23" s="663"/>
      <c r="AC23" s="663"/>
      <c r="AD23" s="664" t="s">
        <v>188</v>
      </c>
      <c r="AE23" s="664"/>
      <c r="AF23" s="664"/>
      <c r="AG23" s="664"/>
      <c r="AH23" s="664"/>
      <c r="AI23" s="664"/>
      <c r="AJ23" s="664"/>
      <c r="AK23" s="664"/>
      <c r="AL23" s="630" t="s">
        <v>236</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188</v>
      </c>
      <c r="BH23" s="628"/>
      <c r="BI23" s="628"/>
      <c r="BJ23" s="628"/>
      <c r="BK23" s="628"/>
      <c r="BL23" s="628"/>
      <c r="BM23" s="628"/>
      <c r="BN23" s="629"/>
      <c r="BO23" s="663" t="s">
        <v>188</v>
      </c>
      <c r="BP23" s="663"/>
      <c r="BQ23" s="663"/>
      <c r="BR23" s="663"/>
      <c r="BS23" s="664" t="s">
        <v>236</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v>17041</v>
      </c>
      <c r="S24" s="628"/>
      <c r="T24" s="628"/>
      <c r="U24" s="628"/>
      <c r="V24" s="628"/>
      <c r="W24" s="628"/>
      <c r="X24" s="628"/>
      <c r="Y24" s="629"/>
      <c r="Z24" s="663">
        <v>0.1</v>
      </c>
      <c r="AA24" s="663"/>
      <c r="AB24" s="663"/>
      <c r="AC24" s="663"/>
      <c r="AD24" s="664" t="s">
        <v>188</v>
      </c>
      <c r="AE24" s="664"/>
      <c r="AF24" s="664"/>
      <c r="AG24" s="664"/>
      <c r="AH24" s="664"/>
      <c r="AI24" s="664"/>
      <c r="AJ24" s="664"/>
      <c r="AK24" s="664"/>
      <c r="AL24" s="630" t="s">
        <v>140</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188</v>
      </c>
      <c r="BH24" s="628"/>
      <c r="BI24" s="628"/>
      <c r="BJ24" s="628"/>
      <c r="BK24" s="628"/>
      <c r="BL24" s="628"/>
      <c r="BM24" s="628"/>
      <c r="BN24" s="629"/>
      <c r="BO24" s="663" t="s">
        <v>188</v>
      </c>
      <c r="BP24" s="663"/>
      <c r="BQ24" s="663"/>
      <c r="BR24" s="663"/>
      <c r="BS24" s="664" t="s">
        <v>140</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2939996</v>
      </c>
      <c r="CS24" s="674"/>
      <c r="CT24" s="674"/>
      <c r="CU24" s="674"/>
      <c r="CV24" s="674"/>
      <c r="CW24" s="674"/>
      <c r="CX24" s="674"/>
      <c r="CY24" s="702"/>
      <c r="CZ24" s="703">
        <v>16.5</v>
      </c>
      <c r="DA24" s="686"/>
      <c r="DB24" s="686"/>
      <c r="DC24" s="705"/>
      <c r="DD24" s="701">
        <v>2332207</v>
      </c>
      <c r="DE24" s="674"/>
      <c r="DF24" s="674"/>
      <c r="DG24" s="674"/>
      <c r="DH24" s="674"/>
      <c r="DI24" s="674"/>
      <c r="DJ24" s="674"/>
      <c r="DK24" s="702"/>
      <c r="DL24" s="701">
        <v>2230608</v>
      </c>
      <c r="DM24" s="674"/>
      <c r="DN24" s="674"/>
      <c r="DO24" s="674"/>
      <c r="DP24" s="674"/>
      <c r="DQ24" s="674"/>
      <c r="DR24" s="674"/>
      <c r="DS24" s="674"/>
      <c r="DT24" s="674"/>
      <c r="DU24" s="674"/>
      <c r="DV24" s="702"/>
      <c r="DW24" s="703">
        <v>41.2</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6671647</v>
      </c>
      <c r="S25" s="628"/>
      <c r="T25" s="628"/>
      <c r="U25" s="628"/>
      <c r="V25" s="628"/>
      <c r="W25" s="628"/>
      <c r="X25" s="628"/>
      <c r="Y25" s="629"/>
      <c r="Z25" s="663">
        <v>33.1</v>
      </c>
      <c r="AA25" s="663"/>
      <c r="AB25" s="663"/>
      <c r="AC25" s="663"/>
      <c r="AD25" s="664">
        <v>5279467</v>
      </c>
      <c r="AE25" s="664"/>
      <c r="AF25" s="664"/>
      <c r="AG25" s="664"/>
      <c r="AH25" s="664"/>
      <c r="AI25" s="664"/>
      <c r="AJ25" s="664"/>
      <c r="AK25" s="664"/>
      <c r="AL25" s="630">
        <v>98.6</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188</v>
      </c>
      <c r="BH25" s="628"/>
      <c r="BI25" s="628"/>
      <c r="BJ25" s="628"/>
      <c r="BK25" s="628"/>
      <c r="BL25" s="628"/>
      <c r="BM25" s="628"/>
      <c r="BN25" s="629"/>
      <c r="BO25" s="663" t="s">
        <v>188</v>
      </c>
      <c r="BP25" s="663"/>
      <c r="BQ25" s="663"/>
      <c r="BR25" s="663"/>
      <c r="BS25" s="664" t="s">
        <v>188</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1375067</v>
      </c>
      <c r="CS25" s="636"/>
      <c r="CT25" s="636"/>
      <c r="CU25" s="636"/>
      <c r="CV25" s="636"/>
      <c r="CW25" s="636"/>
      <c r="CX25" s="636"/>
      <c r="CY25" s="637"/>
      <c r="CZ25" s="630">
        <v>7.7</v>
      </c>
      <c r="DA25" s="638"/>
      <c r="DB25" s="638"/>
      <c r="DC25" s="639"/>
      <c r="DD25" s="633">
        <v>1270502</v>
      </c>
      <c r="DE25" s="636"/>
      <c r="DF25" s="636"/>
      <c r="DG25" s="636"/>
      <c r="DH25" s="636"/>
      <c r="DI25" s="636"/>
      <c r="DJ25" s="636"/>
      <c r="DK25" s="637"/>
      <c r="DL25" s="633">
        <v>1186628</v>
      </c>
      <c r="DM25" s="636"/>
      <c r="DN25" s="636"/>
      <c r="DO25" s="636"/>
      <c r="DP25" s="636"/>
      <c r="DQ25" s="636"/>
      <c r="DR25" s="636"/>
      <c r="DS25" s="636"/>
      <c r="DT25" s="636"/>
      <c r="DU25" s="636"/>
      <c r="DV25" s="637"/>
      <c r="DW25" s="630">
        <v>21.9</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1221</v>
      </c>
      <c r="S26" s="628"/>
      <c r="T26" s="628"/>
      <c r="U26" s="628"/>
      <c r="V26" s="628"/>
      <c r="W26" s="628"/>
      <c r="X26" s="628"/>
      <c r="Y26" s="629"/>
      <c r="Z26" s="663">
        <v>0</v>
      </c>
      <c r="AA26" s="663"/>
      <c r="AB26" s="663"/>
      <c r="AC26" s="663"/>
      <c r="AD26" s="664">
        <v>1221</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188</v>
      </c>
      <c r="BH26" s="628"/>
      <c r="BI26" s="628"/>
      <c r="BJ26" s="628"/>
      <c r="BK26" s="628"/>
      <c r="BL26" s="628"/>
      <c r="BM26" s="628"/>
      <c r="BN26" s="629"/>
      <c r="BO26" s="663" t="s">
        <v>188</v>
      </c>
      <c r="BP26" s="663"/>
      <c r="BQ26" s="663"/>
      <c r="BR26" s="663"/>
      <c r="BS26" s="664" t="s">
        <v>188</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799638</v>
      </c>
      <c r="CS26" s="628"/>
      <c r="CT26" s="628"/>
      <c r="CU26" s="628"/>
      <c r="CV26" s="628"/>
      <c r="CW26" s="628"/>
      <c r="CX26" s="628"/>
      <c r="CY26" s="629"/>
      <c r="CZ26" s="630">
        <v>4.5</v>
      </c>
      <c r="DA26" s="638"/>
      <c r="DB26" s="638"/>
      <c r="DC26" s="639"/>
      <c r="DD26" s="633">
        <v>736081</v>
      </c>
      <c r="DE26" s="628"/>
      <c r="DF26" s="628"/>
      <c r="DG26" s="628"/>
      <c r="DH26" s="628"/>
      <c r="DI26" s="628"/>
      <c r="DJ26" s="628"/>
      <c r="DK26" s="629"/>
      <c r="DL26" s="633" t="s">
        <v>188</v>
      </c>
      <c r="DM26" s="628"/>
      <c r="DN26" s="628"/>
      <c r="DO26" s="628"/>
      <c r="DP26" s="628"/>
      <c r="DQ26" s="628"/>
      <c r="DR26" s="628"/>
      <c r="DS26" s="628"/>
      <c r="DT26" s="628"/>
      <c r="DU26" s="628"/>
      <c r="DV26" s="629"/>
      <c r="DW26" s="630" t="s">
        <v>188</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13772</v>
      </c>
      <c r="S27" s="628"/>
      <c r="T27" s="628"/>
      <c r="U27" s="628"/>
      <c r="V27" s="628"/>
      <c r="W27" s="628"/>
      <c r="X27" s="628"/>
      <c r="Y27" s="629"/>
      <c r="Z27" s="663">
        <v>0.1</v>
      </c>
      <c r="AA27" s="663"/>
      <c r="AB27" s="663"/>
      <c r="AC27" s="663"/>
      <c r="AD27" s="664" t="s">
        <v>236</v>
      </c>
      <c r="AE27" s="664"/>
      <c r="AF27" s="664"/>
      <c r="AG27" s="664"/>
      <c r="AH27" s="664"/>
      <c r="AI27" s="664"/>
      <c r="AJ27" s="664"/>
      <c r="AK27" s="664"/>
      <c r="AL27" s="630" t="s">
        <v>236</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1439062</v>
      </c>
      <c r="BH27" s="628"/>
      <c r="BI27" s="628"/>
      <c r="BJ27" s="628"/>
      <c r="BK27" s="628"/>
      <c r="BL27" s="628"/>
      <c r="BM27" s="628"/>
      <c r="BN27" s="629"/>
      <c r="BO27" s="663">
        <v>100</v>
      </c>
      <c r="BP27" s="663"/>
      <c r="BQ27" s="663"/>
      <c r="BR27" s="663"/>
      <c r="BS27" s="664" t="s">
        <v>236</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704704</v>
      </c>
      <c r="CS27" s="636"/>
      <c r="CT27" s="636"/>
      <c r="CU27" s="636"/>
      <c r="CV27" s="636"/>
      <c r="CW27" s="636"/>
      <c r="CX27" s="636"/>
      <c r="CY27" s="637"/>
      <c r="CZ27" s="630">
        <v>3.9</v>
      </c>
      <c r="DA27" s="638"/>
      <c r="DB27" s="638"/>
      <c r="DC27" s="639"/>
      <c r="DD27" s="633">
        <v>215720</v>
      </c>
      <c r="DE27" s="636"/>
      <c r="DF27" s="636"/>
      <c r="DG27" s="636"/>
      <c r="DH27" s="636"/>
      <c r="DI27" s="636"/>
      <c r="DJ27" s="636"/>
      <c r="DK27" s="637"/>
      <c r="DL27" s="633">
        <v>197995</v>
      </c>
      <c r="DM27" s="636"/>
      <c r="DN27" s="636"/>
      <c r="DO27" s="636"/>
      <c r="DP27" s="636"/>
      <c r="DQ27" s="636"/>
      <c r="DR27" s="636"/>
      <c r="DS27" s="636"/>
      <c r="DT27" s="636"/>
      <c r="DU27" s="636"/>
      <c r="DV27" s="637"/>
      <c r="DW27" s="630">
        <v>3.7</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60742</v>
      </c>
      <c r="S28" s="628"/>
      <c r="T28" s="628"/>
      <c r="U28" s="628"/>
      <c r="V28" s="628"/>
      <c r="W28" s="628"/>
      <c r="X28" s="628"/>
      <c r="Y28" s="629"/>
      <c r="Z28" s="663">
        <v>0.3</v>
      </c>
      <c r="AA28" s="663"/>
      <c r="AB28" s="663"/>
      <c r="AC28" s="663"/>
      <c r="AD28" s="664">
        <v>13474</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860225</v>
      </c>
      <c r="CS28" s="628"/>
      <c r="CT28" s="628"/>
      <c r="CU28" s="628"/>
      <c r="CV28" s="628"/>
      <c r="CW28" s="628"/>
      <c r="CX28" s="628"/>
      <c r="CY28" s="629"/>
      <c r="CZ28" s="630">
        <v>4.8</v>
      </c>
      <c r="DA28" s="638"/>
      <c r="DB28" s="638"/>
      <c r="DC28" s="639"/>
      <c r="DD28" s="633">
        <v>845985</v>
      </c>
      <c r="DE28" s="628"/>
      <c r="DF28" s="628"/>
      <c r="DG28" s="628"/>
      <c r="DH28" s="628"/>
      <c r="DI28" s="628"/>
      <c r="DJ28" s="628"/>
      <c r="DK28" s="629"/>
      <c r="DL28" s="633">
        <v>845985</v>
      </c>
      <c r="DM28" s="628"/>
      <c r="DN28" s="628"/>
      <c r="DO28" s="628"/>
      <c r="DP28" s="628"/>
      <c r="DQ28" s="628"/>
      <c r="DR28" s="628"/>
      <c r="DS28" s="628"/>
      <c r="DT28" s="628"/>
      <c r="DU28" s="628"/>
      <c r="DV28" s="629"/>
      <c r="DW28" s="630">
        <v>15.6</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9988</v>
      </c>
      <c r="S29" s="628"/>
      <c r="T29" s="628"/>
      <c r="U29" s="628"/>
      <c r="V29" s="628"/>
      <c r="W29" s="628"/>
      <c r="X29" s="628"/>
      <c r="Y29" s="629"/>
      <c r="Z29" s="663">
        <v>0</v>
      </c>
      <c r="AA29" s="663"/>
      <c r="AB29" s="663"/>
      <c r="AC29" s="663"/>
      <c r="AD29" s="664" t="s">
        <v>188</v>
      </c>
      <c r="AE29" s="664"/>
      <c r="AF29" s="664"/>
      <c r="AG29" s="664"/>
      <c r="AH29" s="664"/>
      <c r="AI29" s="664"/>
      <c r="AJ29" s="664"/>
      <c r="AK29" s="664"/>
      <c r="AL29" s="630" t="s">
        <v>140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72</v>
      </c>
      <c r="CG29" s="625"/>
      <c r="CH29" s="625"/>
      <c r="CI29" s="625"/>
      <c r="CJ29" s="625"/>
      <c r="CK29" s="625"/>
      <c r="CL29" s="625"/>
      <c r="CM29" s="625"/>
      <c r="CN29" s="625"/>
      <c r="CO29" s="625"/>
      <c r="CP29" s="625"/>
      <c r="CQ29" s="626"/>
      <c r="CR29" s="627">
        <v>859258</v>
      </c>
      <c r="CS29" s="636"/>
      <c r="CT29" s="636"/>
      <c r="CU29" s="636"/>
      <c r="CV29" s="636"/>
      <c r="CW29" s="636"/>
      <c r="CX29" s="636"/>
      <c r="CY29" s="637"/>
      <c r="CZ29" s="630">
        <v>4.8</v>
      </c>
      <c r="DA29" s="638"/>
      <c r="DB29" s="638"/>
      <c r="DC29" s="639"/>
      <c r="DD29" s="633">
        <v>845018</v>
      </c>
      <c r="DE29" s="636"/>
      <c r="DF29" s="636"/>
      <c r="DG29" s="636"/>
      <c r="DH29" s="636"/>
      <c r="DI29" s="636"/>
      <c r="DJ29" s="636"/>
      <c r="DK29" s="637"/>
      <c r="DL29" s="633">
        <v>845018</v>
      </c>
      <c r="DM29" s="636"/>
      <c r="DN29" s="636"/>
      <c r="DO29" s="636"/>
      <c r="DP29" s="636"/>
      <c r="DQ29" s="636"/>
      <c r="DR29" s="636"/>
      <c r="DS29" s="636"/>
      <c r="DT29" s="636"/>
      <c r="DU29" s="636"/>
      <c r="DV29" s="637"/>
      <c r="DW29" s="630">
        <v>15.6</v>
      </c>
      <c r="DX29" s="638"/>
      <c r="DY29" s="638"/>
      <c r="DZ29" s="638"/>
      <c r="EA29" s="638"/>
      <c r="EB29" s="638"/>
      <c r="EC29" s="652"/>
    </row>
    <row r="30" spans="2:133" ht="11.25" customHeight="1" x14ac:dyDescent="0.15">
      <c r="B30" s="624" t="s">
        <v>308</v>
      </c>
      <c r="C30" s="625"/>
      <c r="D30" s="625"/>
      <c r="E30" s="625"/>
      <c r="F30" s="625"/>
      <c r="G30" s="625"/>
      <c r="H30" s="625"/>
      <c r="I30" s="625"/>
      <c r="J30" s="625"/>
      <c r="K30" s="625"/>
      <c r="L30" s="625"/>
      <c r="M30" s="625"/>
      <c r="N30" s="625"/>
      <c r="O30" s="625"/>
      <c r="P30" s="625"/>
      <c r="Q30" s="626"/>
      <c r="R30" s="627">
        <v>9307051</v>
      </c>
      <c r="S30" s="628"/>
      <c r="T30" s="628"/>
      <c r="U30" s="628"/>
      <c r="V30" s="628"/>
      <c r="W30" s="628"/>
      <c r="X30" s="628"/>
      <c r="Y30" s="629"/>
      <c r="Z30" s="663">
        <v>46.2</v>
      </c>
      <c r="AA30" s="663"/>
      <c r="AB30" s="663"/>
      <c r="AC30" s="663"/>
      <c r="AD30" s="664" t="s">
        <v>140</v>
      </c>
      <c r="AE30" s="664"/>
      <c r="AF30" s="664"/>
      <c r="AG30" s="664"/>
      <c r="AH30" s="664"/>
      <c r="AI30" s="664"/>
      <c r="AJ30" s="664"/>
      <c r="AK30" s="664"/>
      <c r="AL30" s="630" t="s">
        <v>236</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834762</v>
      </c>
      <c r="CS30" s="628"/>
      <c r="CT30" s="628"/>
      <c r="CU30" s="628"/>
      <c r="CV30" s="628"/>
      <c r="CW30" s="628"/>
      <c r="CX30" s="628"/>
      <c r="CY30" s="629"/>
      <c r="CZ30" s="630">
        <v>4.7</v>
      </c>
      <c r="DA30" s="638"/>
      <c r="DB30" s="638"/>
      <c r="DC30" s="639"/>
      <c r="DD30" s="633">
        <v>820522</v>
      </c>
      <c r="DE30" s="628"/>
      <c r="DF30" s="628"/>
      <c r="DG30" s="628"/>
      <c r="DH30" s="628"/>
      <c r="DI30" s="628"/>
      <c r="DJ30" s="628"/>
      <c r="DK30" s="629"/>
      <c r="DL30" s="633">
        <v>820522</v>
      </c>
      <c r="DM30" s="628"/>
      <c r="DN30" s="628"/>
      <c r="DO30" s="628"/>
      <c r="DP30" s="628"/>
      <c r="DQ30" s="628"/>
      <c r="DR30" s="628"/>
      <c r="DS30" s="628"/>
      <c r="DT30" s="628"/>
      <c r="DU30" s="628"/>
      <c r="DV30" s="629"/>
      <c r="DW30" s="630">
        <v>15.2</v>
      </c>
      <c r="DX30" s="638"/>
      <c r="DY30" s="638"/>
      <c r="DZ30" s="638"/>
      <c r="EA30" s="638"/>
      <c r="EB30" s="638"/>
      <c r="EC30" s="652"/>
    </row>
    <row r="31" spans="2:133" ht="11.25" customHeight="1" x14ac:dyDescent="0.15">
      <c r="B31" s="696" t="s">
        <v>312</v>
      </c>
      <c r="C31" s="697"/>
      <c r="D31" s="697"/>
      <c r="E31" s="697"/>
      <c r="F31" s="697"/>
      <c r="G31" s="697"/>
      <c r="H31" s="697"/>
      <c r="I31" s="697"/>
      <c r="J31" s="697"/>
      <c r="K31" s="697"/>
      <c r="L31" s="697"/>
      <c r="M31" s="697"/>
      <c r="N31" s="697"/>
      <c r="O31" s="697"/>
      <c r="P31" s="697"/>
      <c r="Q31" s="698"/>
      <c r="R31" s="627" t="s">
        <v>188</v>
      </c>
      <c r="S31" s="628"/>
      <c r="T31" s="628"/>
      <c r="U31" s="628"/>
      <c r="V31" s="628"/>
      <c r="W31" s="628"/>
      <c r="X31" s="628"/>
      <c r="Y31" s="629"/>
      <c r="Z31" s="663" t="s">
        <v>236</v>
      </c>
      <c r="AA31" s="663"/>
      <c r="AB31" s="663"/>
      <c r="AC31" s="663"/>
      <c r="AD31" s="664" t="s">
        <v>188</v>
      </c>
      <c r="AE31" s="664"/>
      <c r="AF31" s="664"/>
      <c r="AG31" s="664"/>
      <c r="AH31" s="664"/>
      <c r="AI31" s="664"/>
      <c r="AJ31" s="664"/>
      <c r="AK31" s="664"/>
      <c r="AL31" s="630" t="s">
        <v>188</v>
      </c>
      <c r="AM31" s="631"/>
      <c r="AN31" s="631"/>
      <c r="AO31" s="665"/>
      <c r="AP31" s="688" t="s">
        <v>313</v>
      </c>
      <c r="AQ31" s="689"/>
      <c r="AR31" s="689"/>
      <c r="AS31" s="689"/>
      <c r="AT31" s="690" t="s">
        <v>314</v>
      </c>
      <c r="AU31" s="218"/>
      <c r="AV31" s="218"/>
      <c r="AW31" s="218"/>
      <c r="AX31" s="676" t="s">
        <v>191</v>
      </c>
      <c r="AY31" s="677"/>
      <c r="AZ31" s="677"/>
      <c r="BA31" s="677"/>
      <c r="BB31" s="677"/>
      <c r="BC31" s="677"/>
      <c r="BD31" s="677"/>
      <c r="BE31" s="677"/>
      <c r="BF31" s="678"/>
      <c r="BG31" s="684">
        <v>99.2</v>
      </c>
      <c r="BH31" s="685"/>
      <c r="BI31" s="685"/>
      <c r="BJ31" s="685"/>
      <c r="BK31" s="685"/>
      <c r="BL31" s="685"/>
      <c r="BM31" s="686">
        <v>96.6</v>
      </c>
      <c r="BN31" s="685"/>
      <c r="BO31" s="685"/>
      <c r="BP31" s="685"/>
      <c r="BQ31" s="687"/>
      <c r="BR31" s="684">
        <v>99</v>
      </c>
      <c r="BS31" s="685"/>
      <c r="BT31" s="685"/>
      <c r="BU31" s="685"/>
      <c r="BV31" s="685"/>
      <c r="BW31" s="685"/>
      <c r="BX31" s="686">
        <v>96.4</v>
      </c>
      <c r="BY31" s="685"/>
      <c r="BZ31" s="685"/>
      <c r="CA31" s="685"/>
      <c r="CB31" s="687"/>
      <c r="CD31" s="642"/>
      <c r="CE31" s="643"/>
      <c r="CF31" s="624" t="s">
        <v>315</v>
      </c>
      <c r="CG31" s="625"/>
      <c r="CH31" s="625"/>
      <c r="CI31" s="625"/>
      <c r="CJ31" s="625"/>
      <c r="CK31" s="625"/>
      <c r="CL31" s="625"/>
      <c r="CM31" s="625"/>
      <c r="CN31" s="625"/>
      <c r="CO31" s="625"/>
      <c r="CP31" s="625"/>
      <c r="CQ31" s="626"/>
      <c r="CR31" s="627">
        <v>24496</v>
      </c>
      <c r="CS31" s="636"/>
      <c r="CT31" s="636"/>
      <c r="CU31" s="636"/>
      <c r="CV31" s="636"/>
      <c r="CW31" s="636"/>
      <c r="CX31" s="636"/>
      <c r="CY31" s="637"/>
      <c r="CZ31" s="630">
        <v>0.1</v>
      </c>
      <c r="DA31" s="638"/>
      <c r="DB31" s="638"/>
      <c r="DC31" s="639"/>
      <c r="DD31" s="633">
        <v>24496</v>
      </c>
      <c r="DE31" s="636"/>
      <c r="DF31" s="636"/>
      <c r="DG31" s="636"/>
      <c r="DH31" s="636"/>
      <c r="DI31" s="636"/>
      <c r="DJ31" s="636"/>
      <c r="DK31" s="637"/>
      <c r="DL31" s="633">
        <v>24496</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316</v>
      </c>
      <c r="C32" s="625"/>
      <c r="D32" s="625"/>
      <c r="E32" s="625"/>
      <c r="F32" s="625"/>
      <c r="G32" s="625"/>
      <c r="H32" s="625"/>
      <c r="I32" s="625"/>
      <c r="J32" s="625"/>
      <c r="K32" s="625"/>
      <c r="L32" s="625"/>
      <c r="M32" s="625"/>
      <c r="N32" s="625"/>
      <c r="O32" s="625"/>
      <c r="P32" s="625"/>
      <c r="Q32" s="626"/>
      <c r="R32" s="627">
        <v>617984</v>
      </c>
      <c r="S32" s="628"/>
      <c r="T32" s="628"/>
      <c r="U32" s="628"/>
      <c r="V32" s="628"/>
      <c r="W32" s="628"/>
      <c r="X32" s="628"/>
      <c r="Y32" s="629"/>
      <c r="Z32" s="663">
        <v>3.1</v>
      </c>
      <c r="AA32" s="663"/>
      <c r="AB32" s="663"/>
      <c r="AC32" s="663"/>
      <c r="AD32" s="664" t="s">
        <v>188</v>
      </c>
      <c r="AE32" s="664"/>
      <c r="AF32" s="664"/>
      <c r="AG32" s="664"/>
      <c r="AH32" s="664"/>
      <c r="AI32" s="664"/>
      <c r="AJ32" s="664"/>
      <c r="AK32" s="664"/>
      <c r="AL32" s="630" t="s">
        <v>236</v>
      </c>
      <c r="AM32" s="631"/>
      <c r="AN32" s="631"/>
      <c r="AO32" s="665"/>
      <c r="AP32" s="666"/>
      <c r="AQ32" s="667"/>
      <c r="AR32" s="667"/>
      <c r="AS32" s="667"/>
      <c r="AT32" s="691"/>
      <c r="AU32" s="214" t="s">
        <v>317</v>
      </c>
      <c r="AX32" s="624" t="s">
        <v>318</v>
      </c>
      <c r="AY32" s="625"/>
      <c r="AZ32" s="625"/>
      <c r="BA32" s="625"/>
      <c r="BB32" s="625"/>
      <c r="BC32" s="625"/>
      <c r="BD32" s="625"/>
      <c r="BE32" s="625"/>
      <c r="BF32" s="626"/>
      <c r="BG32" s="683">
        <v>99.1</v>
      </c>
      <c r="BH32" s="636"/>
      <c r="BI32" s="636"/>
      <c r="BJ32" s="636"/>
      <c r="BK32" s="636"/>
      <c r="BL32" s="636"/>
      <c r="BM32" s="631">
        <v>96.4</v>
      </c>
      <c r="BN32" s="636"/>
      <c r="BO32" s="636"/>
      <c r="BP32" s="636"/>
      <c r="BQ32" s="661"/>
      <c r="BR32" s="683">
        <v>98.3</v>
      </c>
      <c r="BS32" s="636"/>
      <c r="BT32" s="636"/>
      <c r="BU32" s="636"/>
      <c r="BV32" s="636"/>
      <c r="BW32" s="636"/>
      <c r="BX32" s="631">
        <v>97</v>
      </c>
      <c r="BY32" s="636"/>
      <c r="BZ32" s="636"/>
      <c r="CA32" s="636"/>
      <c r="CB32" s="661"/>
      <c r="CD32" s="644"/>
      <c r="CE32" s="645"/>
      <c r="CF32" s="624" t="s">
        <v>319</v>
      </c>
      <c r="CG32" s="625"/>
      <c r="CH32" s="625"/>
      <c r="CI32" s="625"/>
      <c r="CJ32" s="625"/>
      <c r="CK32" s="625"/>
      <c r="CL32" s="625"/>
      <c r="CM32" s="625"/>
      <c r="CN32" s="625"/>
      <c r="CO32" s="625"/>
      <c r="CP32" s="625"/>
      <c r="CQ32" s="626"/>
      <c r="CR32" s="627">
        <v>967</v>
      </c>
      <c r="CS32" s="628"/>
      <c r="CT32" s="628"/>
      <c r="CU32" s="628"/>
      <c r="CV32" s="628"/>
      <c r="CW32" s="628"/>
      <c r="CX32" s="628"/>
      <c r="CY32" s="629"/>
      <c r="CZ32" s="630">
        <v>0</v>
      </c>
      <c r="DA32" s="638"/>
      <c r="DB32" s="638"/>
      <c r="DC32" s="639"/>
      <c r="DD32" s="633">
        <v>967</v>
      </c>
      <c r="DE32" s="628"/>
      <c r="DF32" s="628"/>
      <c r="DG32" s="628"/>
      <c r="DH32" s="628"/>
      <c r="DI32" s="628"/>
      <c r="DJ32" s="628"/>
      <c r="DK32" s="629"/>
      <c r="DL32" s="633">
        <v>967</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320</v>
      </c>
      <c r="C33" s="625"/>
      <c r="D33" s="625"/>
      <c r="E33" s="625"/>
      <c r="F33" s="625"/>
      <c r="G33" s="625"/>
      <c r="H33" s="625"/>
      <c r="I33" s="625"/>
      <c r="J33" s="625"/>
      <c r="K33" s="625"/>
      <c r="L33" s="625"/>
      <c r="M33" s="625"/>
      <c r="N33" s="625"/>
      <c r="O33" s="625"/>
      <c r="P33" s="625"/>
      <c r="Q33" s="626"/>
      <c r="R33" s="627">
        <v>56994</v>
      </c>
      <c r="S33" s="628"/>
      <c r="T33" s="628"/>
      <c r="U33" s="628"/>
      <c r="V33" s="628"/>
      <c r="W33" s="628"/>
      <c r="X33" s="628"/>
      <c r="Y33" s="629"/>
      <c r="Z33" s="663">
        <v>0.3</v>
      </c>
      <c r="AA33" s="663"/>
      <c r="AB33" s="663"/>
      <c r="AC33" s="663"/>
      <c r="AD33" s="664">
        <v>27442</v>
      </c>
      <c r="AE33" s="664"/>
      <c r="AF33" s="664"/>
      <c r="AG33" s="664"/>
      <c r="AH33" s="664"/>
      <c r="AI33" s="664"/>
      <c r="AJ33" s="664"/>
      <c r="AK33" s="664"/>
      <c r="AL33" s="630">
        <v>0.5</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99.2</v>
      </c>
      <c r="BH33" s="612"/>
      <c r="BI33" s="612"/>
      <c r="BJ33" s="612"/>
      <c r="BK33" s="612"/>
      <c r="BL33" s="612"/>
      <c r="BM33" s="656">
        <v>96.4</v>
      </c>
      <c r="BN33" s="612"/>
      <c r="BO33" s="612"/>
      <c r="BP33" s="612"/>
      <c r="BQ33" s="650"/>
      <c r="BR33" s="682">
        <v>99.3</v>
      </c>
      <c r="BS33" s="612"/>
      <c r="BT33" s="612"/>
      <c r="BU33" s="612"/>
      <c r="BV33" s="612"/>
      <c r="BW33" s="612"/>
      <c r="BX33" s="656">
        <v>95.4</v>
      </c>
      <c r="BY33" s="612"/>
      <c r="BZ33" s="612"/>
      <c r="CA33" s="612"/>
      <c r="CB33" s="650"/>
      <c r="CD33" s="624" t="s">
        <v>322</v>
      </c>
      <c r="CE33" s="625"/>
      <c r="CF33" s="625"/>
      <c r="CG33" s="625"/>
      <c r="CH33" s="625"/>
      <c r="CI33" s="625"/>
      <c r="CJ33" s="625"/>
      <c r="CK33" s="625"/>
      <c r="CL33" s="625"/>
      <c r="CM33" s="625"/>
      <c r="CN33" s="625"/>
      <c r="CO33" s="625"/>
      <c r="CP33" s="625"/>
      <c r="CQ33" s="626"/>
      <c r="CR33" s="627">
        <v>4929841</v>
      </c>
      <c r="CS33" s="636"/>
      <c r="CT33" s="636"/>
      <c r="CU33" s="636"/>
      <c r="CV33" s="636"/>
      <c r="CW33" s="636"/>
      <c r="CX33" s="636"/>
      <c r="CY33" s="637"/>
      <c r="CZ33" s="630">
        <v>27.6</v>
      </c>
      <c r="DA33" s="638"/>
      <c r="DB33" s="638"/>
      <c r="DC33" s="639"/>
      <c r="DD33" s="633">
        <v>3716288</v>
      </c>
      <c r="DE33" s="636"/>
      <c r="DF33" s="636"/>
      <c r="DG33" s="636"/>
      <c r="DH33" s="636"/>
      <c r="DI33" s="636"/>
      <c r="DJ33" s="636"/>
      <c r="DK33" s="637"/>
      <c r="DL33" s="633">
        <v>2508154</v>
      </c>
      <c r="DM33" s="636"/>
      <c r="DN33" s="636"/>
      <c r="DO33" s="636"/>
      <c r="DP33" s="636"/>
      <c r="DQ33" s="636"/>
      <c r="DR33" s="636"/>
      <c r="DS33" s="636"/>
      <c r="DT33" s="636"/>
      <c r="DU33" s="636"/>
      <c r="DV33" s="637"/>
      <c r="DW33" s="630">
        <v>46.4</v>
      </c>
      <c r="DX33" s="638"/>
      <c r="DY33" s="638"/>
      <c r="DZ33" s="638"/>
      <c r="EA33" s="638"/>
      <c r="EB33" s="638"/>
      <c r="EC33" s="652"/>
    </row>
    <row r="34" spans="2:133" ht="11.25" customHeight="1" x14ac:dyDescent="0.15">
      <c r="B34" s="624" t="s">
        <v>323</v>
      </c>
      <c r="C34" s="625"/>
      <c r="D34" s="625"/>
      <c r="E34" s="625"/>
      <c r="F34" s="625"/>
      <c r="G34" s="625"/>
      <c r="H34" s="625"/>
      <c r="I34" s="625"/>
      <c r="J34" s="625"/>
      <c r="K34" s="625"/>
      <c r="L34" s="625"/>
      <c r="M34" s="625"/>
      <c r="N34" s="625"/>
      <c r="O34" s="625"/>
      <c r="P34" s="625"/>
      <c r="Q34" s="626"/>
      <c r="R34" s="627">
        <v>166405</v>
      </c>
      <c r="S34" s="628"/>
      <c r="T34" s="628"/>
      <c r="U34" s="628"/>
      <c r="V34" s="628"/>
      <c r="W34" s="628"/>
      <c r="X34" s="628"/>
      <c r="Y34" s="629"/>
      <c r="Z34" s="663">
        <v>0.8</v>
      </c>
      <c r="AA34" s="663"/>
      <c r="AB34" s="663"/>
      <c r="AC34" s="663"/>
      <c r="AD34" s="664" t="s">
        <v>188</v>
      </c>
      <c r="AE34" s="664"/>
      <c r="AF34" s="664"/>
      <c r="AG34" s="664"/>
      <c r="AH34" s="664"/>
      <c r="AI34" s="664"/>
      <c r="AJ34" s="664"/>
      <c r="AK34" s="664"/>
      <c r="AL34" s="630" t="s">
        <v>188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1378281</v>
      </c>
      <c r="CS34" s="628"/>
      <c r="CT34" s="628"/>
      <c r="CU34" s="628"/>
      <c r="CV34" s="628"/>
      <c r="CW34" s="628"/>
      <c r="CX34" s="628"/>
      <c r="CY34" s="629"/>
      <c r="CZ34" s="630">
        <v>7.7</v>
      </c>
      <c r="DA34" s="638"/>
      <c r="DB34" s="638"/>
      <c r="DC34" s="639"/>
      <c r="DD34" s="633">
        <v>987919</v>
      </c>
      <c r="DE34" s="628"/>
      <c r="DF34" s="628"/>
      <c r="DG34" s="628"/>
      <c r="DH34" s="628"/>
      <c r="DI34" s="628"/>
      <c r="DJ34" s="628"/>
      <c r="DK34" s="629"/>
      <c r="DL34" s="633">
        <v>708435</v>
      </c>
      <c r="DM34" s="628"/>
      <c r="DN34" s="628"/>
      <c r="DO34" s="628"/>
      <c r="DP34" s="628"/>
      <c r="DQ34" s="628"/>
      <c r="DR34" s="628"/>
      <c r="DS34" s="628"/>
      <c r="DT34" s="628"/>
      <c r="DU34" s="628"/>
      <c r="DV34" s="629"/>
      <c r="DW34" s="630">
        <v>13.1</v>
      </c>
      <c r="DX34" s="638"/>
      <c r="DY34" s="638"/>
      <c r="DZ34" s="638"/>
      <c r="EA34" s="638"/>
      <c r="EB34" s="638"/>
      <c r="EC34" s="652"/>
    </row>
    <row r="35" spans="2:133" ht="11.25" customHeight="1" x14ac:dyDescent="0.15">
      <c r="B35" s="624" t="s">
        <v>325</v>
      </c>
      <c r="C35" s="625"/>
      <c r="D35" s="625"/>
      <c r="E35" s="625"/>
      <c r="F35" s="625"/>
      <c r="G35" s="625"/>
      <c r="H35" s="625"/>
      <c r="I35" s="625"/>
      <c r="J35" s="625"/>
      <c r="K35" s="625"/>
      <c r="L35" s="625"/>
      <c r="M35" s="625"/>
      <c r="N35" s="625"/>
      <c r="O35" s="625"/>
      <c r="P35" s="625"/>
      <c r="Q35" s="626"/>
      <c r="R35" s="627">
        <v>238756</v>
      </c>
      <c r="S35" s="628"/>
      <c r="T35" s="628"/>
      <c r="U35" s="628"/>
      <c r="V35" s="628"/>
      <c r="W35" s="628"/>
      <c r="X35" s="628"/>
      <c r="Y35" s="629"/>
      <c r="Z35" s="663">
        <v>1.2</v>
      </c>
      <c r="AA35" s="663"/>
      <c r="AB35" s="663"/>
      <c r="AC35" s="663"/>
      <c r="AD35" s="664" t="s">
        <v>188</v>
      </c>
      <c r="AE35" s="664"/>
      <c r="AF35" s="664"/>
      <c r="AG35" s="664"/>
      <c r="AH35" s="664"/>
      <c r="AI35" s="664"/>
      <c r="AJ35" s="664"/>
      <c r="AK35" s="664"/>
      <c r="AL35" s="630" t="s">
        <v>188</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298818</v>
      </c>
      <c r="CS35" s="636"/>
      <c r="CT35" s="636"/>
      <c r="CU35" s="636"/>
      <c r="CV35" s="636"/>
      <c r="CW35" s="636"/>
      <c r="CX35" s="636"/>
      <c r="CY35" s="637"/>
      <c r="CZ35" s="630">
        <v>1.7</v>
      </c>
      <c r="DA35" s="638"/>
      <c r="DB35" s="638"/>
      <c r="DC35" s="639"/>
      <c r="DD35" s="633">
        <v>232009</v>
      </c>
      <c r="DE35" s="636"/>
      <c r="DF35" s="636"/>
      <c r="DG35" s="636"/>
      <c r="DH35" s="636"/>
      <c r="DI35" s="636"/>
      <c r="DJ35" s="636"/>
      <c r="DK35" s="637"/>
      <c r="DL35" s="633">
        <v>231995</v>
      </c>
      <c r="DM35" s="636"/>
      <c r="DN35" s="636"/>
      <c r="DO35" s="636"/>
      <c r="DP35" s="636"/>
      <c r="DQ35" s="636"/>
      <c r="DR35" s="636"/>
      <c r="DS35" s="636"/>
      <c r="DT35" s="636"/>
      <c r="DU35" s="636"/>
      <c r="DV35" s="637"/>
      <c r="DW35" s="630">
        <v>4.3</v>
      </c>
      <c r="DX35" s="638"/>
      <c r="DY35" s="638"/>
      <c r="DZ35" s="638"/>
      <c r="EA35" s="638"/>
      <c r="EB35" s="638"/>
      <c r="EC35" s="652"/>
    </row>
    <row r="36" spans="2:133" ht="11.25" customHeight="1" x14ac:dyDescent="0.15">
      <c r="B36" s="624" t="s">
        <v>329</v>
      </c>
      <c r="C36" s="625"/>
      <c r="D36" s="625"/>
      <c r="E36" s="625"/>
      <c r="F36" s="625"/>
      <c r="G36" s="625"/>
      <c r="H36" s="625"/>
      <c r="I36" s="625"/>
      <c r="J36" s="625"/>
      <c r="K36" s="625"/>
      <c r="L36" s="625"/>
      <c r="M36" s="625"/>
      <c r="N36" s="625"/>
      <c r="O36" s="625"/>
      <c r="P36" s="625"/>
      <c r="Q36" s="626"/>
      <c r="R36" s="627">
        <v>570862</v>
      </c>
      <c r="S36" s="628"/>
      <c r="T36" s="628"/>
      <c r="U36" s="628"/>
      <c r="V36" s="628"/>
      <c r="W36" s="628"/>
      <c r="X36" s="628"/>
      <c r="Y36" s="629"/>
      <c r="Z36" s="663">
        <v>2.8</v>
      </c>
      <c r="AA36" s="663"/>
      <c r="AB36" s="663"/>
      <c r="AC36" s="663"/>
      <c r="AD36" s="664" t="s">
        <v>236</v>
      </c>
      <c r="AE36" s="664"/>
      <c r="AF36" s="664"/>
      <c r="AG36" s="664"/>
      <c r="AH36" s="664"/>
      <c r="AI36" s="664"/>
      <c r="AJ36" s="664"/>
      <c r="AK36" s="664"/>
      <c r="AL36" s="630" t="s">
        <v>236</v>
      </c>
      <c r="AM36" s="631"/>
      <c r="AN36" s="631"/>
      <c r="AO36" s="665"/>
      <c r="AP36" s="222"/>
      <c r="AQ36" s="670" t="s">
        <v>330</v>
      </c>
      <c r="AR36" s="671"/>
      <c r="AS36" s="671"/>
      <c r="AT36" s="671"/>
      <c r="AU36" s="671"/>
      <c r="AV36" s="671"/>
      <c r="AW36" s="671"/>
      <c r="AX36" s="671"/>
      <c r="AY36" s="672"/>
      <c r="AZ36" s="673">
        <v>1402953</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83461</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1951487</v>
      </c>
      <c r="CS36" s="628"/>
      <c r="CT36" s="628"/>
      <c r="CU36" s="628"/>
      <c r="CV36" s="628"/>
      <c r="CW36" s="628"/>
      <c r="CX36" s="628"/>
      <c r="CY36" s="629"/>
      <c r="CZ36" s="630">
        <v>10.9</v>
      </c>
      <c r="DA36" s="638"/>
      <c r="DB36" s="638"/>
      <c r="DC36" s="639"/>
      <c r="DD36" s="633">
        <v>1450884</v>
      </c>
      <c r="DE36" s="628"/>
      <c r="DF36" s="628"/>
      <c r="DG36" s="628"/>
      <c r="DH36" s="628"/>
      <c r="DI36" s="628"/>
      <c r="DJ36" s="628"/>
      <c r="DK36" s="629"/>
      <c r="DL36" s="633">
        <v>863691</v>
      </c>
      <c r="DM36" s="628"/>
      <c r="DN36" s="628"/>
      <c r="DO36" s="628"/>
      <c r="DP36" s="628"/>
      <c r="DQ36" s="628"/>
      <c r="DR36" s="628"/>
      <c r="DS36" s="628"/>
      <c r="DT36" s="628"/>
      <c r="DU36" s="628"/>
      <c r="DV36" s="629"/>
      <c r="DW36" s="630">
        <v>16</v>
      </c>
      <c r="DX36" s="638"/>
      <c r="DY36" s="638"/>
      <c r="DZ36" s="638"/>
      <c r="EA36" s="638"/>
      <c r="EB36" s="638"/>
      <c r="EC36" s="652"/>
    </row>
    <row r="37" spans="2:133" ht="11.25" customHeight="1" x14ac:dyDescent="0.15">
      <c r="B37" s="624" t="s">
        <v>333</v>
      </c>
      <c r="C37" s="625"/>
      <c r="D37" s="625"/>
      <c r="E37" s="625"/>
      <c r="F37" s="625"/>
      <c r="G37" s="625"/>
      <c r="H37" s="625"/>
      <c r="I37" s="625"/>
      <c r="J37" s="625"/>
      <c r="K37" s="625"/>
      <c r="L37" s="625"/>
      <c r="M37" s="625"/>
      <c r="N37" s="625"/>
      <c r="O37" s="625"/>
      <c r="P37" s="625"/>
      <c r="Q37" s="626"/>
      <c r="R37" s="627">
        <v>210593</v>
      </c>
      <c r="S37" s="628"/>
      <c r="T37" s="628"/>
      <c r="U37" s="628"/>
      <c r="V37" s="628"/>
      <c r="W37" s="628"/>
      <c r="X37" s="628"/>
      <c r="Y37" s="629"/>
      <c r="Z37" s="663">
        <v>1</v>
      </c>
      <c r="AA37" s="663"/>
      <c r="AB37" s="663"/>
      <c r="AC37" s="663"/>
      <c r="AD37" s="664">
        <v>35094</v>
      </c>
      <c r="AE37" s="664"/>
      <c r="AF37" s="664"/>
      <c r="AG37" s="664"/>
      <c r="AH37" s="664"/>
      <c r="AI37" s="664"/>
      <c r="AJ37" s="664"/>
      <c r="AK37" s="664"/>
      <c r="AL37" s="630">
        <v>0.7</v>
      </c>
      <c r="AM37" s="631"/>
      <c r="AN37" s="631"/>
      <c r="AO37" s="665"/>
      <c r="AQ37" s="658" t="s">
        <v>334</v>
      </c>
      <c r="AR37" s="659"/>
      <c r="AS37" s="659"/>
      <c r="AT37" s="659"/>
      <c r="AU37" s="659"/>
      <c r="AV37" s="659"/>
      <c r="AW37" s="659"/>
      <c r="AX37" s="659"/>
      <c r="AY37" s="660"/>
      <c r="AZ37" s="627">
        <v>330000</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57005</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354304</v>
      </c>
      <c r="CS37" s="636"/>
      <c r="CT37" s="636"/>
      <c r="CU37" s="636"/>
      <c r="CV37" s="636"/>
      <c r="CW37" s="636"/>
      <c r="CX37" s="636"/>
      <c r="CY37" s="637"/>
      <c r="CZ37" s="630">
        <v>2</v>
      </c>
      <c r="DA37" s="638"/>
      <c r="DB37" s="638"/>
      <c r="DC37" s="639"/>
      <c r="DD37" s="633">
        <v>354304</v>
      </c>
      <c r="DE37" s="636"/>
      <c r="DF37" s="636"/>
      <c r="DG37" s="636"/>
      <c r="DH37" s="636"/>
      <c r="DI37" s="636"/>
      <c r="DJ37" s="636"/>
      <c r="DK37" s="637"/>
      <c r="DL37" s="633">
        <v>353779</v>
      </c>
      <c r="DM37" s="636"/>
      <c r="DN37" s="636"/>
      <c r="DO37" s="636"/>
      <c r="DP37" s="636"/>
      <c r="DQ37" s="636"/>
      <c r="DR37" s="636"/>
      <c r="DS37" s="636"/>
      <c r="DT37" s="636"/>
      <c r="DU37" s="636"/>
      <c r="DV37" s="637"/>
      <c r="DW37" s="630">
        <v>6.5</v>
      </c>
      <c r="DX37" s="638"/>
      <c r="DY37" s="638"/>
      <c r="DZ37" s="638"/>
      <c r="EA37" s="638"/>
      <c r="EB37" s="638"/>
      <c r="EC37" s="652"/>
    </row>
    <row r="38" spans="2:133" ht="11.25" customHeight="1" x14ac:dyDescent="0.15">
      <c r="B38" s="624" t="s">
        <v>337</v>
      </c>
      <c r="C38" s="625"/>
      <c r="D38" s="625"/>
      <c r="E38" s="625"/>
      <c r="F38" s="625"/>
      <c r="G38" s="625"/>
      <c r="H38" s="625"/>
      <c r="I38" s="625"/>
      <c r="J38" s="625"/>
      <c r="K38" s="625"/>
      <c r="L38" s="625"/>
      <c r="M38" s="625"/>
      <c r="N38" s="625"/>
      <c r="O38" s="625"/>
      <c r="P38" s="625"/>
      <c r="Q38" s="626"/>
      <c r="R38" s="627">
        <v>2225280</v>
      </c>
      <c r="S38" s="628"/>
      <c r="T38" s="628"/>
      <c r="U38" s="628"/>
      <c r="V38" s="628"/>
      <c r="W38" s="628"/>
      <c r="X38" s="628"/>
      <c r="Y38" s="629"/>
      <c r="Z38" s="663">
        <v>11</v>
      </c>
      <c r="AA38" s="663"/>
      <c r="AB38" s="663"/>
      <c r="AC38" s="663"/>
      <c r="AD38" s="664" t="s">
        <v>236</v>
      </c>
      <c r="AE38" s="664"/>
      <c r="AF38" s="664"/>
      <c r="AG38" s="664"/>
      <c r="AH38" s="664"/>
      <c r="AI38" s="664"/>
      <c r="AJ38" s="664"/>
      <c r="AK38" s="664"/>
      <c r="AL38" s="630" t="s">
        <v>188</v>
      </c>
      <c r="AM38" s="631"/>
      <c r="AN38" s="631"/>
      <c r="AO38" s="665"/>
      <c r="AQ38" s="658" t="s">
        <v>338</v>
      </c>
      <c r="AR38" s="659"/>
      <c r="AS38" s="659"/>
      <c r="AT38" s="659"/>
      <c r="AU38" s="659"/>
      <c r="AV38" s="659"/>
      <c r="AW38" s="659"/>
      <c r="AX38" s="659"/>
      <c r="AY38" s="660"/>
      <c r="AZ38" s="627">
        <v>253748</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1992</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1002409</v>
      </c>
      <c r="CS38" s="628"/>
      <c r="CT38" s="628"/>
      <c r="CU38" s="628"/>
      <c r="CV38" s="628"/>
      <c r="CW38" s="628"/>
      <c r="CX38" s="628"/>
      <c r="CY38" s="629"/>
      <c r="CZ38" s="630">
        <v>5.6</v>
      </c>
      <c r="DA38" s="638"/>
      <c r="DB38" s="638"/>
      <c r="DC38" s="639"/>
      <c r="DD38" s="633">
        <v>878302</v>
      </c>
      <c r="DE38" s="628"/>
      <c r="DF38" s="628"/>
      <c r="DG38" s="628"/>
      <c r="DH38" s="628"/>
      <c r="DI38" s="628"/>
      <c r="DJ38" s="628"/>
      <c r="DK38" s="629"/>
      <c r="DL38" s="633">
        <v>703609</v>
      </c>
      <c r="DM38" s="628"/>
      <c r="DN38" s="628"/>
      <c r="DO38" s="628"/>
      <c r="DP38" s="628"/>
      <c r="DQ38" s="628"/>
      <c r="DR38" s="628"/>
      <c r="DS38" s="628"/>
      <c r="DT38" s="628"/>
      <c r="DU38" s="628"/>
      <c r="DV38" s="629"/>
      <c r="DW38" s="630">
        <v>13</v>
      </c>
      <c r="DX38" s="638"/>
      <c r="DY38" s="638"/>
      <c r="DZ38" s="638"/>
      <c r="EA38" s="638"/>
      <c r="EB38" s="638"/>
      <c r="EC38" s="652"/>
    </row>
    <row r="39" spans="2:133" ht="11.25" customHeight="1" x14ac:dyDescent="0.15">
      <c r="B39" s="624" t="s">
        <v>341</v>
      </c>
      <c r="C39" s="625"/>
      <c r="D39" s="625"/>
      <c r="E39" s="625"/>
      <c r="F39" s="625"/>
      <c r="G39" s="625"/>
      <c r="H39" s="625"/>
      <c r="I39" s="625"/>
      <c r="J39" s="625"/>
      <c r="K39" s="625"/>
      <c r="L39" s="625"/>
      <c r="M39" s="625"/>
      <c r="N39" s="625"/>
      <c r="O39" s="625"/>
      <c r="P39" s="625"/>
      <c r="Q39" s="626"/>
      <c r="R39" s="627" t="s">
        <v>188</v>
      </c>
      <c r="S39" s="628"/>
      <c r="T39" s="628"/>
      <c r="U39" s="628"/>
      <c r="V39" s="628"/>
      <c r="W39" s="628"/>
      <c r="X39" s="628"/>
      <c r="Y39" s="629"/>
      <c r="Z39" s="663" t="s">
        <v>236</v>
      </c>
      <c r="AA39" s="663"/>
      <c r="AB39" s="663"/>
      <c r="AC39" s="663"/>
      <c r="AD39" s="664" t="s">
        <v>188</v>
      </c>
      <c r="AE39" s="664"/>
      <c r="AF39" s="664"/>
      <c r="AG39" s="664"/>
      <c r="AH39" s="664"/>
      <c r="AI39" s="664"/>
      <c r="AJ39" s="664"/>
      <c r="AK39" s="664"/>
      <c r="AL39" s="630" t="s">
        <v>188</v>
      </c>
      <c r="AM39" s="631"/>
      <c r="AN39" s="631"/>
      <c r="AO39" s="665"/>
      <c r="AQ39" s="658" t="s">
        <v>342</v>
      </c>
      <c r="AR39" s="659"/>
      <c r="AS39" s="659"/>
      <c r="AT39" s="659"/>
      <c r="AU39" s="659"/>
      <c r="AV39" s="659"/>
      <c r="AW39" s="659"/>
      <c r="AX39" s="659"/>
      <c r="AY39" s="660"/>
      <c r="AZ39" s="627">
        <v>70544</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3107</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81932</v>
      </c>
      <c r="CS39" s="636"/>
      <c r="CT39" s="636"/>
      <c r="CU39" s="636"/>
      <c r="CV39" s="636"/>
      <c r="CW39" s="636"/>
      <c r="CX39" s="636"/>
      <c r="CY39" s="637"/>
      <c r="CZ39" s="630">
        <v>0.5</v>
      </c>
      <c r="DA39" s="638"/>
      <c r="DB39" s="638"/>
      <c r="DC39" s="639"/>
      <c r="DD39" s="633">
        <v>28260</v>
      </c>
      <c r="DE39" s="636"/>
      <c r="DF39" s="636"/>
      <c r="DG39" s="636"/>
      <c r="DH39" s="636"/>
      <c r="DI39" s="636"/>
      <c r="DJ39" s="636"/>
      <c r="DK39" s="637"/>
      <c r="DL39" s="633" t="s">
        <v>188</v>
      </c>
      <c r="DM39" s="636"/>
      <c r="DN39" s="636"/>
      <c r="DO39" s="636"/>
      <c r="DP39" s="636"/>
      <c r="DQ39" s="636"/>
      <c r="DR39" s="636"/>
      <c r="DS39" s="636"/>
      <c r="DT39" s="636"/>
      <c r="DU39" s="636"/>
      <c r="DV39" s="637"/>
      <c r="DW39" s="630" t="s">
        <v>236</v>
      </c>
      <c r="DX39" s="638"/>
      <c r="DY39" s="638"/>
      <c r="DZ39" s="638"/>
      <c r="EA39" s="638"/>
      <c r="EB39" s="638"/>
      <c r="EC39" s="652"/>
    </row>
    <row r="40" spans="2:133" ht="11.25" customHeight="1" x14ac:dyDescent="0.15">
      <c r="B40" s="624" t="s">
        <v>345</v>
      </c>
      <c r="C40" s="625"/>
      <c r="D40" s="625"/>
      <c r="E40" s="625"/>
      <c r="F40" s="625"/>
      <c r="G40" s="625"/>
      <c r="H40" s="625"/>
      <c r="I40" s="625"/>
      <c r="J40" s="625"/>
      <c r="K40" s="625"/>
      <c r="L40" s="625"/>
      <c r="M40" s="625"/>
      <c r="N40" s="625"/>
      <c r="O40" s="625"/>
      <c r="P40" s="625"/>
      <c r="Q40" s="626"/>
      <c r="R40" s="627">
        <v>52580</v>
      </c>
      <c r="S40" s="628"/>
      <c r="T40" s="628"/>
      <c r="U40" s="628"/>
      <c r="V40" s="628"/>
      <c r="W40" s="628"/>
      <c r="X40" s="628"/>
      <c r="Y40" s="629"/>
      <c r="Z40" s="663">
        <v>0.3</v>
      </c>
      <c r="AA40" s="663"/>
      <c r="AB40" s="663"/>
      <c r="AC40" s="663"/>
      <c r="AD40" s="664" t="s">
        <v>236</v>
      </c>
      <c r="AE40" s="664"/>
      <c r="AF40" s="664"/>
      <c r="AG40" s="664"/>
      <c r="AH40" s="664"/>
      <c r="AI40" s="664"/>
      <c r="AJ40" s="664"/>
      <c r="AK40" s="664"/>
      <c r="AL40" s="630" t="s">
        <v>236</v>
      </c>
      <c r="AM40" s="631"/>
      <c r="AN40" s="631"/>
      <c r="AO40" s="665"/>
      <c r="AQ40" s="658" t="s">
        <v>346</v>
      </c>
      <c r="AR40" s="659"/>
      <c r="AS40" s="659"/>
      <c r="AT40" s="659"/>
      <c r="AU40" s="659"/>
      <c r="AV40" s="659"/>
      <c r="AW40" s="659"/>
      <c r="AX40" s="659"/>
      <c r="AY40" s="660"/>
      <c r="AZ40" s="627">
        <v>18455</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79</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216914</v>
      </c>
      <c r="CS40" s="628"/>
      <c r="CT40" s="628"/>
      <c r="CU40" s="628"/>
      <c r="CV40" s="628"/>
      <c r="CW40" s="628"/>
      <c r="CX40" s="628"/>
      <c r="CY40" s="629"/>
      <c r="CZ40" s="630">
        <v>1.2</v>
      </c>
      <c r="DA40" s="638"/>
      <c r="DB40" s="638"/>
      <c r="DC40" s="639"/>
      <c r="DD40" s="633">
        <v>138914</v>
      </c>
      <c r="DE40" s="628"/>
      <c r="DF40" s="628"/>
      <c r="DG40" s="628"/>
      <c r="DH40" s="628"/>
      <c r="DI40" s="628"/>
      <c r="DJ40" s="628"/>
      <c r="DK40" s="629"/>
      <c r="DL40" s="633">
        <v>424</v>
      </c>
      <c r="DM40" s="628"/>
      <c r="DN40" s="628"/>
      <c r="DO40" s="628"/>
      <c r="DP40" s="628"/>
      <c r="DQ40" s="628"/>
      <c r="DR40" s="628"/>
      <c r="DS40" s="628"/>
      <c r="DT40" s="628"/>
      <c r="DU40" s="628"/>
      <c r="DV40" s="629"/>
      <c r="DW40" s="630">
        <v>0</v>
      </c>
      <c r="DX40" s="638"/>
      <c r="DY40" s="638"/>
      <c r="DZ40" s="638"/>
      <c r="EA40" s="638"/>
      <c r="EB40" s="638"/>
      <c r="EC40" s="652"/>
    </row>
    <row r="41" spans="2:133" ht="11.25" customHeight="1" x14ac:dyDescent="0.15">
      <c r="B41" s="608" t="s">
        <v>350</v>
      </c>
      <c r="C41" s="609"/>
      <c r="D41" s="609"/>
      <c r="E41" s="609"/>
      <c r="F41" s="609"/>
      <c r="G41" s="609"/>
      <c r="H41" s="609"/>
      <c r="I41" s="609"/>
      <c r="J41" s="609"/>
      <c r="K41" s="609"/>
      <c r="L41" s="609"/>
      <c r="M41" s="609"/>
      <c r="N41" s="609"/>
      <c r="O41" s="609"/>
      <c r="P41" s="609"/>
      <c r="Q41" s="610"/>
      <c r="R41" s="611">
        <v>20151295</v>
      </c>
      <c r="S41" s="649"/>
      <c r="T41" s="649"/>
      <c r="U41" s="649"/>
      <c r="V41" s="649"/>
      <c r="W41" s="649"/>
      <c r="X41" s="649"/>
      <c r="Y41" s="653"/>
      <c r="Z41" s="654">
        <v>100</v>
      </c>
      <c r="AA41" s="654"/>
      <c r="AB41" s="654"/>
      <c r="AC41" s="654"/>
      <c r="AD41" s="655">
        <v>5356698</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159784</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v>1</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140</v>
      </c>
      <c r="CS41" s="636"/>
      <c r="CT41" s="636"/>
      <c r="CU41" s="636"/>
      <c r="CV41" s="636"/>
      <c r="CW41" s="636"/>
      <c r="CX41" s="636"/>
      <c r="CY41" s="637"/>
      <c r="CZ41" s="630" t="s">
        <v>140</v>
      </c>
      <c r="DA41" s="638"/>
      <c r="DB41" s="638"/>
      <c r="DC41" s="639"/>
      <c r="DD41" s="633" t="s">
        <v>188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354</v>
      </c>
      <c r="AR42" s="647"/>
      <c r="AS42" s="647"/>
      <c r="AT42" s="647"/>
      <c r="AU42" s="647"/>
      <c r="AV42" s="647"/>
      <c r="AW42" s="647"/>
      <c r="AX42" s="647"/>
      <c r="AY42" s="648"/>
      <c r="AZ42" s="611">
        <v>570422</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408</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9999725</v>
      </c>
      <c r="CS42" s="636"/>
      <c r="CT42" s="636"/>
      <c r="CU42" s="636"/>
      <c r="CV42" s="636"/>
      <c r="CW42" s="636"/>
      <c r="CX42" s="636"/>
      <c r="CY42" s="637"/>
      <c r="CZ42" s="630">
        <v>56</v>
      </c>
      <c r="DA42" s="638"/>
      <c r="DB42" s="638"/>
      <c r="DC42" s="639"/>
      <c r="DD42" s="633">
        <v>1001757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357</v>
      </c>
      <c r="CD43" s="624" t="s">
        <v>358</v>
      </c>
      <c r="CE43" s="625"/>
      <c r="CF43" s="625"/>
      <c r="CG43" s="625"/>
      <c r="CH43" s="625"/>
      <c r="CI43" s="625"/>
      <c r="CJ43" s="625"/>
      <c r="CK43" s="625"/>
      <c r="CL43" s="625"/>
      <c r="CM43" s="625"/>
      <c r="CN43" s="625"/>
      <c r="CO43" s="625"/>
      <c r="CP43" s="625"/>
      <c r="CQ43" s="626"/>
      <c r="CR43" s="627">
        <v>160740</v>
      </c>
      <c r="CS43" s="636"/>
      <c r="CT43" s="636"/>
      <c r="CU43" s="636"/>
      <c r="CV43" s="636"/>
      <c r="CW43" s="636"/>
      <c r="CX43" s="636"/>
      <c r="CY43" s="637"/>
      <c r="CZ43" s="630">
        <v>0.9</v>
      </c>
      <c r="DA43" s="638"/>
      <c r="DB43" s="638"/>
      <c r="DC43" s="639"/>
      <c r="DD43" s="633">
        <v>128633</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360</v>
      </c>
      <c r="CG44" s="625"/>
      <c r="CH44" s="625"/>
      <c r="CI44" s="625"/>
      <c r="CJ44" s="625"/>
      <c r="CK44" s="625"/>
      <c r="CL44" s="625"/>
      <c r="CM44" s="625"/>
      <c r="CN44" s="625"/>
      <c r="CO44" s="625"/>
      <c r="CP44" s="625"/>
      <c r="CQ44" s="626"/>
      <c r="CR44" s="627">
        <v>4257435</v>
      </c>
      <c r="CS44" s="628"/>
      <c r="CT44" s="628"/>
      <c r="CU44" s="628"/>
      <c r="CV44" s="628"/>
      <c r="CW44" s="628"/>
      <c r="CX44" s="628"/>
      <c r="CY44" s="629"/>
      <c r="CZ44" s="630">
        <v>23.8</v>
      </c>
      <c r="DA44" s="631"/>
      <c r="DB44" s="631"/>
      <c r="DC44" s="632"/>
      <c r="DD44" s="633">
        <v>367829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3333094</v>
      </c>
      <c r="CS45" s="636"/>
      <c r="CT45" s="636"/>
      <c r="CU45" s="636"/>
      <c r="CV45" s="636"/>
      <c r="CW45" s="636"/>
      <c r="CX45" s="636"/>
      <c r="CY45" s="637"/>
      <c r="CZ45" s="630">
        <v>18.7</v>
      </c>
      <c r="DA45" s="638"/>
      <c r="DB45" s="638"/>
      <c r="DC45" s="639"/>
      <c r="DD45" s="633">
        <v>34447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363</v>
      </c>
      <c r="CG46" s="625"/>
      <c r="CH46" s="625"/>
      <c r="CI46" s="625"/>
      <c r="CJ46" s="625"/>
      <c r="CK46" s="625"/>
      <c r="CL46" s="625"/>
      <c r="CM46" s="625"/>
      <c r="CN46" s="625"/>
      <c r="CO46" s="625"/>
      <c r="CP46" s="625"/>
      <c r="CQ46" s="626"/>
      <c r="CR46" s="627">
        <v>915069</v>
      </c>
      <c r="CS46" s="628"/>
      <c r="CT46" s="628"/>
      <c r="CU46" s="628"/>
      <c r="CV46" s="628"/>
      <c r="CW46" s="628"/>
      <c r="CX46" s="628"/>
      <c r="CY46" s="629"/>
      <c r="CZ46" s="630">
        <v>5.0999999999999996</v>
      </c>
      <c r="DA46" s="631"/>
      <c r="DB46" s="631"/>
      <c r="DC46" s="632"/>
      <c r="DD46" s="633">
        <v>327210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364</v>
      </c>
      <c r="CG47" s="625"/>
      <c r="CH47" s="625"/>
      <c r="CI47" s="625"/>
      <c r="CJ47" s="625"/>
      <c r="CK47" s="625"/>
      <c r="CL47" s="625"/>
      <c r="CM47" s="625"/>
      <c r="CN47" s="625"/>
      <c r="CO47" s="625"/>
      <c r="CP47" s="625"/>
      <c r="CQ47" s="626"/>
      <c r="CR47" s="627">
        <v>5742290</v>
      </c>
      <c r="CS47" s="636"/>
      <c r="CT47" s="636"/>
      <c r="CU47" s="636"/>
      <c r="CV47" s="636"/>
      <c r="CW47" s="636"/>
      <c r="CX47" s="636"/>
      <c r="CY47" s="637"/>
      <c r="CZ47" s="630">
        <v>32.1</v>
      </c>
      <c r="DA47" s="638"/>
      <c r="DB47" s="638"/>
      <c r="DC47" s="639"/>
      <c r="DD47" s="633">
        <v>633928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365</v>
      </c>
      <c r="CG48" s="625"/>
      <c r="CH48" s="625"/>
      <c r="CI48" s="625"/>
      <c r="CJ48" s="625"/>
      <c r="CK48" s="625"/>
      <c r="CL48" s="625"/>
      <c r="CM48" s="625"/>
      <c r="CN48" s="625"/>
      <c r="CO48" s="625"/>
      <c r="CP48" s="625"/>
      <c r="CQ48" s="626"/>
      <c r="CR48" s="627" t="s">
        <v>188</v>
      </c>
      <c r="CS48" s="628"/>
      <c r="CT48" s="628"/>
      <c r="CU48" s="628"/>
      <c r="CV48" s="628"/>
      <c r="CW48" s="628"/>
      <c r="CX48" s="628"/>
      <c r="CY48" s="629"/>
      <c r="CZ48" s="630" t="s">
        <v>188</v>
      </c>
      <c r="DA48" s="631"/>
      <c r="DB48" s="631"/>
      <c r="DC48" s="632"/>
      <c r="DD48" s="633" t="s">
        <v>188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366</v>
      </c>
      <c r="CE49" s="609"/>
      <c r="CF49" s="609"/>
      <c r="CG49" s="609"/>
      <c r="CH49" s="609"/>
      <c r="CI49" s="609"/>
      <c r="CJ49" s="609"/>
      <c r="CK49" s="609"/>
      <c r="CL49" s="609"/>
      <c r="CM49" s="609"/>
      <c r="CN49" s="609"/>
      <c r="CO49" s="609"/>
      <c r="CP49" s="609"/>
      <c r="CQ49" s="610"/>
      <c r="CR49" s="611">
        <v>17869562</v>
      </c>
      <c r="CS49" s="612"/>
      <c r="CT49" s="612"/>
      <c r="CU49" s="612"/>
      <c r="CV49" s="612"/>
      <c r="CW49" s="612"/>
      <c r="CX49" s="612"/>
      <c r="CY49" s="613"/>
      <c r="CZ49" s="614">
        <v>100</v>
      </c>
      <c r="DA49" s="615"/>
      <c r="DB49" s="615"/>
      <c r="DC49" s="616"/>
      <c r="DD49" s="617">
        <v>7050252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UGh7jn6e1PHm3pbbJgW9tMvMC48+Rj9Noon2lNAwMk7jUS/K02DuVBpkxrov6k0/ZlSr2oUM/NQfFG9IJUnQYg==" saltValue="4PjOlQH1wVu3TUSqFn8vb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368</v>
      </c>
      <c r="DK2" s="1108"/>
      <c r="DL2" s="1108"/>
      <c r="DM2" s="1108"/>
      <c r="DN2" s="1108"/>
      <c r="DO2" s="1109"/>
      <c r="DP2" s="228"/>
      <c r="DQ2" s="1107" t="s">
        <v>369</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10"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100" t="s">
        <v>386</v>
      </c>
      <c r="DH5" s="1101"/>
      <c r="DI5" s="1101"/>
      <c r="DJ5" s="1101"/>
      <c r="DK5" s="1102"/>
      <c r="DL5" s="1100" t="s">
        <v>387</v>
      </c>
      <c r="DM5" s="1101"/>
      <c r="DN5" s="1101"/>
      <c r="DO5" s="1101"/>
      <c r="DP5" s="1102"/>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087">
        <v>20151</v>
      </c>
      <c r="R7" s="1088"/>
      <c r="S7" s="1088"/>
      <c r="T7" s="1088"/>
      <c r="U7" s="1088"/>
      <c r="V7" s="1088">
        <v>17870</v>
      </c>
      <c r="W7" s="1088"/>
      <c r="X7" s="1088"/>
      <c r="Y7" s="1088"/>
      <c r="Z7" s="1088"/>
      <c r="AA7" s="1088">
        <v>2282</v>
      </c>
      <c r="AB7" s="1088"/>
      <c r="AC7" s="1088"/>
      <c r="AD7" s="1088"/>
      <c r="AE7" s="1089"/>
      <c r="AF7" s="1090">
        <v>1957</v>
      </c>
      <c r="AG7" s="1091"/>
      <c r="AH7" s="1091"/>
      <c r="AI7" s="1091"/>
      <c r="AJ7" s="1092"/>
      <c r="AK7" s="1093">
        <v>239</v>
      </c>
      <c r="AL7" s="1094"/>
      <c r="AM7" s="1094"/>
      <c r="AN7" s="1094"/>
      <c r="AO7" s="1094"/>
      <c r="AP7" s="1094">
        <v>12140</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597</v>
      </c>
      <c r="BT7" s="1098"/>
      <c r="BU7" s="1098"/>
      <c r="BV7" s="1098"/>
      <c r="BW7" s="1098"/>
      <c r="BX7" s="1098"/>
      <c r="BY7" s="1098"/>
      <c r="BZ7" s="1098"/>
      <c r="CA7" s="1098"/>
      <c r="CB7" s="1098"/>
      <c r="CC7" s="1098"/>
      <c r="CD7" s="1098"/>
      <c r="CE7" s="1098"/>
      <c r="CF7" s="1098"/>
      <c r="CG7" s="1099"/>
      <c r="CH7" s="1084">
        <v>-2</v>
      </c>
      <c r="CI7" s="1085"/>
      <c r="CJ7" s="1085"/>
      <c r="CK7" s="1085"/>
      <c r="CL7" s="1086"/>
      <c r="CM7" s="1084">
        <v>15</v>
      </c>
      <c r="CN7" s="1085"/>
      <c r="CO7" s="1085"/>
      <c r="CP7" s="1085"/>
      <c r="CQ7" s="1086"/>
      <c r="CR7" s="1084">
        <v>22</v>
      </c>
      <c r="CS7" s="1085"/>
      <c r="CT7" s="1085"/>
      <c r="CU7" s="1085"/>
      <c r="CV7" s="1086"/>
      <c r="CW7" s="1084">
        <v>23</v>
      </c>
      <c r="CX7" s="1085"/>
      <c r="CY7" s="1085"/>
      <c r="CZ7" s="1085"/>
      <c r="DA7" s="1086"/>
      <c r="DB7" s="1084" t="s">
        <v>590</v>
      </c>
      <c r="DC7" s="1085"/>
      <c r="DD7" s="1085"/>
      <c r="DE7" s="1085"/>
      <c r="DF7" s="1086"/>
      <c r="DG7" s="1084" t="s">
        <v>590</v>
      </c>
      <c r="DH7" s="1085"/>
      <c r="DI7" s="1085"/>
      <c r="DJ7" s="1085"/>
      <c r="DK7" s="1086"/>
      <c r="DL7" s="1084" t="s">
        <v>590</v>
      </c>
      <c r="DM7" s="1085"/>
      <c r="DN7" s="1085"/>
      <c r="DO7" s="1085"/>
      <c r="DP7" s="1086"/>
      <c r="DQ7" s="1084" t="s">
        <v>590</v>
      </c>
      <c r="DR7" s="1085"/>
      <c r="DS7" s="1085"/>
      <c r="DT7" s="1085"/>
      <c r="DU7" s="1086"/>
      <c r="DV7" s="1097" t="s">
        <v>598</v>
      </c>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20151</v>
      </c>
      <c r="R23" s="1061"/>
      <c r="S23" s="1061"/>
      <c r="T23" s="1061"/>
      <c r="U23" s="1061"/>
      <c r="V23" s="1061">
        <v>17869</v>
      </c>
      <c r="W23" s="1061"/>
      <c r="X23" s="1061"/>
      <c r="Y23" s="1061"/>
      <c r="Z23" s="1061"/>
      <c r="AA23" s="1061">
        <v>2282</v>
      </c>
      <c r="AB23" s="1061"/>
      <c r="AC23" s="1061"/>
      <c r="AD23" s="1061"/>
      <c r="AE23" s="1068"/>
      <c r="AF23" s="1069">
        <v>1957</v>
      </c>
      <c r="AG23" s="1061"/>
      <c r="AH23" s="1061"/>
      <c r="AI23" s="1061"/>
      <c r="AJ23" s="1070"/>
      <c r="AK23" s="1071"/>
      <c r="AL23" s="1072"/>
      <c r="AM23" s="1072"/>
      <c r="AN23" s="1072"/>
      <c r="AO23" s="1072"/>
      <c r="AP23" s="1061">
        <v>12140</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1818</v>
      </c>
      <c r="R28" s="1051"/>
      <c r="S28" s="1051"/>
      <c r="T28" s="1051"/>
      <c r="U28" s="1051"/>
      <c r="V28" s="1051">
        <v>1735</v>
      </c>
      <c r="W28" s="1051"/>
      <c r="X28" s="1051"/>
      <c r="Y28" s="1051"/>
      <c r="Z28" s="1051"/>
      <c r="AA28" s="1051">
        <v>83</v>
      </c>
      <c r="AB28" s="1051"/>
      <c r="AC28" s="1051"/>
      <c r="AD28" s="1051"/>
      <c r="AE28" s="1052"/>
      <c r="AF28" s="1053">
        <v>83</v>
      </c>
      <c r="AG28" s="1051"/>
      <c r="AH28" s="1051"/>
      <c r="AI28" s="1051"/>
      <c r="AJ28" s="1054"/>
      <c r="AK28" s="1042">
        <v>134</v>
      </c>
      <c r="AL28" s="1043"/>
      <c r="AM28" s="1043"/>
      <c r="AN28" s="1043"/>
      <c r="AO28" s="1043"/>
      <c r="AP28" s="1043" t="s">
        <v>590</v>
      </c>
      <c r="AQ28" s="1043"/>
      <c r="AR28" s="1043"/>
      <c r="AS28" s="1043"/>
      <c r="AT28" s="1043"/>
      <c r="AU28" s="1043" t="s">
        <v>590</v>
      </c>
      <c r="AV28" s="1043"/>
      <c r="AW28" s="1043"/>
      <c r="AX28" s="1043"/>
      <c r="AY28" s="1043"/>
      <c r="AZ28" s="1044" t="s">
        <v>590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2135</v>
      </c>
      <c r="R29" s="1039"/>
      <c r="S29" s="1039"/>
      <c r="T29" s="1039"/>
      <c r="U29" s="1039"/>
      <c r="V29" s="1039">
        <v>1948</v>
      </c>
      <c r="W29" s="1039"/>
      <c r="X29" s="1039"/>
      <c r="Y29" s="1039"/>
      <c r="Z29" s="1039"/>
      <c r="AA29" s="1039">
        <v>187</v>
      </c>
      <c r="AB29" s="1039"/>
      <c r="AC29" s="1039"/>
      <c r="AD29" s="1039"/>
      <c r="AE29" s="1040"/>
      <c r="AF29" s="1035">
        <v>187</v>
      </c>
      <c r="AG29" s="1036"/>
      <c r="AH29" s="1036"/>
      <c r="AI29" s="1036"/>
      <c r="AJ29" s="1037"/>
      <c r="AK29" s="980">
        <v>335</v>
      </c>
      <c r="AL29" s="971"/>
      <c r="AM29" s="971"/>
      <c r="AN29" s="971"/>
      <c r="AO29" s="971"/>
      <c r="AP29" s="971" t="s">
        <v>590</v>
      </c>
      <c r="AQ29" s="971"/>
      <c r="AR29" s="971"/>
      <c r="AS29" s="971"/>
      <c r="AT29" s="971"/>
      <c r="AU29" s="971" t="s">
        <v>590</v>
      </c>
      <c r="AV29" s="971"/>
      <c r="AW29" s="971"/>
      <c r="AX29" s="971"/>
      <c r="AY29" s="971"/>
      <c r="AZ29" s="1041" t="s">
        <v>590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189</v>
      </c>
      <c r="R30" s="1039"/>
      <c r="S30" s="1039"/>
      <c r="T30" s="1039"/>
      <c r="U30" s="1039"/>
      <c r="V30" s="1039">
        <v>184</v>
      </c>
      <c r="W30" s="1039"/>
      <c r="X30" s="1039"/>
      <c r="Y30" s="1039"/>
      <c r="Z30" s="1039"/>
      <c r="AA30" s="1039">
        <v>5</v>
      </c>
      <c r="AB30" s="1039"/>
      <c r="AC30" s="1039"/>
      <c r="AD30" s="1039"/>
      <c r="AE30" s="1040"/>
      <c r="AF30" s="1035">
        <v>5</v>
      </c>
      <c r="AG30" s="1036"/>
      <c r="AH30" s="1036"/>
      <c r="AI30" s="1036"/>
      <c r="AJ30" s="1037"/>
      <c r="AK30" s="980">
        <v>60</v>
      </c>
      <c r="AL30" s="971"/>
      <c r="AM30" s="971"/>
      <c r="AN30" s="971"/>
      <c r="AO30" s="971"/>
      <c r="AP30" s="971" t="s">
        <v>590</v>
      </c>
      <c r="AQ30" s="971"/>
      <c r="AR30" s="971"/>
      <c r="AS30" s="971"/>
      <c r="AT30" s="971"/>
      <c r="AU30" s="971" t="s">
        <v>590</v>
      </c>
      <c r="AV30" s="971"/>
      <c r="AW30" s="971"/>
      <c r="AX30" s="971"/>
      <c r="AY30" s="971"/>
      <c r="AZ30" s="1041" t="s">
        <v>590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394</v>
      </c>
      <c r="R31" s="1039"/>
      <c r="S31" s="1039"/>
      <c r="T31" s="1039"/>
      <c r="U31" s="1039"/>
      <c r="V31" s="1039">
        <v>353</v>
      </c>
      <c r="W31" s="1039"/>
      <c r="X31" s="1039"/>
      <c r="Y31" s="1039"/>
      <c r="Z31" s="1039"/>
      <c r="AA31" s="1039">
        <v>41</v>
      </c>
      <c r="AB31" s="1039"/>
      <c r="AC31" s="1039"/>
      <c r="AD31" s="1039"/>
      <c r="AE31" s="1040"/>
      <c r="AF31" s="1035">
        <v>175</v>
      </c>
      <c r="AG31" s="1036"/>
      <c r="AH31" s="1036"/>
      <c r="AI31" s="1036"/>
      <c r="AJ31" s="1037"/>
      <c r="AK31" s="980">
        <v>71</v>
      </c>
      <c r="AL31" s="971"/>
      <c r="AM31" s="971"/>
      <c r="AN31" s="971"/>
      <c r="AO31" s="971"/>
      <c r="AP31" s="971">
        <v>1174</v>
      </c>
      <c r="AQ31" s="971"/>
      <c r="AR31" s="971"/>
      <c r="AS31" s="971"/>
      <c r="AT31" s="971"/>
      <c r="AU31" s="971">
        <v>277</v>
      </c>
      <c r="AV31" s="971"/>
      <c r="AW31" s="971"/>
      <c r="AX31" s="971"/>
      <c r="AY31" s="971"/>
      <c r="AZ31" s="1041" t="s">
        <v>590</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1067</v>
      </c>
      <c r="R32" s="1039"/>
      <c r="S32" s="1039"/>
      <c r="T32" s="1039"/>
      <c r="U32" s="1039"/>
      <c r="V32" s="1039">
        <v>1150</v>
      </c>
      <c r="W32" s="1039"/>
      <c r="X32" s="1039"/>
      <c r="Y32" s="1039"/>
      <c r="Z32" s="1039"/>
      <c r="AA32" s="1039">
        <v>-83</v>
      </c>
      <c r="AB32" s="1039"/>
      <c r="AC32" s="1039"/>
      <c r="AD32" s="1039"/>
      <c r="AE32" s="1040"/>
      <c r="AF32" s="1035">
        <v>311</v>
      </c>
      <c r="AG32" s="1036"/>
      <c r="AH32" s="1036"/>
      <c r="AI32" s="1036"/>
      <c r="AJ32" s="1037"/>
      <c r="AK32" s="980">
        <v>330</v>
      </c>
      <c r="AL32" s="971"/>
      <c r="AM32" s="971"/>
      <c r="AN32" s="971"/>
      <c r="AO32" s="971"/>
      <c r="AP32" s="971">
        <v>550</v>
      </c>
      <c r="AQ32" s="971"/>
      <c r="AR32" s="971"/>
      <c r="AS32" s="971"/>
      <c r="AT32" s="971"/>
      <c r="AU32" s="971">
        <v>399</v>
      </c>
      <c r="AV32" s="971"/>
      <c r="AW32" s="971"/>
      <c r="AX32" s="971"/>
      <c r="AY32" s="971"/>
      <c r="AZ32" s="1041" t="s">
        <v>590</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925</v>
      </c>
      <c r="R33" s="1039"/>
      <c r="S33" s="1039"/>
      <c r="T33" s="1039"/>
      <c r="U33" s="1039"/>
      <c r="V33" s="1039">
        <v>695</v>
      </c>
      <c r="W33" s="1039"/>
      <c r="X33" s="1039"/>
      <c r="Y33" s="1039"/>
      <c r="Z33" s="1039"/>
      <c r="AA33" s="1039">
        <v>231</v>
      </c>
      <c r="AB33" s="1039"/>
      <c r="AC33" s="1039"/>
      <c r="AD33" s="1039"/>
      <c r="AE33" s="1040"/>
      <c r="AF33" s="1035">
        <v>228</v>
      </c>
      <c r="AG33" s="1036"/>
      <c r="AH33" s="1036"/>
      <c r="AI33" s="1036"/>
      <c r="AJ33" s="1037"/>
      <c r="AK33" s="980">
        <v>199</v>
      </c>
      <c r="AL33" s="971"/>
      <c r="AM33" s="971"/>
      <c r="AN33" s="971"/>
      <c r="AO33" s="971"/>
      <c r="AP33" s="971">
        <v>1610</v>
      </c>
      <c r="AQ33" s="971"/>
      <c r="AR33" s="971"/>
      <c r="AS33" s="971"/>
      <c r="AT33" s="971"/>
      <c r="AU33" s="971">
        <v>1533</v>
      </c>
      <c r="AV33" s="971"/>
      <c r="AW33" s="971"/>
      <c r="AX33" s="971"/>
      <c r="AY33" s="971"/>
      <c r="AZ33" s="1041" t="s">
        <v>590</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101</v>
      </c>
      <c r="R34" s="1039"/>
      <c r="S34" s="1039"/>
      <c r="T34" s="1039"/>
      <c r="U34" s="1039"/>
      <c r="V34" s="1039">
        <v>91</v>
      </c>
      <c r="W34" s="1039"/>
      <c r="X34" s="1039"/>
      <c r="Y34" s="1039"/>
      <c r="Z34" s="1039"/>
      <c r="AA34" s="1039">
        <v>10</v>
      </c>
      <c r="AB34" s="1039"/>
      <c r="AC34" s="1039"/>
      <c r="AD34" s="1039"/>
      <c r="AE34" s="1040"/>
      <c r="AF34" s="1035">
        <v>10</v>
      </c>
      <c r="AG34" s="1036"/>
      <c r="AH34" s="1036"/>
      <c r="AI34" s="1036"/>
      <c r="AJ34" s="1037"/>
      <c r="AK34" s="980">
        <v>55</v>
      </c>
      <c r="AL34" s="971"/>
      <c r="AM34" s="971"/>
      <c r="AN34" s="971"/>
      <c r="AO34" s="971"/>
      <c r="AP34" s="971">
        <v>105</v>
      </c>
      <c r="AQ34" s="971"/>
      <c r="AR34" s="971"/>
      <c r="AS34" s="971"/>
      <c r="AT34" s="971"/>
      <c r="AU34" s="971">
        <v>102</v>
      </c>
      <c r="AV34" s="971"/>
      <c r="AW34" s="971"/>
      <c r="AX34" s="971"/>
      <c r="AY34" s="971"/>
      <c r="AZ34" s="1041" t="s">
        <v>590</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415</v>
      </c>
      <c r="C35" s="1031"/>
      <c r="D35" s="1031"/>
      <c r="E35" s="1031"/>
      <c r="F35" s="1031"/>
      <c r="G35" s="1031"/>
      <c r="H35" s="1031"/>
      <c r="I35" s="1031"/>
      <c r="J35" s="1031"/>
      <c r="K35" s="1031"/>
      <c r="L35" s="1031"/>
      <c r="M35" s="1031"/>
      <c r="N35" s="1031"/>
      <c r="O35" s="1031"/>
      <c r="P35" s="1032"/>
      <c r="Q35" s="1038">
        <v>1</v>
      </c>
      <c r="R35" s="1039"/>
      <c r="S35" s="1039"/>
      <c r="T35" s="1039"/>
      <c r="U35" s="1039"/>
      <c r="V35" s="1039">
        <v>1</v>
      </c>
      <c r="W35" s="1039"/>
      <c r="X35" s="1039"/>
      <c r="Y35" s="1039"/>
      <c r="Z35" s="1039"/>
      <c r="AA35" s="1039">
        <v>0</v>
      </c>
      <c r="AB35" s="1039"/>
      <c r="AC35" s="1039"/>
      <c r="AD35" s="1039"/>
      <c r="AE35" s="1040"/>
      <c r="AF35" s="1035">
        <v>0</v>
      </c>
      <c r="AG35" s="1036"/>
      <c r="AH35" s="1036"/>
      <c r="AI35" s="1036"/>
      <c r="AJ35" s="1037"/>
      <c r="AK35" s="980">
        <v>0</v>
      </c>
      <c r="AL35" s="971"/>
      <c r="AM35" s="971"/>
      <c r="AN35" s="971"/>
      <c r="AO35" s="971"/>
      <c r="AP35" s="971" t="s">
        <v>590</v>
      </c>
      <c r="AQ35" s="971"/>
      <c r="AR35" s="971"/>
      <c r="AS35" s="971"/>
      <c r="AT35" s="971"/>
      <c r="AU35" s="971" t="s">
        <v>590</v>
      </c>
      <c r="AV35" s="971"/>
      <c r="AW35" s="971"/>
      <c r="AX35" s="971"/>
      <c r="AY35" s="971"/>
      <c r="AZ35" s="1041" t="s">
        <v>590</v>
      </c>
      <c r="BA35" s="1041"/>
      <c r="BB35" s="1041"/>
      <c r="BC35" s="1041"/>
      <c r="BD35" s="1041"/>
      <c r="BE35" s="972" t="s">
        <v>414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416</v>
      </c>
      <c r="C36" s="1031"/>
      <c r="D36" s="1031"/>
      <c r="E36" s="1031"/>
      <c r="F36" s="1031"/>
      <c r="G36" s="1031"/>
      <c r="H36" s="1031"/>
      <c r="I36" s="1031"/>
      <c r="J36" s="1031"/>
      <c r="K36" s="1031"/>
      <c r="L36" s="1031"/>
      <c r="M36" s="1031"/>
      <c r="N36" s="1031"/>
      <c r="O36" s="1031"/>
      <c r="P36" s="1032"/>
      <c r="Q36" s="1038">
        <v>80</v>
      </c>
      <c r="R36" s="1039"/>
      <c r="S36" s="1039"/>
      <c r="T36" s="1039"/>
      <c r="U36" s="1039"/>
      <c r="V36" s="1039">
        <v>80</v>
      </c>
      <c r="W36" s="1039"/>
      <c r="X36" s="1039"/>
      <c r="Y36" s="1039"/>
      <c r="Z36" s="1039"/>
      <c r="AA36" s="1039">
        <v>0</v>
      </c>
      <c r="AB36" s="1039"/>
      <c r="AC36" s="1039"/>
      <c r="AD36" s="1039"/>
      <c r="AE36" s="1040"/>
      <c r="AF36" s="1035">
        <v>0</v>
      </c>
      <c r="AG36" s="1036"/>
      <c r="AH36" s="1036"/>
      <c r="AI36" s="1036"/>
      <c r="AJ36" s="1037"/>
      <c r="AK36" s="980">
        <v>18</v>
      </c>
      <c r="AL36" s="971"/>
      <c r="AM36" s="971"/>
      <c r="AN36" s="971"/>
      <c r="AO36" s="971"/>
      <c r="AP36" s="971" t="s">
        <v>590</v>
      </c>
      <c r="AQ36" s="971"/>
      <c r="AR36" s="971"/>
      <c r="AS36" s="971"/>
      <c r="AT36" s="971"/>
      <c r="AU36" s="971" t="s">
        <v>590</v>
      </c>
      <c r="AV36" s="971"/>
      <c r="AW36" s="971"/>
      <c r="AX36" s="971"/>
      <c r="AY36" s="971"/>
      <c r="AZ36" s="1041" t="s">
        <v>590</v>
      </c>
      <c r="BA36" s="1041"/>
      <c r="BB36" s="1041"/>
      <c r="BC36" s="1041"/>
      <c r="BD36" s="1041"/>
      <c r="BE36" s="972" t="s">
        <v>414</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1000</v>
      </c>
      <c r="AG63" s="959"/>
      <c r="AH63" s="959"/>
      <c r="AI63" s="959"/>
      <c r="AJ63" s="1022"/>
      <c r="AK63" s="1023"/>
      <c r="AL63" s="963"/>
      <c r="AM63" s="963"/>
      <c r="AN63" s="963"/>
      <c r="AO63" s="963"/>
      <c r="AP63" s="959">
        <v>3439</v>
      </c>
      <c r="AQ63" s="959"/>
      <c r="AR63" s="959"/>
      <c r="AS63" s="959"/>
      <c r="AT63" s="959"/>
      <c r="AU63" s="959">
        <v>2311</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396</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4944</v>
      </c>
      <c r="R68" s="982"/>
      <c r="S68" s="982"/>
      <c r="T68" s="982"/>
      <c r="U68" s="982"/>
      <c r="V68" s="982">
        <v>4796</v>
      </c>
      <c r="W68" s="982"/>
      <c r="X68" s="982"/>
      <c r="Y68" s="982"/>
      <c r="Z68" s="982"/>
      <c r="AA68" s="982">
        <v>148</v>
      </c>
      <c r="AB68" s="982"/>
      <c r="AC68" s="982"/>
      <c r="AD68" s="982"/>
      <c r="AE68" s="982"/>
      <c r="AF68" s="982">
        <v>148</v>
      </c>
      <c r="AG68" s="982"/>
      <c r="AH68" s="982"/>
      <c r="AI68" s="982"/>
      <c r="AJ68" s="982"/>
      <c r="AK68" s="982">
        <v>163</v>
      </c>
      <c r="AL68" s="982"/>
      <c r="AM68" s="982"/>
      <c r="AN68" s="982"/>
      <c r="AO68" s="982"/>
      <c r="AP68" s="982">
        <v>4334</v>
      </c>
      <c r="AQ68" s="982"/>
      <c r="AR68" s="982"/>
      <c r="AS68" s="982"/>
      <c r="AT68" s="982"/>
      <c r="AU68" s="982">
        <v>274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12629</v>
      </c>
      <c r="R69" s="971"/>
      <c r="S69" s="971"/>
      <c r="T69" s="971"/>
      <c r="U69" s="971"/>
      <c r="V69" s="971">
        <v>12063</v>
      </c>
      <c r="W69" s="971"/>
      <c r="X69" s="971"/>
      <c r="Y69" s="971"/>
      <c r="Z69" s="971"/>
      <c r="AA69" s="971">
        <v>566</v>
      </c>
      <c r="AB69" s="971"/>
      <c r="AC69" s="971"/>
      <c r="AD69" s="971"/>
      <c r="AE69" s="971"/>
      <c r="AF69" s="971">
        <v>566</v>
      </c>
      <c r="AG69" s="971"/>
      <c r="AH69" s="971"/>
      <c r="AI69" s="971"/>
      <c r="AJ69" s="971"/>
      <c r="AK69" s="971">
        <v>2179</v>
      </c>
      <c r="AL69" s="971"/>
      <c r="AM69" s="971"/>
      <c r="AN69" s="971"/>
      <c r="AO69" s="971"/>
      <c r="AP69" s="971" t="s">
        <v>590</v>
      </c>
      <c r="AQ69" s="971"/>
      <c r="AR69" s="971"/>
      <c r="AS69" s="971"/>
      <c r="AT69" s="971"/>
      <c r="AU69" s="971" t="s">
        <v>590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865</v>
      </c>
      <c r="R70" s="971"/>
      <c r="S70" s="971"/>
      <c r="T70" s="971"/>
      <c r="U70" s="971"/>
      <c r="V70" s="971">
        <v>863</v>
      </c>
      <c r="W70" s="971"/>
      <c r="X70" s="971"/>
      <c r="Y70" s="971"/>
      <c r="Z70" s="971"/>
      <c r="AA70" s="971">
        <v>2</v>
      </c>
      <c r="AB70" s="971"/>
      <c r="AC70" s="971"/>
      <c r="AD70" s="971"/>
      <c r="AE70" s="971"/>
      <c r="AF70" s="971">
        <v>2</v>
      </c>
      <c r="AG70" s="971"/>
      <c r="AH70" s="971"/>
      <c r="AI70" s="971"/>
      <c r="AJ70" s="971"/>
      <c r="AK70" s="971">
        <v>2</v>
      </c>
      <c r="AL70" s="971"/>
      <c r="AM70" s="971"/>
      <c r="AN70" s="971"/>
      <c r="AO70" s="971"/>
      <c r="AP70" s="971" t="s">
        <v>590</v>
      </c>
      <c r="AQ70" s="971"/>
      <c r="AR70" s="971"/>
      <c r="AS70" s="971"/>
      <c r="AT70" s="971"/>
      <c r="AU70" s="971" t="s">
        <v>590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174</v>
      </c>
      <c r="R71" s="971"/>
      <c r="S71" s="971"/>
      <c r="T71" s="971"/>
      <c r="U71" s="971"/>
      <c r="V71" s="971">
        <v>171</v>
      </c>
      <c r="W71" s="971"/>
      <c r="X71" s="971"/>
      <c r="Y71" s="971"/>
      <c r="Z71" s="971"/>
      <c r="AA71" s="971">
        <v>3</v>
      </c>
      <c r="AB71" s="971"/>
      <c r="AC71" s="971"/>
      <c r="AD71" s="971"/>
      <c r="AE71" s="971"/>
      <c r="AF71" s="971">
        <v>3</v>
      </c>
      <c r="AG71" s="971"/>
      <c r="AH71" s="971"/>
      <c r="AI71" s="971"/>
      <c r="AJ71" s="971"/>
      <c r="AK71" s="971">
        <v>5</v>
      </c>
      <c r="AL71" s="971"/>
      <c r="AM71" s="971"/>
      <c r="AN71" s="971"/>
      <c r="AO71" s="971"/>
      <c r="AP71" s="971" t="s">
        <v>590</v>
      </c>
      <c r="AQ71" s="971"/>
      <c r="AR71" s="971"/>
      <c r="AS71" s="971"/>
      <c r="AT71" s="971"/>
      <c r="AU71" s="971" t="s">
        <v>590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245</v>
      </c>
      <c r="R72" s="971"/>
      <c r="S72" s="971"/>
      <c r="T72" s="971"/>
      <c r="U72" s="971"/>
      <c r="V72" s="971">
        <v>185</v>
      </c>
      <c r="W72" s="971"/>
      <c r="X72" s="971"/>
      <c r="Y72" s="971"/>
      <c r="Z72" s="971"/>
      <c r="AA72" s="971">
        <v>61</v>
      </c>
      <c r="AB72" s="971"/>
      <c r="AC72" s="971"/>
      <c r="AD72" s="971"/>
      <c r="AE72" s="971"/>
      <c r="AF72" s="971">
        <v>61</v>
      </c>
      <c r="AG72" s="971"/>
      <c r="AH72" s="971"/>
      <c r="AI72" s="971"/>
      <c r="AJ72" s="971"/>
      <c r="AK72" s="971">
        <v>35</v>
      </c>
      <c r="AL72" s="971"/>
      <c r="AM72" s="971"/>
      <c r="AN72" s="971"/>
      <c r="AO72" s="971"/>
      <c r="AP72" s="971" t="s">
        <v>590</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272540</v>
      </c>
      <c r="R73" s="971"/>
      <c r="S73" s="971"/>
      <c r="T73" s="971"/>
      <c r="U73" s="971"/>
      <c r="V73" s="971">
        <v>265731</v>
      </c>
      <c r="W73" s="971"/>
      <c r="X73" s="971"/>
      <c r="Y73" s="971"/>
      <c r="Z73" s="971"/>
      <c r="AA73" s="971">
        <v>6809</v>
      </c>
      <c r="AB73" s="971"/>
      <c r="AC73" s="971"/>
      <c r="AD73" s="971"/>
      <c r="AE73" s="971"/>
      <c r="AF73" s="971">
        <v>6809</v>
      </c>
      <c r="AG73" s="971"/>
      <c r="AH73" s="971"/>
      <c r="AI73" s="971"/>
      <c r="AJ73" s="971"/>
      <c r="AK73" s="971">
        <v>8222</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7589</v>
      </c>
      <c r="AG88" s="959"/>
      <c r="AH88" s="959"/>
      <c r="AI88" s="959"/>
      <c r="AJ88" s="959"/>
      <c r="AK88" s="963"/>
      <c r="AL88" s="963"/>
      <c r="AM88" s="963"/>
      <c r="AN88" s="963"/>
      <c r="AO88" s="963"/>
      <c r="AP88" s="959">
        <v>4334</v>
      </c>
      <c r="AQ88" s="959"/>
      <c r="AR88" s="959"/>
      <c r="AS88" s="959"/>
      <c r="AT88" s="959"/>
      <c r="AU88" s="959">
        <v>274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22</v>
      </c>
      <c r="CS102" s="953"/>
      <c r="CT102" s="953"/>
      <c r="CU102" s="953"/>
      <c r="CV102" s="954"/>
      <c r="CW102" s="952">
        <v>23</v>
      </c>
      <c r="CX102" s="953"/>
      <c r="CY102" s="953"/>
      <c r="CZ102" s="953"/>
      <c r="DA102" s="954"/>
      <c r="DB102" s="952" t="s">
        <v>590</v>
      </c>
      <c r="DC102" s="953"/>
      <c r="DD102" s="953"/>
      <c r="DE102" s="953"/>
      <c r="DF102" s="954"/>
      <c r="DG102" s="952" t="s">
        <v>590</v>
      </c>
      <c r="DH102" s="953"/>
      <c r="DI102" s="953"/>
      <c r="DJ102" s="953"/>
      <c r="DK102" s="954"/>
      <c r="DL102" s="952" t="s">
        <v>590</v>
      </c>
      <c r="DM102" s="953"/>
      <c r="DN102" s="953"/>
      <c r="DO102" s="953"/>
      <c r="DP102" s="954"/>
      <c r="DQ102" s="952" t="s">
        <v>590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309</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309</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309</v>
      </c>
      <c r="DR109" s="896"/>
      <c r="DS109" s="896"/>
      <c r="DT109" s="896"/>
      <c r="DU109" s="897"/>
      <c r="DV109" s="898" t="s">
        <v>439</v>
      </c>
      <c r="DW109" s="896"/>
      <c r="DX109" s="896"/>
      <c r="DY109" s="896"/>
      <c r="DZ109" s="929"/>
    </row>
    <row r="110" spans="1:131" s="230" customFormat="1" ht="26.25" customHeight="1" x14ac:dyDescent="0.15">
      <c r="A110" s="809" t="s">
        <v>441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877149</v>
      </c>
      <c r="AB110" s="889"/>
      <c r="AC110" s="889"/>
      <c r="AD110" s="889"/>
      <c r="AE110" s="890"/>
      <c r="AF110" s="891">
        <v>819794</v>
      </c>
      <c r="AG110" s="889"/>
      <c r="AH110" s="889"/>
      <c r="AI110" s="889"/>
      <c r="AJ110" s="890"/>
      <c r="AK110" s="891">
        <v>858390</v>
      </c>
      <c r="AL110" s="889"/>
      <c r="AM110" s="889"/>
      <c r="AN110" s="889"/>
      <c r="AO110" s="890"/>
      <c r="AP110" s="892">
        <v>19.2</v>
      </c>
      <c r="AQ110" s="893"/>
      <c r="AR110" s="893"/>
      <c r="AS110" s="893"/>
      <c r="AT110" s="894"/>
      <c r="AU110" s="930" t="s">
        <v>75</v>
      </c>
      <c r="AV110" s="931"/>
      <c r="AW110" s="931"/>
      <c r="AX110" s="931"/>
      <c r="AY110" s="931"/>
      <c r="AZ110" s="860" t="s">
        <v>442</v>
      </c>
      <c r="BA110" s="810"/>
      <c r="BB110" s="810"/>
      <c r="BC110" s="810"/>
      <c r="BD110" s="810"/>
      <c r="BE110" s="810"/>
      <c r="BF110" s="810"/>
      <c r="BG110" s="810"/>
      <c r="BH110" s="810"/>
      <c r="BI110" s="810"/>
      <c r="BJ110" s="810"/>
      <c r="BK110" s="810"/>
      <c r="BL110" s="810"/>
      <c r="BM110" s="810"/>
      <c r="BN110" s="810"/>
      <c r="BO110" s="810"/>
      <c r="BP110" s="811"/>
      <c r="BQ110" s="861">
        <v>10123383</v>
      </c>
      <c r="BR110" s="842"/>
      <c r="BS110" s="842"/>
      <c r="BT110" s="842"/>
      <c r="BU110" s="842"/>
      <c r="BV110" s="842">
        <v>10845755</v>
      </c>
      <c r="BW110" s="842"/>
      <c r="BX110" s="842"/>
      <c r="BY110" s="842"/>
      <c r="BZ110" s="842"/>
      <c r="CA110" s="842">
        <v>12140472</v>
      </c>
      <c r="CB110" s="842"/>
      <c r="CC110" s="842"/>
      <c r="CD110" s="842"/>
      <c r="CE110" s="842"/>
      <c r="CF110" s="866">
        <v>271.3</v>
      </c>
      <c r="CG110" s="867"/>
      <c r="CH110" s="867"/>
      <c r="CI110" s="867"/>
      <c r="CJ110" s="867"/>
      <c r="CK110" s="926" t="s">
        <v>443</v>
      </c>
      <c r="CL110" s="819"/>
      <c r="CM110" s="860" t="s">
        <v>444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445</v>
      </c>
      <c r="DH110" s="842"/>
      <c r="DI110" s="842"/>
      <c r="DJ110" s="842"/>
      <c r="DK110" s="842"/>
      <c r="DL110" s="842" t="s">
        <v>188</v>
      </c>
      <c r="DM110" s="842"/>
      <c r="DN110" s="842"/>
      <c r="DO110" s="842"/>
      <c r="DP110" s="842"/>
      <c r="DQ110" s="842" t="s">
        <v>188</v>
      </c>
      <c r="DR110" s="842"/>
      <c r="DS110" s="842"/>
      <c r="DT110" s="842"/>
      <c r="DU110" s="842"/>
      <c r="DV110" s="843" t="s">
        <v>419</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188</v>
      </c>
      <c r="AB111" s="919"/>
      <c r="AC111" s="919"/>
      <c r="AD111" s="919"/>
      <c r="AE111" s="920"/>
      <c r="AF111" s="921" t="s">
        <v>419</v>
      </c>
      <c r="AG111" s="919"/>
      <c r="AH111" s="919"/>
      <c r="AI111" s="919"/>
      <c r="AJ111" s="920"/>
      <c r="AK111" s="921" t="s">
        <v>188</v>
      </c>
      <c r="AL111" s="919"/>
      <c r="AM111" s="919"/>
      <c r="AN111" s="919"/>
      <c r="AO111" s="920"/>
      <c r="AP111" s="922" t="s">
        <v>419</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v>650</v>
      </c>
      <c r="BR111" s="790"/>
      <c r="BS111" s="790"/>
      <c r="BT111" s="790"/>
      <c r="BU111" s="790"/>
      <c r="BV111" s="790">
        <v>276</v>
      </c>
      <c r="BW111" s="790"/>
      <c r="BX111" s="790"/>
      <c r="BY111" s="790"/>
      <c r="BZ111" s="790"/>
      <c r="CA111" s="790">
        <v>276</v>
      </c>
      <c r="CB111" s="790"/>
      <c r="CC111" s="790"/>
      <c r="CD111" s="790"/>
      <c r="CE111" s="790"/>
      <c r="CF111" s="875">
        <v>0</v>
      </c>
      <c r="CG111" s="876"/>
      <c r="CH111" s="876"/>
      <c r="CI111" s="876"/>
      <c r="CJ111" s="876"/>
      <c r="CK111" s="927"/>
      <c r="CL111" s="821"/>
      <c r="CM111" s="817"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188</v>
      </c>
      <c r="DH111" s="790"/>
      <c r="DI111" s="790"/>
      <c r="DJ111" s="790"/>
      <c r="DK111" s="790"/>
      <c r="DL111" s="790" t="s">
        <v>419</v>
      </c>
      <c r="DM111" s="790"/>
      <c r="DN111" s="790"/>
      <c r="DO111" s="790"/>
      <c r="DP111" s="790"/>
      <c r="DQ111" s="790" t="s">
        <v>419</v>
      </c>
      <c r="DR111" s="790"/>
      <c r="DS111" s="790"/>
      <c r="DT111" s="790"/>
      <c r="DU111" s="790"/>
      <c r="DV111" s="796" t="s">
        <v>188</v>
      </c>
      <c r="DW111" s="796"/>
      <c r="DX111" s="796"/>
      <c r="DY111" s="796"/>
      <c r="DZ111" s="797"/>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419</v>
      </c>
      <c r="AB112" s="780"/>
      <c r="AC112" s="780"/>
      <c r="AD112" s="780"/>
      <c r="AE112" s="781"/>
      <c r="AF112" s="782" t="s">
        <v>419</v>
      </c>
      <c r="AG112" s="780"/>
      <c r="AH112" s="780"/>
      <c r="AI112" s="780"/>
      <c r="AJ112" s="781"/>
      <c r="AK112" s="782" t="s">
        <v>451</v>
      </c>
      <c r="AL112" s="780"/>
      <c r="AM112" s="780"/>
      <c r="AN112" s="780"/>
      <c r="AO112" s="781"/>
      <c r="AP112" s="824" t="s">
        <v>419</v>
      </c>
      <c r="AQ112" s="825"/>
      <c r="AR112" s="825"/>
      <c r="AS112" s="825"/>
      <c r="AT112" s="826"/>
      <c r="AU112" s="932"/>
      <c r="AV112" s="933"/>
      <c r="AW112" s="933"/>
      <c r="AX112" s="933"/>
      <c r="AY112" s="933"/>
      <c r="AZ112" s="817" t="s">
        <v>452</v>
      </c>
      <c r="BA112" s="752"/>
      <c r="BB112" s="752"/>
      <c r="BC112" s="752"/>
      <c r="BD112" s="752"/>
      <c r="BE112" s="752"/>
      <c r="BF112" s="752"/>
      <c r="BG112" s="752"/>
      <c r="BH112" s="752"/>
      <c r="BI112" s="752"/>
      <c r="BJ112" s="752"/>
      <c r="BK112" s="752"/>
      <c r="BL112" s="752"/>
      <c r="BM112" s="752"/>
      <c r="BN112" s="752"/>
      <c r="BO112" s="752"/>
      <c r="BP112" s="753"/>
      <c r="BQ112" s="789">
        <v>2991925</v>
      </c>
      <c r="BR112" s="790"/>
      <c r="BS112" s="790"/>
      <c r="BT112" s="790"/>
      <c r="BU112" s="790"/>
      <c r="BV112" s="790">
        <v>2459825</v>
      </c>
      <c r="BW112" s="790"/>
      <c r="BX112" s="790"/>
      <c r="BY112" s="790"/>
      <c r="BZ112" s="790"/>
      <c r="CA112" s="790">
        <v>2310174</v>
      </c>
      <c r="CB112" s="790"/>
      <c r="CC112" s="790"/>
      <c r="CD112" s="790"/>
      <c r="CE112" s="790"/>
      <c r="CF112" s="875">
        <v>51.6</v>
      </c>
      <c r="CG112" s="876"/>
      <c r="CH112" s="876"/>
      <c r="CI112" s="876"/>
      <c r="CJ112" s="876"/>
      <c r="CK112" s="927"/>
      <c r="CL112" s="821"/>
      <c r="CM112" s="817"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188</v>
      </c>
      <c r="DH112" s="790"/>
      <c r="DI112" s="790"/>
      <c r="DJ112" s="790"/>
      <c r="DK112" s="790"/>
      <c r="DL112" s="790" t="s">
        <v>419</v>
      </c>
      <c r="DM112" s="790"/>
      <c r="DN112" s="790"/>
      <c r="DO112" s="790"/>
      <c r="DP112" s="790"/>
      <c r="DQ112" s="790" t="s">
        <v>451</v>
      </c>
      <c r="DR112" s="790"/>
      <c r="DS112" s="790"/>
      <c r="DT112" s="790"/>
      <c r="DU112" s="790"/>
      <c r="DV112" s="796" t="s">
        <v>188</v>
      </c>
      <c r="DW112" s="796"/>
      <c r="DX112" s="796"/>
      <c r="DY112" s="796"/>
      <c r="DZ112" s="797"/>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370525</v>
      </c>
      <c r="AB113" s="919"/>
      <c r="AC113" s="919"/>
      <c r="AD113" s="919"/>
      <c r="AE113" s="920"/>
      <c r="AF113" s="921">
        <v>344347</v>
      </c>
      <c r="AG113" s="919"/>
      <c r="AH113" s="919"/>
      <c r="AI113" s="919"/>
      <c r="AJ113" s="920"/>
      <c r="AK113" s="921">
        <v>330827</v>
      </c>
      <c r="AL113" s="919"/>
      <c r="AM113" s="919"/>
      <c r="AN113" s="919"/>
      <c r="AO113" s="920"/>
      <c r="AP113" s="922">
        <v>7.4</v>
      </c>
      <c r="AQ113" s="923"/>
      <c r="AR113" s="923"/>
      <c r="AS113" s="923"/>
      <c r="AT113" s="924"/>
      <c r="AU113" s="932"/>
      <c r="AV113" s="933"/>
      <c r="AW113" s="933"/>
      <c r="AX113" s="933"/>
      <c r="AY113" s="933"/>
      <c r="AZ113" s="817" t="s">
        <v>455</v>
      </c>
      <c r="BA113" s="752"/>
      <c r="BB113" s="752"/>
      <c r="BC113" s="752"/>
      <c r="BD113" s="752"/>
      <c r="BE113" s="752"/>
      <c r="BF113" s="752"/>
      <c r="BG113" s="752"/>
      <c r="BH113" s="752"/>
      <c r="BI113" s="752"/>
      <c r="BJ113" s="752"/>
      <c r="BK113" s="752"/>
      <c r="BL113" s="752"/>
      <c r="BM113" s="752"/>
      <c r="BN113" s="752"/>
      <c r="BO113" s="752"/>
      <c r="BP113" s="753"/>
      <c r="BQ113" s="789">
        <v>260876</v>
      </c>
      <c r="BR113" s="790"/>
      <c r="BS113" s="790"/>
      <c r="BT113" s="790"/>
      <c r="BU113" s="790"/>
      <c r="BV113" s="790">
        <v>299942</v>
      </c>
      <c r="BW113" s="790"/>
      <c r="BX113" s="790"/>
      <c r="BY113" s="790"/>
      <c r="BZ113" s="790"/>
      <c r="CA113" s="790">
        <v>274087</v>
      </c>
      <c r="CB113" s="790"/>
      <c r="CC113" s="790"/>
      <c r="CD113" s="790"/>
      <c r="CE113" s="790"/>
      <c r="CF113" s="875">
        <v>6.1</v>
      </c>
      <c r="CG113" s="876"/>
      <c r="CH113" s="876"/>
      <c r="CI113" s="876"/>
      <c r="CJ113" s="876"/>
      <c r="CK113" s="927"/>
      <c r="CL113" s="821"/>
      <c r="CM113" s="817"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419</v>
      </c>
      <c r="DH113" s="780"/>
      <c r="DI113" s="780"/>
      <c r="DJ113" s="780"/>
      <c r="DK113" s="781"/>
      <c r="DL113" s="782" t="s">
        <v>419</v>
      </c>
      <c r="DM113" s="780"/>
      <c r="DN113" s="780"/>
      <c r="DO113" s="780"/>
      <c r="DP113" s="781"/>
      <c r="DQ113" s="782" t="s">
        <v>188</v>
      </c>
      <c r="DR113" s="780"/>
      <c r="DS113" s="780"/>
      <c r="DT113" s="780"/>
      <c r="DU113" s="781"/>
      <c r="DV113" s="824" t="s">
        <v>188</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29293</v>
      </c>
      <c r="AB114" s="780"/>
      <c r="AC114" s="780"/>
      <c r="AD114" s="780"/>
      <c r="AE114" s="781"/>
      <c r="AF114" s="782">
        <v>26692</v>
      </c>
      <c r="AG114" s="780"/>
      <c r="AH114" s="780"/>
      <c r="AI114" s="780"/>
      <c r="AJ114" s="781"/>
      <c r="AK114" s="782">
        <v>19500</v>
      </c>
      <c r="AL114" s="780"/>
      <c r="AM114" s="780"/>
      <c r="AN114" s="780"/>
      <c r="AO114" s="781"/>
      <c r="AP114" s="824">
        <v>0.4</v>
      </c>
      <c r="AQ114" s="825"/>
      <c r="AR114" s="825"/>
      <c r="AS114" s="825"/>
      <c r="AT114" s="826"/>
      <c r="AU114" s="932"/>
      <c r="AV114" s="933"/>
      <c r="AW114" s="933"/>
      <c r="AX114" s="933"/>
      <c r="AY114" s="933"/>
      <c r="AZ114" s="817" t="s">
        <v>458</v>
      </c>
      <c r="BA114" s="752"/>
      <c r="BB114" s="752"/>
      <c r="BC114" s="752"/>
      <c r="BD114" s="752"/>
      <c r="BE114" s="752"/>
      <c r="BF114" s="752"/>
      <c r="BG114" s="752"/>
      <c r="BH114" s="752"/>
      <c r="BI114" s="752"/>
      <c r="BJ114" s="752"/>
      <c r="BK114" s="752"/>
      <c r="BL114" s="752"/>
      <c r="BM114" s="752"/>
      <c r="BN114" s="752"/>
      <c r="BO114" s="752"/>
      <c r="BP114" s="753"/>
      <c r="BQ114" s="789">
        <v>1562872</v>
      </c>
      <c r="BR114" s="790"/>
      <c r="BS114" s="790"/>
      <c r="BT114" s="790"/>
      <c r="BU114" s="790"/>
      <c r="BV114" s="790">
        <v>1513416</v>
      </c>
      <c r="BW114" s="790"/>
      <c r="BX114" s="790"/>
      <c r="BY114" s="790"/>
      <c r="BZ114" s="790"/>
      <c r="CA114" s="790">
        <v>1422409</v>
      </c>
      <c r="CB114" s="790"/>
      <c r="CC114" s="790"/>
      <c r="CD114" s="790"/>
      <c r="CE114" s="790"/>
      <c r="CF114" s="875">
        <v>31.8</v>
      </c>
      <c r="CG114" s="876"/>
      <c r="CH114" s="876"/>
      <c r="CI114" s="876"/>
      <c r="CJ114" s="876"/>
      <c r="CK114" s="927"/>
      <c r="CL114" s="821"/>
      <c r="CM114" s="817"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460</v>
      </c>
      <c r="DH114" s="780"/>
      <c r="DI114" s="780"/>
      <c r="DJ114" s="780"/>
      <c r="DK114" s="781"/>
      <c r="DL114" s="782" t="s">
        <v>419</v>
      </c>
      <c r="DM114" s="780"/>
      <c r="DN114" s="780"/>
      <c r="DO114" s="780"/>
      <c r="DP114" s="781"/>
      <c r="DQ114" s="782" t="s">
        <v>188</v>
      </c>
      <c r="DR114" s="780"/>
      <c r="DS114" s="780"/>
      <c r="DT114" s="780"/>
      <c r="DU114" s="781"/>
      <c r="DV114" s="824" t="s">
        <v>445</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2044</v>
      </c>
      <c r="AB115" s="919"/>
      <c r="AC115" s="919"/>
      <c r="AD115" s="919"/>
      <c r="AE115" s="920"/>
      <c r="AF115" s="921">
        <v>769</v>
      </c>
      <c r="AG115" s="919"/>
      <c r="AH115" s="919"/>
      <c r="AI115" s="919"/>
      <c r="AJ115" s="920"/>
      <c r="AK115" s="921">
        <v>875</v>
      </c>
      <c r="AL115" s="919"/>
      <c r="AM115" s="919"/>
      <c r="AN115" s="919"/>
      <c r="AO115" s="920"/>
      <c r="AP115" s="922">
        <v>0</v>
      </c>
      <c r="AQ115" s="923"/>
      <c r="AR115" s="923"/>
      <c r="AS115" s="923"/>
      <c r="AT115" s="924"/>
      <c r="AU115" s="932"/>
      <c r="AV115" s="933"/>
      <c r="AW115" s="933"/>
      <c r="AX115" s="933"/>
      <c r="AY115" s="933"/>
      <c r="AZ115" s="817" t="s">
        <v>462</v>
      </c>
      <c r="BA115" s="752"/>
      <c r="BB115" s="752"/>
      <c r="BC115" s="752"/>
      <c r="BD115" s="752"/>
      <c r="BE115" s="752"/>
      <c r="BF115" s="752"/>
      <c r="BG115" s="752"/>
      <c r="BH115" s="752"/>
      <c r="BI115" s="752"/>
      <c r="BJ115" s="752"/>
      <c r="BK115" s="752"/>
      <c r="BL115" s="752"/>
      <c r="BM115" s="752"/>
      <c r="BN115" s="752"/>
      <c r="BO115" s="752"/>
      <c r="BP115" s="753"/>
      <c r="BQ115" s="789" t="s">
        <v>419</v>
      </c>
      <c r="BR115" s="790"/>
      <c r="BS115" s="790"/>
      <c r="BT115" s="790"/>
      <c r="BU115" s="790"/>
      <c r="BV115" s="790" t="s">
        <v>188</v>
      </c>
      <c r="BW115" s="790"/>
      <c r="BX115" s="790"/>
      <c r="BY115" s="790"/>
      <c r="BZ115" s="790"/>
      <c r="CA115" s="790" t="s">
        <v>460</v>
      </c>
      <c r="CB115" s="790"/>
      <c r="CC115" s="790"/>
      <c r="CD115" s="790"/>
      <c r="CE115" s="790"/>
      <c r="CF115" s="875" t="s">
        <v>188</v>
      </c>
      <c r="CG115" s="876"/>
      <c r="CH115" s="876"/>
      <c r="CI115" s="876"/>
      <c r="CJ115" s="876"/>
      <c r="CK115" s="927"/>
      <c r="CL115" s="821"/>
      <c r="CM115" s="817"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188</v>
      </c>
      <c r="DH115" s="780"/>
      <c r="DI115" s="780"/>
      <c r="DJ115" s="780"/>
      <c r="DK115" s="781"/>
      <c r="DL115" s="782" t="s">
        <v>460</v>
      </c>
      <c r="DM115" s="780"/>
      <c r="DN115" s="780"/>
      <c r="DO115" s="780"/>
      <c r="DP115" s="781"/>
      <c r="DQ115" s="782" t="s">
        <v>445</v>
      </c>
      <c r="DR115" s="780"/>
      <c r="DS115" s="780"/>
      <c r="DT115" s="780"/>
      <c r="DU115" s="781"/>
      <c r="DV115" s="824" t="s">
        <v>188</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749</v>
      </c>
      <c r="AB116" s="780"/>
      <c r="AC116" s="780"/>
      <c r="AD116" s="780"/>
      <c r="AE116" s="781"/>
      <c r="AF116" s="782">
        <v>505</v>
      </c>
      <c r="AG116" s="780"/>
      <c r="AH116" s="780"/>
      <c r="AI116" s="780"/>
      <c r="AJ116" s="781"/>
      <c r="AK116" s="782">
        <v>868</v>
      </c>
      <c r="AL116" s="780"/>
      <c r="AM116" s="780"/>
      <c r="AN116" s="780"/>
      <c r="AO116" s="781"/>
      <c r="AP116" s="824">
        <v>0</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789" t="s">
        <v>188</v>
      </c>
      <c r="BR116" s="790"/>
      <c r="BS116" s="790"/>
      <c r="BT116" s="790"/>
      <c r="BU116" s="790"/>
      <c r="BV116" s="790" t="s">
        <v>419</v>
      </c>
      <c r="BW116" s="790"/>
      <c r="BX116" s="790"/>
      <c r="BY116" s="790"/>
      <c r="BZ116" s="790"/>
      <c r="CA116" s="790" t="s">
        <v>188</v>
      </c>
      <c r="CB116" s="790"/>
      <c r="CC116" s="790"/>
      <c r="CD116" s="790"/>
      <c r="CE116" s="790"/>
      <c r="CF116" s="875" t="s">
        <v>419</v>
      </c>
      <c r="CG116" s="876"/>
      <c r="CH116" s="876"/>
      <c r="CI116" s="876"/>
      <c r="CJ116" s="876"/>
      <c r="CK116" s="927"/>
      <c r="CL116" s="821"/>
      <c r="CM116" s="817"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188</v>
      </c>
      <c r="DM116" s="780"/>
      <c r="DN116" s="780"/>
      <c r="DO116" s="780"/>
      <c r="DP116" s="781"/>
      <c r="DQ116" s="782" t="s">
        <v>451</v>
      </c>
      <c r="DR116" s="780"/>
      <c r="DS116" s="780"/>
      <c r="DT116" s="780"/>
      <c r="DU116" s="781"/>
      <c r="DV116" s="824" t="s">
        <v>188</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1279760</v>
      </c>
      <c r="AB117" s="903"/>
      <c r="AC117" s="903"/>
      <c r="AD117" s="903"/>
      <c r="AE117" s="904"/>
      <c r="AF117" s="905">
        <v>1192107</v>
      </c>
      <c r="AG117" s="903"/>
      <c r="AH117" s="903"/>
      <c r="AI117" s="903"/>
      <c r="AJ117" s="904"/>
      <c r="AK117" s="905">
        <v>1210460</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789" t="s">
        <v>445</v>
      </c>
      <c r="BR117" s="790"/>
      <c r="BS117" s="790"/>
      <c r="BT117" s="790"/>
      <c r="BU117" s="790"/>
      <c r="BV117" s="790" t="s">
        <v>188</v>
      </c>
      <c r="BW117" s="790"/>
      <c r="BX117" s="790"/>
      <c r="BY117" s="790"/>
      <c r="BZ117" s="790"/>
      <c r="CA117" s="790" t="s">
        <v>445</v>
      </c>
      <c r="CB117" s="790"/>
      <c r="CC117" s="790"/>
      <c r="CD117" s="790"/>
      <c r="CE117" s="790"/>
      <c r="CF117" s="875" t="s">
        <v>188</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188</v>
      </c>
      <c r="DH117" s="780"/>
      <c r="DI117" s="780"/>
      <c r="DJ117" s="780"/>
      <c r="DK117" s="781"/>
      <c r="DL117" s="782" t="s">
        <v>445</v>
      </c>
      <c r="DM117" s="780"/>
      <c r="DN117" s="780"/>
      <c r="DO117" s="780"/>
      <c r="DP117" s="781"/>
      <c r="DQ117" s="782" t="s">
        <v>445</v>
      </c>
      <c r="DR117" s="780"/>
      <c r="DS117" s="780"/>
      <c r="DT117" s="780"/>
      <c r="DU117" s="781"/>
      <c r="DV117" s="824" t="s">
        <v>188</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309</v>
      </c>
      <c r="AL118" s="896"/>
      <c r="AM118" s="896"/>
      <c r="AN118" s="896"/>
      <c r="AO118" s="897"/>
      <c r="AP118" s="899" t="s">
        <v>439</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188</v>
      </c>
      <c r="BR118" s="845"/>
      <c r="BS118" s="845"/>
      <c r="BT118" s="845"/>
      <c r="BU118" s="845"/>
      <c r="BV118" s="845" t="s">
        <v>188</v>
      </c>
      <c r="BW118" s="845"/>
      <c r="BX118" s="845"/>
      <c r="BY118" s="845"/>
      <c r="BZ118" s="845"/>
      <c r="CA118" s="845" t="s">
        <v>188</v>
      </c>
      <c r="CB118" s="845"/>
      <c r="CC118" s="845"/>
      <c r="CD118" s="845"/>
      <c r="CE118" s="845"/>
      <c r="CF118" s="875" t="s">
        <v>188</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445</v>
      </c>
      <c r="DM118" s="780"/>
      <c r="DN118" s="780"/>
      <c r="DO118" s="780"/>
      <c r="DP118" s="781"/>
      <c r="DQ118" s="782" t="s">
        <v>445</v>
      </c>
      <c r="DR118" s="780"/>
      <c r="DS118" s="780"/>
      <c r="DT118" s="780"/>
      <c r="DU118" s="781"/>
      <c r="DV118" s="824" t="s">
        <v>451</v>
      </c>
      <c r="DW118" s="825"/>
      <c r="DX118" s="825"/>
      <c r="DY118" s="825"/>
      <c r="DZ118" s="826"/>
    </row>
    <row r="119" spans="1:130" s="230" customFormat="1" ht="26.25" customHeight="1" x14ac:dyDescent="0.15">
      <c r="A119" s="818" t="s">
        <v>443</v>
      </c>
      <c r="B119" s="819"/>
      <c r="C119" s="860" t="s">
        <v>444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188</v>
      </c>
      <c r="AB119" s="889"/>
      <c r="AC119" s="889"/>
      <c r="AD119" s="889"/>
      <c r="AE119" s="890"/>
      <c r="AF119" s="891" t="s">
        <v>188</v>
      </c>
      <c r="AG119" s="889"/>
      <c r="AH119" s="889"/>
      <c r="AI119" s="889"/>
      <c r="AJ119" s="890"/>
      <c r="AK119" s="891" t="s">
        <v>445</v>
      </c>
      <c r="AL119" s="889"/>
      <c r="AM119" s="889"/>
      <c r="AN119" s="889"/>
      <c r="AO119" s="890"/>
      <c r="AP119" s="892" t="s">
        <v>188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14939706</v>
      </c>
      <c r="BR119" s="845"/>
      <c r="BS119" s="845"/>
      <c r="BT119" s="845"/>
      <c r="BU119" s="845"/>
      <c r="BV119" s="845">
        <v>15119214</v>
      </c>
      <c r="BW119" s="845"/>
      <c r="BX119" s="845"/>
      <c r="BY119" s="845"/>
      <c r="BZ119" s="845"/>
      <c r="CA119" s="845">
        <v>16147418</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650</v>
      </c>
      <c r="DH119" s="764"/>
      <c r="DI119" s="764"/>
      <c r="DJ119" s="764"/>
      <c r="DK119" s="765"/>
      <c r="DL119" s="766">
        <v>276</v>
      </c>
      <c r="DM119" s="764"/>
      <c r="DN119" s="764"/>
      <c r="DO119" s="764"/>
      <c r="DP119" s="765"/>
      <c r="DQ119" s="766">
        <v>276</v>
      </c>
      <c r="DR119" s="764"/>
      <c r="DS119" s="764"/>
      <c r="DT119" s="764"/>
      <c r="DU119" s="765"/>
      <c r="DV119" s="848">
        <v>0</v>
      </c>
      <c r="DW119" s="849"/>
      <c r="DX119" s="849"/>
      <c r="DY119" s="849"/>
      <c r="DZ119" s="850"/>
    </row>
    <row r="120" spans="1:130" s="230" customFormat="1" ht="26.25" customHeight="1" x14ac:dyDescent="0.15">
      <c r="A120" s="820"/>
      <c r="B120" s="821"/>
      <c r="C120" s="817"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445</v>
      </c>
      <c r="AB120" s="780"/>
      <c r="AC120" s="780"/>
      <c r="AD120" s="780"/>
      <c r="AE120" s="781"/>
      <c r="AF120" s="782" t="s">
        <v>445</v>
      </c>
      <c r="AG120" s="780"/>
      <c r="AH120" s="780"/>
      <c r="AI120" s="780"/>
      <c r="AJ120" s="781"/>
      <c r="AK120" s="782" t="s">
        <v>188</v>
      </c>
      <c r="AL120" s="780"/>
      <c r="AM120" s="780"/>
      <c r="AN120" s="780"/>
      <c r="AO120" s="781"/>
      <c r="AP120" s="824" t="s">
        <v>445</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4898186</v>
      </c>
      <c r="BR120" s="842"/>
      <c r="BS120" s="842"/>
      <c r="BT120" s="842"/>
      <c r="BU120" s="842"/>
      <c r="BV120" s="842">
        <v>5002940</v>
      </c>
      <c r="BW120" s="842"/>
      <c r="BX120" s="842"/>
      <c r="BY120" s="842"/>
      <c r="BZ120" s="842"/>
      <c r="CA120" s="842">
        <v>5130837</v>
      </c>
      <c r="CB120" s="842"/>
      <c r="CC120" s="842"/>
      <c r="CD120" s="842"/>
      <c r="CE120" s="842"/>
      <c r="CF120" s="866">
        <v>114.6</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1500405</v>
      </c>
      <c r="DH120" s="842"/>
      <c r="DI120" s="842"/>
      <c r="DJ120" s="842"/>
      <c r="DK120" s="842"/>
      <c r="DL120" s="842">
        <v>1386611</v>
      </c>
      <c r="DM120" s="842"/>
      <c r="DN120" s="842"/>
      <c r="DO120" s="842"/>
      <c r="DP120" s="842"/>
      <c r="DQ120" s="842">
        <v>1532801</v>
      </c>
      <c r="DR120" s="842"/>
      <c r="DS120" s="842"/>
      <c r="DT120" s="842"/>
      <c r="DU120" s="842"/>
      <c r="DV120" s="843">
        <v>34.200000000000003</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451</v>
      </c>
      <c r="AB121" s="780"/>
      <c r="AC121" s="780"/>
      <c r="AD121" s="780"/>
      <c r="AE121" s="781"/>
      <c r="AF121" s="782" t="s">
        <v>445</v>
      </c>
      <c r="AG121" s="780"/>
      <c r="AH121" s="780"/>
      <c r="AI121" s="780"/>
      <c r="AJ121" s="781"/>
      <c r="AK121" s="782" t="s">
        <v>188</v>
      </c>
      <c r="AL121" s="780"/>
      <c r="AM121" s="780"/>
      <c r="AN121" s="780"/>
      <c r="AO121" s="781"/>
      <c r="AP121" s="824" t="s">
        <v>451</v>
      </c>
      <c r="AQ121" s="825"/>
      <c r="AR121" s="825"/>
      <c r="AS121" s="825"/>
      <c r="AT121" s="826"/>
      <c r="AU121" s="883"/>
      <c r="AV121" s="884"/>
      <c r="AW121" s="884"/>
      <c r="AX121" s="884"/>
      <c r="AY121" s="885"/>
      <c r="AZ121" s="817" t="s">
        <v>479</v>
      </c>
      <c r="BA121" s="752"/>
      <c r="BB121" s="752"/>
      <c r="BC121" s="752"/>
      <c r="BD121" s="752"/>
      <c r="BE121" s="752"/>
      <c r="BF121" s="752"/>
      <c r="BG121" s="752"/>
      <c r="BH121" s="752"/>
      <c r="BI121" s="752"/>
      <c r="BJ121" s="752"/>
      <c r="BK121" s="752"/>
      <c r="BL121" s="752"/>
      <c r="BM121" s="752"/>
      <c r="BN121" s="752"/>
      <c r="BO121" s="752"/>
      <c r="BP121" s="753"/>
      <c r="BQ121" s="789">
        <v>196450</v>
      </c>
      <c r="BR121" s="790"/>
      <c r="BS121" s="790"/>
      <c r="BT121" s="790"/>
      <c r="BU121" s="790"/>
      <c r="BV121" s="790">
        <v>218146</v>
      </c>
      <c r="BW121" s="790"/>
      <c r="BX121" s="790"/>
      <c r="BY121" s="790"/>
      <c r="BZ121" s="790"/>
      <c r="CA121" s="790">
        <v>895207</v>
      </c>
      <c r="CB121" s="790"/>
      <c r="CC121" s="790"/>
      <c r="CD121" s="790"/>
      <c r="CE121" s="790"/>
      <c r="CF121" s="875">
        <v>20</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789">
        <v>564604</v>
      </c>
      <c r="DH121" s="790"/>
      <c r="DI121" s="790"/>
      <c r="DJ121" s="790"/>
      <c r="DK121" s="790"/>
      <c r="DL121" s="790">
        <v>483644</v>
      </c>
      <c r="DM121" s="790"/>
      <c r="DN121" s="790"/>
      <c r="DO121" s="790"/>
      <c r="DP121" s="790"/>
      <c r="DQ121" s="790">
        <v>398594</v>
      </c>
      <c r="DR121" s="790"/>
      <c r="DS121" s="790"/>
      <c r="DT121" s="790"/>
      <c r="DU121" s="790"/>
      <c r="DV121" s="796">
        <v>8.9</v>
      </c>
      <c r="DW121" s="796"/>
      <c r="DX121" s="796"/>
      <c r="DY121" s="796"/>
      <c r="DZ121" s="797"/>
    </row>
    <row r="122" spans="1:130" s="230" customFormat="1" ht="26.25" customHeight="1" x14ac:dyDescent="0.15">
      <c r="A122" s="820"/>
      <c r="B122" s="821"/>
      <c r="C122" s="817"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445</v>
      </c>
      <c r="AG122" s="780"/>
      <c r="AH122" s="780"/>
      <c r="AI122" s="780"/>
      <c r="AJ122" s="781"/>
      <c r="AK122" s="782" t="s">
        <v>451</v>
      </c>
      <c r="AL122" s="780"/>
      <c r="AM122" s="780"/>
      <c r="AN122" s="780"/>
      <c r="AO122" s="781"/>
      <c r="AP122" s="824" t="s">
        <v>445</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9490154</v>
      </c>
      <c r="BR122" s="845"/>
      <c r="BS122" s="845"/>
      <c r="BT122" s="845"/>
      <c r="BU122" s="845"/>
      <c r="BV122" s="845">
        <v>9681415</v>
      </c>
      <c r="BW122" s="845"/>
      <c r="BX122" s="845"/>
      <c r="BY122" s="845"/>
      <c r="BZ122" s="845"/>
      <c r="CA122" s="845">
        <v>9664095</v>
      </c>
      <c r="CB122" s="845"/>
      <c r="CC122" s="845"/>
      <c r="CD122" s="845"/>
      <c r="CE122" s="845"/>
      <c r="CF122" s="846">
        <v>215.9</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789">
        <v>743813</v>
      </c>
      <c r="DH122" s="790"/>
      <c r="DI122" s="790"/>
      <c r="DJ122" s="790"/>
      <c r="DK122" s="790"/>
      <c r="DL122" s="790">
        <v>449014</v>
      </c>
      <c r="DM122" s="790"/>
      <c r="DN122" s="790"/>
      <c r="DO122" s="790"/>
      <c r="DP122" s="790"/>
      <c r="DQ122" s="790">
        <v>276988</v>
      </c>
      <c r="DR122" s="790"/>
      <c r="DS122" s="790"/>
      <c r="DT122" s="790"/>
      <c r="DU122" s="790"/>
      <c r="DV122" s="796">
        <v>6.2</v>
      </c>
      <c r="DW122" s="796"/>
      <c r="DX122" s="796"/>
      <c r="DY122" s="796"/>
      <c r="DZ122" s="797"/>
    </row>
    <row r="123" spans="1:130" s="230" customFormat="1" ht="26.25" customHeight="1" x14ac:dyDescent="0.15">
      <c r="A123" s="820"/>
      <c r="B123" s="821"/>
      <c r="C123" s="817"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451</v>
      </c>
      <c r="AB123" s="780"/>
      <c r="AC123" s="780"/>
      <c r="AD123" s="780"/>
      <c r="AE123" s="781"/>
      <c r="AF123" s="782" t="s">
        <v>445</v>
      </c>
      <c r="AG123" s="780"/>
      <c r="AH123" s="780"/>
      <c r="AI123" s="780"/>
      <c r="AJ123" s="781"/>
      <c r="AK123" s="782" t="s">
        <v>188</v>
      </c>
      <c r="AL123" s="780"/>
      <c r="AM123" s="780"/>
      <c r="AN123" s="780"/>
      <c r="AO123" s="781"/>
      <c r="AP123" s="824" t="s">
        <v>445</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482</v>
      </c>
      <c r="BP123" s="878"/>
      <c r="BQ123" s="832">
        <v>14584790</v>
      </c>
      <c r="BR123" s="833"/>
      <c r="BS123" s="833"/>
      <c r="BT123" s="833"/>
      <c r="BU123" s="833"/>
      <c r="BV123" s="833">
        <v>14902501</v>
      </c>
      <c r="BW123" s="833"/>
      <c r="BX123" s="833"/>
      <c r="BY123" s="833"/>
      <c r="BZ123" s="833"/>
      <c r="CA123" s="833">
        <v>15690139</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v>183103</v>
      </c>
      <c r="DH123" s="780"/>
      <c r="DI123" s="780"/>
      <c r="DJ123" s="780"/>
      <c r="DK123" s="781"/>
      <c r="DL123" s="782">
        <v>140556</v>
      </c>
      <c r="DM123" s="780"/>
      <c r="DN123" s="780"/>
      <c r="DO123" s="780"/>
      <c r="DP123" s="781"/>
      <c r="DQ123" s="782">
        <v>101791</v>
      </c>
      <c r="DR123" s="780"/>
      <c r="DS123" s="780"/>
      <c r="DT123" s="780"/>
      <c r="DU123" s="781"/>
      <c r="DV123" s="824">
        <v>2.2999999999999998</v>
      </c>
      <c r="DW123" s="825"/>
      <c r="DX123" s="825"/>
      <c r="DY123" s="825"/>
      <c r="DZ123" s="826"/>
    </row>
    <row r="124" spans="1:130" s="230" customFormat="1" ht="26.25" customHeight="1" thickBot="1" x14ac:dyDescent="0.2">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445</v>
      </c>
      <c r="AG124" s="780"/>
      <c r="AH124" s="780"/>
      <c r="AI124" s="780"/>
      <c r="AJ124" s="781"/>
      <c r="AK124" s="782" t="s">
        <v>188</v>
      </c>
      <c r="AL124" s="780"/>
      <c r="AM124" s="780"/>
      <c r="AN124" s="780"/>
      <c r="AO124" s="781"/>
      <c r="AP124" s="824" t="s">
        <v>445</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8.1</v>
      </c>
      <c r="BR124" s="831"/>
      <c r="BS124" s="831"/>
      <c r="BT124" s="831"/>
      <c r="BU124" s="831"/>
      <c r="BV124" s="831">
        <v>4.7</v>
      </c>
      <c r="BW124" s="831"/>
      <c r="BX124" s="831"/>
      <c r="BY124" s="831"/>
      <c r="BZ124" s="831"/>
      <c r="CA124" s="831">
        <v>10.199999999999999</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485</v>
      </c>
      <c r="DH124" s="764"/>
      <c r="DI124" s="764"/>
      <c r="DJ124" s="764"/>
      <c r="DK124" s="765"/>
      <c r="DL124" s="766" t="s">
        <v>188</v>
      </c>
      <c r="DM124" s="764"/>
      <c r="DN124" s="764"/>
      <c r="DO124" s="764"/>
      <c r="DP124" s="765"/>
      <c r="DQ124" s="766" t="s">
        <v>188</v>
      </c>
      <c r="DR124" s="764"/>
      <c r="DS124" s="764"/>
      <c r="DT124" s="764"/>
      <c r="DU124" s="765"/>
      <c r="DV124" s="848" t="s">
        <v>486</v>
      </c>
      <c r="DW124" s="849"/>
      <c r="DX124" s="849"/>
      <c r="DY124" s="849"/>
      <c r="DZ124" s="850"/>
    </row>
    <row r="125" spans="1:130" s="230" customFormat="1" ht="26.25" customHeight="1" x14ac:dyDescent="0.15">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188</v>
      </c>
      <c r="AB125" s="780"/>
      <c r="AC125" s="780"/>
      <c r="AD125" s="780"/>
      <c r="AE125" s="781"/>
      <c r="AF125" s="782" t="s">
        <v>188</v>
      </c>
      <c r="AG125" s="780"/>
      <c r="AH125" s="780"/>
      <c r="AI125" s="780"/>
      <c r="AJ125" s="781"/>
      <c r="AK125" s="782" t="s">
        <v>188</v>
      </c>
      <c r="AL125" s="780"/>
      <c r="AM125" s="780"/>
      <c r="AN125" s="780"/>
      <c r="AO125" s="781"/>
      <c r="AP125" s="824" t="s">
        <v>188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10"/>
      <c r="CR125" s="810"/>
      <c r="CS125" s="810"/>
      <c r="CT125" s="810"/>
      <c r="CU125" s="810"/>
      <c r="CV125" s="810"/>
      <c r="CW125" s="810"/>
      <c r="CX125" s="810"/>
      <c r="CY125" s="810"/>
      <c r="CZ125" s="810"/>
      <c r="DA125" s="810"/>
      <c r="DB125" s="810"/>
      <c r="DC125" s="810"/>
      <c r="DD125" s="810"/>
      <c r="DE125" s="810"/>
      <c r="DF125" s="811"/>
      <c r="DG125" s="861" t="s">
        <v>489</v>
      </c>
      <c r="DH125" s="842"/>
      <c r="DI125" s="842"/>
      <c r="DJ125" s="842"/>
      <c r="DK125" s="842"/>
      <c r="DL125" s="842" t="s">
        <v>188</v>
      </c>
      <c r="DM125" s="842"/>
      <c r="DN125" s="842"/>
      <c r="DO125" s="842"/>
      <c r="DP125" s="842"/>
      <c r="DQ125" s="842" t="s">
        <v>188</v>
      </c>
      <c r="DR125" s="842"/>
      <c r="DS125" s="842"/>
      <c r="DT125" s="842"/>
      <c r="DU125" s="842"/>
      <c r="DV125" s="843" t="s">
        <v>188</v>
      </c>
      <c r="DW125" s="843"/>
      <c r="DX125" s="843"/>
      <c r="DY125" s="843"/>
      <c r="DZ125" s="844"/>
    </row>
    <row r="126" spans="1:130" s="230" customFormat="1" ht="26.25" customHeight="1" thickBot="1" x14ac:dyDescent="0.2">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1541</v>
      </c>
      <c r="AB126" s="780"/>
      <c r="AC126" s="780"/>
      <c r="AD126" s="780"/>
      <c r="AE126" s="781"/>
      <c r="AF126" s="782">
        <v>374</v>
      </c>
      <c r="AG126" s="780"/>
      <c r="AH126" s="780"/>
      <c r="AI126" s="780"/>
      <c r="AJ126" s="781"/>
      <c r="AK126" s="782">
        <v>276</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490</v>
      </c>
      <c r="CQ126" s="752"/>
      <c r="CR126" s="752"/>
      <c r="CS126" s="752"/>
      <c r="CT126" s="752"/>
      <c r="CU126" s="752"/>
      <c r="CV126" s="752"/>
      <c r="CW126" s="752"/>
      <c r="CX126" s="752"/>
      <c r="CY126" s="752"/>
      <c r="CZ126" s="752"/>
      <c r="DA126" s="752"/>
      <c r="DB126" s="752"/>
      <c r="DC126" s="752"/>
      <c r="DD126" s="752"/>
      <c r="DE126" s="752"/>
      <c r="DF126" s="753"/>
      <c r="DG126" s="789" t="s">
        <v>491</v>
      </c>
      <c r="DH126" s="790"/>
      <c r="DI126" s="790"/>
      <c r="DJ126" s="790"/>
      <c r="DK126" s="790"/>
      <c r="DL126" s="790" t="s">
        <v>188</v>
      </c>
      <c r="DM126" s="790"/>
      <c r="DN126" s="790"/>
      <c r="DO126" s="790"/>
      <c r="DP126" s="790"/>
      <c r="DQ126" s="790" t="s">
        <v>188</v>
      </c>
      <c r="DR126" s="790"/>
      <c r="DS126" s="790"/>
      <c r="DT126" s="790"/>
      <c r="DU126" s="790"/>
      <c r="DV126" s="796" t="s">
        <v>188</v>
      </c>
      <c r="DW126" s="796"/>
      <c r="DX126" s="796"/>
      <c r="DY126" s="796"/>
      <c r="DZ126" s="797"/>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503</v>
      </c>
      <c r="AB127" s="780"/>
      <c r="AC127" s="780"/>
      <c r="AD127" s="780"/>
      <c r="AE127" s="781"/>
      <c r="AF127" s="782">
        <v>395</v>
      </c>
      <c r="AG127" s="780"/>
      <c r="AH127" s="780"/>
      <c r="AI127" s="780"/>
      <c r="AJ127" s="781"/>
      <c r="AK127" s="782">
        <v>599</v>
      </c>
      <c r="AL127" s="780"/>
      <c r="AM127" s="780"/>
      <c r="AN127" s="780"/>
      <c r="AO127" s="781"/>
      <c r="AP127" s="824">
        <v>0</v>
      </c>
      <c r="AQ127" s="825"/>
      <c r="AR127" s="825"/>
      <c r="AS127" s="825"/>
      <c r="AT127" s="826"/>
      <c r="AU127" s="232"/>
      <c r="AV127" s="232"/>
      <c r="AW127" s="232"/>
      <c r="AX127" s="841" t="s">
        <v>493</v>
      </c>
      <c r="AY127" s="814"/>
      <c r="AZ127" s="814"/>
      <c r="BA127" s="814"/>
      <c r="BB127" s="814"/>
      <c r="BC127" s="814"/>
      <c r="BD127" s="814"/>
      <c r="BE127" s="815"/>
      <c r="BF127" s="813" t="s">
        <v>494</v>
      </c>
      <c r="BG127" s="814"/>
      <c r="BH127" s="814"/>
      <c r="BI127" s="814"/>
      <c r="BJ127" s="814"/>
      <c r="BK127" s="814"/>
      <c r="BL127" s="815"/>
      <c r="BM127" s="813" t="s">
        <v>495</v>
      </c>
      <c r="BN127" s="814"/>
      <c r="BO127" s="814"/>
      <c r="BP127" s="814"/>
      <c r="BQ127" s="814"/>
      <c r="BR127" s="814"/>
      <c r="BS127" s="815"/>
      <c r="BT127" s="813" t="s">
        <v>496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497</v>
      </c>
      <c r="CQ127" s="752"/>
      <c r="CR127" s="752"/>
      <c r="CS127" s="752"/>
      <c r="CT127" s="752"/>
      <c r="CU127" s="752"/>
      <c r="CV127" s="752"/>
      <c r="CW127" s="752"/>
      <c r="CX127" s="752"/>
      <c r="CY127" s="752"/>
      <c r="CZ127" s="752"/>
      <c r="DA127" s="752"/>
      <c r="DB127" s="752"/>
      <c r="DC127" s="752"/>
      <c r="DD127" s="752"/>
      <c r="DE127" s="752"/>
      <c r="DF127" s="753"/>
      <c r="DG127" s="789" t="s">
        <v>491</v>
      </c>
      <c r="DH127" s="790"/>
      <c r="DI127" s="790"/>
      <c r="DJ127" s="790"/>
      <c r="DK127" s="790"/>
      <c r="DL127" s="790" t="s">
        <v>188</v>
      </c>
      <c r="DM127" s="790"/>
      <c r="DN127" s="790"/>
      <c r="DO127" s="790"/>
      <c r="DP127" s="790"/>
      <c r="DQ127" s="790" t="s">
        <v>188</v>
      </c>
      <c r="DR127" s="790"/>
      <c r="DS127" s="790"/>
      <c r="DT127" s="790"/>
      <c r="DU127" s="790"/>
      <c r="DV127" s="796" t="s">
        <v>188</v>
      </c>
      <c r="DW127" s="796"/>
      <c r="DX127" s="796"/>
      <c r="DY127" s="796"/>
      <c r="DZ127" s="797"/>
    </row>
    <row r="128" spans="1:130" s="230" customFormat="1" ht="26.25" customHeight="1" thickBot="1" x14ac:dyDescent="0.2">
      <c r="A128" s="798" t="s">
        <v>498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499</v>
      </c>
      <c r="X128" s="800"/>
      <c r="Y128" s="800"/>
      <c r="Z128" s="801"/>
      <c r="AA128" s="802">
        <v>15057</v>
      </c>
      <c r="AB128" s="803"/>
      <c r="AC128" s="803"/>
      <c r="AD128" s="803"/>
      <c r="AE128" s="804"/>
      <c r="AF128" s="805">
        <v>11402</v>
      </c>
      <c r="AG128" s="803"/>
      <c r="AH128" s="803"/>
      <c r="AI128" s="803"/>
      <c r="AJ128" s="804"/>
      <c r="AK128" s="805">
        <v>14383</v>
      </c>
      <c r="AL128" s="803"/>
      <c r="AM128" s="803"/>
      <c r="AN128" s="803"/>
      <c r="AO128" s="804"/>
      <c r="AP128" s="806"/>
      <c r="AQ128" s="807"/>
      <c r="AR128" s="807"/>
      <c r="AS128" s="807"/>
      <c r="AT128" s="808"/>
      <c r="AU128" s="232"/>
      <c r="AV128" s="232"/>
      <c r="AW128" s="232"/>
      <c r="AX128" s="809" t="s">
        <v>500</v>
      </c>
      <c r="AY128" s="810"/>
      <c r="AZ128" s="810"/>
      <c r="BA128" s="810"/>
      <c r="BB128" s="810"/>
      <c r="BC128" s="810"/>
      <c r="BD128" s="810"/>
      <c r="BE128" s="811"/>
      <c r="BF128" s="786" t="s">
        <v>501</v>
      </c>
      <c r="BG128" s="787"/>
      <c r="BH128" s="787"/>
      <c r="BI128" s="787"/>
      <c r="BJ128" s="787"/>
      <c r="BK128" s="787"/>
      <c r="BL128" s="812"/>
      <c r="BM128" s="786">
        <v>14.8</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502</v>
      </c>
      <c r="CQ128" s="730"/>
      <c r="CR128" s="730"/>
      <c r="CS128" s="730"/>
      <c r="CT128" s="730"/>
      <c r="CU128" s="730"/>
      <c r="CV128" s="730"/>
      <c r="CW128" s="730"/>
      <c r="CX128" s="730"/>
      <c r="CY128" s="730"/>
      <c r="CZ128" s="730"/>
      <c r="DA128" s="730"/>
      <c r="DB128" s="730"/>
      <c r="DC128" s="730"/>
      <c r="DD128" s="730"/>
      <c r="DE128" s="730"/>
      <c r="DF128" s="731"/>
      <c r="DG128" s="792" t="s">
        <v>188</v>
      </c>
      <c r="DH128" s="793"/>
      <c r="DI128" s="793"/>
      <c r="DJ128" s="793"/>
      <c r="DK128" s="793"/>
      <c r="DL128" s="793" t="s">
        <v>486</v>
      </c>
      <c r="DM128" s="793"/>
      <c r="DN128" s="793"/>
      <c r="DO128" s="793"/>
      <c r="DP128" s="793"/>
      <c r="DQ128" s="793" t="s">
        <v>188</v>
      </c>
      <c r="DR128" s="793"/>
      <c r="DS128" s="793"/>
      <c r="DT128" s="793"/>
      <c r="DU128" s="793"/>
      <c r="DV128" s="794" t="s">
        <v>491</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5201864</v>
      </c>
      <c r="AB129" s="780"/>
      <c r="AC129" s="780"/>
      <c r="AD129" s="780"/>
      <c r="AE129" s="781"/>
      <c r="AF129" s="782">
        <v>5424830</v>
      </c>
      <c r="AG129" s="780"/>
      <c r="AH129" s="780"/>
      <c r="AI129" s="780"/>
      <c r="AJ129" s="781"/>
      <c r="AK129" s="782">
        <v>5327124</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188</v>
      </c>
      <c r="BG129" s="771"/>
      <c r="BH129" s="771"/>
      <c r="BI129" s="771"/>
      <c r="BJ129" s="771"/>
      <c r="BK129" s="771"/>
      <c r="BL129" s="772"/>
      <c r="BM129" s="770">
        <v>19.8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862910</v>
      </c>
      <c r="AB130" s="780"/>
      <c r="AC130" s="780"/>
      <c r="AD130" s="780"/>
      <c r="AE130" s="781"/>
      <c r="AF130" s="782">
        <v>828067</v>
      </c>
      <c r="AG130" s="780"/>
      <c r="AH130" s="780"/>
      <c r="AI130" s="780"/>
      <c r="AJ130" s="781"/>
      <c r="AK130" s="782">
        <v>851582</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8.1999999999999993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4338954</v>
      </c>
      <c r="AB131" s="764"/>
      <c r="AC131" s="764"/>
      <c r="AD131" s="764"/>
      <c r="AE131" s="765"/>
      <c r="AF131" s="766">
        <v>4596763</v>
      </c>
      <c r="AG131" s="764"/>
      <c r="AH131" s="764"/>
      <c r="AI131" s="764"/>
      <c r="AJ131" s="765"/>
      <c r="AK131" s="766">
        <v>4475542</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10.199999999999999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9.2601350460000003</v>
      </c>
      <c r="AB132" s="745"/>
      <c r="AC132" s="745"/>
      <c r="AD132" s="745"/>
      <c r="AE132" s="746"/>
      <c r="AF132" s="747">
        <v>7.6714418389999999</v>
      </c>
      <c r="AG132" s="745"/>
      <c r="AH132" s="745"/>
      <c r="AI132" s="745"/>
      <c r="AJ132" s="746"/>
      <c r="AK132" s="747">
        <v>7.6972800169999998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11.1</v>
      </c>
      <c r="AB133" s="724"/>
      <c r="AC133" s="724"/>
      <c r="AD133" s="724"/>
      <c r="AE133" s="725"/>
      <c r="AF133" s="723">
        <v>9.3000000000000007</v>
      </c>
      <c r="AG133" s="724"/>
      <c r="AH133" s="724"/>
      <c r="AI133" s="724"/>
      <c r="AJ133" s="725"/>
      <c r="AK133" s="723">
        <v>8.1999999999999993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v097fAsZlWPgZxrsAH3tF2/Wvy+/3pfDwIhFiyZtZ2aJfLk83yXw1ZBKLtNsWLxjymt8eXrTjX18FJzU7AzVg==" saltValue="N/t6Ya0b1dg5fapZ7kGL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MFfhyJO5hzGdAt+RXIucz8zcptBrhhQV4PUAcBJxs/Q960V9Y2cyGoVXgeKi7H1GqovC6Gr8mcb5WWKClILFA==" saltValue="dEXNZ++01YQgrK80lnMM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to1Jfv9KfbO61Rg3SJeVOWilt9W0cveUvyiZkO9R7wc+zRar2WQhshY9nAmyZyOQhf/rnjKw3Ux4rhcV5CFA==" saltValue="BXmUi7jb2pHLhYTTEVBP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2" zoomScaleSheetLayoutView="82"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1375067</v>
      </c>
      <c r="AP9" s="281">
        <v>112784</v>
      </c>
      <c r="AQ9" s="282">
        <v>104296</v>
      </c>
      <c r="AR9" s="283">
        <v>8.1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202998</v>
      </c>
      <c r="AP10" s="284">
        <v>16650</v>
      </c>
      <c r="AQ10" s="285">
        <v>16614</v>
      </c>
      <c r="AR10" s="286">
        <v>0.2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799</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58389</v>
      </c>
      <c r="AP13" s="284">
        <v>4789</v>
      </c>
      <c r="AQ13" s="285">
        <v>4504</v>
      </c>
      <c r="AR13" s="286">
        <v>6.3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160740</v>
      </c>
      <c r="AP14" s="284">
        <v>13184</v>
      </c>
      <c r="AQ14" s="285">
        <v>2125</v>
      </c>
      <c r="AR14" s="286">
        <v>520.4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-139385</v>
      </c>
      <c r="AP15" s="284">
        <v>-11432</v>
      </c>
      <c r="AQ15" s="285">
        <v>-7352</v>
      </c>
      <c r="AR15" s="286">
        <v>55.5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1657809</v>
      </c>
      <c r="AP16" s="284">
        <v>135975</v>
      </c>
      <c r="AQ16" s="285">
        <v>120986</v>
      </c>
      <c r="AR16" s="286">
        <v>12.4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13.78</v>
      </c>
      <c r="AP21" s="298">
        <v>10.56</v>
      </c>
      <c r="AQ21" s="299">
        <v>3.22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89.6</v>
      </c>
      <c r="AP22" s="303">
        <v>96.8</v>
      </c>
      <c r="AQ22" s="304">
        <v>-7.2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858390</v>
      </c>
      <c r="AP32" s="312">
        <v>70406</v>
      </c>
      <c r="AQ32" s="313">
        <v>60627</v>
      </c>
      <c r="AR32" s="314">
        <v>16.100000000000001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330827</v>
      </c>
      <c r="AP35" s="312">
        <v>27135</v>
      </c>
      <c r="AQ35" s="313">
        <v>21887</v>
      </c>
      <c r="AR35" s="314">
        <v>24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19500</v>
      </c>
      <c r="AP36" s="312">
        <v>1599</v>
      </c>
      <c r="AQ36" s="313">
        <v>5351</v>
      </c>
      <c r="AR36" s="314">
        <v>-70.099999999999994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875</v>
      </c>
      <c r="AP37" s="312">
        <v>72</v>
      </c>
      <c r="AQ37" s="313">
        <v>569</v>
      </c>
      <c r="AR37" s="314">
        <v>-87.3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v>868</v>
      </c>
      <c r="AP38" s="315">
        <v>71</v>
      </c>
      <c r="AQ38" s="316">
        <v>12</v>
      </c>
      <c r="AR38" s="304">
        <v>491.7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-14383</v>
      </c>
      <c r="AP39" s="312">
        <v>-1180</v>
      </c>
      <c r="AQ39" s="313">
        <v>-1532</v>
      </c>
      <c r="AR39" s="314">
        <v>-23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-851582</v>
      </c>
      <c r="AP40" s="312">
        <v>-69848</v>
      </c>
      <c r="AQ40" s="313">
        <v>-57744</v>
      </c>
      <c r="AR40" s="314">
        <v>21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344495</v>
      </c>
      <c r="AP41" s="312">
        <v>28256</v>
      </c>
      <c r="AQ41" s="313">
        <v>29170</v>
      </c>
      <c r="AR41" s="314">
        <v>-3.1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1018407</v>
      </c>
      <c r="AN51" s="334">
        <v>74630</v>
      </c>
      <c r="AO51" s="335">
        <v>2.2000000000000002</v>
      </c>
      <c r="AP51" s="336">
        <v>108252</v>
      </c>
      <c r="AQ51" s="337">
        <v>30.4</v>
      </c>
      <c r="AR51" s="338">
        <v>-28.2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563023</v>
      </c>
      <c r="AN52" s="342">
        <v>41259</v>
      </c>
      <c r="AO52" s="343">
        <v>1.4</v>
      </c>
      <c r="AP52" s="344">
        <v>50321</v>
      </c>
      <c r="AQ52" s="345">
        <v>7.6</v>
      </c>
      <c r="AR52" s="346">
        <v>-6.2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706850</v>
      </c>
      <c r="AN53" s="334">
        <v>53179</v>
      </c>
      <c r="AO53" s="335">
        <v>-28.7</v>
      </c>
      <c r="AP53" s="336">
        <v>93492</v>
      </c>
      <c r="AQ53" s="337">
        <v>-13.6</v>
      </c>
      <c r="AR53" s="338">
        <v>-15.1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399979</v>
      </c>
      <c r="AN54" s="342">
        <v>30092</v>
      </c>
      <c r="AO54" s="343">
        <v>-27.1</v>
      </c>
      <c r="AP54" s="344">
        <v>53316</v>
      </c>
      <c r="AQ54" s="345">
        <v>6</v>
      </c>
      <c r="AR54" s="346">
        <v>-33.1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1466341</v>
      </c>
      <c r="AN55" s="334">
        <v>113635</v>
      </c>
      <c r="AO55" s="335">
        <v>113.7</v>
      </c>
      <c r="AP55" s="336">
        <v>94796</v>
      </c>
      <c r="AQ55" s="337">
        <v>1.4</v>
      </c>
      <c r="AR55" s="338">
        <v>112.3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562987</v>
      </c>
      <c r="AN56" s="342">
        <v>43629</v>
      </c>
      <c r="AO56" s="343">
        <v>45</v>
      </c>
      <c r="AP56" s="344">
        <v>55781</v>
      </c>
      <c r="AQ56" s="345">
        <v>4.5999999999999996</v>
      </c>
      <c r="AR56" s="346">
        <v>40.4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1388402</v>
      </c>
      <c r="AN57" s="334">
        <v>110771</v>
      </c>
      <c r="AO57" s="335">
        <v>-2.5</v>
      </c>
      <c r="AP57" s="336">
        <v>85942</v>
      </c>
      <c r="AQ57" s="337">
        <v>-9.3000000000000007</v>
      </c>
      <c r="AR57" s="338">
        <v>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411303</v>
      </c>
      <c r="AN58" s="342">
        <v>32815</v>
      </c>
      <c r="AO58" s="343">
        <v>-24.8</v>
      </c>
      <c r="AP58" s="344">
        <v>48630</v>
      </c>
      <c r="AQ58" s="345">
        <v>-12.8</v>
      </c>
      <c r="AR58" s="346">
        <v>-12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4257435</v>
      </c>
      <c r="AN59" s="334">
        <v>349199</v>
      </c>
      <c r="AO59" s="335">
        <v>215.2</v>
      </c>
      <c r="AP59" s="336">
        <v>95007</v>
      </c>
      <c r="AQ59" s="337">
        <v>10.5</v>
      </c>
      <c r="AR59" s="338">
        <v>204.7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915069</v>
      </c>
      <c r="AN60" s="342">
        <v>75055</v>
      </c>
      <c r="AO60" s="343">
        <v>128.69999999999999</v>
      </c>
      <c r="AP60" s="344">
        <v>48509</v>
      </c>
      <c r="AQ60" s="345">
        <v>-0.2</v>
      </c>
      <c r="AR60" s="346">
        <v>128.9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1767487</v>
      </c>
      <c r="AN61" s="349">
        <v>140283</v>
      </c>
      <c r="AO61" s="350">
        <v>60</v>
      </c>
      <c r="AP61" s="351">
        <v>95498</v>
      </c>
      <c r="AQ61" s="352">
        <v>3.9</v>
      </c>
      <c r="AR61" s="338">
        <v>56.1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570472</v>
      </c>
      <c r="AN62" s="342">
        <v>44570</v>
      </c>
      <c r="AO62" s="343">
        <v>24.6</v>
      </c>
      <c r="AP62" s="344">
        <v>51311</v>
      </c>
      <c r="AQ62" s="345">
        <v>1</v>
      </c>
      <c r="AR62" s="346">
        <v>23.6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4tuVOs4bbZ0hg7IjvZ9lhAOKJYXAzb6OYU3kHuWTuTMhtBFfckrtoz86HccrSr1FzUiNmxPmmMoWes1zb2qYA==" saltValue="WnglnHR2znzyQVHbe+t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2rGUKQB2moZrtzt2RWzQcNErf3kTOt0zXkv/MZPaLrsWAKcpStB5walFnWGDP9kdQc/zRwgrzTBmx/51ITvnUA==" saltValue="7Zj74RN4J6ndJIngBe/s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9VXgm684r8RZjsfAMQy/ve1S0mmeN1VWhJqhqAmDsW8F+mMfD1eirw3vBjUaJgFgVZ9jywD1t+mBfbg/WCRLaA==" saltValue="fasRmOrHhbNAFMJQ7jGU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23.04</v>
      </c>
      <c r="G47" s="12">
        <v>27.15</v>
      </c>
      <c r="H47" s="12">
        <v>38.61</v>
      </c>
      <c r="I47" s="12">
        <v>32.61</v>
      </c>
      <c r="J47" s="13">
        <v>34.020000000000003</v>
      </c>
    </row>
    <row r="48" spans="2:10" ht="57.75" customHeight="1" x14ac:dyDescent="0.15">
      <c r="B48" s="14"/>
      <c r="C48" s="1141" t="s">
        <v>4</v>
      </c>
      <c r="D48" s="1141"/>
      <c r="E48" s="1142"/>
      <c r="F48" s="15">
        <v>6.29</v>
      </c>
      <c r="G48" s="16">
        <v>57.57</v>
      </c>
      <c r="H48" s="16">
        <v>3.4</v>
      </c>
      <c r="I48" s="16">
        <v>5.01</v>
      </c>
      <c r="J48" s="17">
        <v>36.729999999999997</v>
      </c>
    </row>
    <row r="49" spans="2:10" ht="57.75" customHeight="1" thickBot="1" x14ac:dyDescent="0.2">
      <c r="B49" s="18"/>
      <c r="C49" s="1143" t="s">
        <v>5</v>
      </c>
      <c r="D49" s="1143"/>
      <c r="E49" s="1144"/>
      <c r="F49" s="19" t="s">
        <v>571</v>
      </c>
      <c r="G49" s="20">
        <v>51.16</v>
      </c>
      <c r="H49" s="20" t="s">
        <v>572</v>
      </c>
      <c r="I49" s="20" t="s">
        <v>573</v>
      </c>
      <c r="J49" s="21">
        <v>29.81</v>
      </c>
    </row>
    <row r="50" spans="2:10" x14ac:dyDescent="0.15"/>
  </sheetData>
  <sheetProtection algorithmName="SHA-512" hashValue="pc/Xq0NT1pxgzxbqdIeF7PMjAMYxWAFMELDyXGsn3JOp6DaxD/1QGSd6i8Y/LG1iVNPHmUrl198UR1w/4uTtTw==" saltValue="/6F2AYiRymr3ja6lujST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2024-03-14T01:05:58Z</dcterms:created>
  <dcterms:modified xsi:type="dcterms:W3CDTF">2024-03-22T08:23:14Z</dcterms:modified>
  <cp:category/>
</cp:coreProperties>
</file>