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CO34" i="10" l="1"/>
  <c r="BW36" i="10"/>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<sst xmlns="http://schemas.openxmlformats.org/spreadsheetml/2006/main" count="1100" uniqueCount="612">
  <si>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</si>
  <si>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</si>
  <si>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</si>
  <si>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</si>
  <si>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</si>
  <si>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</si>
  <si>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</si>
  <si>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</si>
  <si>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</si>
  <si>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</si>
  <si>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</si>
  <si>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</si>
  <si>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</si>
  <si>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</si>
  <si>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</si>
  <si>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</si>
  <si>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</si>
  <si>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</si>
  <si>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</si>
  <si>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</si>
  <si>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</si>
  <si>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</si>
  <si>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</si>
  <si>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</si>
  <si>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</si>
  <si>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</si>
  <si>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</si>
  <si>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</si>
  <si>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</si>
  <si>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</si>
  <si>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</si>
  <si>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</si>
  <si>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</si>
  <si>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</si>
  <si>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</si>
  <si>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</si>
  <si>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</si>
  <si>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</si>
  <si>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</si>
  <si>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</si>
  <si>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</si>
  <si>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</si>
  <si>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</si>
  <si>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</si>
  <si>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</si>
  <si>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</si>
  <si>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</si>
  <si>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</si>
  <si>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</si>
  <si>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</si>
  <si>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</si>
  <si>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</si>
  <si>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</si>
  <si>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</si>
  <si>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</si>
  <si>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</si>
  <si>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</si>
  <si>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</si>
  <si>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</si>
  <si>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</si>
  <si>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</si>
  <si>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</si>
  <si>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</si>
  <si>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</si>
  <si>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</si>
  <si>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</si>
  <si>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</si>
  <si>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</si>
  <si>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</si>
  <si>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</si>
  <si>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</si>
  <si>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</si>
  <si>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</si>
  <si>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</si>
  <si>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</si>
  <si>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</si>
  <si>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</si>
  <si>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</si>
  <si>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</si>
  <si>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</si>
  <si>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</si>
  <si>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</si>
  <si>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</si>
  <si>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</si>
  <si>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</si>
  <si>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</si>
  <si>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</si>
  <si>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</si>
  <si>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</si>
  <si>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</si>
  <si>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</si>
  <si>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</si>
  <si>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</si>
  <si>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</si>
  <si>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</si>
  <si>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</si>
  <si>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</si>
  <si>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丸森町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</si>
  <si>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</si>
  <si>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</si>
  <si>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</si>
  <si>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</si>
  <si>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</si>
  <si>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</si>
  <si>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</si>
  <si>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</si>
  <si>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</si>
  <si>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</si>
  <si>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</si>
  <si>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</si>
  <si>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</si>
  <si>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</si>
  <si>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</si>
  <si>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</si>
  <si>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</si>
  <si>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</si>
  <si>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</si>
  <si>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</si>
  <si>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</si>
  <si>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</si>
  <si>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</si>
  <si>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</si>
  <si>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</si>
  <si>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</si>
  <si>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</si>
  <si>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</si>
  <si>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</si>
  <si>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</si>
  <si>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</si>
  <si>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</si>
  <si>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</si>
  <si>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</si>
  <si>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</si>
  <si>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</si>
  <si>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</si>
  <si>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</si>
  <si>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</si>
  <si>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</si>
  <si>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</si>
  <si>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</si>
  <si>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</si>
  <si>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</si>
  <si>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</si>
  <si>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</si>
  <si>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</si>
  <si>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</si>
  <si>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</si>
  <si>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</si>
  <si>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</si>
  <si>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</si>
  <si>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</si>
  <si>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</si>
  <si>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</si>
  <si>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</si>
  <si>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</si>
  <si>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</si>
  <si>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</si>
  <si>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</si>
  <si>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</si>
  <si>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</si>
  <si>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</si>
  <si>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</si>
  <si>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</si>
  <si>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</si>
  <si>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</si>
  <si>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</si>
  <si>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</si>
  <si>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</si>
  <si>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</si>
  <si>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</si>
  <si>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</si>
  <si>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</si>
  <si>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</si>
  <si>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</si>
  <si>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</si>
  <si>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</si>
  <si>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</si>
  <si>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</si>
  <si>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</si>
  <si>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</si>
  <si>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</si>
  <si>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</si>
  <si>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</si>
  <si>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</si>
  <si>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</si>
  <si>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</si>
  <si>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</si>
  <si>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</si>
  <si>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</si>
  <si>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</si>
  <si>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</si>
  <si>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</si>
  <si>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</si>
  <si>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</si>
  <si>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</si>
  <si>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</si>
  <si>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</si>
  <si>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</si>
  <si>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</si>
  <si>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</si>
  <si>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</si>
  <si>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</si>
  <si>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</si>
  <si>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</si>
  <si>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</si>
  <si>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</si>
  <si>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</si>
  <si>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</si>
  <si>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</si>
  <si>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</si>
  <si>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</si>
  <si>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</si>
  <si>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宮城県丸森町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</si>
  <si>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</si>
  <si>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</si>
  <si>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</si>
  <si>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</si>
  <si>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</si>
  <si>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</si>
  <si>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</si>
  <si>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</si>
  <si>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</si>
  <si>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</si>
  <si>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</si>
  <si>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</si>
  <si>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</si>
  <si>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</si>
  <si>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</si>
  <si>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</si>
  <si>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</si>
  <si>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</si>
  <si>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</si>
  <si>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</si>
  <si>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</si>
  <si>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</si>
  <si>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</si>
  <si>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</si>
  <si>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</si>
  <si>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</si>
  <si>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</si>
  <si>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</si>
  <si>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</si>
  <si>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</si>
  <si>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</si>
  <si>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</si>
  <si>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</si>
  <si>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</si>
  <si>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</si>
  <si>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</si>
  <si>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</si>
  <si>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</si>
  <si>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</si>
  <si>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</si>
  <si>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</si>
  <si>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</si>
  <si>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</si>
  <si>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</si>
  <si>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</si>
  <si>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</si>
  <si>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</si>
  <si>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</si>
  <si>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</si>
  <si>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</si>
  <si>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</si>
  <si>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</si>
  <si>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</si>
  <si>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</si>
  <si>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</si>
  <si>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</si>
  <si>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</si>
  <si>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</si>
  <si>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</si>
  <si>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</si>
  <si>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</si>
  <si>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</si>
  <si>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</si>
  <si>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</si>
  <si>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</si>
  <si>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</si>
  <si>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</si>
  <si>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</si>
  <si>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</si>
  <si>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</si>
  <si>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</si>
  <si>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</si>
  <si>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</si>
  <si>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</si>
  <si>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</si>
  <si>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</si>
  <si>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</si>
  <si>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</si>
  <si>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</si>
  <si>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</si>
  <si>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</si>
  <si>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</si>
  <si>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</si>
  <si>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</si>
  <si>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</si>
  <si>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</si>
  <si>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</si>
  <si>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</si>
  <si>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</si>
  <si>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</si>
  <si>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</si>
  <si>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</si>
  <si>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</si>
  <si>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</si>
  <si>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</si>
  <si>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</si>
  <si>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</si>
  <si>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</si>
  <si>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</si>
  <si>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</si>
  <si>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</si>
  <si>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</si>
  <si>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</si>
  <si>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</si>
  <si>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</si>
  <si>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</si>
  <si>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</si>
  <si>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</si>
  <si>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</si>
  <si>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</si>
  <si>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</si>
  <si>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</si>
  <si>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</si>
  <si>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</si>
  <si>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</si>
  <si>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</si>
  <si>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</si>
  <si>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</si>
  <si>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</si>
  <si>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</si>
  <si>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</si>
  <si>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</si>
  <si>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</si>
  <si>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</si>
  <si>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</si>
  <si>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</si>
  <si>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</si>
  <si>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</si>
  <si>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</si>
  <si>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</si>
  <si>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</si>
  <si>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</si>
  <si>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</si>
  <si>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</si>
  <si>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</si>
  <si>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</si>
  <si>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</si>
  <si>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</si>
  <si>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</si>
  <si>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</si>
  <si>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</si>
  <si>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</si>
  <si>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</si>
  <si>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</si>
  <si>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</si>
  <si>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</si>
  <si>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</si>
  <si>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</si>
  <si>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</si>
  <si>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</si>
  <si>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</si>
  <si>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</si>
  <si>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</si>
  <si>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</si>
  <si>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</si>
  <si>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</si>
  <si>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宮城県丸森町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</si>
  <si>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</si>
  <si>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</si>
  <si>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</si>
  <si>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</si>
  <si>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</si>
  <si>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</si>
  <si>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</si>
  <si>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</si>
  <si>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</si>
  <si>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</si>
  <si>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</si>
  <si>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</si>
  <si>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</si>
  <si>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</si>
  <si>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</si>
  <si>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</si>
  <si>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</si>
  <si>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</si>
  <si>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</si>
  <si>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</si>
  <si>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</si>
  <si>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</si>
  <si>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</si>
  <si>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</si>
  <si>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</si>
  <si>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</si>
  <si>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</si>
  <si>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</si>
  <si>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</si>
  <si>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</si>
  <si>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</si>
  <si>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</si>
  <si>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</si>
  <si>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丸森町国民健康保険特別会計</t>
    <phoneticPr fontId="5"/>
  </si>
  <si>
    <t>丸森町介護保険特別会計</t>
    <phoneticPr fontId="5"/>
  </si>
  <si>
    <t>丸森町後期高齢者医療特別会計</t>
    <phoneticPr fontId="5"/>
  </si>
  <si>
    <t>丸森町水道事業会計</t>
    <phoneticPr fontId="5"/>
  </si>
  <si>
    <t>法適用企業</t>
    <phoneticPr fontId="5"/>
  </si>
  <si>
    <t>丸森町病院事業会計</t>
    <phoneticPr fontId="5"/>
  </si>
  <si>
    <t>法適用企業</t>
    <phoneticPr fontId="5"/>
  </si>
  <si>
    <t>丸森町公共下水道事業特別会計</t>
    <phoneticPr fontId="5"/>
  </si>
  <si>
    <t>法非適用企業</t>
    <phoneticPr fontId="5"/>
  </si>
  <si>
    <t>丸森町農業集落排水事業特別会計</t>
    <phoneticPr fontId="5"/>
  </si>
  <si>
    <t>丸森町宅地造成事業特別会計</t>
    <phoneticPr fontId="5"/>
  </si>
  <si>
    <t>丸森町工場団地造成事業特別会計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</si>
  <si>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</si>
  <si>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</si>
  <si>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</si>
  <si>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</si>
  <si>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</si>
  <si>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</si>
  <si>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</si>
  <si>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</si>
  <si>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</si>
  <si>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</si>
  <si>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</si>
  <si>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</si>
  <si>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</si>
  <si>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</si>
  <si>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</si>
  <si>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</si>
  <si>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</si>
  <si>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</si>
  <si>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</si>
  <si>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</si>
  <si>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</si>
  <si>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</si>
  <si>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</si>
  <si>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</si>
  <si>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</si>
  <si>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</si>
  <si>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</si>
  <si>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</si>
  <si>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</si>
  <si>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</si>
  <si>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</si>
  <si>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</si>
  <si>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</si>
  <si>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</si>
  <si>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</si>
  <si>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</si>
  <si>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</si>
  <si>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</si>
  <si>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</si>
  <si>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</si>
  <si>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</si>
  <si>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</si>
  <si>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</si>
  <si>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</si>
  <si>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</si>
  <si>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</si>
  <si>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</si>
  <si>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</si>
  <si>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</si>
  <si>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</si>
  <si>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</si>
  <si>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</si>
  <si>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</si>
  <si>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</si>
  <si>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</si>
  <si>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</si>
  <si>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</si>
  <si>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</si>
  <si>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</si>
  <si>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</si>
  <si>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</si>
  <si>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</si>
  <si>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</si>
  <si>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丸森町公共下水道事業特別会計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</si>
  <si>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</si>
  <si>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</si>
  <si>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</si>
  <si>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</si>
  <si>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</si>
  <si>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</si>
  <si>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</si>
  <si>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</si>
  <si>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</si>
  <si>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</si>
  <si>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</si>
  <si>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</si>
  <si>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</si>
  <si>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</si>
  <si>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</si>
  <si>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</si>
  <si>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</si>
  <si>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</si>
  <si>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</si>
  <si>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</si>
  <si>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</si>
  <si>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</si>
  <si>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</si>
  <si>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</si>
  <si>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</si>
  <si>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</si>
  <si>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</si>
  <si>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</si>
  <si>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</si>
  <si>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</si>
  <si>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</si>
  <si>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</si>
  <si>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</si>
  <si>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</si>
  <si>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</si>
  <si>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</si>
  <si>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</si>
  <si>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</si>
  <si>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</si>
  <si>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</si>
  <si>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</si>
  <si>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</si>
  <si>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</si>
  <si>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</si>
  <si>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</si>
  <si>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</si>
  <si>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</si>
  <si>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</si>
  <si>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</si>
  <si>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</si>
  <si>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</si>
  <si>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</si>
  <si>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</si>
  <si>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</si>
  <si>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</si>
  <si>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</si>
  <si>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</si>
  <si>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</si>
  <si>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</si>
  <si>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</si>
  <si>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</si>
  <si>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</si>
  <si>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</si>
  <si>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</si>
  <si>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</si>
  <si>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</si>
  <si>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</si>
  <si>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</si>
  <si>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</si>
  <si>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</si>
  <si>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</si>
  <si>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</si>
  <si>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</si>
  <si>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</si>
  <si>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</si>
  <si>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</si>
  <si>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</si>
  <si>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</si>
  <si>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</si>
  <si>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</si>
  <si>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</si>
  <si>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</si>
  <si>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</si>
  <si>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</si>
  <si>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</si>
  <si>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</si>
  <si>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</si>
  <si>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6.76</t>
  </si>
  <si>
    <t>▲ 5.42</t>
  </si>
  <si>
    <t>▲ 67.24</t>
  </si>
  <si>
    <t>▲ 4.33</t>
  </si>
  <si>
    <t>丸森町病院事業会計</t>
  </si>
  <si>
    <t>一般会計</t>
  </si>
  <si>
    <t>丸森町水道事業会計</t>
  </si>
  <si>
    <t>丸森町国民健康保険特別会計</t>
  </si>
  <si>
    <t>丸森町介護保険特別会計</t>
  </si>
  <si>
    <t>丸森町公共下水道事業特別会計</t>
  </si>
  <si>
    <t>丸森町農業集落排水事業特別会計</t>
  </si>
  <si>
    <t>丸森町後期高齢者医療特別会計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</si>
  <si>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</si>
  <si>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</si>
  <si>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</si>
  <si>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</si>
  <si>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</si>
  <si>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</si>
  <si>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</si>
  <si>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</si>
  <si>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地域福祉基金</t>
    <rPh sb="0" eb="2">
      <t>チイキ</t>
    </rPh>
    <rPh sb="2" eb="4">
      <t>フクシ</t>
    </rPh>
    <rPh sb="4" eb="6">
      <t>キキン</t>
    </rPh>
    <phoneticPr fontId="5"/>
  </si>
  <si>
    <t>子育て支援対策推進基金</t>
    <rPh sb="0" eb="2">
      <t>コソダ</t>
    </rPh>
    <rPh sb="3" eb="5">
      <t>シエン</t>
    </rPh>
    <rPh sb="5" eb="7">
      <t>タイサク</t>
    </rPh>
    <rPh sb="7" eb="9">
      <t>スイシン</t>
    </rPh>
    <rPh sb="9" eb="11">
      <t>キキン</t>
    </rPh>
    <phoneticPr fontId="5"/>
  </si>
  <si>
    <t>定住促進基金</t>
    <rPh sb="0" eb="2">
      <t>テイジュウ</t>
    </rPh>
    <rPh sb="2" eb="4">
      <t>ソクシン</t>
    </rPh>
    <rPh sb="4" eb="6">
      <t>キキン</t>
    </rPh>
    <phoneticPr fontId="5"/>
  </si>
  <si>
    <t>ふるさと応援基金</t>
    <rPh sb="4" eb="6">
      <t>オウエン</t>
    </rPh>
    <rPh sb="6" eb="8">
      <t>キキン</t>
    </rPh>
    <phoneticPr fontId="5"/>
  </si>
  <si>
    <t>-</t>
    <phoneticPr fontId="2"/>
  </si>
  <si>
    <t>丸森町観光物産振興公社</t>
    <rPh sb="0" eb="3">
      <t>マルモリマチ</t>
    </rPh>
    <rPh sb="3" eb="5">
      <t>カンコウ</t>
    </rPh>
    <rPh sb="5" eb="7">
      <t>ブッサン</t>
    </rPh>
    <rPh sb="7" eb="9">
      <t>シンコウ</t>
    </rPh>
    <rPh sb="9" eb="11">
      <t>コウシャ</t>
    </rPh>
    <phoneticPr fontId="2"/>
  </si>
  <si>
    <t>-</t>
    <phoneticPr fontId="2"/>
  </si>
  <si>
    <t>仙南地域広域行政事務組合</t>
  </si>
  <si>
    <t>宮城県市町村職員退職手当組合</t>
  </si>
  <si>
    <t>宮城県市町村非常勤消防団員補償報償組合</t>
    <rPh sb="12" eb="13">
      <t>イン</t>
    </rPh>
    <phoneticPr fontId="2"/>
  </si>
  <si>
    <t>宮城県市町村自治振興センター</t>
    <rPh sb="3" eb="6">
      <t>シチョウソン</t>
    </rPh>
    <phoneticPr fontId="2"/>
  </si>
  <si>
    <t>宮城県後期高齢者医療広域連合</t>
  </si>
  <si>
    <t>宮城県後期高齢者医療事業会計</t>
    <rPh sb="10" eb="12">
      <t>ジギョウ</t>
    </rPh>
    <rPh sb="12" eb="14">
      <t>カイケイ</t>
    </rPh>
    <phoneticPr fontId="2"/>
  </si>
  <si>
    <t>-</t>
    <phoneticPr fontId="2"/>
  </si>
  <si>
    <t>長寿社会対策基金</t>
    <rPh sb="0" eb="2">
      <t>チョウジュ</t>
    </rPh>
    <rPh sb="2" eb="4">
      <t>シャカイ</t>
    </rPh>
    <rPh sb="4" eb="6">
      <t>タイサク</t>
    </rPh>
    <rPh sb="6" eb="8">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</si>
  <si>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</si>
  <si>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</si>
  <si>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将来負担比率については、疑似団体よりも低い水準を推移していたが近年は高い水準にある。
　改善傾向にある理由としては令和元年東日本台風の影響により交付された特別交付税から基金に多額の剰余が発生したこと。また、災害に起因して発行している地方債の元金償還が開始していないことが原因と考えられる。今後は充当可能基金から地方債の償還に財源を充当するためポイントは悪化していくものとみている。
　なお、有形固定資産減価償却率が上がっていくのと同様に有形固定資産新設の際に発行した地方債償還が終わっていくためポイントは悪化するものの以前ほどのポイントまでは推移しないものと考えられる。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</si>
  <si>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</si>
  <si>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</si>
  <si>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</si>
  <si>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</si>
  <si>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</si>
  <si>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</si>
  <si>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実質公債費比率については、類似団体よりも高い水準で推移しているが近年は改善傾向にある。
　改善傾向にある理由としては大規模工事の完成に伴った繰入金の減少及び元利償還金の減少があげられる。なお、近年に償還終了した地方債の多くが金額の多い償還であったことが影響と考えられるが令和元年東日本台風による地方債の発行が増加しているため今後は悪化するものと考えられる。
　なお、令和元年東日本台風の影響により災害復旧事業債以外の地方債を抑制していることに加え、災害復旧事業に基づく公債費については、多くが基準財政需要額に算入されるため以前ほどの数値までは悪化しないものとみている。</t>
    <rPh sb="21" eb="22">
      <t>タカ</t>
    </rPh>
    <rPh sb="143" eb="145">
      <t>タイフウ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</si>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</sst>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name val="游ゴシック 本文"/>
      <family val="3"/>
      <charset val="128"/>
    </font>
    <font>
      <sz val="11"/>
      <color rgb="FF00B0F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1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21" xfId="5" quotePrefix="1"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37" xfId="12" quotePrefix="1" applyNumberFormat="1" applyFont="1" applyBorder="1" applyAlignment="1" applyProtection="1">
      <alignment horizontal="right" vertical="center" shrinkToFit="1"/>
      <protection locked="0"/>
    </xf>
    <xf numFmtId="187" fontId="34" fillId="0" borderId="137" xfId="12" quotePrefix="1"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quotePrefix="1"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4A9F-441B-88DF-1791CFBBE6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72989</c:v>
                </c:pt>
                <c:pt idx="1">
                  <c:v>74630</c:v>
                </c:pt>
                <c:pt idx="2">
                  <c:v>53179</c:v>
                </c:pt>
                <c:pt idx="3">
                  <c:v>113635</c:v>
                </c:pt>
                <c:pt idx="4">
                  <c:v>110771</c:v>
                </c:pt>
              </c:numCache>
            </c:numRef>
          </c:val>
          <c:smooth val="0"/>
          <c:extLst>
            <c:ext xmlns:c16="http://schemas.microsoft.com/office/drawing/2014/chart" uri="{C3380CC4-5D6E-409C-BE32-E72D297353CC}">
              <c16:uniqueId val="{00000001-4A9F-441B-88DF-1791CFBBE6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6.94</c:v>
                </c:pt>
                <c:pt idx="1">
                  <c:v>6.29</c:v>
                </c:pt>
                <c:pt idx="2">
                  <c:v>57.57</c:v>
                </c:pt>
                <c:pt idx="3">
                  <c:v>3.4</c:v>
                </c:pt>
                <c:pt idx="4">
                  <c:v>5.01</c:v>
                </c:pt>
              </c:numCache>
            </c:numRef>
          </c:val>
          <c:extLst>
            <c:ext xmlns:c16="http://schemas.microsoft.com/office/drawing/2014/chart" uri="{C3380CC4-5D6E-409C-BE32-E72D297353CC}">
              <c16:uniqueId val="{00000000-8B12-4636-BC28-76808CD8A1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24.54</c:v>
                </c:pt>
                <c:pt idx="1">
                  <c:v>23.04</c:v>
                </c:pt>
                <c:pt idx="2">
                  <c:v>27.15</c:v>
                </c:pt>
                <c:pt idx="3">
                  <c:v>38.61</c:v>
                </c:pt>
                <c:pt idx="4">
                  <c:v>32.61</c:v>
                </c:pt>
              </c:numCache>
            </c:numRef>
          </c:val>
          <c:extLst>
            <c:ext xmlns:c16="http://schemas.microsoft.com/office/drawing/2014/chart" uri="{C3380CC4-5D6E-409C-BE32-E72D297353CC}">
              <c16:uniqueId val="{00000001-8B12-4636-BC28-76808CD8A1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-6.76</c:v>
                </c:pt>
                <c:pt idx="1">
                  <c:v>-5.42</c:v>
                </c:pt>
                <c:pt idx="2">
                  <c:v>51.16</c:v>
                </c:pt>
                <c:pt idx="3">
                  <c:v>-67.239999999999995</c:v>
                </c:pt>
                <c:pt idx="4">
                  <c:v>-4.33</c:v>
                </c:pt>
              </c:numCache>
            </c:numRef>
          </c:val>
          <c:smooth val="0"/>
          <c:extLst>
            <c:ext xmlns:c16="http://schemas.microsoft.com/office/drawing/2014/chart" uri="{C3380CC4-5D6E-409C-BE32-E72D297353CC}">
              <c16:uniqueId val="{00000002-8B12-4636-BC28-76808CD8A1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0.14000000000000001</c:v>
                </c:pt>
                <c:pt idx="6">
                  <c:v>#N/A</c:v>
                </c:pt>
                <c:pt idx="7">
                  <c:v>0</c:v>
                </c:pt>
                <c:pt idx="8">
                  <c:v>#N/A</c:v>
                </c:pt>
                <c:pt idx="9">
                  <c:v>0.01</c:v>
                </c:pt>
              </c:numCache>
            </c:numRef>
          </c:val>
          <c:extLst>
            <c:ext xmlns:c16="http://schemas.microsoft.com/office/drawing/2014/chart" uri="{C3380CC4-5D6E-409C-BE32-E72D297353CC}">
              <c16:uniqueId val="{00000000-9F9F-4B09-B9F6-62592F83F0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9F-4B09-B9F6-62592F83F0E2}"/>
            </c:ext>
          </c:extLst>
        </c:ser>
        <c:ser>
          <c:idx val="2"/>
          <c:order val="2"/>
          <c:tx>
            <c:strRef>
              <c:f>データシート!$A$29</c:f>
              <c:strCache>
                <c:ptCount val="1"/>
                <c:pt idx="0">
                  <c:v>丸森町後期高齢者医療特別会計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0.08</c:v>
                </c:pt>
                <c:pt idx="2">
                  <c:v>#N/A</c:v>
                </c:pt>
                <c:pt idx="3">
                  <c:v>0.09</c:v>
                </c:pt>
                <c:pt idx="4">
                  <c:v>#N/A</c:v>
                </c:pt>
                <c:pt idx="5">
                  <c:v>0.05</c:v>
                </c:pt>
                <c:pt idx="6">
                  <c:v>#N/A</c:v>
                </c:pt>
                <c:pt idx="7">
                  <c:v>0.06</c:v>
                </c:pt>
                <c:pt idx="8">
                  <c:v>#N/A</c:v>
                </c:pt>
                <c:pt idx="9">
                  <c:v>0.08</c:v>
                </c:pt>
              </c:numCache>
            </c:numRef>
          </c:val>
          <c:extLst>
            <c:ext xmlns:c16="http://schemas.microsoft.com/office/drawing/2014/chart" uri="{C3380CC4-5D6E-409C-BE32-E72D297353CC}">
              <c16:uniqueId val="{00000002-9F9F-4B09-B9F6-62592F83F0E2}"/>
            </c:ext>
          </c:extLst>
        </c:ser>
        <c:ser>
          <c:idx val="3"/>
          <c:order val="3"/>
          <c:tx>
            <c:strRef>
              <c:f>データシート!$A$30</c:f>
              <c:strCache>
                <c:ptCount val="1"/>
                <c:pt idx="0">
                  <c:v>丸森町農業集落排水事業特別会計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0.12</c:v>
                </c:pt>
                <c:pt idx="4">
                  <c:v>#N/A</c:v>
                </c:pt>
                <c:pt idx="5">
                  <c:v>0.09</c:v>
                </c:pt>
                <c:pt idx="6">
                  <c:v>#N/A</c:v>
                </c:pt>
                <c:pt idx="7">
                  <c:v>0.56000000000000005</c:v>
                </c:pt>
                <c:pt idx="8">
                  <c:v>#N/A</c:v>
                </c:pt>
                <c:pt idx="9">
                  <c:v>0.36</c:v>
                </c:pt>
              </c:numCache>
            </c:numRef>
          </c:val>
          <c:extLst>
            <c:ext xmlns:c16="http://schemas.microsoft.com/office/drawing/2014/chart" uri="{C3380CC4-5D6E-409C-BE32-E72D297353CC}">
              <c16:uniqueId val="{00000003-9F9F-4B09-B9F6-62592F83F0E2}"/>
            </c:ext>
          </c:extLst>
        </c:ser>
        <c:ser>
          <c:idx val="4"/>
          <c:order val="4"/>
          <c:tx>
            <c:strRef>
              <c:f>データシート!$A$31</c:f>
              <c:strCache>
                <c:ptCount val="1"/>
                <c:pt idx="0">
                  <c:v>丸森町公共下水道事業特別会計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0.11</c:v>
                </c:pt>
                <c:pt idx="4">
                  <c:v>#N/A</c:v>
                </c:pt>
                <c:pt idx="5">
                  <c:v>0.14000000000000001</c:v>
                </c:pt>
                <c:pt idx="6">
                  <c:v>#N/A</c:v>
                </c:pt>
                <c:pt idx="7">
                  <c:v>0.36</c:v>
                </c:pt>
                <c:pt idx="8">
                  <c:v>#N/A</c:v>
                </c:pt>
                <c:pt idx="9">
                  <c:v>0.44</c:v>
                </c:pt>
              </c:numCache>
            </c:numRef>
          </c:val>
          <c:extLst>
            <c:ext xmlns:c16="http://schemas.microsoft.com/office/drawing/2014/chart" uri="{C3380CC4-5D6E-409C-BE32-E72D297353CC}">
              <c16:uniqueId val="{00000004-9F9F-4B09-B9F6-62592F83F0E2}"/>
            </c:ext>
          </c:extLst>
        </c:ser>
        <c:ser>
          <c:idx val="5"/>
          <c:order val="5"/>
          <c:tx>
            <c:strRef>
              <c:f>データシート!$A$32</c:f>
              <c:strCache>
                <c:ptCount val="1"/>
                <c:pt idx="0">
                  <c:v>丸森町介護保険特別会計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0.82</c:v>
                </c:pt>
                <c:pt idx="2">
                  <c:v>#N/A</c:v>
                </c:pt>
                <c:pt idx="3">
                  <c:v>0.68</c:v>
                </c:pt>
                <c:pt idx="4">
                  <c:v>#N/A</c:v>
                </c:pt>
                <c:pt idx="5">
                  <c:v>0.51</c:v>
                </c:pt>
                <c:pt idx="6">
                  <c:v>#N/A</c:v>
                </c:pt>
                <c:pt idx="7">
                  <c:v>1.0900000000000001</c:v>
                </c:pt>
                <c:pt idx="8">
                  <c:v>#N/A</c:v>
                </c:pt>
                <c:pt idx="9">
                  <c:v>1.26</c:v>
                </c:pt>
              </c:numCache>
            </c:numRef>
          </c:val>
          <c:extLst>
            <c:ext xmlns:c16="http://schemas.microsoft.com/office/drawing/2014/chart" uri="{C3380CC4-5D6E-409C-BE32-E72D297353CC}">
              <c16:uniqueId val="{00000005-9F9F-4B09-B9F6-62592F83F0E2}"/>
            </c:ext>
          </c:extLst>
        </c:ser>
        <c:ser>
          <c:idx val="6"/>
          <c:order val="6"/>
          <c:tx>
            <c:strRef>
              <c:f>データシート!$A$33</c:f>
              <c:strCache>
                <c:ptCount val="1"/>
                <c:pt idx="0">
                  <c:v>丸森町国民健康保険特別会計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c:v>
                </c:pt>
                <c:pt idx="2">
                  <c:v>#N/A</c:v>
                </c:pt>
                <c:pt idx="3">
                  <c:v>1.08</c:v>
                </c:pt>
                <c:pt idx="4">
                  <c:v>#N/A</c:v>
                </c:pt>
                <c:pt idx="5">
                  <c:v>1.51</c:v>
                </c:pt>
                <c:pt idx="6">
                  <c:v>#N/A</c:v>
                </c:pt>
                <c:pt idx="7">
                  <c:v>1.92</c:v>
                </c:pt>
                <c:pt idx="8">
                  <c:v>#N/A</c:v>
                </c:pt>
                <c:pt idx="9">
                  <c:v>2.09</c:v>
                </c:pt>
              </c:numCache>
            </c:numRef>
          </c:val>
          <c:extLst>
            <c:ext xmlns:c16="http://schemas.microsoft.com/office/drawing/2014/chart" uri="{C3380CC4-5D6E-409C-BE32-E72D297353CC}">
              <c16:uniqueId val="{00000006-9F9F-4B09-B9F6-62592F83F0E2}"/>
            </c:ext>
          </c:extLst>
        </c:ser>
        <c:ser>
          <c:idx val="7"/>
          <c:order val="7"/>
          <c:tx>
            <c:strRef>
              <c:f>データシート!$A$34</c:f>
              <c:strCache>
                <c:ptCount val="1"/>
                <c:pt idx="0">
                  <c:v>丸森町水道事業会計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7.43</c:v>
                </c:pt>
                <c:pt idx="2">
                  <c:v>#N/A</c:v>
                </c:pt>
                <c:pt idx="3">
                  <c:v>7.51</c:v>
                </c:pt>
                <c:pt idx="4">
                  <c:v>#N/A</c:v>
                </c:pt>
                <c:pt idx="5">
                  <c:v>4.0599999999999996</c:v>
                </c:pt>
                <c:pt idx="6">
                  <c:v>#N/A</c:v>
                </c:pt>
                <c:pt idx="7">
                  <c:v>3.77</c:v>
                </c:pt>
                <c:pt idx="8">
                  <c:v>#N/A</c:v>
                </c:pt>
                <c:pt idx="9">
                  <c:v>3.08</c:v>
                </c:pt>
              </c:numCache>
            </c:numRef>
          </c:val>
          <c:extLst>
            <c:ext xmlns:c16="http://schemas.microsoft.com/office/drawing/2014/chart" uri="{C3380CC4-5D6E-409C-BE32-E72D297353CC}">
              <c16:uniqueId val="{00000007-9F9F-4B09-B9F6-62592F83F0E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6.93</c:v>
                </c:pt>
                <c:pt idx="2">
                  <c:v>#N/A</c:v>
                </c:pt>
                <c:pt idx="3">
                  <c:v>6.28</c:v>
                </c:pt>
                <c:pt idx="4">
                  <c:v>#N/A</c:v>
                </c:pt>
                <c:pt idx="5">
                  <c:v>57.56</c:v>
                </c:pt>
                <c:pt idx="6">
                  <c:v>#N/A</c:v>
                </c:pt>
                <c:pt idx="7">
                  <c:v>3.4</c:v>
                </c:pt>
                <c:pt idx="8">
                  <c:v>#N/A</c:v>
                </c:pt>
                <c:pt idx="9">
                  <c:v>5.01</c:v>
                </c:pt>
              </c:numCache>
            </c:numRef>
          </c:val>
          <c:extLst>
            <c:ext xmlns:c16="http://schemas.microsoft.com/office/drawing/2014/chart" uri="{C3380CC4-5D6E-409C-BE32-E72D297353CC}">
              <c16:uniqueId val="{00000008-9F9F-4B09-B9F6-62592F83F0E2}"/>
            </c:ext>
          </c:extLst>
        </c:ser>
        <c:ser>
          <c:idx val="9"/>
          <c:order val="9"/>
          <c:tx>
            <c:strRef>
              <c:f>データシート!$A$36</c:f>
              <c:strCache>
                <c:ptCount val="1"/>
                <c:pt idx="0">
                  <c:v>丸森町病院事業会計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7.58</c:v>
                </c:pt>
                <c:pt idx="2">
                  <c:v>#N/A</c:v>
                </c:pt>
                <c:pt idx="3">
                  <c:v>6.83</c:v>
                </c:pt>
                <c:pt idx="4">
                  <c:v>#N/A</c:v>
                </c:pt>
                <c:pt idx="5">
                  <c:v>3.07</c:v>
                </c:pt>
                <c:pt idx="6">
                  <c:v>#N/A</c:v>
                </c:pt>
                <c:pt idx="7">
                  <c:v>5.53</c:v>
                </c:pt>
                <c:pt idx="8">
                  <c:v>#N/A</c:v>
                </c:pt>
                <c:pt idx="9">
                  <c:v>7.21</c:v>
                </c:pt>
              </c:numCache>
            </c:numRef>
          </c:val>
          <c:extLst>
            <c:ext xmlns:c16="http://schemas.microsoft.com/office/drawing/2014/chart" uri="{C3380CC4-5D6E-409C-BE32-E72D297353CC}">
              <c16:uniqueId val="{00000009-9F9F-4B09-B9F6-62592F83F0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944</c:v>
                </c:pt>
                <c:pt idx="5">
                  <c:v>942</c:v>
                </c:pt>
                <c:pt idx="8">
                  <c:v>878</c:v>
                </c:pt>
                <c:pt idx="11">
                  <c:v>877</c:v>
                </c:pt>
                <c:pt idx="14">
                  <c:v>839</c:v>
                </c:pt>
              </c:numCache>
            </c:numRef>
          </c:val>
          <c:extLst>
            <c:ext xmlns:c16="http://schemas.microsoft.com/office/drawing/2014/chart" uri="{C3380CC4-5D6E-409C-BE32-E72D297353CC}">
              <c16:uniqueId val="{00000000-F4C1-485B-88F2-B11782D72A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F4C1-485B-88F2-B11782D72A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4</c:v>
                </c:pt>
                <c:pt idx="6">
                  <c:v>3</c:v>
                </c:pt>
                <c:pt idx="9">
                  <c:v>2</c:v>
                </c:pt>
                <c:pt idx="12">
                  <c:v>1</c:v>
                </c:pt>
              </c:numCache>
            </c:numRef>
          </c:val>
          <c:extLst>
            <c:ext xmlns:c16="http://schemas.microsoft.com/office/drawing/2014/chart" uri="{C3380CC4-5D6E-409C-BE32-E72D297353CC}">
              <c16:uniqueId val="{00000002-F4C1-485B-88F2-B11782D72A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c:v>
                </c:pt>
                <c:pt idx="3">
                  <c:v>17</c:v>
                </c:pt>
                <c:pt idx="6">
                  <c:v>19</c:v>
                </c:pt>
                <c:pt idx="9">
                  <c:v>29</c:v>
                </c:pt>
                <c:pt idx="12">
                  <c:v>27</c:v>
                </c:pt>
              </c:numCache>
            </c:numRef>
          </c:val>
          <c:extLst>
            <c:ext xmlns:c16="http://schemas.microsoft.com/office/drawing/2014/chart" uri="{C3380CC4-5D6E-409C-BE32-E72D297353CC}">
              <c16:uniqueId val="{00000003-F4C1-485B-88F2-B11782D72A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429</c:v>
                </c:pt>
                <c:pt idx="3">
                  <c:v>532</c:v>
                </c:pt>
                <c:pt idx="6">
                  <c:v>448</c:v>
                </c:pt>
                <c:pt idx="9">
                  <c:v>371</c:v>
                </c:pt>
                <c:pt idx="12">
                  <c:v>344</c:v>
                </c:pt>
              </c:numCache>
            </c:numRef>
          </c:val>
          <c:extLst>
            <c:ext xmlns:c16="http://schemas.microsoft.com/office/drawing/2014/chart" uri="{C3380CC4-5D6E-409C-BE32-E72D297353CC}">
              <c16:uniqueId val="{00000004-F4C1-485B-88F2-B11782D72A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C1-485B-88F2-B11782D72A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C1-485B-88F2-B11782D72A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968</c:v>
                </c:pt>
                <c:pt idx="3">
                  <c:v>938</c:v>
                </c:pt>
                <c:pt idx="6">
                  <c:v>872</c:v>
                </c:pt>
                <c:pt idx="9">
                  <c:v>877</c:v>
                </c:pt>
                <c:pt idx="12">
                  <c:v>820</c:v>
                </c:pt>
              </c:numCache>
            </c:numRef>
          </c:val>
          <c:extLst>
            <c:ext xmlns:c16="http://schemas.microsoft.com/office/drawing/2014/chart" uri="{C3380CC4-5D6E-409C-BE32-E72D297353CC}">
              <c16:uniqueId val="{00000007-F4C1-485B-88F2-B11782D72A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472</c:v>
                </c:pt>
                <c:pt idx="2">
                  <c:v>#N/A</c:v>
                </c:pt>
                <c:pt idx="3">
                  <c:v>#N/A</c:v>
                </c:pt>
                <c:pt idx="4">
                  <c:v>549</c:v>
                </c:pt>
                <c:pt idx="5">
                  <c:v>#N/A</c:v>
                </c:pt>
                <c:pt idx="6">
                  <c:v>#N/A</c:v>
                </c:pt>
                <c:pt idx="7">
                  <c:v>464</c:v>
                </c:pt>
                <c:pt idx="8">
                  <c:v>#N/A</c:v>
                </c:pt>
                <c:pt idx="9">
                  <c:v>#N/A</c:v>
                </c:pt>
                <c:pt idx="10">
                  <c:v>403</c:v>
                </c:pt>
                <c:pt idx="11">
                  <c:v>#N/A</c:v>
                </c:pt>
                <c:pt idx="12">
                  <c:v>#N/A</c:v>
                </c:pt>
                <c:pt idx="13">
                  <c:v>354</c:v>
                </c:pt>
                <c:pt idx="14">
                  <c:v>#N/A</c:v>
                </c:pt>
              </c:numCache>
            </c:numRef>
          </c:val>
          <c:smooth val="0"/>
          <c:extLst>
            <c:ext xmlns:c16="http://schemas.microsoft.com/office/drawing/2014/chart" uri="{C3380CC4-5D6E-409C-BE32-E72D297353CC}">
              <c16:uniqueId val="{00000008-F4C1-485B-88F2-B11782D72A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7727</c:v>
                </c:pt>
                <c:pt idx="5">
                  <c:v>7291</c:v>
                </c:pt>
                <c:pt idx="8">
                  <c:v>7636</c:v>
                </c:pt>
                <c:pt idx="11">
                  <c:v>9490</c:v>
                </c:pt>
                <c:pt idx="14">
                  <c:v>9681</c:v>
                </c:pt>
              </c:numCache>
            </c:numRef>
          </c:val>
          <c:extLst>
            <c:ext xmlns:c16="http://schemas.microsoft.com/office/drawing/2014/chart" uri="{C3380CC4-5D6E-409C-BE32-E72D297353CC}">
              <c16:uniqueId val="{00000000-D3EE-40E4-A008-8941AD9005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c:v>
                </c:pt>
                <c:pt idx="5">
                  <c:v>15</c:v>
                </c:pt>
                <c:pt idx="8">
                  <c:v>27</c:v>
                </c:pt>
                <c:pt idx="11">
                  <c:v>196</c:v>
                </c:pt>
                <c:pt idx="14">
                  <c:v>218</c:v>
                </c:pt>
              </c:numCache>
            </c:numRef>
          </c:val>
          <c:extLst>
            <c:ext xmlns:c16="http://schemas.microsoft.com/office/drawing/2014/chart" uri="{C3380CC4-5D6E-409C-BE32-E72D297353CC}">
              <c16:uniqueId val="{00000001-D3EE-40E4-A008-8941AD9005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2714</c:v>
                </c:pt>
                <c:pt idx="5">
                  <c:v>2591</c:v>
                </c:pt>
                <c:pt idx="8">
                  <c:v>2887</c:v>
                </c:pt>
                <c:pt idx="11">
                  <c:v>4898</c:v>
                </c:pt>
                <c:pt idx="14">
                  <c:v>5003</c:v>
                </c:pt>
              </c:numCache>
            </c:numRef>
          </c:val>
          <c:extLst>
            <c:ext xmlns:c16="http://schemas.microsoft.com/office/drawing/2014/chart" uri="{C3380CC4-5D6E-409C-BE32-E72D297353CC}">
              <c16:uniqueId val="{00000002-D3EE-40E4-A008-8941AD9005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EE-40E4-A008-8941AD9005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EE-40E4-A008-8941AD9005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EE-40E4-A008-8941AD9005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1866</c:v>
                </c:pt>
                <c:pt idx="3">
                  <c:v>1700</c:v>
                </c:pt>
                <c:pt idx="6">
                  <c:v>1652</c:v>
                </c:pt>
                <c:pt idx="9">
                  <c:v>1563</c:v>
                </c:pt>
                <c:pt idx="12">
                  <c:v>1513</c:v>
                </c:pt>
              </c:numCache>
            </c:numRef>
          </c:val>
          <c:extLst>
            <c:ext xmlns:c16="http://schemas.microsoft.com/office/drawing/2014/chart" uri="{C3380CC4-5D6E-409C-BE32-E72D297353CC}">
              <c16:uniqueId val="{00000006-D3EE-40E4-A008-8941AD9005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274</c:v>
                </c:pt>
                <c:pt idx="3">
                  <c:v>264</c:v>
                </c:pt>
                <c:pt idx="6">
                  <c:v>260</c:v>
                </c:pt>
                <c:pt idx="9">
                  <c:v>261</c:v>
                </c:pt>
                <c:pt idx="12">
                  <c:v>300</c:v>
                </c:pt>
              </c:numCache>
            </c:numRef>
          </c:val>
          <c:extLst>
            <c:ext xmlns:c16="http://schemas.microsoft.com/office/drawing/2014/chart" uri="{C3380CC4-5D6E-409C-BE32-E72D297353CC}">
              <c16:uniqueId val="{00000007-D3EE-40E4-A008-8941AD9005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3033</c:v>
                </c:pt>
                <c:pt idx="3">
                  <c:v>3255</c:v>
                </c:pt>
                <c:pt idx="6">
                  <c:v>3183</c:v>
                </c:pt>
                <c:pt idx="9">
                  <c:v>2992</c:v>
                </c:pt>
                <c:pt idx="12">
                  <c:v>2460</c:v>
                </c:pt>
              </c:numCache>
            </c:numRef>
          </c:val>
          <c:extLst>
            <c:ext xmlns:c16="http://schemas.microsoft.com/office/drawing/2014/chart" uri="{C3380CC4-5D6E-409C-BE32-E72D297353CC}">
              <c16:uniqueId val="{00000008-D3EE-40E4-A008-8941AD9005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c:v>
                </c:pt>
                <c:pt idx="3">
                  <c:v>4</c:v>
                </c:pt>
                <c:pt idx="6">
                  <c:v>3</c:v>
                </c:pt>
                <c:pt idx="9">
                  <c:v>1</c:v>
                </c:pt>
                <c:pt idx="12">
                  <c:v>0</c:v>
                </c:pt>
              </c:numCache>
            </c:numRef>
          </c:val>
          <c:extLst>
            <c:ext xmlns:c16="http://schemas.microsoft.com/office/drawing/2014/chart" uri="{C3380CC4-5D6E-409C-BE32-E72D297353CC}">
              <c16:uniqueId val="{00000009-D3EE-40E4-A008-8941AD9005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7951</c:v>
                </c:pt>
                <c:pt idx="3">
                  <c:v>8050</c:v>
                </c:pt>
                <c:pt idx="6">
                  <c:v>9066</c:v>
                </c:pt>
                <c:pt idx="9">
                  <c:v>10123</c:v>
                </c:pt>
                <c:pt idx="12">
                  <c:v>10846</c:v>
                </c:pt>
              </c:numCache>
            </c:numRef>
          </c:val>
          <c:extLst>
            <c:ext xmlns:c16="http://schemas.microsoft.com/office/drawing/2014/chart" uri="{C3380CC4-5D6E-409C-BE32-E72D297353CC}">
              <c16:uniqueId val="{0000000A-D3EE-40E4-A008-8941AD9005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2671</c:v>
                </c:pt>
                <c:pt idx="2">
                  <c:v>#N/A</c:v>
                </c:pt>
                <c:pt idx="3">
                  <c:v>#N/A</c:v>
                </c:pt>
                <c:pt idx="4">
                  <c:v>3377</c:v>
                </c:pt>
                <c:pt idx="5">
                  <c:v>#N/A</c:v>
                </c:pt>
                <c:pt idx="6">
                  <c:v>#N/A</c:v>
                </c:pt>
                <c:pt idx="7">
                  <c:v>3615</c:v>
                </c:pt>
                <c:pt idx="8">
                  <c:v>#N/A</c:v>
                </c:pt>
                <c:pt idx="9">
                  <c:v>#N/A</c:v>
                </c:pt>
                <c:pt idx="10">
                  <c:v>355</c:v>
                </c:pt>
                <c:pt idx="11">
                  <c:v>#N/A</c:v>
                </c:pt>
                <c:pt idx="12">
                  <c:v>#N/A</c:v>
                </c:pt>
                <c:pt idx="13">
                  <c:v>217</c:v>
                </c:pt>
                <c:pt idx="14">
                  <c:v>#N/A</c:v>
                </c:pt>
              </c:numCache>
            </c:numRef>
          </c:val>
          <c:smooth val="0"/>
          <c:extLst>
            <c:ext xmlns:c16="http://schemas.microsoft.com/office/drawing/2014/chart" uri="{C3380CC4-5D6E-409C-BE32-E72D297353CC}">
              <c16:uniqueId val="{0000000B-D3EE-40E4-A008-8941AD9005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1357</c:v>
                </c:pt>
                <c:pt idx="1">
                  <c:v>2009</c:v>
                </c:pt>
                <c:pt idx="2">
                  <c:v>1769</c:v>
                </c:pt>
              </c:numCache>
            </c:numRef>
          </c:val>
          <c:extLst>
            <c:ext xmlns:c16="http://schemas.microsoft.com/office/drawing/2014/chart" uri="{C3380CC4-5D6E-409C-BE32-E72D297353CC}">
              <c16:uniqueId val="{00000000-B317-42C8-BF92-64911CF6C8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460</c:v>
                </c:pt>
                <c:pt idx="1">
                  <c:v>1800</c:v>
                </c:pt>
                <c:pt idx="2">
                  <c:v>1857</c:v>
                </c:pt>
              </c:numCache>
            </c:numRef>
          </c:val>
          <c:extLst>
            <c:ext xmlns:c16="http://schemas.microsoft.com/office/drawing/2014/chart" uri="{C3380CC4-5D6E-409C-BE32-E72D297353CC}">
              <c16:uniqueId val="{00000001-B317-42C8-BF92-64911CF6C8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483</c:v>
                </c:pt>
                <c:pt idx="1">
                  <c:v>491</c:v>
                </c:pt>
                <c:pt idx="2">
                  <c:v>702</c:v>
                </c:pt>
              </c:numCache>
            </c:numRef>
          </c:val>
          <c:extLst>
            <c:ext xmlns:c16="http://schemas.microsoft.com/office/drawing/2014/chart" uri="{C3380CC4-5D6E-409C-BE32-E72D297353CC}">
              <c16:uniqueId val="{00000002-B317-42C8-BF92-64911CF6C8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{4AECAD08-58F5-4461-A758-04851C449677}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42E-49D9-87C6-81BFB3C00F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{C9E4A609-AB20-4430-8766-3F8FCBDBD0CD}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2E-49D9-87C6-81BFB3C00F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{666B6C76-79C8-4969-AC12-460315D4440F}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2E-49D9-87C6-81BFB3C00F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{D243EB32-A563-4A59-B0E0-F795411F93EB}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2E-49D9-87C6-81BFB3C00F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{93F30468-8FCC-43A0-8773-F193A3C3892F}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2E-49D9-87C6-81BFB3C00FE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{CC0E5F70-5BA8-49E4-99E4-3C735D312A34}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42E-49D9-87C6-81BFB3C00FE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{0161BAB3-730A-4AA0-BA09-0225A6CDC493}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42E-49D9-87C6-81BFB3C00FE3}"/>
                </c:ext>
              </c:extLst>
            </c:dLbl>
            <c:dLbl>
              <c:idx val="24"/>
              <c:layout>
                <c:manualLayout>
                  <c:x val="-4.5538669966447891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{0DD5650A-5D3A-401D-ABAB-BF506F0FE89A}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42E-49D9-87C6-81BFB3C00FE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{785F63E2-C339-469A-BF9B-2C929703C5AD}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42E-49D9-87C6-81BFB3C00F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60.1</c:v>
                </c:pt>
                <c:pt idx="16">
                  <c:v>61.6</c:v>
                </c:pt>
                <c:pt idx="24">
                  <c:v>62.1</c:v>
                </c:pt>
                <c:pt idx="32">
                  <c:v>65.2</c:v>
                </c:pt>
              </c:numCache>
            </c:numRef>
          </c:xVal>
          <c:yVal>
            <c:numRef>
              <c:f>公会計指標分析・財政指標組合せ分析表!$BP$51:$DC$51</c:f>
              <c:numCache>
                <c:formatCode>#,##0.0;"▲ "#,##0.0</c:formatCode>
                <c:ptCount val="40"/>
                <c:pt idx="0">
                  <c:v>64</c:v>
                </c:pt>
                <c:pt idx="8">
                  <c:v>80.099999999999994</c:v>
                </c:pt>
                <c:pt idx="16">
                  <c:v>87.4</c:v>
                </c:pt>
                <c:pt idx="24">
                  <c:v>8.1</c:v>
                </c:pt>
                <c:pt idx="32">
                  <c:v>4.7</c:v>
                </c:pt>
              </c:numCache>
            </c:numRef>
          </c:yVal>
          <c:smooth val="0"/>
          <c:extLst>
            <c:ext xmlns:c16="http://schemas.microsoft.com/office/drawing/2014/chart" uri="{C3380CC4-5D6E-409C-BE32-E72D297353CC}">
              <c16:uniqueId val="{00000009-342E-49D9-87C6-81BFB3C00F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{9A6BC0B8-D5B5-4207-83A5-A8AD93F852BD}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42E-49D9-87C6-81BFB3C00F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{E6B5C899-059B-44EE-BF30-4D205317D3B3}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2E-49D9-87C6-81BFB3C00F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{8D6A7C34-50D1-4003-B32E-70EE03688157}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2E-49D9-87C6-81BFB3C00F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{DC37DAB6-DF89-47A7-82F7-B690FD2178A0}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2E-49D9-87C6-81BFB3C00F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{102D02B2-A6FC-42CC-B03F-192F3E31766B}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2E-49D9-87C6-81BFB3C00FE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{513ED44B-53CE-49D7-B91C-38CFF7B9D92F}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42E-49D9-87C6-81BFB3C00FE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{7B36932B-D819-489C-877A-4292BFAE9B33}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42E-49D9-87C6-81BFB3C00FE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{EE8ACDDD-420C-47A5-8C68-53F8AC7AFC31}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42E-49D9-87C6-81BFB3C00FE3}"/>
                </c:ext>
              </c:extLst>
            </c:dLbl>
            <c:dLbl>
              <c:idx val="32"/>
              <c:layout>
                <c:manualLayout>
                  <c:x val="-1.8492831334020431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{87CA7B33-D3B0-447A-9826-84EA8C945895}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42E-49D9-87C6-81BFB3C00F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342E-49D9-87C6-81BFB3C00FE3}"/>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{5F3B19D1-351B-4046-B202-ECBE60F7FDAE}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AC6-443F-B901-735D4DC349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{4765E2AF-FA03-442D-868A-982D3B6CECB1}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C6-443F-B901-735D4DC349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{ECDBB622-B2C5-4A03-833D-A004CD8AEDD5}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C6-443F-B901-735D4DC349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{96FE8B9D-7B99-4E0B-9C4F-406072B75A84}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C6-443F-B901-735D4DC349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{790FAB3E-5924-4237-A60A-9D01F590B6F4}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C6-443F-B901-735D4DC349AF}"/>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{E3530E2B-76C5-4721-9C6E-52B1DF5E1B04}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AC6-443F-B901-735D4DC349A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{E8AC1FD2-4F52-4D13-85A2-F9AFE749105D}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AC6-443F-B901-735D4DC349A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{CA30EE23-3392-4E82-BEC7-C7AEDA244304}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AC6-443F-B901-735D4DC349A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{9C6D86C8-C388-4B7A-BEEB-6C9B8E44FED2}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AC6-443F-B901-735D4DC349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11.4</c:v>
                </c:pt>
                <c:pt idx="16">
                  <c:v>11.8</c:v>
                </c:pt>
                <c:pt idx="24">
                  <c:v>11.1</c:v>
                </c:pt>
                <c:pt idx="32">
                  <c:v>9.3000000000000007</c:v>
                </c:pt>
              </c:numCache>
            </c:numRef>
          </c:xVal>
          <c:yVal>
            <c:numRef>
              <c:f>公会計指標分析・財政指標組合せ分析表!$BP$73:$DC$73</c:f>
              <c:numCache>
                <c:formatCode>#,##0.0;"▲ "#,##0.0</c:formatCode>
                <c:ptCount val="40"/>
                <c:pt idx="0">
                  <c:v>64</c:v>
                </c:pt>
                <c:pt idx="8">
                  <c:v>80.099999999999994</c:v>
                </c:pt>
                <c:pt idx="16">
                  <c:v>87.4</c:v>
                </c:pt>
                <c:pt idx="24">
                  <c:v>8.1</c:v>
                </c:pt>
                <c:pt idx="32">
                  <c:v>4.7</c:v>
                </c:pt>
              </c:numCache>
            </c:numRef>
          </c:yVal>
          <c:smooth val="0"/>
          <c:extLst>
            <c:ext xmlns:c16="http://schemas.microsoft.com/office/drawing/2014/chart" uri="{C3380CC4-5D6E-409C-BE32-E72D297353CC}">
              <c16:uniqueId val="{00000009-2AC6-443F-B901-735D4DC349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{68AD1AC8-FBEC-461B-9124-401B36041116}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AC6-443F-B901-735D4DC349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{E203AF58-4406-47E4-B282-9414E172536E}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C6-443F-B901-735D4DC349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{4859BFDB-BBA2-4BD6-8E06-8E4412EA1DB6}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C6-443F-B901-735D4DC349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{3673D060-21E3-4EF3-BC4D-D35FFAB089C5}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C6-443F-B901-735D4DC349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{B0A29031-DBF8-4444-8B09-33EAA37D2AB5}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C6-443F-B901-735D4DC349AF}"/>
                </c:ext>
              </c:extLst>
            </c:dLbl>
            <c:dLbl>
              <c:idx val="8"/>
              <c:layout>
                <c:manualLayout>
                  <c:x val="-2.5234563816980492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{0A5E496B-93A2-4D13-A1EB-9114D37D10AE}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AC6-443F-B901-735D4DC349AF}"/>
                </c:ext>
              </c:extLst>
            </c:dLbl>
            <c:dLbl>
              <c:idx val="16"/>
              <c:layout>
                <c:manualLayout>
                  <c:x val="-3.803377052720572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{61511579-6FF5-4185-B95A-0A34746C8470}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AC6-443F-B901-735D4DC349A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{1290BBBF-7AA4-446A-B882-9D06FA9772D1}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AC6-443F-B901-735D4DC349A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{F2578D4B-91E2-4C6E-98C0-0D9CFEB065AA}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AC6-443F-B901-735D4DC349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2AC6-443F-B901-735D4DC349AF}"/>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元利償還金は年々減少傾向である。</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と</a:t>
          </a:r>
          <a:r>
            <a:rPr kumimoji="1" lang="en-US" altLang="ja-JP" sz="1200">
              <a:latin typeface="ＭＳ ゴシック" pitchFamily="49" charset="-128"/>
              <a:ea typeface="ＭＳ ゴシック" pitchFamily="49" charset="-128"/>
            </a:rPr>
            <a:t>R3</a:t>
          </a:r>
          <a:r>
            <a:rPr kumimoji="1" lang="ja-JP" altLang="en-US" sz="1200">
              <a:latin typeface="ＭＳ ゴシック" pitchFamily="49" charset="-128"/>
              <a:ea typeface="ＭＳ ゴシック" pitchFamily="49" charset="-128"/>
            </a:rPr>
            <a:t>を比較しても約</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百万円の減となった。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要因として、</a:t>
          </a:r>
          <a:r>
            <a:rPr kumimoji="1" lang="en-US" altLang="ja-JP" sz="1200">
              <a:latin typeface="ＭＳ ゴシック" pitchFamily="49" charset="-128"/>
              <a:ea typeface="ＭＳ ゴシック" pitchFamily="49" charset="-128"/>
            </a:rPr>
            <a:t>H12</a:t>
          </a:r>
          <a:r>
            <a:rPr kumimoji="1" lang="ja-JP" altLang="en-US" sz="1200">
              <a:latin typeface="ＭＳ ゴシック" pitchFamily="49" charset="-128"/>
              <a:ea typeface="ＭＳ ゴシック" pitchFamily="49" charset="-128"/>
            </a:rPr>
            <a:t>借入及び</a:t>
          </a:r>
          <a:r>
            <a:rPr kumimoji="1" lang="en-US" altLang="ja-JP" sz="1200">
              <a:latin typeface="ＭＳ ゴシック" pitchFamily="49" charset="-128"/>
              <a:ea typeface="ＭＳ ゴシック" pitchFamily="49" charset="-128"/>
            </a:rPr>
            <a:t>H23</a:t>
          </a:r>
          <a:r>
            <a:rPr kumimoji="1" lang="ja-JP" altLang="en-US" sz="1200">
              <a:latin typeface="ＭＳ ゴシック" pitchFamily="49" charset="-128"/>
              <a:ea typeface="ＭＳ ゴシック" pitchFamily="49" charset="-128"/>
            </a:rPr>
            <a:t>年借入の地方道路整備事業債の償還終了により約</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百万円の減が挙げられる。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a:t>
          </a:r>
          <a:r>
            <a:rPr kumimoji="1" lang="en-US" altLang="ja-JP" sz="1200">
              <a:latin typeface="ＭＳ ゴシック" pitchFamily="49" charset="-128"/>
              <a:ea typeface="ＭＳ ゴシック" pitchFamily="49" charset="-128"/>
            </a:rPr>
            <a:t>H20</a:t>
          </a:r>
          <a:r>
            <a:rPr kumimoji="1" lang="ja-JP" altLang="en-US" sz="1200">
              <a:latin typeface="ＭＳ ゴシック" pitchFamily="49" charset="-128"/>
              <a:ea typeface="ＭＳ ゴシック" pitchFamily="49" charset="-128"/>
            </a:rPr>
            <a:t>年に借入れた過疎対策事業債の償還終了による約</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百万円の減が挙げられる。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の元利償還金に対する繰入金については、過去５年間で最小値となったが、これには水道事業会計の建設事業に対する一般会計からの繰出金の動向が影響を与えている。平成２８年度開始の水道未普及対策に係る建設事業費が事業の進捗により縮減していくのに伴い、一般会計から水道事業会計への繰出金も減少している（</a:t>
          </a:r>
          <a:r>
            <a:rPr kumimoji="1" lang="en-US" altLang="ja-JP" sz="1200">
              <a:latin typeface="ＭＳ ゴシック" pitchFamily="49" charset="-128"/>
              <a:ea typeface="ＭＳ ゴシック" pitchFamily="49" charset="-128"/>
            </a:rPr>
            <a:t>H28:13,900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41,500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H30:133,500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R1</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80,000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R2:55,900</a:t>
          </a:r>
          <a:r>
            <a:rPr kumimoji="1" lang="ja-JP" altLang="en-US" sz="1200">
              <a:latin typeface="ＭＳ ゴシック" pitchFamily="49" charset="-128"/>
              <a:ea typeface="ＭＳ ゴシック" pitchFamily="49" charset="-128"/>
            </a:rPr>
            <a:t>千円　</a:t>
          </a:r>
          <a:r>
            <a:rPr kumimoji="1" lang="en-US" altLang="ja-JP" sz="1200">
              <a:latin typeface="ＭＳ ゴシック" pitchFamily="49" charset="-128"/>
              <a:ea typeface="ＭＳ ゴシック" pitchFamily="49" charset="-128"/>
            </a:rPr>
            <a:t>R3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14,600</a:t>
          </a:r>
          <a:r>
            <a:rPr kumimoji="1" lang="ja-JP" altLang="en-US" sz="1200">
              <a:latin typeface="ＭＳ ゴシック" pitchFamily="49" charset="-128"/>
              <a:ea typeface="ＭＳ ゴシック" pitchFamily="49" charset="-128"/>
            </a:rPr>
            <a:t>千円）。その結果、公営企業債の元利償還金に対する繰入金も水道未普及対策に係る繰出金の増減とおおむね比例しながら減少している。</a:t>
          </a:r>
        </a:p>
        <a:p>
          <a:r>
            <a:rPr kumimoji="1" lang="ja-JP" altLang="en-US" sz="1200">
              <a:latin typeface="ＭＳ ゴシック" pitchFamily="49" charset="-128"/>
              <a:ea typeface="ＭＳ ゴシック" pitchFamily="49" charset="-128"/>
            </a:rPr>
            <a:t>　</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百万円の減となった。要因としては、充当可能財源の増が挙げられるが、増要因となっている「地方交付税の追加交付」・「新型コロナウイルス感染症対策地方税減収補塡特別交付金」は単年度収入であることが考えられるため、一時的な数値の減少であることが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今後、東日本台風関連の地方債の増加が考えられるが、交付税措置率が高いため将来負担比率分子への影響は小さいと考えられる。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しかし、関連地方債の公営住宅建設事業債については、交付税措置がなく借入額・償還額とも多額となることが考えられるため、将来負担比率の分子は悪化していくと考えられる。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宮城県丸森町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基金全体残高と比較して、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28,712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千円の増となり微増となった。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332,643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1,768,942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千円となった。取崩額が増額となった要因としては、東日本台風による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災害復旧工事の歳入予定額が減額となったこと，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月地震により、予算計上必要となったが、災害発生時期が３月中旬であったことから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地方債を充当することができず、財源がなかったため取崩額が多額となったことが挙げられる。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・積立額については，今後行う子育て支援対策のため、その他特定目的基金の子育て支援対策推進基金へ約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千円の収支剰余金の積立を行った。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その結果基金全体としては微増となったと考えられる。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までは連年災による特別交付税の増が見込まれ、また災害復旧事業の施越実施分の国庫支出金の収入も見込まれる。これらの収入と全体収支の過不足を勘案しながら、積立て又は取崩しを行う。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・子育て支援対策推進基金：子育て支援対策を推進することにより、町内の若者定住と地域の活性化を図る。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・地域福祉基金：社会福祉事業の振興及び地域の保健福祉の推進。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・定住促進基金：定住促進住宅の整備充実を図る。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・長寿社会対策基金：地域における福祉活動の促進、快適な生活環境の形成等、本格的な高齢化社会の到来に対応した施策を推進し、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地域の振興と住民福祉の向上を図る。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・ふるさと応援基金：企業版ふるさと納税を、寄附者の意向に沿った事業に活用し、特色のある魅力的なまちづくりを推進する。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・子育て支援対策推進基金：今後の子育て支援対策事業のため、収支剰余金の積立を行った。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・地域福祉基金：例年に引き続き、緊急通報システム委託料に充当するため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・定住促進基金：住宅管理経費と使用料等の収入の差額を起債の償還金に充当した金額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・長寿社会対策基金：基金利子の積立てのみ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創設基金。寄付金額のうち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実施事業へ充当した残額を積立てたもの。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・子育て支援対策推進基金：積立の今後の予定なし　取崩については、認定こども園へ派遣する保育士の人件費に充てるため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・地域福祉基金：緊急通報システム委託料に充当するため、今後も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については使用料等で収支が図れたことから、取崩しの予定はない。今後も、収支に応じて取崩しを行う。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・長寿社会対策基金：現状では具体的な活用見込みはないが、今後、基金の目的に則した事業の実施に際し、特定財源が無い場合は活用を図る。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・ふるさと応援基金：積立については、寄附額の全額の積立てと充当事業の請差分の積戻しを予定。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事業への充当は、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の積立てによる基金残高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より取崩しして充当する。今後も、事業実施のために適切に取崩しを実施する。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・減要因：東日本台風による災害復旧工事の歳入予定額が減額となった。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月地震により、災害復旧事業の予算化が必要となったが、災害発生時期が３月中旬であったことから地方債を充当することができず、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すべて一般財源で賄う必要があったため、取崩額が多額となった。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まで特別交付税の連年災が交付されるため、例年より多くの特別交付税が交付されるが、全体収支の過不足を勘案しながら積立て又は取崩しを行う。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・増要因：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月に地方交付税の追加交付があった「臨時財政対策債償還基金費」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56,985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・積立：今後の予定なし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から始まる災害対策債を筆頭とした東日本台風関連地方債の償還が始まり次第、多額の取崩額が必要となる見込みである。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より災害公営住宅の建設及び町営住宅の建替事業を実施しており、当該事業費から国庫支出金を控除した町負担分については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地方債を充当する予定であることから、公債費はこれまで以上に嵩むと考える。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当該地方債の元利償還金には交付税措置がないため、住宅使用料収入を勘案したうえで、必要に応じて取崩額の増を検討する必要がある。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12,534
12,375
273.30
16,115,016
15,404,154
271,862
5,424,830
11,080,755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有形固定資産減価償却率の推移の程度は、類似団体よりも高い水準にある。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人口減少等</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関係により有形固定資産を新設していない現状にあるため今後はさらに差が開くものとみている。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公共施設個別施設計画を令和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年度に策定し、令和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年度には公共施設総合管理計画を改定した。それらの計画を基に施設の維持管理を適切に進めていく。</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82338</xdr:rowOff>
    </xdr:from>
    <xdr:to>
      <xdr:col>23</xdr:col>
      <xdr:colOff>136525</xdr:colOff>
      <xdr:row>32</xdr:row>
      <xdr:rowOff>12488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60765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147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21590</xdr:rowOff>
    </xdr:from>
    <xdr:to>
      <xdr:col>23</xdr:col>
      <xdr:colOff>85725</xdr:colOff>
      <xdr:row>31</xdr:row>
      <xdr:rowOff>133138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108065"/>
          <a:ext cx="711200" cy="1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124248</xdr:rowOff>
    </xdr:from>
    <xdr:to>
      <xdr:col>15</xdr:col>
      <xdr:colOff>187325</xdr:colOff>
      <xdr:row>31</xdr:row>
      <xdr:rowOff>54398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xdr:rowOff>
    </xdr:from>
    <xdr:to>
      <xdr:col>19</xdr:col>
      <xdr:colOff>136525</xdr:colOff>
      <xdr:row>31</xdr:row>
      <xdr:rowOff>21590</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609007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70273</xdr:rowOff>
    </xdr:from>
    <xdr:to>
      <xdr:col>11</xdr:col>
      <xdr:colOff>187325</xdr:colOff>
      <xdr:row>31</xdr:row>
      <xdr:rowOff>423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121073</xdr:rowOff>
    </xdr:from>
    <xdr:to>
      <xdr:col>15</xdr:col>
      <xdr:colOff>136525</xdr:colOff>
      <xdr:row>31</xdr:row>
      <xdr:rowOff>3598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603609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59478</xdr:rowOff>
    </xdr:from>
    <xdr:to>
      <xdr:col>7</xdr:col>
      <xdr:colOff>187325</xdr:colOff>
      <xdr:row>30</xdr:row>
      <xdr:rowOff>161078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110278</xdr:rowOff>
    </xdr:from>
    <xdr:to>
      <xdr:col>11</xdr:col>
      <xdr:colOff>136525</xdr:colOff>
      <xdr:row>30</xdr:row>
      <xdr:rowOff>121073</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602530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67327</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63517</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45525</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16950</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債務償還比率は前年度から</a:t>
          </a:r>
          <a:r>
            <a:rPr kumimoji="1" lang="en-US" altLang="ja-JP" sz="1100">
              <a:solidFill>
                <a:sysClr val="windowText" lastClr="000000"/>
              </a:solidFill>
              <a:effectLst/>
              <a:latin typeface="+mn-lt"/>
              <a:ea typeface="+mn-ea"/>
              <a:cs typeface="+mn-cs"/>
            </a:rPr>
            <a:t>86.1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したものの疑似団体よりも高い水準にある。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数値の変動については、令和元年東日本台風の影響により地方債の発行が増加しているものの特別交付税の交付により充当可能財源が増加しているため大きく悪化していないものと考えられる。</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88293</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831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137382</xdr:rowOff>
    </xdr:from>
    <xdr:to>
      <xdr:col>76</xdr:col>
      <xdr:colOff>73025</xdr:colOff>
      <xdr:row>31</xdr:row>
      <xdr:rowOff>67532</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0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115809</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603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120841</xdr:rowOff>
    </xdr:from>
    <xdr:to>
      <xdr:col>72</xdr:col>
      <xdr:colOff>123825</xdr:colOff>
      <xdr:row>32</xdr:row>
      <xdr:rowOff>50991</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20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16732</xdr:rowOff>
    </xdr:from>
    <xdr:to>
      <xdr:col>76</xdr:col>
      <xdr:colOff>22225</xdr:colOff>
      <xdr:row>32</xdr:row>
      <xdr:rowOff>191</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6103207"/>
          <a:ext cx="711200" cy="15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95303</xdr:rowOff>
    </xdr:from>
    <xdr:to>
      <xdr:col>68</xdr:col>
      <xdr:colOff>123825</xdr:colOff>
      <xdr:row>33</xdr:row>
      <xdr:rowOff>25453</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3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191</xdr:rowOff>
    </xdr:from>
    <xdr:to>
      <xdr:col>72</xdr:col>
      <xdr:colOff>73025</xdr:colOff>
      <xdr:row>32</xdr:row>
      <xdr:rowOff>146103</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6258116"/>
          <a:ext cx="762000" cy="14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124259</xdr:rowOff>
    </xdr:from>
    <xdr:to>
      <xdr:col>64</xdr:col>
      <xdr:colOff>123825</xdr:colOff>
      <xdr:row>32</xdr:row>
      <xdr:rowOff>54409</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2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3609</xdr:rowOff>
    </xdr:from>
    <xdr:to>
      <xdr:col>68</xdr:col>
      <xdr:colOff>73025</xdr:colOff>
      <xdr:row>32</xdr:row>
      <xdr:rowOff>146103</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6261534"/>
          <a:ext cx="762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132895</xdr:rowOff>
    </xdr:from>
    <xdr:to>
      <xdr:col>60</xdr:col>
      <xdr:colOff>123825</xdr:colOff>
      <xdr:row>32</xdr:row>
      <xdr:rowOff>63045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2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3609</xdr:rowOff>
    </xdr:from>
    <xdr:to>
      <xdr:col>64</xdr:col>
      <xdr:colOff>73025</xdr:colOff>
      <xdr:row>32</xdr:row>
      <xdr:rowOff>12245</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98300" y="6261534"/>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63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49706</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96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56723</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97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59569</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63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67518</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598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16580</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44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45536</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630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79572</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99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12,534
12,375
273.30
16,115,016
15,404,154
271,862
5,424,830
11,080,755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144797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132080</xdr:rowOff>
    </xdr:from>
    <xdr:to>
      <xdr:col>20</xdr:col>
      <xdr:colOff>38100</xdr:colOff>
      <xdr:row>38</xdr:row>
      <xdr:rowOff>62230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xdr:rowOff>
    </xdr:from>
    <xdr:to>
      <xdr:col>24</xdr:col>
      <xdr:colOff>63500</xdr:colOff>
      <xdr:row>38</xdr:row>
      <xdr:rowOff>45720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265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105410</xdr:rowOff>
    </xdr:from>
    <xdr:to>
      <xdr:col>15</xdr:col>
      <xdr:colOff>101600</xdr:colOff>
      <xdr:row>38</xdr:row>
      <xdr:rowOff>35560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11430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998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76835</xdr:rowOff>
    </xdr:from>
    <xdr:to>
      <xdr:col>10</xdr:col>
      <xdr:colOff>165100</xdr:colOff>
      <xdr:row>38</xdr:row>
      <xdr:rowOff>6985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127635</xdr:rowOff>
    </xdr:from>
    <xdr:to>
      <xdr:col>15</xdr:col>
      <xdr:colOff>50800</xdr:colOff>
      <xdr:row>37</xdr:row>
      <xdr:rowOff>156210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712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46355</xdr:rowOff>
    </xdr:from>
    <xdr:to>
      <xdr:col>6</xdr:col>
      <xdr:colOff>38100</xdr:colOff>
      <xdr:row>37</xdr:row>
      <xdr:rowOff>147955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97155</xdr:rowOff>
    </xdr:from>
    <xdr:to>
      <xdr:col>10</xdr:col>
      <xdr:colOff>114300</xdr:colOff>
      <xdr:row>37</xdr:row>
      <xdr:rowOff>127635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408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78757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139082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588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161703</xdr:rowOff>
    </xdr:from>
    <xdr:to>
      <xdr:col>55</xdr:col>
      <xdr:colOff>50800</xdr:colOff>
      <xdr:row>38</xdr:row>
      <xdr:rowOff>91853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50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13130</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35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10503</xdr:rowOff>
    </xdr:from>
    <xdr:to>
      <xdr:col>50</xdr:col>
      <xdr:colOff>165100</xdr:colOff>
      <xdr:row>38</xdr:row>
      <xdr:rowOff>112103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5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41053</xdr:rowOff>
    </xdr:from>
    <xdr:to>
      <xdr:col>55</xdr:col>
      <xdr:colOff>0</xdr:colOff>
      <xdr:row>38</xdr:row>
      <xdr:rowOff>61303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556153"/>
          <a:ext cx="8382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35763</xdr:rowOff>
    </xdr:from>
    <xdr:to>
      <xdr:col>46</xdr:col>
      <xdr:colOff>38100</xdr:colOff>
      <xdr:row>38</xdr:row>
      <xdr:rowOff>137363</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5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61303</xdr:rowOff>
    </xdr:from>
    <xdr:to>
      <xdr:col>50</xdr:col>
      <xdr:colOff>114300</xdr:colOff>
      <xdr:row>38</xdr:row>
      <xdr:rowOff>86563</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576403"/>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52908</xdr:rowOff>
    </xdr:from>
    <xdr:to>
      <xdr:col>41</xdr:col>
      <xdr:colOff>101600</xdr:colOff>
      <xdr:row>38</xdr:row>
      <xdr:rowOff>154508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5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86563</xdr:rowOff>
    </xdr:from>
    <xdr:to>
      <xdr:col>45</xdr:col>
      <xdr:colOff>177800</xdr:colOff>
      <xdr:row>38</xdr:row>
      <xdr:rowOff>103708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60166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65539</xdr:rowOff>
    </xdr:from>
    <xdr:to>
      <xdr:col>36</xdr:col>
      <xdr:colOff>165100</xdr:colOff>
      <xdr:row>38</xdr:row>
      <xdr:rowOff>167139</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58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103708</xdr:rowOff>
    </xdr:from>
    <xdr:to>
      <xdr:col>41</xdr:col>
      <xdr:colOff>50800</xdr:colOff>
      <xdr:row>38</xdr:row>
      <xdr:rowOff>116339</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618808"/>
          <a:ext cx="889000" cy="1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7752</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29792</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39603</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48156</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128630</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30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153890</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3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171035</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3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12215</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3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25944</xdr:rowOff>
    </xdr:from>
    <xdr:to>
      <xdr:col>24</xdr:col>
      <xdr:colOff>114300</xdr:colOff>
      <xdr:row>60</xdr:row>
      <xdr:rowOff>127544</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48821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16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169635</xdr:rowOff>
    </xdr:from>
    <xdr:to>
      <xdr:col>20</xdr:col>
      <xdr:colOff>38100</xdr:colOff>
      <xdr:row>60</xdr:row>
      <xdr:rowOff>99785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48985</xdr:rowOff>
    </xdr:from>
    <xdr:to>
      <xdr:col>24</xdr:col>
      <xdr:colOff>63500</xdr:colOff>
      <xdr:row>60</xdr:row>
      <xdr:rowOff>76744</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33598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163104</xdr:rowOff>
    </xdr:from>
    <xdr:to>
      <xdr:col>15</xdr:col>
      <xdr:colOff>101600</xdr:colOff>
      <xdr:row>60</xdr:row>
      <xdr:rowOff>93254</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42454</xdr:rowOff>
    </xdr:from>
    <xdr:to>
      <xdr:col>19</xdr:col>
      <xdr:colOff>177800</xdr:colOff>
      <xdr:row>60</xdr:row>
      <xdr:rowOff>48985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3294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16328</xdr:rowOff>
    </xdr:from>
    <xdr:to>
      <xdr:col>15</xdr:col>
      <xdr:colOff>50800</xdr:colOff>
      <xdr:row>60</xdr:row>
      <xdr:rowOff>42454</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3033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109220</xdr:rowOff>
    </xdr:from>
    <xdr:to>
      <xdr:col>6</xdr:col>
      <xdr:colOff>38100</xdr:colOff>
      <xdr:row>60</xdr:row>
      <xdr:rowOff>39370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160020</xdr:rowOff>
    </xdr:from>
    <xdr:to>
      <xdr:col>10</xdr:col>
      <xdr:colOff>114300</xdr:colOff>
      <xdr:row>60</xdr:row>
      <xdr:rowOff>16328</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2755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116312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109781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55897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51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105846</xdr:rowOff>
    </xdr:from>
    <xdr:to>
      <xdr:col>55</xdr:col>
      <xdr:colOff>50800</xdr:colOff>
      <xdr:row>63</xdr:row>
      <xdr:rowOff>35996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73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84273</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71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114933</xdr:rowOff>
    </xdr:from>
    <xdr:to>
      <xdr:col>50</xdr:col>
      <xdr:colOff>165100</xdr:colOff>
      <xdr:row>63</xdr:row>
      <xdr:rowOff>45083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74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156646</xdr:rowOff>
    </xdr:from>
    <xdr:to>
      <xdr:col>55</xdr:col>
      <xdr:colOff>0</xdr:colOff>
      <xdr:row>62</xdr:row>
      <xdr:rowOff>165733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0786546"/>
          <a:ext cx="8382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131359</xdr:rowOff>
    </xdr:from>
    <xdr:to>
      <xdr:col>46</xdr:col>
      <xdr:colOff>38100</xdr:colOff>
      <xdr:row>63</xdr:row>
      <xdr:rowOff>61509</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7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165733</xdr:rowOff>
    </xdr:from>
    <xdr:to>
      <xdr:col>50</xdr:col>
      <xdr:colOff>114300</xdr:colOff>
      <xdr:row>63</xdr:row>
      <xdr:rowOff>10709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10795633"/>
          <a:ext cx="88900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140187</xdr:rowOff>
    </xdr:from>
    <xdr:to>
      <xdr:col>41</xdr:col>
      <xdr:colOff>101600</xdr:colOff>
      <xdr:row>63</xdr:row>
      <xdr:rowOff>70337</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77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10709</xdr:rowOff>
    </xdr:from>
    <xdr:to>
      <xdr:col>45</xdr:col>
      <xdr:colOff>177800</xdr:colOff>
      <xdr:row>63</xdr:row>
      <xdr:rowOff>19537</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10812059"/>
          <a:ext cx="8890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146238</xdr:rowOff>
    </xdr:from>
    <xdr:to>
      <xdr:col>36</xdr:col>
      <xdr:colOff>165100</xdr:colOff>
      <xdr:row>63</xdr:row>
      <xdr:rowOff>76388</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77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19537</xdr:rowOff>
    </xdr:from>
    <xdr:to>
      <xdr:col>41</xdr:col>
      <xdr:colOff>50800</xdr:colOff>
      <xdr:row>63</xdr:row>
      <xdr:rowOff>25588</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72300" y="10820887"/>
          <a:ext cx="889000" cy="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130329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41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41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144641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4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4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36210</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27095" y="1083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52636</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50795" y="1085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61464</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61795" y="1086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67515</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672795" y="1086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154322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93980</xdr:rowOff>
    </xdr:from>
    <xdr:to>
      <xdr:col>20</xdr:col>
      <xdr:colOff>38100</xdr:colOff>
      <xdr:row>83</xdr:row>
      <xdr:rowOff>24130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144780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3797300" y="14114145"/>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55880</xdr:rowOff>
    </xdr:from>
    <xdr:to>
      <xdr:col>15</xdr:col>
      <xdr:colOff>101600</xdr:colOff>
      <xdr:row>82</xdr:row>
      <xdr:rowOff>157480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82</xdr:row>
      <xdr:rowOff>144780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165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106680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131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164464</xdr:rowOff>
    </xdr:from>
    <xdr:to>
      <xdr:col>6</xdr:col>
      <xdr:colOff>38100</xdr:colOff>
      <xdr:row>82</xdr:row>
      <xdr:rowOff>94614</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43814</xdr:rowOff>
    </xdr:from>
    <xdr:to>
      <xdr:col>10</xdr:col>
      <xdr:colOff>114300</xdr:colOff>
      <xdr:row>82</xdr:row>
      <xdr:rowOff>72389</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1027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15257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111141</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40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118974</xdr:rowOff>
    </xdr:from>
    <xdr:to>
      <xdr:col>55</xdr:col>
      <xdr:colOff>50800</xdr:colOff>
      <xdr:row>84</xdr:row>
      <xdr:rowOff>49124</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34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141851</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20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69596</xdr:rowOff>
    </xdr:from>
    <xdr:to>
      <xdr:col>50</xdr:col>
      <xdr:colOff>165100</xdr:colOff>
      <xdr:row>82</xdr:row>
      <xdr:rowOff>171196</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120396</xdr:rowOff>
    </xdr:from>
    <xdr:to>
      <xdr:col>55</xdr:col>
      <xdr:colOff>0</xdr:colOff>
      <xdr:row>83</xdr:row>
      <xdr:rowOff>169774</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9639300" y="14179296"/>
          <a:ext cx="8382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87427</xdr:rowOff>
    </xdr:from>
    <xdr:to>
      <xdr:col>46</xdr:col>
      <xdr:colOff>38100</xdr:colOff>
      <xdr:row>83</xdr:row>
      <xdr:rowOff>17577</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14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120396</xdr:rowOff>
    </xdr:from>
    <xdr:to>
      <xdr:col>50</xdr:col>
      <xdr:colOff>114300</xdr:colOff>
      <xdr:row>82</xdr:row>
      <xdr:rowOff>138227</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17929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102515</xdr:rowOff>
    </xdr:from>
    <xdr:to>
      <xdr:col>41</xdr:col>
      <xdr:colOff>101600</xdr:colOff>
      <xdr:row>83</xdr:row>
      <xdr:rowOff>32665</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1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138227</xdr:rowOff>
    </xdr:from>
    <xdr:to>
      <xdr:col>45</xdr:col>
      <xdr:colOff>177800</xdr:colOff>
      <xdr:row>82</xdr:row>
      <xdr:rowOff>153315</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197127"/>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118517</xdr:rowOff>
    </xdr:from>
    <xdr:to>
      <xdr:col>36</xdr:col>
      <xdr:colOff>165100</xdr:colOff>
      <xdr:row>83</xdr:row>
      <xdr:rowOff>48667</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153315</xdr:rowOff>
    </xdr:from>
    <xdr:to>
      <xdr:col>41</xdr:col>
      <xdr:colOff>50800</xdr:colOff>
      <xdr:row>82</xdr:row>
      <xdr:rowOff>169317</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21221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50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63568</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56253</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58996</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16273</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390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34104</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392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49192</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39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65194</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395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1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100-0000A5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100-0000A7010000}"/>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100-0000A9010000}"/>
            </a:ext>
          </a:extLst>
        </xdr:cNvPr>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115207</xdr:rowOff>
    </xdr:from>
    <xdr:to>
      <xdr:col>85</xdr:col>
      <xdr:colOff>177800</xdr:colOff>
      <xdr:row>41</xdr:row>
      <xdr:rowOff>45357</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62687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93634</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100-0000B5010000}"/>
            </a:ext>
          </a:extLst>
        </xdr:cNvPr>
        <xdr:cNvSpPr txBox="1"/>
      </xdr:nvSpPr>
      <xdr:spPr>
        <a:xfrm>
          <a:off x="16357600"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108676</xdr:rowOff>
    </xdr:from>
    <xdr:to>
      <xdr:col>81</xdr:col>
      <xdr:colOff>101600</xdr:colOff>
      <xdr:row>41</xdr:row>
      <xdr:rowOff>38826</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5430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159476</xdr:rowOff>
    </xdr:from>
    <xdr:to>
      <xdr:col>85</xdr:col>
      <xdr:colOff>127000</xdr:colOff>
      <xdr:row>40</xdr:row>
      <xdr:rowOff>166007</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5481300" y="701747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89081</xdr:rowOff>
    </xdr:from>
    <xdr:to>
      <xdr:col>76</xdr:col>
      <xdr:colOff>165100</xdr:colOff>
      <xdr:row>41</xdr:row>
      <xdr:rowOff>19231</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45415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139881</xdr:rowOff>
    </xdr:from>
    <xdr:to>
      <xdr:col>81</xdr:col>
      <xdr:colOff>50800</xdr:colOff>
      <xdr:row>40</xdr:row>
      <xdr:rowOff>159476</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4592300" y="69978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123372</xdr:rowOff>
    </xdr:from>
    <xdr:to>
      <xdr:col>72</xdr:col>
      <xdr:colOff>38100</xdr:colOff>
      <xdr:row>41</xdr:row>
      <xdr:rowOff>53522</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3652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139881</xdr:rowOff>
    </xdr:from>
    <xdr:to>
      <xdr:col>76</xdr:col>
      <xdr:colOff>114300</xdr:colOff>
      <xdr:row>41</xdr:row>
      <xdr:rowOff>2722</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flipV="1">
          <a:off x="13703300" y="699788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93980</xdr:rowOff>
    </xdr:from>
    <xdr:to>
      <xdr:col>67</xdr:col>
      <xdr:colOff>101600</xdr:colOff>
      <xdr:row>41</xdr:row>
      <xdr:rowOff>24130</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276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144780</xdr:rowOff>
    </xdr:from>
    <xdr:to>
      <xdr:col>71</xdr:col>
      <xdr:colOff>177800</xdr:colOff>
      <xdr:row>41</xdr:row>
      <xdr:rowOff>2722</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2814300" y="70027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29953</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52660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10358</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4389744" y="703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44649</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3500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15257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2611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1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100-0000DE010000}"/>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100-0000E0010000}"/>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100-0000E2010000}"/>
            </a:ext>
          </a:extLst>
        </xdr:cNvPr>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100-0000EE010000}"/>
            </a:ext>
          </a:extLst>
        </xdr:cNvPr>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44450</xdr:rowOff>
    </xdr:from>
    <xdr:to>
      <xdr:col>112</xdr:col>
      <xdr:colOff>38100</xdr:colOff>
      <xdr:row>40</xdr:row>
      <xdr:rowOff>146050</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21272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30480</xdr:rowOff>
    </xdr:from>
    <xdr:to>
      <xdr:col>116</xdr:col>
      <xdr:colOff>63500</xdr:colOff>
      <xdr:row>40</xdr:row>
      <xdr:rowOff>95250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21323300" y="68884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53975</xdr:rowOff>
    </xdr:from>
    <xdr:to>
      <xdr:col>107</xdr:col>
      <xdr:colOff>101600</xdr:colOff>
      <xdr:row>40</xdr:row>
      <xdr:rowOff>155575</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20383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95250</xdr:rowOff>
    </xdr:from>
    <xdr:to>
      <xdr:col>111</xdr:col>
      <xdr:colOff>177800</xdr:colOff>
      <xdr:row>40</xdr:row>
      <xdr:rowOff>104775</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20434300" y="6953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59690</xdr:rowOff>
    </xdr:from>
    <xdr:to>
      <xdr:col>102</xdr:col>
      <xdr:colOff>165100</xdr:colOff>
      <xdr:row>40</xdr:row>
      <xdr:rowOff>161290</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9494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104775</xdr:rowOff>
    </xdr:from>
    <xdr:to>
      <xdr:col>107</xdr:col>
      <xdr:colOff>50800</xdr:colOff>
      <xdr:row>40</xdr:row>
      <xdr:rowOff>110490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19545300" y="69627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65405</xdr:rowOff>
    </xdr:from>
    <xdr:to>
      <xdr:col>98</xdr:col>
      <xdr:colOff>38100</xdr:colOff>
      <xdr:row>40</xdr:row>
      <xdr:rowOff>167005</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8605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110490</xdr:rowOff>
    </xdr:from>
    <xdr:to>
      <xdr:col>102</xdr:col>
      <xdr:colOff>114300</xdr:colOff>
      <xdr:row>40</xdr:row>
      <xdr:rowOff>116205</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18656300" y="69684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137177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10757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146702</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0199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152417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9310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158132</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8421427" y="701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1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100-00001802000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100-00001A020000}"/>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100-00001C020000}"/>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6268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45737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100-000028020000}"/>
            </a:ext>
          </a:extLst>
        </xdr:cNvPr>
        <xdr:cNvSpPr txBox="1"/>
      </xdr:nvSpPr>
      <xdr:spPr>
        <a:xfrm>
          <a:off x="16357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105410</xdr:rowOff>
    </xdr:from>
    <xdr:to>
      <xdr:col>81</xdr:col>
      <xdr:colOff>101600</xdr:colOff>
      <xdr:row>61</xdr:row>
      <xdr:rowOff>35560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5430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118110</xdr:rowOff>
    </xdr:from>
    <xdr:to>
      <xdr:col>85</xdr:col>
      <xdr:colOff>127000</xdr:colOff>
      <xdr:row>60</xdr:row>
      <xdr:rowOff>156210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5481300" y="104051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78740</xdr:rowOff>
    </xdr:from>
    <xdr:to>
      <xdr:col>76</xdr:col>
      <xdr:colOff>165100</xdr:colOff>
      <xdr:row>61</xdr:row>
      <xdr:rowOff>8890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4541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129540</xdr:rowOff>
    </xdr:from>
    <xdr:to>
      <xdr:col>81</xdr:col>
      <xdr:colOff>50800</xdr:colOff>
      <xdr:row>60</xdr:row>
      <xdr:rowOff>156210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4592300" y="104165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652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108585</xdr:rowOff>
    </xdr:from>
    <xdr:to>
      <xdr:col>76</xdr:col>
      <xdr:colOff>114300</xdr:colOff>
      <xdr:row>60</xdr:row>
      <xdr:rowOff>129540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3703300" y="103955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48260</xdr:rowOff>
    </xdr:from>
    <xdr:to>
      <xdr:col>67</xdr:col>
      <xdr:colOff>101600</xdr:colOff>
      <xdr:row>60</xdr:row>
      <xdr:rowOff>149860</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763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99060</xdr:rowOff>
    </xdr:from>
    <xdr:to>
      <xdr:col>71</xdr:col>
      <xdr:colOff>177800</xdr:colOff>
      <xdr:row>60</xdr:row>
      <xdr:rowOff>108585</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814300" y="103860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26687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100-000035020000}"/>
            </a:ext>
          </a:extLst>
        </xdr:cNvPr>
        <xdr:cNvSpPr txBox="1"/>
      </xdr:nvSpPr>
      <xdr:spPr>
        <a:xfrm>
          <a:off x="15266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100-000036020000}"/>
            </a:ext>
          </a:extLst>
        </xdr:cNvPr>
        <xdr:cNvSpPr txBox="1"/>
      </xdr:nvSpPr>
      <xdr:spPr>
        <a:xfrm>
          <a:off x="14389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140987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11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1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100-000053020000}"/>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a:extLst>
            <a:ext uri="{FF2B5EF4-FFF2-40B4-BE49-F238E27FC236}">
              <a16:creationId xmlns:a16="http://schemas.microsoft.com/office/drawing/2014/main" id="{00000000-0008-0000-0100-000055020000}"/>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100-000057020000}"/>
            </a:ext>
          </a:extLst>
        </xdr:cNvPr>
        <xdr:cNvSpPr txBox="1"/>
      </xdr:nvSpPr>
      <xdr:spPr>
        <a:xfrm>
          <a:off x="22199600" y="106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127998</xdr:rowOff>
    </xdr:from>
    <xdr:to>
      <xdr:col>116</xdr:col>
      <xdr:colOff>114300</xdr:colOff>
      <xdr:row>62</xdr:row>
      <xdr:rowOff>58148</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2110700" y="105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150875</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100-000063020000}"/>
            </a:ext>
          </a:extLst>
        </xdr:cNvPr>
        <xdr:cNvSpPr txBox="1"/>
      </xdr:nvSpPr>
      <xdr:spPr>
        <a:xfrm>
          <a:off x="22199600" y="1043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56152</xdr:rowOff>
    </xdr:from>
    <xdr:to>
      <xdr:col>112</xdr:col>
      <xdr:colOff>38100</xdr:colOff>
      <xdr:row>62</xdr:row>
      <xdr:rowOff>157752</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1272500" y="106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7348</xdr:rowOff>
    </xdr:from>
    <xdr:to>
      <xdr:col>116</xdr:col>
      <xdr:colOff>63500</xdr:colOff>
      <xdr:row>62</xdr:row>
      <xdr:rowOff>106952</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1323300" y="10637248"/>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73461</xdr:rowOff>
    </xdr:from>
    <xdr:to>
      <xdr:col>107</xdr:col>
      <xdr:colOff>101600</xdr:colOff>
      <xdr:row>63</xdr:row>
      <xdr:rowOff>3611</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0383500" y="1070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106952</xdr:rowOff>
    </xdr:from>
    <xdr:to>
      <xdr:col>111</xdr:col>
      <xdr:colOff>177800</xdr:colOff>
      <xdr:row>62</xdr:row>
      <xdr:rowOff>124261</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20434300" y="10736852"/>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82441</xdr:rowOff>
    </xdr:from>
    <xdr:to>
      <xdr:col>102</xdr:col>
      <xdr:colOff>165100</xdr:colOff>
      <xdr:row>63</xdr:row>
      <xdr:rowOff>12591</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9494500" y="107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124261</xdr:rowOff>
    </xdr:from>
    <xdr:to>
      <xdr:col>107</xdr:col>
      <xdr:colOff>50800</xdr:colOff>
      <xdr:row>62</xdr:row>
      <xdr:rowOff>133241</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9545300" y="10754161"/>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67092</xdr:rowOff>
    </xdr:from>
    <xdr:to>
      <xdr:col>98</xdr:col>
      <xdr:colOff>38100</xdr:colOff>
      <xdr:row>62</xdr:row>
      <xdr:rowOff>168692</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8605500" y="1069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117892</xdr:rowOff>
    </xdr:from>
    <xdr:to>
      <xdr:col>102</xdr:col>
      <xdr:colOff>114300</xdr:colOff>
      <xdr:row>62</xdr:row>
      <xdr:rowOff>133241</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656300" y="10747792"/>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162432</xdr:rowOff>
    </xdr:from>
    <xdr:ext cx="469744" cy="259045"/>
    <xdr:sp macro="" textlink="">
      <xdr:nvSpPr>
        <xdr:cNvPr id="620" name="n_1aveValue【学校施設】&#10;一人当たり面積">
          <a:extLst>
            <a:ext uri="{FF2B5EF4-FFF2-40B4-BE49-F238E27FC236}">
              <a16:creationId xmlns:a16="http://schemas.microsoft.com/office/drawing/2014/main" id="{00000000-0008-0000-0100-00006C020000}"/>
            </a:ext>
          </a:extLst>
        </xdr:cNvPr>
        <xdr:cNvSpPr txBox="1"/>
      </xdr:nvSpPr>
      <xdr:spPr>
        <a:xfrm>
          <a:off x="21075727" y="107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621" name="n_2aveValue【学校施設】&#10;一人当たり面積">
          <a:extLst>
            <a:ext uri="{FF2B5EF4-FFF2-40B4-BE49-F238E27FC236}">
              <a16:creationId xmlns:a16="http://schemas.microsoft.com/office/drawing/2014/main" id="{00000000-0008-0000-0100-00006D020000}"/>
            </a:ext>
          </a:extLst>
        </xdr:cNvPr>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622" name="n_3aveValue【学校施設】&#10;一人当たり面積">
          <a:extLst>
            <a:ext uri="{FF2B5EF4-FFF2-40B4-BE49-F238E27FC236}">
              <a16:creationId xmlns:a16="http://schemas.microsoft.com/office/drawing/2014/main" id="{00000000-0008-0000-0100-00006E020000}"/>
            </a:ext>
          </a:extLst>
        </xdr:cNvPr>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623" name="n_4aveValue【学校施設】&#10;一人当たり面積">
          <a:extLst>
            <a:ext uri="{FF2B5EF4-FFF2-40B4-BE49-F238E27FC236}">
              <a16:creationId xmlns:a16="http://schemas.microsoft.com/office/drawing/2014/main" id="{00000000-0008-0000-0100-00006F020000}"/>
            </a:ext>
          </a:extLst>
        </xdr:cNvPr>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2829</xdr:rowOff>
    </xdr:from>
    <xdr:ext cx="469744" cy="259045"/>
    <xdr:sp macro="" textlink="">
      <xdr:nvSpPr>
        <xdr:cNvPr id="624" name="n_1mainValue【学校施設】&#10;一人当たり面積">
          <a:extLst>
            <a:ext uri="{FF2B5EF4-FFF2-40B4-BE49-F238E27FC236}">
              <a16:creationId xmlns:a16="http://schemas.microsoft.com/office/drawing/2014/main" id="{00000000-0008-0000-0100-000070020000}"/>
            </a:ext>
          </a:extLst>
        </xdr:cNvPr>
        <xdr:cNvSpPr txBox="1"/>
      </xdr:nvSpPr>
      <xdr:spPr>
        <a:xfrm>
          <a:off x="21075727" y="1046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166188</xdr:rowOff>
    </xdr:from>
    <xdr:ext cx="469744" cy="259045"/>
    <xdr:sp macro="" textlink="">
      <xdr:nvSpPr>
        <xdr:cNvPr id="625" name="n_2mainValue【学校施設】&#10;一人当たり面積">
          <a:extLst>
            <a:ext uri="{FF2B5EF4-FFF2-40B4-BE49-F238E27FC236}">
              <a16:creationId xmlns:a16="http://schemas.microsoft.com/office/drawing/2014/main" id="{00000000-0008-0000-0100-000071020000}"/>
            </a:ext>
          </a:extLst>
        </xdr:cNvPr>
        <xdr:cNvSpPr txBox="1"/>
      </xdr:nvSpPr>
      <xdr:spPr>
        <a:xfrm>
          <a:off x="20199427" y="1079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3718</xdr:rowOff>
    </xdr:from>
    <xdr:ext cx="469744" cy="259045"/>
    <xdr:sp macro="" textlink="">
      <xdr:nvSpPr>
        <xdr:cNvPr id="626" name="n_3mainValue【学校施設】&#10;一人当たり面積">
          <a:extLst>
            <a:ext uri="{FF2B5EF4-FFF2-40B4-BE49-F238E27FC236}">
              <a16:creationId xmlns:a16="http://schemas.microsoft.com/office/drawing/2014/main" id="{00000000-0008-0000-0100-000072020000}"/>
            </a:ext>
          </a:extLst>
        </xdr:cNvPr>
        <xdr:cNvSpPr txBox="1"/>
      </xdr:nvSpPr>
      <xdr:spPr>
        <a:xfrm>
          <a:off x="19310427" y="108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13769</xdr:rowOff>
    </xdr:from>
    <xdr:ext cx="469744" cy="259045"/>
    <xdr:sp macro="" textlink="">
      <xdr:nvSpPr>
        <xdr:cNvPr id="627" name="n_4mainValue【学校施設】&#10;一人当たり面積">
          <a:extLst>
            <a:ext uri="{FF2B5EF4-FFF2-40B4-BE49-F238E27FC236}">
              <a16:creationId xmlns:a16="http://schemas.microsoft.com/office/drawing/2014/main" id="{00000000-0008-0000-0100-000073020000}"/>
            </a:ext>
          </a:extLst>
        </xdr:cNvPr>
        <xdr:cNvSpPr txBox="1"/>
      </xdr:nvSpPr>
      <xdr:spPr>
        <a:xfrm>
          <a:off x="18421427" y="1047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1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100-00008C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100-00008E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54627</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100-000090020000}"/>
            </a:ext>
          </a:extLst>
        </xdr:cNvPr>
        <xdr:cNvSpPr txBox="1"/>
      </xdr:nvSpPr>
      <xdr:spPr>
        <a:xfrm>
          <a:off x="16357600" y="14113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6268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1270</xdr:rowOff>
    </xdr:from>
    <xdr:to>
      <xdr:col>76</xdr:col>
      <xdr:colOff>165100</xdr:colOff>
      <xdr:row>83</xdr:row>
      <xdr:rowOff>102870</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4541500" y="14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73661</xdr:rowOff>
    </xdr:from>
    <xdr:to>
      <xdr:col>72</xdr:col>
      <xdr:colOff>38100</xdr:colOff>
      <xdr:row>83</xdr:row>
      <xdr:rowOff>3811</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3652500" y="141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93980</xdr:rowOff>
    </xdr:from>
    <xdr:to>
      <xdr:col>67</xdr:col>
      <xdr:colOff>101600</xdr:colOff>
      <xdr:row>83</xdr:row>
      <xdr:rowOff>24130</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2763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88900</xdr:rowOff>
    </xdr:from>
    <xdr:to>
      <xdr:col>85</xdr:col>
      <xdr:colOff>177800</xdr:colOff>
      <xdr:row>84</xdr:row>
      <xdr:rowOff>19050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6268700" y="1431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67327</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100-00009C020000}"/>
            </a:ext>
          </a:extLst>
        </xdr:cNvPr>
        <xdr:cNvSpPr txBox="1"/>
      </xdr:nvSpPr>
      <xdr:spPr>
        <a:xfrm>
          <a:off x="16357600" y="1429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60961</xdr:rowOff>
    </xdr:from>
    <xdr:to>
      <xdr:col>81</xdr:col>
      <xdr:colOff>101600</xdr:colOff>
      <xdr:row>83</xdr:row>
      <xdr:rowOff>162561</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5430500" y="142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111761</xdr:rowOff>
    </xdr:from>
    <xdr:to>
      <xdr:col>85</xdr:col>
      <xdr:colOff>127000</xdr:colOff>
      <xdr:row>83</xdr:row>
      <xdr:rowOff>139700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5481300" y="14342111"/>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31750</xdr:rowOff>
    </xdr:from>
    <xdr:to>
      <xdr:col>76</xdr:col>
      <xdr:colOff>165100</xdr:colOff>
      <xdr:row>83</xdr:row>
      <xdr:rowOff>133350</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4541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82550</xdr:rowOff>
    </xdr:from>
    <xdr:to>
      <xdr:col>81</xdr:col>
      <xdr:colOff>50800</xdr:colOff>
      <xdr:row>83</xdr:row>
      <xdr:rowOff>111761</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4592300" y="1431290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27939</xdr:rowOff>
    </xdr:from>
    <xdr:to>
      <xdr:col>72</xdr:col>
      <xdr:colOff>38100</xdr:colOff>
      <xdr:row>83</xdr:row>
      <xdr:rowOff>129539</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3652500" y="1425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78739</xdr:rowOff>
    </xdr:from>
    <xdr:to>
      <xdr:col>76</xdr:col>
      <xdr:colOff>114300</xdr:colOff>
      <xdr:row>83</xdr:row>
      <xdr:rowOff>82550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3703300" y="14309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8889</xdr:rowOff>
    </xdr:from>
    <xdr:to>
      <xdr:col>67</xdr:col>
      <xdr:colOff>101600</xdr:colOff>
      <xdr:row>83</xdr:row>
      <xdr:rowOff>110489</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2763500" y="142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59689</xdr:rowOff>
    </xdr:from>
    <xdr:to>
      <xdr:col>71</xdr:col>
      <xdr:colOff>177800</xdr:colOff>
      <xdr:row>83</xdr:row>
      <xdr:rowOff>78739</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2814300" y="142900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119397</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400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20338</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390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40657</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153688</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100-0000A9020000}"/>
            </a:ext>
          </a:extLst>
        </xdr:cNvPr>
        <xdr:cNvSpPr txBox="1"/>
      </xdr:nvSpPr>
      <xdr:spPr>
        <a:xfrm>
          <a:off x="15266044" y="1438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124477</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100-0000AA020000}"/>
            </a:ext>
          </a:extLst>
        </xdr:cNvPr>
        <xdr:cNvSpPr txBox="1"/>
      </xdr:nvSpPr>
      <xdr:spPr>
        <a:xfrm>
          <a:off x="14389744" y="1435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120666</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100-0000AB020000}"/>
            </a:ext>
          </a:extLst>
        </xdr:cNvPr>
        <xdr:cNvSpPr txBox="1"/>
      </xdr:nvSpPr>
      <xdr:spPr>
        <a:xfrm>
          <a:off x="13500744" y="1435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101616</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100-0000AC020000}"/>
            </a:ext>
          </a:extLst>
        </xdr:cNvPr>
        <xdr:cNvSpPr txBox="1"/>
      </xdr:nvSpPr>
      <xdr:spPr>
        <a:xfrm>
          <a:off x="12611744" y="1433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1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22160864" y="1348358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100-0000C5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100-0000C7020000}"/>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158766</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100-0000C9020000}"/>
            </a:ext>
          </a:extLst>
        </xdr:cNvPr>
        <xdr:cNvSpPr txBox="1"/>
      </xdr:nvSpPr>
      <xdr:spPr>
        <a:xfrm>
          <a:off x="22199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2110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9494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18605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78739</xdr:rowOff>
    </xdr:from>
    <xdr:to>
      <xdr:col>116</xdr:col>
      <xdr:colOff>114300</xdr:colOff>
      <xdr:row>86</xdr:row>
      <xdr:rowOff>8889</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2110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165116</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100-0000D5020000}"/>
            </a:ext>
          </a:extLst>
        </xdr:cNvPr>
        <xdr:cNvSpPr txBox="1"/>
      </xdr:nvSpPr>
      <xdr:spPr>
        <a:xfrm>
          <a:off x="22199600" y="1456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129539</xdr:rowOff>
    </xdr:from>
    <xdr:to>
      <xdr:col>116</xdr:col>
      <xdr:colOff>63500</xdr:colOff>
      <xdr:row>85</xdr:row>
      <xdr:rowOff>133350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21323300" y="147027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86361</xdr:rowOff>
    </xdr:from>
    <xdr:to>
      <xdr:col>107</xdr:col>
      <xdr:colOff>101600</xdr:colOff>
      <xdr:row>86</xdr:row>
      <xdr:rowOff>16511</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20383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137161</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20434300" y="14706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137161</xdr:rowOff>
    </xdr:from>
    <xdr:to>
      <xdr:col>107</xdr:col>
      <xdr:colOff>50800</xdr:colOff>
      <xdr:row>85</xdr:row>
      <xdr:rowOff>140970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flipV="1">
          <a:off x="19545300" y="147104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93980</xdr:rowOff>
    </xdr:from>
    <xdr:to>
      <xdr:col>98</xdr:col>
      <xdr:colOff>38100</xdr:colOff>
      <xdr:row>86</xdr:row>
      <xdr:rowOff>24130</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8605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144780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flipV="1">
          <a:off x="18656300" y="14714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734" name="n_1aveValue【児童館】&#10;一人当たり面積">
          <a:extLst>
            <a:ext uri="{FF2B5EF4-FFF2-40B4-BE49-F238E27FC236}">
              <a16:creationId xmlns:a16="http://schemas.microsoft.com/office/drawing/2014/main" id="{00000000-0008-0000-0100-0000DE020000}"/>
            </a:ext>
          </a:extLst>
        </xdr:cNvPr>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735" name="n_2aveValue【児童館】&#10;一人当たり面積">
          <a:extLst>
            <a:ext uri="{FF2B5EF4-FFF2-40B4-BE49-F238E27FC236}">
              <a16:creationId xmlns:a16="http://schemas.microsoft.com/office/drawing/2014/main" id="{00000000-0008-0000-0100-0000DF020000}"/>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90188</xdr:rowOff>
    </xdr:from>
    <xdr:ext cx="469744" cy="259045"/>
    <xdr:sp macro="" textlink="">
      <xdr:nvSpPr>
        <xdr:cNvPr id="736" name="n_3aveValue【児童館】&#10;一人当たり面積">
          <a:extLst>
            <a:ext uri="{FF2B5EF4-FFF2-40B4-BE49-F238E27FC236}">
              <a16:creationId xmlns:a16="http://schemas.microsoft.com/office/drawing/2014/main" id="{00000000-0008-0000-0100-0000E0020000}"/>
            </a:ext>
          </a:extLst>
        </xdr:cNvPr>
        <xdr:cNvSpPr txBox="1"/>
      </xdr:nvSpPr>
      <xdr:spPr>
        <a:xfrm>
          <a:off x="19310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737" name="n_4aveValue【児童館】&#10;一人当たり面積">
          <a:extLst>
            <a:ext uri="{FF2B5EF4-FFF2-40B4-BE49-F238E27FC236}">
              <a16:creationId xmlns:a16="http://schemas.microsoft.com/office/drawing/2014/main" id="{00000000-0008-0000-0100-0000E1020000}"/>
            </a:ext>
          </a:extLst>
        </xdr:cNvPr>
        <xdr:cNvSpPr txBox="1"/>
      </xdr:nvSpPr>
      <xdr:spPr>
        <a:xfrm>
          <a:off x="18421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8" name="n_1mainValue【児童館】&#10;一人当たり面積">
          <a:extLst>
            <a:ext uri="{FF2B5EF4-FFF2-40B4-BE49-F238E27FC236}">
              <a16:creationId xmlns:a16="http://schemas.microsoft.com/office/drawing/2014/main" id="{00000000-0008-0000-0100-0000E2020000}"/>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7638</xdr:rowOff>
    </xdr:from>
    <xdr:ext cx="469744" cy="259045"/>
    <xdr:sp macro="" textlink="">
      <xdr:nvSpPr>
        <xdr:cNvPr id="739" name="n_2mainValue【児童館】&#10;一人当たり面積">
          <a:extLst>
            <a:ext uri="{FF2B5EF4-FFF2-40B4-BE49-F238E27FC236}">
              <a16:creationId xmlns:a16="http://schemas.microsoft.com/office/drawing/2014/main" id="{00000000-0008-0000-0100-0000E3020000}"/>
            </a:ext>
          </a:extLst>
        </xdr:cNvPr>
        <xdr:cNvSpPr txBox="1"/>
      </xdr:nvSpPr>
      <xdr:spPr>
        <a:xfrm>
          <a:off x="20199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740" name="n_3mainValue【児童館】&#10;一人当たり面積">
          <a:extLst>
            <a:ext uri="{FF2B5EF4-FFF2-40B4-BE49-F238E27FC236}">
              <a16:creationId xmlns:a16="http://schemas.microsoft.com/office/drawing/2014/main" id="{00000000-0008-0000-0100-0000E4020000}"/>
            </a:ext>
          </a:extLst>
        </xdr:cNvPr>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15257</xdr:rowOff>
    </xdr:from>
    <xdr:ext cx="469744" cy="259045"/>
    <xdr:sp macro="" textlink="">
      <xdr:nvSpPr>
        <xdr:cNvPr id="741" name="n_4mainValue【児童館】&#10;一人当たり面積">
          <a:extLst>
            <a:ext uri="{FF2B5EF4-FFF2-40B4-BE49-F238E27FC236}">
              <a16:creationId xmlns:a16="http://schemas.microsoft.com/office/drawing/2014/main" id="{00000000-0008-0000-0100-0000E5020000}"/>
            </a:ext>
          </a:extLst>
        </xdr:cNvPr>
        <xdr:cNvSpPr txBox="1"/>
      </xdr:nvSpPr>
      <xdr:spPr>
        <a:xfrm>
          <a:off x="18421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00000000-0008-0000-0100-0000F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有形固定資産減価償却率について、橋りょう・トンネルを除く全ての項目で類似団体よりも高い傾向にある。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中でも大きく乖離しているのは</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認定こども園・幼稚園・保育所</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であり、再編計画に併せて解体工事等も進んでいることから今後も乖離が進むものと考えられる。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また、ポイントが減少している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公営住宅</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については、令和元年東日本</a:t>
          </a:r>
          <a:r>
            <a:rPr kumimoji="1" lang="ja-JP" altLang="en-US" sz="1100">
              <a:solidFill>
                <a:sysClr val="windowText" lastClr="000000"/>
              </a:solidFill>
              <a:effectLst/>
              <a:latin typeface="+mn-lt"/>
              <a:ea typeface="+mn-ea"/>
              <a:cs typeface="+mn-cs"/>
            </a:rPr>
            <a:t>台風</a:t>
          </a:r>
          <a:r>
            <a:rPr kumimoji="1" lang="ja-JP" altLang="ja-JP" sz="1100">
              <a:solidFill>
                <a:sysClr val="windowText" lastClr="000000"/>
              </a:solidFill>
              <a:effectLst/>
              <a:latin typeface="+mn-lt"/>
              <a:ea typeface="+mn-ea"/>
              <a:cs typeface="+mn-cs"/>
            </a:rPr>
            <a:t>により被災した既存住宅の解体が要因であるが新しい公営住宅の建設が進んでいることからポイントはさらに減少するものと考えられる。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12,534
12,375
273.30
16,115,016
15,404,154
271,862
5,424,830
11,080,755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23767</xdr:rowOff>
    </xdr:from>
    <xdr:to>
      <xdr:col>24</xdr:col>
      <xdr:colOff>114300</xdr:colOff>
      <xdr:row>41</xdr:row>
      <xdr:rowOff>125367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2194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149497</xdr:rowOff>
    </xdr:from>
    <xdr:to>
      <xdr:col>20</xdr:col>
      <xdr:colOff>38100</xdr:colOff>
      <xdr:row>41</xdr:row>
      <xdr:rowOff>79647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28847</xdr:rowOff>
    </xdr:from>
    <xdr:to>
      <xdr:col>24</xdr:col>
      <xdr:colOff>63500</xdr:colOff>
      <xdr:row>41</xdr:row>
      <xdr:rowOff>74567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705829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103777</xdr:rowOff>
    </xdr:from>
    <xdr:to>
      <xdr:col>15</xdr:col>
      <xdr:colOff>101600</xdr:colOff>
      <xdr:row>41</xdr:row>
      <xdr:rowOff>33927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154577</xdr:rowOff>
    </xdr:from>
    <xdr:to>
      <xdr:col>19</xdr:col>
      <xdr:colOff>177800</xdr:colOff>
      <xdr:row>41</xdr:row>
      <xdr:rowOff>28847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70125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58057</xdr:rowOff>
    </xdr:from>
    <xdr:to>
      <xdr:col>10</xdr:col>
      <xdr:colOff>165100</xdr:colOff>
      <xdr:row>40</xdr:row>
      <xdr:rowOff>159657</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108857</xdr:rowOff>
    </xdr:from>
    <xdr:to>
      <xdr:col>15</xdr:col>
      <xdr:colOff>50800</xdr:colOff>
      <xdr:row>40</xdr:row>
      <xdr:rowOff>154577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9668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58057</xdr:rowOff>
    </xdr:from>
    <xdr:to>
      <xdr:col>6</xdr:col>
      <xdr:colOff>38100</xdr:colOff>
      <xdr:row>40</xdr:row>
      <xdr:rowOff>159657</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108857</xdr:rowOff>
    </xdr:from>
    <xdr:to>
      <xdr:col>10</xdr:col>
      <xdr:colOff>114300</xdr:colOff>
      <xdr:row>40</xdr:row>
      <xdr:rowOff>108857</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70774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25054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150784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150784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144289</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48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36830</xdr:rowOff>
    </xdr:from>
    <xdr:to>
      <xdr:col>55</xdr:col>
      <xdr:colOff>50800</xdr:colOff>
      <xdr:row>41</xdr:row>
      <xdr:rowOff>138430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123207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41402</xdr:rowOff>
    </xdr:from>
    <xdr:to>
      <xdr:col>50</xdr:col>
      <xdr:colOff>165100</xdr:colOff>
      <xdr:row>41</xdr:row>
      <xdr:rowOff>143002</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87630</xdr:rowOff>
    </xdr:from>
    <xdr:to>
      <xdr:col>55</xdr:col>
      <xdr:colOff>0</xdr:colOff>
      <xdr:row>41</xdr:row>
      <xdr:rowOff>92202</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71170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41402</xdr:rowOff>
    </xdr:from>
    <xdr:to>
      <xdr:col>46</xdr:col>
      <xdr:colOff>38100</xdr:colOff>
      <xdr:row>41</xdr:row>
      <xdr:rowOff>143002</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92202</xdr:rowOff>
    </xdr:from>
    <xdr:to>
      <xdr:col>50</xdr:col>
      <xdr:colOff>114300</xdr:colOff>
      <xdr:row>41</xdr:row>
      <xdr:rowOff>92202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712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41402</xdr:rowOff>
    </xdr:from>
    <xdr:to>
      <xdr:col>41</xdr:col>
      <xdr:colOff>101600</xdr:colOff>
      <xdr:row>41</xdr:row>
      <xdr:rowOff>143002</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92202</xdr:rowOff>
    </xdr:from>
    <xdr:to>
      <xdr:col>45</xdr:col>
      <xdr:colOff>177800</xdr:colOff>
      <xdr:row>41</xdr:row>
      <xdr:rowOff>92202</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712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41402</xdr:rowOff>
    </xdr:from>
    <xdr:to>
      <xdr:col>36</xdr:col>
      <xdr:colOff>165100</xdr:colOff>
      <xdr:row>41</xdr:row>
      <xdr:rowOff>143002</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92202</xdr:rowOff>
    </xdr:from>
    <xdr:to>
      <xdr:col>41</xdr:col>
      <xdr:colOff>50800</xdr:colOff>
      <xdr:row>41</xdr:row>
      <xdr:rowOff>92202</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712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26941</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31513</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134129</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134129</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134129</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134129</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164465</xdr:rowOff>
    </xdr:from>
    <xdr:to>
      <xdr:col>24</xdr:col>
      <xdr:colOff>114300</xdr:colOff>
      <xdr:row>61</xdr:row>
      <xdr:rowOff>94615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142892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118745</xdr:rowOff>
    </xdr:from>
    <xdr:to>
      <xdr:col>20</xdr:col>
      <xdr:colOff>38100</xdr:colOff>
      <xdr:row>61</xdr:row>
      <xdr:rowOff>48895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169545</xdr:rowOff>
    </xdr:from>
    <xdr:to>
      <xdr:col>24</xdr:col>
      <xdr:colOff>63500</xdr:colOff>
      <xdr:row>61</xdr:row>
      <xdr:rowOff>43815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4565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73025</xdr:rowOff>
    </xdr:from>
    <xdr:to>
      <xdr:col>15</xdr:col>
      <xdr:colOff>101600</xdr:colOff>
      <xdr:row>61</xdr:row>
      <xdr:rowOff>3175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123825</xdr:rowOff>
    </xdr:from>
    <xdr:to>
      <xdr:col>19</xdr:col>
      <xdr:colOff>177800</xdr:colOff>
      <xdr:row>60</xdr:row>
      <xdr:rowOff>169545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4108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36830</xdr:rowOff>
    </xdr:from>
    <xdr:to>
      <xdr:col>10</xdr:col>
      <xdr:colOff>165100</xdr:colOff>
      <xdr:row>60</xdr:row>
      <xdr:rowOff>138430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87630</xdr:rowOff>
    </xdr:from>
    <xdr:to>
      <xdr:col>15</xdr:col>
      <xdr:colOff>50800</xdr:colOff>
      <xdr:row>60</xdr:row>
      <xdr:rowOff>123825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3746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29210</xdr:rowOff>
    </xdr:from>
    <xdr:to>
      <xdr:col>6</xdr:col>
      <xdr:colOff>38100</xdr:colOff>
      <xdr:row>62</xdr:row>
      <xdr:rowOff>130810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87630</xdr:rowOff>
    </xdr:from>
    <xdr:to>
      <xdr:col>10</xdr:col>
      <xdr:colOff>114300</xdr:colOff>
      <xdr:row>62</xdr:row>
      <xdr:rowOff>80010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1130300" y="1037463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40022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129557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121937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2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200-0000E3000000}"/>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200-0000E5000000}"/>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200-0000E7000000}"/>
            </a:ext>
          </a:extLst>
        </xdr:cNvPr>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24638</xdr:rowOff>
    </xdr:from>
    <xdr:to>
      <xdr:col>55</xdr:col>
      <xdr:colOff>50800</xdr:colOff>
      <xdr:row>63</xdr:row>
      <xdr:rowOff>126238</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0426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111015</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200-0000F3000000}"/>
            </a:ext>
          </a:extLst>
        </xdr:cNvPr>
        <xdr:cNvSpPr txBox="1"/>
      </xdr:nvSpPr>
      <xdr:spPr>
        <a:xfrm>
          <a:off x="10515600" y="1074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27381</xdr:rowOff>
    </xdr:from>
    <xdr:to>
      <xdr:col>50</xdr:col>
      <xdr:colOff>165100</xdr:colOff>
      <xdr:row>63</xdr:row>
      <xdr:rowOff>128981</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9588500" y="108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75438</xdr:rowOff>
    </xdr:from>
    <xdr:to>
      <xdr:col>55</xdr:col>
      <xdr:colOff>0</xdr:colOff>
      <xdr:row>63</xdr:row>
      <xdr:rowOff>78181</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9639300" y="10876788"/>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30125</xdr:rowOff>
    </xdr:from>
    <xdr:to>
      <xdr:col>46</xdr:col>
      <xdr:colOff>38100</xdr:colOff>
      <xdr:row>63</xdr:row>
      <xdr:rowOff>131725</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8699500" y="108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78181</xdr:rowOff>
    </xdr:from>
    <xdr:to>
      <xdr:col>50</xdr:col>
      <xdr:colOff>114300</xdr:colOff>
      <xdr:row>63</xdr:row>
      <xdr:rowOff>80925</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8750300" y="1087953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31038</xdr:rowOff>
    </xdr:from>
    <xdr:to>
      <xdr:col>41</xdr:col>
      <xdr:colOff>101600</xdr:colOff>
      <xdr:row>63</xdr:row>
      <xdr:rowOff>132638</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7810500" y="108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80925</xdr:rowOff>
    </xdr:from>
    <xdr:to>
      <xdr:col>45</xdr:col>
      <xdr:colOff>177800</xdr:colOff>
      <xdr:row>63</xdr:row>
      <xdr:rowOff>81838</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7861300" y="1088227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62129</xdr:rowOff>
    </xdr:from>
    <xdr:to>
      <xdr:col>36</xdr:col>
      <xdr:colOff>165100</xdr:colOff>
      <xdr:row>63</xdr:row>
      <xdr:rowOff>163729</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6921500" y="108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81838</xdr:rowOff>
    </xdr:from>
    <xdr:to>
      <xdr:col>41</xdr:col>
      <xdr:colOff>50800</xdr:colOff>
      <xdr:row>63</xdr:row>
      <xdr:rowOff>112929</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6972300" y="10883188"/>
          <a:ext cx="889000" cy="3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200-0000FC000000}"/>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200-0000FD000000}"/>
            </a:ext>
          </a:extLst>
        </xdr:cNvPr>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200-0000FE000000}"/>
            </a:ext>
          </a:extLst>
        </xdr:cNvPr>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200-0000FF000000}"/>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120108</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200-000000010000}"/>
            </a:ext>
          </a:extLst>
        </xdr:cNvPr>
        <xdr:cNvSpPr txBox="1"/>
      </xdr:nvSpPr>
      <xdr:spPr>
        <a:xfrm>
          <a:off x="9391727" y="1092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122852</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200-000001010000}"/>
            </a:ext>
          </a:extLst>
        </xdr:cNvPr>
        <xdr:cNvSpPr txBox="1"/>
      </xdr:nvSpPr>
      <xdr:spPr>
        <a:xfrm>
          <a:off x="8515427"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123765</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200-000002010000}"/>
            </a:ext>
          </a:extLst>
        </xdr:cNvPr>
        <xdr:cNvSpPr txBox="1"/>
      </xdr:nvSpPr>
      <xdr:spPr>
        <a:xfrm>
          <a:off x="7626427" y="1092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154856</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200-000003010000}"/>
            </a:ext>
          </a:extLst>
        </xdr:cNvPr>
        <xdr:cNvSpPr txBox="1"/>
      </xdr:nvSpPr>
      <xdr:spPr>
        <a:xfrm>
          <a:off x="6737427" y="1095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200-00001D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200-00001F010000}"/>
            </a:ext>
          </a:extLst>
        </xdr:cNvPr>
        <xdr:cNvSpPr txBox="1"/>
      </xdr:nvSpPr>
      <xdr:spPr>
        <a:xfrm>
          <a:off x="4673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200-000021010000}"/>
            </a:ext>
          </a:extLst>
        </xdr:cNvPr>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746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857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968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079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45847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150513</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200-00002D010000}"/>
            </a:ext>
          </a:extLst>
        </xdr:cNvPr>
        <xdr:cNvSpPr txBox="1"/>
      </xdr:nvSpPr>
      <xdr:spPr>
        <a:xfrm>
          <a:off x="4673600"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162561</xdr:rowOff>
    </xdr:from>
    <xdr:to>
      <xdr:col>20</xdr:col>
      <xdr:colOff>38100</xdr:colOff>
      <xdr:row>82</xdr:row>
      <xdr:rowOff>92711</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3746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41911</xdr:rowOff>
    </xdr:from>
    <xdr:to>
      <xdr:col>24</xdr:col>
      <xdr:colOff>63500</xdr:colOff>
      <xdr:row>82</xdr:row>
      <xdr:rowOff>51436</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3797300" y="141008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103505</xdr:rowOff>
    </xdr:from>
    <xdr:to>
      <xdr:col>15</xdr:col>
      <xdr:colOff>101600</xdr:colOff>
      <xdr:row>82</xdr:row>
      <xdr:rowOff>33655</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2857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154305</xdr:rowOff>
    </xdr:from>
    <xdr:to>
      <xdr:col>19</xdr:col>
      <xdr:colOff>177800</xdr:colOff>
      <xdr:row>82</xdr:row>
      <xdr:rowOff>41911</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2908300" y="1404175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154305</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019300" y="139941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99077</xdr:rowOff>
    </xdr:from>
    <xdr:ext cx="405111" cy="259045"/>
    <xdr:sp macro="" textlink="">
      <xdr:nvSpPr>
        <xdr:cNvPr id="308" name="n_1aveValue【福祉施設】&#10;有形固定資産減価償却率">
          <a:extLst>
            <a:ext uri="{FF2B5EF4-FFF2-40B4-BE49-F238E27FC236}">
              <a16:creationId xmlns:a16="http://schemas.microsoft.com/office/drawing/2014/main" id="{00000000-0008-0000-0200-000034010000}"/>
            </a:ext>
          </a:extLst>
        </xdr:cNvPr>
        <xdr:cNvSpPr txBox="1"/>
      </xdr:nvSpPr>
      <xdr:spPr>
        <a:xfrm>
          <a:off x="35820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309" name="n_2aveValue【福祉施設】&#10;有形固定資産減価償却率">
          <a:extLst>
            <a:ext uri="{FF2B5EF4-FFF2-40B4-BE49-F238E27FC236}">
              <a16:creationId xmlns:a16="http://schemas.microsoft.com/office/drawing/2014/main" id="{00000000-0008-0000-0200-000035010000}"/>
            </a:ext>
          </a:extLst>
        </xdr:cNvPr>
        <xdr:cNvSpPr txBox="1"/>
      </xdr:nvSpPr>
      <xdr:spPr>
        <a:xfrm>
          <a:off x="2705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150513</xdr:rowOff>
    </xdr:from>
    <xdr:ext cx="405111" cy="259045"/>
    <xdr:sp macro="" textlink="">
      <xdr:nvSpPr>
        <xdr:cNvPr id="310" name="n_3aveValue【福祉施設】&#10;有形固定資産減価償却率">
          <a:extLst>
            <a:ext uri="{FF2B5EF4-FFF2-40B4-BE49-F238E27FC236}">
              <a16:creationId xmlns:a16="http://schemas.microsoft.com/office/drawing/2014/main" id="{00000000-0008-0000-0200-000036010000}"/>
            </a:ext>
          </a:extLst>
        </xdr:cNvPr>
        <xdr:cNvSpPr txBox="1"/>
      </xdr:nvSpPr>
      <xdr:spPr>
        <a:xfrm>
          <a:off x="1816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311" name="n_4aveValue【福祉施設】&#10;有形固定資産減価償却率">
          <a:extLst>
            <a:ext uri="{FF2B5EF4-FFF2-40B4-BE49-F238E27FC236}">
              <a16:creationId xmlns:a16="http://schemas.microsoft.com/office/drawing/2014/main" id="{00000000-0008-0000-0200-000037010000}"/>
            </a:ext>
          </a:extLst>
        </xdr:cNvPr>
        <xdr:cNvSpPr txBox="1"/>
      </xdr:nvSpPr>
      <xdr:spPr>
        <a:xfrm>
          <a:off x="927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109238</xdr:rowOff>
    </xdr:from>
    <xdr:ext cx="405111" cy="259045"/>
    <xdr:sp macro="" textlink="">
      <xdr:nvSpPr>
        <xdr:cNvPr id="312" name="n_1mainValue【福祉施設】&#10;有形固定資産減価償却率">
          <a:extLst>
            <a:ext uri="{FF2B5EF4-FFF2-40B4-BE49-F238E27FC236}">
              <a16:creationId xmlns:a16="http://schemas.microsoft.com/office/drawing/2014/main" id="{00000000-0008-0000-0200-000038010000}"/>
            </a:ext>
          </a:extLst>
        </xdr:cNvPr>
        <xdr:cNvSpPr txBox="1"/>
      </xdr:nvSpPr>
      <xdr:spPr>
        <a:xfrm>
          <a:off x="3582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24782</xdr:rowOff>
    </xdr:from>
    <xdr:ext cx="405111" cy="259045"/>
    <xdr:sp macro="" textlink="">
      <xdr:nvSpPr>
        <xdr:cNvPr id="313" name="n_2mainValue【福祉施設】&#10;有形固定資産減価償却率">
          <a:extLst>
            <a:ext uri="{FF2B5EF4-FFF2-40B4-BE49-F238E27FC236}">
              <a16:creationId xmlns:a16="http://schemas.microsoft.com/office/drawing/2014/main" id="{00000000-0008-0000-0200-000039010000}"/>
            </a:ext>
          </a:extLst>
        </xdr:cNvPr>
        <xdr:cNvSpPr txBox="1"/>
      </xdr:nvSpPr>
      <xdr:spPr>
        <a:xfrm>
          <a:off x="270574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314" name="n_3mainValue【福祉施設】&#10;有形固定資産減価償却率">
          <a:extLst>
            <a:ext uri="{FF2B5EF4-FFF2-40B4-BE49-F238E27FC236}">
              <a16:creationId xmlns:a16="http://schemas.microsoft.com/office/drawing/2014/main" id="{00000000-0008-0000-0200-00003A010000}"/>
            </a:ext>
          </a:extLst>
        </xdr:cNvPr>
        <xdr:cNvSpPr txBox="1"/>
      </xdr:nvSpPr>
      <xdr:spPr>
        <a:xfrm>
          <a:off x="1816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2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200-000055010000}"/>
            </a:ext>
          </a:extLst>
        </xdr:cNvPr>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200-000057010000}"/>
            </a:ext>
          </a:extLst>
        </xdr:cNvPr>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39206</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200-000059010000}"/>
            </a:ext>
          </a:extLst>
        </xdr:cNvPr>
        <xdr:cNvSpPr txBox="1"/>
      </xdr:nvSpPr>
      <xdr:spPr>
        <a:xfrm>
          <a:off x="10515600" y="14441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8699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7810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921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363</xdr:rowOff>
    </xdr:from>
    <xdr:to>
      <xdr:col>55</xdr:col>
      <xdr:colOff>50800</xdr:colOff>
      <xdr:row>80</xdr:row>
      <xdr:rowOff>101963</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104267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23240</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200-000065010000}"/>
            </a:ext>
          </a:extLst>
        </xdr:cNvPr>
        <xdr:cNvSpPr txBox="1"/>
      </xdr:nvSpPr>
      <xdr:spPr>
        <a:xfrm>
          <a:off x="10515600" y="135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142421</xdr:rowOff>
    </xdr:from>
    <xdr:to>
      <xdr:col>50</xdr:col>
      <xdr:colOff>165100</xdr:colOff>
      <xdr:row>80</xdr:row>
      <xdr:rowOff>72571</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9588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21771</xdr:rowOff>
    </xdr:from>
    <xdr:to>
      <xdr:col>55</xdr:col>
      <xdr:colOff>0</xdr:colOff>
      <xdr:row>80</xdr:row>
      <xdr:rowOff>51163</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9639300" y="1373777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65677</xdr:rowOff>
    </xdr:from>
    <xdr:to>
      <xdr:col>46</xdr:col>
      <xdr:colOff>38100</xdr:colOff>
      <xdr:row>80</xdr:row>
      <xdr:rowOff>167277</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8699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21771</xdr:rowOff>
    </xdr:from>
    <xdr:to>
      <xdr:col>50</xdr:col>
      <xdr:colOff>114300</xdr:colOff>
      <xdr:row>80</xdr:row>
      <xdr:rowOff>116477</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8750300" y="1373777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93436</xdr:rowOff>
    </xdr:from>
    <xdr:to>
      <xdr:col>41</xdr:col>
      <xdr:colOff>101600</xdr:colOff>
      <xdr:row>81</xdr:row>
      <xdr:rowOff>23586</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7810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116477</xdr:rowOff>
    </xdr:from>
    <xdr:to>
      <xdr:col>45</xdr:col>
      <xdr:colOff>177800</xdr:colOff>
      <xdr:row>80</xdr:row>
      <xdr:rowOff>144236</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7861300" y="1383247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14713</xdr:rowOff>
    </xdr:from>
    <xdr:ext cx="469744" cy="259045"/>
    <xdr:sp macro="" textlink="">
      <xdr:nvSpPr>
        <xdr:cNvPr id="364" name="n_1aveValue【福祉施設】&#10;一人当たり面積">
          <a:extLst>
            <a:ext uri="{FF2B5EF4-FFF2-40B4-BE49-F238E27FC236}">
              <a16:creationId xmlns:a16="http://schemas.microsoft.com/office/drawing/2014/main" id="{00000000-0008-0000-0200-00006C010000}"/>
            </a:ext>
          </a:extLst>
        </xdr:cNvPr>
        <xdr:cNvSpPr txBox="1"/>
      </xdr:nvSpPr>
      <xdr:spPr>
        <a:xfrm>
          <a:off x="939172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143708</xdr:rowOff>
    </xdr:from>
    <xdr:ext cx="469744" cy="259045"/>
    <xdr:sp macro="" textlink="">
      <xdr:nvSpPr>
        <xdr:cNvPr id="365" name="n_2aveValue【福祉施設】&#10;一人当たり面積">
          <a:extLst>
            <a:ext uri="{FF2B5EF4-FFF2-40B4-BE49-F238E27FC236}">
              <a16:creationId xmlns:a16="http://schemas.microsoft.com/office/drawing/2014/main" id="{00000000-0008-0000-0200-00006D010000}"/>
            </a:ext>
          </a:extLst>
        </xdr:cNvPr>
        <xdr:cNvSpPr txBox="1"/>
      </xdr:nvSpPr>
      <xdr:spPr>
        <a:xfrm>
          <a:off x="8515427" y="145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138809</xdr:rowOff>
    </xdr:from>
    <xdr:ext cx="469744" cy="259045"/>
    <xdr:sp macro="" textlink="">
      <xdr:nvSpPr>
        <xdr:cNvPr id="366" name="n_3aveValue【福祉施設】&#10;一人当たり面積">
          <a:extLst>
            <a:ext uri="{FF2B5EF4-FFF2-40B4-BE49-F238E27FC236}">
              <a16:creationId xmlns:a16="http://schemas.microsoft.com/office/drawing/2014/main" id="{00000000-0008-0000-0200-00006E010000}"/>
            </a:ext>
          </a:extLst>
        </xdr:cNvPr>
        <xdr:cNvSpPr txBox="1"/>
      </xdr:nvSpPr>
      <xdr:spPr>
        <a:xfrm>
          <a:off x="7626427" y="1454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13988</xdr:rowOff>
    </xdr:from>
    <xdr:ext cx="469744" cy="259045"/>
    <xdr:sp macro="" textlink="">
      <xdr:nvSpPr>
        <xdr:cNvPr id="367" name="n_4aveValue【福祉施設】&#10;一人当たり面積">
          <a:extLst>
            <a:ext uri="{FF2B5EF4-FFF2-40B4-BE49-F238E27FC236}">
              <a16:creationId xmlns:a16="http://schemas.microsoft.com/office/drawing/2014/main" id="{00000000-0008-0000-0200-00006F010000}"/>
            </a:ext>
          </a:extLst>
        </xdr:cNvPr>
        <xdr:cNvSpPr txBox="1"/>
      </xdr:nvSpPr>
      <xdr:spPr>
        <a:xfrm>
          <a:off x="6737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89098</xdr:rowOff>
    </xdr:from>
    <xdr:ext cx="469744" cy="259045"/>
    <xdr:sp macro="" textlink="">
      <xdr:nvSpPr>
        <xdr:cNvPr id="368" name="n_1mainValue【福祉施設】&#10;一人当たり面積">
          <a:extLst>
            <a:ext uri="{FF2B5EF4-FFF2-40B4-BE49-F238E27FC236}">
              <a16:creationId xmlns:a16="http://schemas.microsoft.com/office/drawing/2014/main" id="{00000000-0008-0000-0200-000070010000}"/>
            </a:ext>
          </a:extLst>
        </xdr:cNvPr>
        <xdr:cNvSpPr txBox="1"/>
      </xdr:nvSpPr>
      <xdr:spPr>
        <a:xfrm>
          <a:off x="93917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12354</xdr:rowOff>
    </xdr:from>
    <xdr:ext cx="469744" cy="259045"/>
    <xdr:sp macro="" textlink="">
      <xdr:nvSpPr>
        <xdr:cNvPr id="369" name="n_2mainValue【福祉施設】&#10;一人当たり面積">
          <a:extLst>
            <a:ext uri="{FF2B5EF4-FFF2-40B4-BE49-F238E27FC236}">
              <a16:creationId xmlns:a16="http://schemas.microsoft.com/office/drawing/2014/main" id="{00000000-0008-0000-0200-000071010000}"/>
            </a:ext>
          </a:extLst>
        </xdr:cNvPr>
        <xdr:cNvSpPr txBox="1"/>
      </xdr:nvSpPr>
      <xdr:spPr>
        <a:xfrm>
          <a:off x="8515427" y="1355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40113</xdr:rowOff>
    </xdr:from>
    <xdr:ext cx="469744" cy="259045"/>
    <xdr:sp macro="" textlink="">
      <xdr:nvSpPr>
        <xdr:cNvPr id="370" name="n_3mainValue【福祉施設】&#10;一人当たり面積">
          <a:extLst>
            <a:ext uri="{FF2B5EF4-FFF2-40B4-BE49-F238E27FC236}">
              <a16:creationId xmlns:a16="http://schemas.microsoft.com/office/drawing/2014/main" id="{00000000-0008-0000-0200-000072010000}"/>
            </a:ext>
          </a:extLst>
        </xdr:cNvPr>
        <xdr:cNvSpPr txBox="1"/>
      </xdr:nvSpPr>
      <xdr:spPr>
        <a:xfrm>
          <a:off x="7626427" y="135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a:extLst>
            <a:ext uri="{FF2B5EF4-FFF2-40B4-BE49-F238E27FC236}">
              <a16:creationId xmlns:a16="http://schemas.microsoft.com/office/drawing/2014/main" id="{00000000-0008-0000-0200-00009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一般廃棄物処理施設】&#10;有形固定資産減価償却率最小値テキスト">
          <a:extLst>
            <a:ext uri="{FF2B5EF4-FFF2-40B4-BE49-F238E27FC236}">
              <a16:creationId xmlns:a16="http://schemas.microsoft.com/office/drawing/2014/main" id="{00000000-0008-0000-0200-00009C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414" name="【一般廃棄物処理施設】&#10;有形固定資産減価償却率最大値テキスト">
          <a:extLst>
            <a:ext uri="{FF2B5EF4-FFF2-40B4-BE49-F238E27FC236}">
              <a16:creationId xmlns:a16="http://schemas.microsoft.com/office/drawing/2014/main" id="{00000000-0008-0000-0200-00009E010000}"/>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16" name="【一般廃棄物処理施設】&#10;有形固定資産減価償却率平均値テキスト">
          <a:extLst>
            <a:ext uri="{FF2B5EF4-FFF2-40B4-BE49-F238E27FC236}">
              <a16:creationId xmlns:a16="http://schemas.microsoft.com/office/drawing/2014/main" id="{00000000-0008-0000-0200-0000A001000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65405</xdr:rowOff>
    </xdr:from>
    <xdr:to>
      <xdr:col>85</xdr:col>
      <xdr:colOff>177800</xdr:colOff>
      <xdr:row>36</xdr:row>
      <xdr:rowOff>167005</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6268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88282</xdr:rowOff>
    </xdr:from>
    <xdr:ext cx="405111" cy="259045"/>
    <xdr:sp macro="" textlink="">
      <xdr:nvSpPr>
        <xdr:cNvPr id="428" name="【一般廃棄物処理施設】&#10;有形固定資産減価償却率該当値テキスト">
          <a:extLst>
            <a:ext uri="{FF2B5EF4-FFF2-40B4-BE49-F238E27FC236}">
              <a16:creationId xmlns:a16="http://schemas.microsoft.com/office/drawing/2014/main" id="{00000000-0008-0000-0200-0000AC010000}"/>
            </a:ext>
          </a:extLst>
        </xdr:cNvPr>
        <xdr:cNvSpPr txBox="1"/>
      </xdr:nvSpPr>
      <xdr:spPr>
        <a:xfrm>
          <a:off x="163576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154940</xdr:rowOff>
    </xdr:from>
    <xdr:to>
      <xdr:col>81</xdr:col>
      <xdr:colOff>101600</xdr:colOff>
      <xdr:row>36</xdr:row>
      <xdr:rowOff>85090</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5430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34290</xdr:rowOff>
    </xdr:from>
    <xdr:to>
      <xdr:col>85</xdr:col>
      <xdr:colOff>127000</xdr:colOff>
      <xdr:row>36</xdr:row>
      <xdr:rowOff>116205</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5481300" y="620649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73025</xdr:rowOff>
    </xdr:from>
    <xdr:to>
      <xdr:col>76</xdr:col>
      <xdr:colOff>165100</xdr:colOff>
      <xdr:row>36</xdr:row>
      <xdr:rowOff>3175</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4541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123825</xdr:rowOff>
    </xdr:from>
    <xdr:to>
      <xdr:col>81</xdr:col>
      <xdr:colOff>50800</xdr:colOff>
      <xdr:row>36</xdr:row>
      <xdr:rowOff>34290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4592300" y="612457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365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41910</xdr:rowOff>
    </xdr:from>
    <xdr:to>
      <xdr:col>76</xdr:col>
      <xdr:colOff>114300</xdr:colOff>
      <xdr:row>35</xdr:row>
      <xdr:rowOff>123825</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3703300" y="604266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78740</xdr:rowOff>
    </xdr:from>
    <xdr:to>
      <xdr:col>67</xdr:col>
      <xdr:colOff>101600</xdr:colOff>
      <xdr:row>35</xdr:row>
      <xdr:rowOff>8890</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2763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129540</xdr:rowOff>
    </xdr:from>
    <xdr:to>
      <xdr:col>71</xdr:col>
      <xdr:colOff>177800</xdr:colOff>
      <xdr:row>35</xdr:row>
      <xdr:rowOff>41910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814300" y="5958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37" name="n_1aveValue【一般廃棄物処理施設】&#10;有形固定資産減価償却率">
          <a:extLst>
            <a:ext uri="{FF2B5EF4-FFF2-40B4-BE49-F238E27FC236}">
              <a16:creationId xmlns:a16="http://schemas.microsoft.com/office/drawing/2014/main" id="{00000000-0008-0000-0200-0000B5010000}"/>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438" name="n_2aveValue【一般廃棄物処理施設】&#10;有形固定資産減価償却率">
          <a:extLst>
            <a:ext uri="{FF2B5EF4-FFF2-40B4-BE49-F238E27FC236}">
              <a16:creationId xmlns:a16="http://schemas.microsoft.com/office/drawing/2014/main" id="{00000000-0008-0000-0200-0000B6010000}"/>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39" name="n_3aveValue【一般廃棄物処理施設】&#10;有形固定資産減価償却率">
          <a:extLst>
            <a:ext uri="{FF2B5EF4-FFF2-40B4-BE49-F238E27FC236}">
              <a16:creationId xmlns:a16="http://schemas.microsoft.com/office/drawing/2014/main" id="{00000000-0008-0000-0200-0000B7010000}"/>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5732</xdr:rowOff>
    </xdr:from>
    <xdr:ext cx="405111" cy="259045"/>
    <xdr:sp macro="" textlink="">
      <xdr:nvSpPr>
        <xdr:cNvPr id="440" name="n_4aveValue【一般廃棄物処理施設】&#10;有形固定資産減価償却率">
          <a:extLst>
            <a:ext uri="{FF2B5EF4-FFF2-40B4-BE49-F238E27FC236}">
              <a16:creationId xmlns:a16="http://schemas.microsoft.com/office/drawing/2014/main" id="{00000000-0008-0000-0200-0000B8010000}"/>
            </a:ext>
          </a:extLst>
        </xdr:cNvPr>
        <xdr:cNvSpPr txBox="1"/>
      </xdr:nvSpPr>
      <xdr:spPr>
        <a:xfrm>
          <a:off x="12611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101617</xdr:rowOff>
    </xdr:from>
    <xdr:ext cx="405111" cy="259045"/>
    <xdr:sp macro="" textlink="">
      <xdr:nvSpPr>
        <xdr:cNvPr id="441" name="n_1main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52660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19702</xdr:rowOff>
    </xdr:from>
    <xdr:ext cx="405111" cy="259045"/>
    <xdr:sp macro="" textlink="">
      <xdr:nvSpPr>
        <xdr:cNvPr id="442" name="n_2main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4389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109237</xdr:rowOff>
    </xdr:from>
    <xdr:ext cx="405111" cy="259045"/>
    <xdr:sp macro="" textlink="">
      <xdr:nvSpPr>
        <xdr:cNvPr id="443" name="n_3main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3500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25417</xdr:rowOff>
    </xdr:from>
    <xdr:ext cx="405111" cy="259045"/>
    <xdr:sp macro="" textlink="">
      <xdr:nvSpPr>
        <xdr:cNvPr id="444" name="n_4main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2611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a:extLst>
            <a:ext uri="{FF2B5EF4-FFF2-40B4-BE49-F238E27FC236}">
              <a16:creationId xmlns:a16="http://schemas.microsoft.com/office/drawing/2014/main" id="{00000000-0008-0000-0200-0000D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469" name="【一般廃棄物処理施設】&#10;一人当たり有形固定資産（償却資産）額最小値テキスト">
          <a:extLst>
            <a:ext uri="{FF2B5EF4-FFF2-40B4-BE49-F238E27FC236}">
              <a16:creationId xmlns:a16="http://schemas.microsoft.com/office/drawing/2014/main" id="{00000000-0008-0000-0200-0000D5010000}"/>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471" name="【一般廃棄物処理施設】&#10;一人当たり有形固定資産（償却資産）額最大値テキスト">
          <a:extLst>
            <a:ext uri="{FF2B5EF4-FFF2-40B4-BE49-F238E27FC236}">
              <a16:creationId xmlns:a16="http://schemas.microsoft.com/office/drawing/2014/main" id="{00000000-0008-0000-0200-0000D7010000}"/>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107452</xdr:rowOff>
    </xdr:from>
    <xdr:ext cx="599010" cy="259045"/>
    <xdr:sp macro="" textlink="">
      <xdr:nvSpPr>
        <xdr:cNvPr id="473" name="【一般廃棄物処理施設】&#10;一人当たり有形固定資産（償却資産）額平均値テキスト">
          <a:extLst>
            <a:ext uri="{FF2B5EF4-FFF2-40B4-BE49-F238E27FC236}">
              <a16:creationId xmlns:a16="http://schemas.microsoft.com/office/drawing/2014/main" id="{00000000-0008-0000-0200-0000D9010000}"/>
            </a:ext>
          </a:extLst>
        </xdr:cNvPr>
        <xdr:cNvSpPr txBox="1"/>
      </xdr:nvSpPr>
      <xdr:spPr>
        <a:xfrm>
          <a:off x="22199600" y="6622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82638</xdr:rowOff>
    </xdr:from>
    <xdr:to>
      <xdr:col>116</xdr:col>
      <xdr:colOff>114300</xdr:colOff>
      <xdr:row>39</xdr:row>
      <xdr:rowOff>12788</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22110700" y="65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105515</xdr:rowOff>
    </xdr:from>
    <xdr:ext cx="599010" cy="259045"/>
    <xdr:sp macro="" textlink="">
      <xdr:nvSpPr>
        <xdr:cNvPr id="485" name="【一般廃棄物処理施設】&#10;一人当たり有形固定資産（償却資産）額該当値テキスト">
          <a:extLst>
            <a:ext uri="{FF2B5EF4-FFF2-40B4-BE49-F238E27FC236}">
              <a16:creationId xmlns:a16="http://schemas.microsoft.com/office/drawing/2014/main" id="{00000000-0008-0000-0200-0000E5010000}"/>
            </a:ext>
          </a:extLst>
        </xdr:cNvPr>
        <xdr:cNvSpPr txBox="1"/>
      </xdr:nvSpPr>
      <xdr:spPr>
        <a:xfrm>
          <a:off x="22199600" y="644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18214</xdr:rowOff>
    </xdr:from>
    <xdr:to>
      <xdr:col>112</xdr:col>
      <xdr:colOff>38100</xdr:colOff>
      <xdr:row>38</xdr:row>
      <xdr:rowOff>119814</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21272500" y="65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69014</xdr:rowOff>
    </xdr:from>
    <xdr:to>
      <xdr:col>116</xdr:col>
      <xdr:colOff>63500</xdr:colOff>
      <xdr:row>38</xdr:row>
      <xdr:rowOff>133438</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21323300" y="6584114"/>
          <a:ext cx="838200" cy="6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166405</xdr:rowOff>
    </xdr:from>
    <xdr:to>
      <xdr:col>107</xdr:col>
      <xdr:colOff>101600</xdr:colOff>
      <xdr:row>39</xdr:row>
      <xdr:rowOff>96555</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20383500" y="66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69014</xdr:rowOff>
    </xdr:from>
    <xdr:to>
      <xdr:col>111</xdr:col>
      <xdr:colOff>177800</xdr:colOff>
      <xdr:row>39</xdr:row>
      <xdr:rowOff>45755</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20434300" y="6584114"/>
          <a:ext cx="889000" cy="14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23034</xdr:rowOff>
    </xdr:from>
    <xdr:to>
      <xdr:col>102</xdr:col>
      <xdr:colOff>165100</xdr:colOff>
      <xdr:row>39</xdr:row>
      <xdr:rowOff>124634</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9494500" y="670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45755</xdr:rowOff>
    </xdr:from>
    <xdr:to>
      <xdr:col>107</xdr:col>
      <xdr:colOff>50800</xdr:colOff>
      <xdr:row>39</xdr:row>
      <xdr:rowOff>73834</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19545300" y="6732305"/>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166625</xdr:rowOff>
    </xdr:from>
    <xdr:to>
      <xdr:col>98</xdr:col>
      <xdr:colOff>38100</xdr:colOff>
      <xdr:row>39</xdr:row>
      <xdr:rowOff>96775</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18605500" y="66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45975</xdr:rowOff>
    </xdr:from>
    <xdr:to>
      <xdr:col>102</xdr:col>
      <xdr:colOff>114300</xdr:colOff>
      <xdr:row>39</xdr:row>
      <xdr:rowOff>73834</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8656300" y="6732525"/>
          <a:ext cx="889000" cy="2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78686</xdr:rowOff>
    </xdr:from>
    <xdr:ext cx="599010" cy="259045"/>
    <xdr:sp macro="" textlink="">
      <xdr:nvSpPr>
        <xdr:cNvPr id="494" name="n_1aveValue【一般廃棄物処理施設】&#10;一人当たり有形固定資産（償却資産）額">
          <a:extLst>
            <a:ext uri="{FF2B5EF4-FFF2-40B4-BE49-F238E27FC236}">
              <a16:creationId xmlns:a16="http://schemas.microsoft.com/office/drawing/2014/main" id="{00000000-0008-0000-0200-0000EE010000}"/>
            </a:ext>
          </a:extLst>
        </xdr:cNvPr>
        <xdr:cNvSpPr txBox="1"/>
      </xdr:nvSpPr>
      <xdr:spPr>
        <a:xfrm>
          <a:off x="21011095" y="676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124265</xdr:rowOff>
    </xdr:from>
    <xdr:ext cx="599010" cy="259045"/>
    <xdr:sp macro="" textlink="">
      <xdr:nvSpPr>
        <xdr:cNvPr id="495" name="n_2aveValue【一般廃棄物処理施設】&#10;一人当たり有形固定資産（償却資産）額">
          <a:extLst>
            <a:ext uri="{FF2B5EF4-FFF2-40B4-BE49-F238E27FC236}">
              <a16:creationId xmlns:a16="http://schemas.microsoft.com/office/drawing/2014/main" id="{00000000-0008-0000-0200-0000EF010000}"/>
            </a:ext>
          </a:extLst>
        </xdr:cNvPr>
        <xdr:cNvSpPr txBox="1"/>
      </xdr:nvSpPr>
      <xdr:spPr>
        <a:xfrm>
          <a:off x="201347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132174</xdr:rowOff>
    </xdr:from>
    <xdr:ext cx="599010" cy="259045"/>
    <xdr:sp macro="" textlink="">
      <xdr:nvSpPr>
        <xdr:cNvPr id="496" name="n_3aveValue【一般廃棄物処理施設】&#10;一人当たり有形固定資産（償却資産）額">
          <a:extLst>
            <a:ext uri="{FF2B5EF4-FFF2-40B4-BE49-F238E27FC236}">
              <a16:creationId xmlns:a16="http://schemas.microsoft.com/office/drawing/2014/main" id="{00000000-0008-0000-0200-0000F0010000}"/>
            </a:ext>
          </a:extLst>
        </xdr:cNvPr>
        <xdr:cNvSpPr txBox="1"/>
      </xdr:nvSpPr>
      <xdr:spPr>
        <a:xfrm>
          <a:off x="19245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156524</xdr:rowOff>
    </xdr:from>
    <xdr:ext cx="599010" cy="259045"/>
    <xdr:sp macro="" textlink="">
      <xdr:nvSpPr>
        <xdr:cNvPr id="497" name="n_4aveValue【一般廃棄物処理施設】&#10;一人当たり有形固定資産（償却資産）額">
          <a:extLst>
            <a:ext uri="{FF2B5EF4-FFF2-40B4-BE49-F238E27FC236}">
              <a16:creationId xmlns:a16="http://schemas.microsoft.com/office/drawing/2014/main" id="{00000000-0008-0000-0200-0000F1010000}"/>
            </a:ext>
          </a:extLst>
        </xdr:cNvPr>
        <xdr:cNvSpPr txBox="1"/>
      </xdr:nvSpPr>
      <xdr:spPr>
        <a:xfrm>
          <a:off x="18356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136341</xdr:rowOff>
    </xdr:from>
    <xdr:ext cx="599010" cy="259045"/>
    <xdr:sp macro="" textlink="">
      <xdr:nvSpPr>
        <xdr:cNvPr id="498" name="n_1main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21011095" y="630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113081</xdr:rowOff>
    </xdr:from>
    <xdr:ext cx="599010" cy="259045"/>
    <xdr:sp macro="" textlink="">
      <xdr:nvSpPr>
        <xdr:cNvPr id="499" name="n_2main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0134795" y="645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141161</xdr:rowOff>
    </xdr:from>
    <xdr:ext cx="599010" cy="259045"/>
    <xdr:sp macro="" textlink="">
      <xdr:nvSpPr>
        <xdr:cNvPr id="500" name="n_3main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9245795" y="648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113302</xdr:rowOff>
    </xdr:from>
    <xdr:ext cx="599010" cy="259045"/>
    <xdr:sp macro="" textlink="">
      <xdr:nvSpPr>
        <xdr:cNvPr id="501" name="n_4main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8356795" y="645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a:extLst>
            <a:ext uri="{FF2B5EF4-FFF2-40B4-BE49-F238E27FC236}">
              <a16:creationId xmlns:a16="http://schemas.microsoft.com/office/drawing/2014/main" id="{00000000-0008-0000-0200-00000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7" name="【保健センター・保健所】&#10;有形固定資産減価償却率最小値テキスト">
          <a:extLst>
            <a:ext uri="{FF2B5EF4-FFF2-40B4-BE49-F238E27FC236}">
              <a16:creationId xmlns:a16="http://schemas.microsoft.com/office/drawing/2014/main" id="{00000000-0008-0000-0200-00000F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29" name="【保健センター・保健所】&#10;有形固定資産減価償却率最大値テキスト">
          <a:extLst>
            <a:ext uri="{FF2B5EF4-FFF2-40B4-BE49-F238E27FC236}">
              <a16:creationId xmlns:a16="http://schemas.microsoft.com/office/drawing/2014/main" id="{00000000-0008-0000-0200-000011020000}"/>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531" name="【保健センター・保健所】&#10;有形固定資産減価償却率平均値テキスト">
          <a:extLst>
            <a:ext uri="{FF2B5EF4-FFF2-40B4-BE49-F238E27FC236}">
              <a16:creationId xmlns:a16="http://schemas.microsoft.com/office/drawing/2014/main" id="{00000000-0008-0000-0200-000013020000}"/>
            </a:ext>
          </a:extLst>
        </xdr:cNvPr>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34925</xdr:rowOff>
    </xdr:from>
    <xdr:to>
      <xdr:col>85</xdr:col>
      <xdr:colOff>177800</xdr:colOff>
      <xdr:row>60</xdr:row>
      <xdr:rowOff>136525</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6268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13352</xdr:rowOff>
    </xdr:from>
    <xdr:ext cx="405111" cy="259045"/>
    <xdr:sp macro="" textlink="">
      <xdr:nvSpPr>
        <xdr:cNvPr id="543" name="【保健センター・保健所】&#10;有形固定資産減価償却率該当値テキスト">
          <a:extLst>
            <a:ext uri="{FF2B5EF4-FFF2-40B4-BE49-F238E27FC236}">
              <a16:creationId xmlns:a16="http://schemas.microsoft.com/office/drawing/2014/main" id="{00000000-0008-0000-0200-00001F020000}"/>
            </a:ext>
          </a:extLst>
        </xdr:cNvPr>
        <xdr:cNvSpPr txBox="1"/>
      </xdr:nvSpPr>
      <xdr:spPr>
        <a:xfrm>
          <a:off x="16357600"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168275</xdr:rowOff>
    </xdr:from>
    <xdr:to>
      <xdr:col>81</xdr:col>
      <xdr:colOff>101600</xdr:colOff>
      <xdr:row>60</xdr:row>
      <xdr:rowOff>98425</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5430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47625</xdr:rowOff>
    </xdr:from>
    <xdr:to>
      <xdr:col>85</xdr:col>
      <xdr:colOff>127000</xdr:colOff>
      <xdr:row>60</xdr:row>
      <xdr:rowOff>85725</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5481300" y="103346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4541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20955</xdr:rowOff>
    </xdr:from>
    <xdr:to>
      <xdr:col>81</xdr:col>
      <xdr:colOff>50800</xdr:colOff>
      <xdr:row>60</xdr:row>
      <xdr:rowOff>47625</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4592300" y="103079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3652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154305</xdr:rowOff>
    </xdr:from>
    <xdr:to>
      <xdr:col>76</xdr:col>
      <xdr:colOff>114300</xdr:colOff>
      <xdr:row>60</xdr:row>
      <xdr:rowOff>20955</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3703300" y="102698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50165</xdr:rowOff>
    </xdr:from>
    <xdr:to>
      <xdr:col>67</xdr:col>
      <xdr:colOff>101600</xdr:colOff>
      <xdr:row>59</xdr:row>
      <xdr:rowOff>151765</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2763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100965</xdr:rowOff>
    </xdr:from>
    <xdr:to>
      <xdr:col>71</xdr:col>
      <xdr:colOff>177800</xdr:colOff>
      <xdr:row>59</xdr:row>
      <xdr:rowOff>154305</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2814300" y="1021651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552" name="n_1aveValue【保健センター・保健所】&#10;有形固定資産減価償却率">
          <a:extLst>
            <a:ext uri="{FF2B5EF4-FFF2-40B4-BE49-F238E27FC236}">
              <a16:creationId xmlns:a16="http://schemas.microsoft.com/office/drawing/2014/main" id="{00000000-0008-0000-0200-000028020000}"/>
            </a:ext>
          </a:extLst>
        </xdr:cNvPr>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553" name="n_2aveValue【保健センター・保健所】&#10;有形固定資産減価償却率">
          <a:extLst>
            <a:ext uri="{FF2B5EF4-FFF2-40B4-BE49-F238E27FC236}">
              <a16:creationId xmlns:a16="http://schemas.microsoft.com/office/drawing/2014/main" id="{00000000-0008-0000-0200-000029020000}"/>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554" name="n_3aveValue【保健センター・保健所】&#10;有形固定資産減価償却率">
          <a:extLst>
            <a:ext uri="{FF2B5EF4-FFF2-40B4-BE49-F238E27FC236}">
              <a16:creationId xmlns:a16="http://schemas.microsoft.com/office/drawing/2014/main" id="{00000000-0008-0000-0200-00002A020000}"/>
            </a:ext>
          </a:extLst>
        </xdr:cNvPr>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555" name="n_4aveValue【保健センター・保健所】&#10;有形固定資産減価償却率">
          <a:extLst>
            <a:ext uri="{FF2B5EF4-FFF2-40B4-BE49-F238E27FC236}">
              <a16:creationId xmlns:a16="http://schemas.microsoft.com/office/drawing/2014/main" id="{00000000-0008-0000-0200-00002B020000}"/>
            </a:ext>
          </a:extLst>
        </xdr:cNvPr>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89552</xdr:rowOff>
    </xdr:from>
    <xdr:ext cx="405111" cy="259045"/>
    <xdr:sp macro="" textlink="">
      <xdr:nvSpPr>
        <xdr:cNvPr id="556" name="n_1main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57" name="n_2main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558" name="n_3main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142892</xdr:rowOff>
    </xdr:from>
    <xdr:ext cx="405111" cy="259045"/>
    <xdr:sp macro="" textlink="">
      <xdr:nvSpPr>
        <xdr:cNvPr id="559" name="n_4main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2611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a:extLst>
            <a:ext uri="{FF2B5EF4-FFF2-40B4-BE49-F238E27FC236}">
              <a16:creationId xmlns:a16="http://schemas.microsoft.com/office/drawing/2014/main" id="{00000000-0008-0000-0200-00004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84" name="【保健センター・保健所】&#10;一人当たり面積最小値テキスト">
          <a:extLst>
            <a:ext uri="{FF2B5EF4-FFF2-40B4-BE49-F238E27FC236}">
              <a16:creationId xmlns:a16="http://schemas.microsoft.com/office/drawing/2014/main" id="{00000000-0008-0000-0200-000048020000}"/>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86" name="【保健センター・保健所】&#10;一人当たり面積最大値テキスト">
          <a:extLst>
            <a:ext uri="{FF2B5EF4-FFF2-40B4-BE49-F238E27FC236}">
              <a16:creationId xmlns:a16="http://schemas.microsoft.com/office/drawing/2014/main" id="{00000000-0008-0000-0200-00004A020000}"/>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588" name="【保健センター・保健所】&#10;一人当たり面積平均値テキスト">
          <a:extLst>
            <a:ext uri="{FF2B5EF4-FFF2-40B4-BE49-F238E27FC236}">
              <a16:creationId xmlns:a16="http://schemas.microsoft.com/office/drawing/2014/main" id="{00000000-0008-0000-0200-00004C020000}"/>
            </a:ext>
          </a:extLst>
        </xdr:cNvPr>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120650</xdr:rowOff>
    </xdr:from>
    <xdr:to>
      <xdr:col>116</xdr:col>
      <xdr:colOff>114300</xdr:colOff>
      <xdr:row>63</xdr:row>
      <xdr:rowOff>50800</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22110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99077</xdr:rowOff>
    </xdr:from>
    <xdr:ext cx="469744" cy="259045"/>
    <xdr:sp macro="" textlink="">
      <xdr:nvSpPr>
        <xdr:cNvPr id="600" name="【保健センター・保健所】&#10;一人当たり面積該当値テキスト">
          <a:extLst>
            <a:ext uri="{FF2B5EF4-FFF2-40B4-BE49-F238E27FC236}">
              <a16:creationId xmlns:a16="http://schemas.microsoft.com/office/drawing/2014/main" id="{00000000-0008-0000-0200-000058020000}"/>
            </a:ext>
          </a:extLst>
        </xdr:cNvPr>
        <xdr:cNvSpPr txBox="1"/>
      </xdr:nvSpPr>
      <xdr:spPr>
        <a:xfrm>
          <a:off x="22199600"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128270</xdr:rowOff>
    </xdr:from>
    <xdr:to>
      <xdr:col>112</xdr:col>
      <xdr:colOff>38100</xdr:colOff>
      <xdr:row>63</xdr:row>
      <xdr:rowOff>58420</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21272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0</xdr:rowOff>
    </xdr:from>
    <xdr:to>
      <xdr:col>116</xdr:col>
      <xdr:colOff>63500</xdr:colOff>
      <xdr:row>63</xdr:row>
      <xdr:rowOff>7620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21323300" y="108013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135890</xdr:rowOff>
    </xdr:from>
    <xdr:to>
      <xdr:col>107</xdr:col>
      <xdr:colOff>101600</xdr:colOff>
      <xdr:row>63</xdr:row>
      <xdr:rowOff>66040</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2038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xdr:rowOff>
    </xdr:from>
    <xdr:to>
      <xdr:col>111</xdr:col>
      <xdr:colOff>177800</xdr:colOff>
      <xdr:row>63</xdr:row>
      <xdr:rowOff>15240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20434300" y="10808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xdr:rowOff>
    </xdr:from>
    <xdr:to>
      <xdr:col>107</xdr:col>
      <xdr:colOff>50800</xdr:colOff>
      <xdr:row>63</xdr:row>
      <xdr:rowOff>19050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flipV="1">
          <a:off x="19545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170180</xdr:rowOff>
    </xdr:from>
    <xdr:to>
      <xdr:col>98</xdr:col>
      <xdr:colOff>38100</xdr:colOff>
      <xdr:row>63</xdr:row>
      <xdr:rowOff>100330</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18605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49530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18656300" y="10820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609" name="n_1aveValue【保健センター・保健所】&#10;一人当たり面積">
          <a:extLst>
            <a:ext uri="{FF2B5EF4-FFF2-40B4-BE49-F238E27FC236}">
              <a16:creationId xmlns:a16="http://schemas.microsoft.com/office/drawing/2014/main" id="{00000000-0008-0000-0200-000061020000}"/>
            </a:ext>
          </a:extLst>
        </xdr:cNvPr>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610" name="n_2aveValue【保健センター・保健所】&#10;一人当たり面積">
          <a:extLst>
            <a:ext uri="{FF2B5EF4-FFF2-40B4-BE49-F238E27FC236}">
              <a16:creationId xmlns:a16="http://schemas.microsoft.com/office/drawing/2014/main" id="{00000000-0008-0000-0200-000062020000}"/>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611" name="n_3aveValue【保健センター・保健所】&#10;一人当たり面積">
          <a:extLst>
            <a:ext uri="{FF2B5EF4-FFF2-40B4-BE49-F238E27FC236}">
              <a16:creationId xmlns:a16="http://schemas.microsoft.com/office/drawing/2014/main" id="{00000000-0008-0000-0200-000063020000}"/>
            </a:ext>
          </a:extLst>
        </xdr:cNvPr>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12" name="n_4aveValue【保健センター・保健所】&#10;一人当たり面積">
          <a:extLst>
            <a:ext uri="{FF2B5EF4-FFF2-40B4-BE49-F238E27FC236}">
              <a16:creationId xmlns:a16="http://schemas.microsoft.com/office/drawing/2014/main" id="{00000000-0008-0000-0200-000064020000}"/>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49547</xdr:rowOff>
    </xdr:from>
    <xdr:ext cx="469744" cy="259045"/>
    <xdr:sp macro="" textlink="">
      <xdr:nvSpPr>
        <xdr:cNvPr id="613" name="n_1mainValue【保健センター・保健所】&#10;一人当たり面積">
          <a:extLst>
            <a:ext uri="{FF2B5EF4-FFF2-40B4-BE49-F238E27FC236}">
              <a16:creationId xmlns:a16="http://schemas.microsoft.com/office/drawing/2014/main" id="{00000000-0008-0000-0200-000065020000}"/>
            </a:ext>
          </a:extLst>
        </xdr:cNvPr>
        <xdr:cNvSpPr txBox="1"/>
      </xdr:nvSpPr>
      <xdr:spPr>
        <a:xfrm>
          <a:off x="21075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57167</xdr:rowOff>
    </xdr:from>
    <xdr:ext cx="469744" cy="259045"/>
    <xdr:sp macro="" textlink="">
      <xdr:nvSpPr>
        <xdr:cNvPr id="614" name="n_2mainValue【保健センター・保健所】&#10;一人当たり面積">
          <a:extLst>
            <a:ext uri="{FF2B5EF4-FFF2-40B4-BE49-F238E27FC236}">
              <a16:creationId xmlns:a16="http://schemas.microsoft.com/office/drawing/2014/main" id="{00000000-0008-0000-0200-000066020000}"/>
            </a:ext>
          </a:extLst>
        </xdr:cNvPr>
        <xdr:cNvSpPr txBox="1"/>
      </xdr:nvSpPr>
      <xdr:spPr>
        <a:xfrm>
          <a:off x="20199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615" name="n_3mainValue【保健センター・保健所】&#10;一人当たり面積">
          <a:extLst>
            <a:ext uri="{FF2B5EF4-FFF2-40B4-BE49-F238E27FC236}">
              <a16:creationId xmlns:a16="http://schemas.microsoft.com/office/drawing/2014/main" id="{00000000-0008-0000-0200-000067020000}"/>
            </a:ext>
          </a:extLst>
        </xdr:cNvPr>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91457</xdr:rowOff>
    </xdr:from>
    <xdr:ext cx="469744" cy="259045"/>
    <xdr:sp macro="" textlink="">
      <xdr:nvSpPr>
        <xdr:cNvPr id="616" name="n_4mainValue【保健センター・保健所】&#10;一人当たり面積">
          <a:extLst>
            <a:ext uri="{FF2B5EF4-FFF2-40B4-BE49-F238E27FC236}">
              <a16:creationId xmlns:a16="http://schemas.microsoft.com/office/drawing/2014/main" id="{00000000-0008-0000-0200-000068020000}"/>
            </a:ext>
          </a:extLst>
        </xdr:cNvPr>
        <xdr:cNvSpPr txBox="1"/>
      </xdr:nvSpPr>
      <xdr:spPr>
        <a:xfrm>
          <a:off x="18421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a:extLst>
            <a:ext uri="{FF2B5EF4-FFF2-40B4-BE49-F238E27FC236}">
              <a16:creationId xmlns:a16="http://schemas.microsoft.com/office/drawing/2014/main" id="{00000000-0008-0000-0200-00008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42" name="【消防施設】&#10;有形固定資産減価償却率最小値テキスト">
          <a:extLst>
            <a:ext uri="{FF2B5EF4-FFF2-40B4-BE49-F238E27FC236}">
              <a16:creationId xmlns:a16="http://schemas.microsoft.com/office/drawing/2014/main" id="{00000000-0008-0000-0200-000082020000}"/>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644" name="【消防施設】&#10;有形固定資産減価償却率最大値テキスト">
          <a:extLst>
            <a:ext uri="{FF2B5EF4-FFF2-40B4-BE49-F238E27FC236}">
              <a16:creationId xmlns:a16="http://schemas.microsoft.com/office/drawing/2014/main" id="{00000000-0008-0000-0200-000084020000}"/>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646" name="【消防施設】&#10;有形固定資産減価償却率平均値テキスト">
          <a:extLst>
            <a:ext uri="{FF2B5EF4-FFF2-40B4-BE49-F238E27FC236}">
              <a16:creationId xmlns:a16="http://schemas.microsoft.com/office/drawing/2014/main" id="{00000000-0008-0000-0200-000086020000}"/>
            </a:ext>
          </a:extLst>
        </xdr:cNvPr>
        <xdr:cNvSpPr txBox="1"/>
      </xdr:nvSpPr>
      <xdr:spPr>
        <a:xfrm>
          <a:off x="16357600" y="1385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25400</xdr:rowOff>
    </xdr:from>
    <xdr:to>
      <xdr:col>85</xdr:col>
      <xdr:colOff>177800</xdr:colOff>
      <xdr:row>83</xdr:row>
      <xdr:rowOff>127000</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6268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3827</xdr:rowOff>
    </xdr:from>
    <xdr:ext cx="405111" cy="259045"/>
    <xdr:sp macro="" textlink="">
      <xdr:nvSpPr>
        <xdr:cNvPr id="658" name="【消防施設】&#10;有形固定資産減価償却率該当値テキスト">
          <a:extLst>
            <a:ext uri="{FF2B5EF4-FFF2-40B4-BE49-F238E27FC236}">
              <a16:creationId xmlns:a16="http://schemas.microsoft.com/office/drawing/2014/main" id="{00000000-0008-0000-0200-000092020000}"/>
            </a:ext>
          </a:extLst>
        </xdr:cNvPr>
        <xdr:cNvSpPr txBox="1"/>
      </xdr:nvSpPr>
      <xdr:spPr>
        <a:xfrm>
          <a:off x="16357600"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151130</xdr:rowOff>
    </xdr:from>
    <xdr:to>
      <xdr:col>81</xdr:col>
      <xdr:colOff>101600</xdr:colOff>
      <xdr:row>83</xdr:row>
      <xdr:rowOff>81280</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5430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30480</xdr:rowOff>
    </xdr:from>
    <xdr:to>
      <xdr:col>85</xdr:col>
      <xdr:colOff>127000</xdr:colOff>
      <xdr:row>83</xdr:row>
      <xdr:rowOff>76200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5481300" y="142608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93980</xdr:rowOff>
    </xdr:from>
    <xdr:to>
      <xdr:col>76</xdr:col>
      <xdr:colOff>165100</xdr:colOff>
      <xdr:row>83</xdr:row>
      <xdr:rowOff>24130</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4541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144780</xdr:rowOff>
    </xdr:from>
    <xdr:to>
      <xdr:col>81</xdr:col>
      <xdr:colOff>50800</xdr:colOff>
      <xdr:row>83</xdr:row>
      <xdr:rowOff>30480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4592300" y="14203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3652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108586</xdr:rowOff>
    </xdr:from>
    <xdr:to>
      <xdr:col>76</xdr:col>
      <xdr:colOff>114300</xdr:colOff>
      <xdr:row>82</xdr:row>
      <xdr:rowOff>144780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3703300" y="141674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128270</xdr:rowOff>
    </xdr:from>
    <xdr:to>
      <xdr:col>67</xdr:col>
      <xdr:colOff>101600</xdr:colOff>
      <xdr:row>83</xdr:row>
      <xdr:rowOff>58420</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2763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108586</xdr:rowOff>
    </xdr:from>
    <xdr:to>
      <xdr:col>71</xdr:col>
      <xdr:colOff>177800</xdr:colOff>
      <xdr:row>83</xdr:row>
      <xdr:rowOff>7620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flipV="1">
          <a:off x="12814300" y="14167486"/>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667" name="n_1aveValue【消防施設】&#10;有形固定資産減価償却率">
          <a:extLst>
            <a:ext uri="{FF2B5EF4-FFF2-40B4-BE49-F238E27FC236}">
              <a16:creationId xmlns:a16="http://schemas.microsoft.com/office/drawing/2014/main" id="{00000000-0008-0000-0200-00009B020000}"/>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668" name="n_2aveValue【消防施設】&#10;有形固定資産減価償却率">
          <a:extLst>
            <a:ext uri="{FF2B5EF4-FFF2-40B4-BE49-F238E27FC236}">
              <a16:creationId xmlns:a16="http://schemas.microsoft.com/office/drawing/2014/main" id="{00000000-0008-0000-0200-00009C020000}"/>
            </a:ext>
          </a:extLst>
        </xdr:cNvPr>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669" name="n_3aveValue【消防施設】&#10;有形固定資産減価償却率">
          <a:extLst>
            <a:ext uri="{FF2B5EF4-FFF2-40B4-BE49-F238E27FC236}">
              <a16:creationId xmlns:a16="http://schemas.microsoft.com/office/drawing/2014/main" id="{00000000-0008-0000-0200-00009D020000}"/>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670" name="n_4aveValue【消防施設】&#10;有形固定資産減価償却率">
          <a:extLst>
            <a:ext uri="{FF2B5EF4-FFF2-40B4-BE49-F238E27FC236}">
              <a16:creationId xmlns:a16="http://schemas.microsoft.com/office/drawing/2014/main" id="{00000000-0008-0000-0200-00009E020000}"/>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72407</xdr:rowOff>
    </xdr:from>
    <xdr:ext cx="405111" cy="259045"/>
    <xdr:sp macro="" textlink="">
      <xdr:nvSpPr>
        <xdr:cNvPr id="671" name="n_1mainValue【消防施設】&#10;有形固定資産減価償却率">
          <a:extLst>
            <a:ext uri="{FF2B5EF4-FFF2-40B4-BE49-F238E27FC236}">
              <a16:creationId xmlns:a16="http://schemas.microsoft.com/office/drawing/2014/main" id="{00000000-0008-0000-0200-00009F020000}"/>
            </a:ext>
          </a:extLst>
        </xdr:cNvPr>
        <xdr:cNvSpPr txBox="1"/>
      </xdr:nvSpPr>
      <xdr:spPr>
        <a:xfrm>
          <a:off x="15266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15257</xdr:rowOff>
    </xdr:from>
    <xdr:ext cx="405111" cy="259045"/>
    <xdr:sp macro="" textlink="">
      <xdr:nvSpPr>
        <xdr:cNvPr id="672" name="n_2mainValue【消防施設】&#10;有形固定資産減価償却率">
          <a:extLst>
            <a:ext uri="{FF2B5EF4-FFF2-40B4-BE49-F238E27FC236}">
              <a16:creationId xmlns:a16="http://schemas.microsoft.com/office/drawing/2014/main" id="{00000000-0008-0000-0200-0000A0020000}"/>
            </a:ext>
          </a:extLst>
        </xdr:cNvPr>
        <xdr:cNvSpPr txBox="1"/>
      </xdr:nvSpPr>
      <xdr:spPr>
        <a:xfrm>
          <a:off x="14389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150513</xdr:rowOff>
    </xdr:from>
    <xdr:ext cx="405111" cy="259045"/>
    <xdr:sp macro="" textlink="">
      <xdr:nvSpPr>
        <xdr:cNvPr id="673" name="n_3mainValue【消防施設】&#10;有形固定資産減価償却率">
          <a:extLst>
            <a:ext uri="{FF2B5EF4-FFF2-40B4-BE49-F238E27FC236}">
              <a16:creationId xmlns:a16="http://schemas.microsoft.com/office/drawing/2014/main" id="{00000000-0008-0000-0200-0000A1020000}"/>
            </a:ext>
          </a:extLst>
        </xdr:cNvPr>
        <xdr:cNvSpPr txBox="1"/>
      </xdr:nvSpPr>
      <xdr:spPr>
        <a:xfrm>
          <a:off x="13500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49547</xdr:rowOff>
    </xdr:from>
    <xdr:ext cx="405111" cy="259045"/>
    <xdr:sp macro="" textlink="">
      <xdr:nvSpPr>
        <xdr:cNvPr id="674" name="n_4mainValue【消防施設】&#10;有形固定資産減価償却率">
          <a:extLst>
            <a:ext uri="{FF2B5EF4-FFF2-40B4-BE49-F238E27FC236}">
              <a16:creationId xmlns:a16="http://schemas.microsoft.com/office/drawing/2014/main" id="{00000000-0008-0000-0200-0000A2020000}"/>
            </a:ext>
          </a:extLst>
        </xdr:cNvPr>
        <xdr:cNvSpPr txBox="1"/>
      </xdr:nvSpPr>
      <xdr:spPr>
        <a:xfrm>
          <a:off x="12611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00000000-0008-0000-0200-0000B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1" name="【消防施設】&#10;一人当たり面積最小値テキスト">
          <a:extLst>
            <a:ext uri="{FF2B5EF4-FFF2-40B4-BE49-F238E27FC236}">
              <a16:creationId xmlns:a16="http://schemas.microsoft.com/office/drawing/2014/main" id="{00000000-0008-0000-0200-0000BD020000}"/>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703" name="【消防施設】&#10;一人当たり面積最大値テキスト">
          <a:extLst>
            <a:ext uri="{FF2B5EF4-FFF2-40B4-BE49-F238E27FC236}">
              <a16:creationId xmlns:a16="http://schemas.microsoft.com/office/drawing/2014/main" id="{00000000-0008-0000-0200-0000BF020000}"/>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705" name="【消防施設】&#10;一人当たり面積平均値テキスト">
          <a:extLst>
            <a:ext uri="{FF2B5EF4-FFF2-40B4-BE49-F238E27FC236}">
              <a16:creationId xmlns:a16="http://schemas.microsoft.com/office/drawing/2014/main" id="{00000000-0008-0000-0200-0000C1020000}"/>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98008</xdr:rowOff>
    </xdr:from>
    <xdr:to>
      <xdr:col>116</xdr:col>
      <xdr:colOff>114300</xdr:colOff>
      <xdr:row>87</xdr:row>
      <xdr:rowOff>28158</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22110700" y="148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12935</xdr:rowOff>
    </xdr:from>
    <xdr:ext cx="469744" cy="259045"/>
    <xdr:sp macro="" textlink="">
      <xdr:nvSpPr>
        <xdr:cNvPr id="717" name="【消防施設】&#10;一人当たり面積該当値テキスト">
          <a:extLst>
            <a:ext uri="{FF2B5EF4-FFF2-40B4-BE49-F238E27FC236}">
              <a16:creationId xmlns:a16="http://schemas.microsoft.com/office/drawing/2014/main" id="{00000000-0008-0000-0200-0000CD020000}"/>
            </a:ext>
          </a:extLst>
        </xdr:cNvPr>
        <xdr:cNvSpPr txBox="1"/>
      </xdr:nvSpPr>
      <xdr:spPr>
        <a:xfrm>
          <a:off x="22199600" y="1475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95721</xdr:rowOff>
    </xdr:from>
    <xdr:to>
      <xdr:col>112</xdr:col>
      <xdr:colOff>38100</xdr:colOff>
      <xdr:row>87</xdr:row>
      <xdr:rowOff>25871</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21272500" y="1484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146521</xdr:rowOff>
    </xdr:from>
    <xdr:to>
      <xdr:col>116</xdr:col>
      <xdr:colOff>63500</xdr:colOff>
      <xdr:row>86</xdr:row>
      <xdr:rowOff>148808</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21323300" y="14891221"/>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100620</xdr:rowOff>
    </xdr:from>
    <xdr:to>
      <xdr:col>107</xdr:col>
      <xdr:colOff>101600</xdr:colOff>
      <xdr:row>87</xdr:row>
      <xdr:rowOff>30770</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20383500" y="148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146521</xdr:rowOff>
    </xdr:from>
    <xdr:to>
      <xdr:col>111</xdr:col>
      <xdr:colOff>177800</xdr:colOff>
      <xdr:row>86</xdr:row>
      <xdr:rowOff>151420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20434300" y="1489122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101600</xdr:rowOff>
    </xdr:from>
    <xdr:to>
      <xdr:col>102</xdr:col>
      <xdr:colOff>165100</xdr:colOff>
      <xdr:row>87</xdr:row>
      <xdr:rowOff>31750</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9494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151420</xdr:rowOff>
    </xdr:from>
    <xdr:to>
      <xdr:col>107</xdr:col>
      <xdr:colOff>50800</xdr:colOff>
      <xdr:row>86</xdr:row>
      <xdr:rowOff>152400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19545300" y="1489612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99313</xdr:rowOff>
    </xdr:from>
    <xdr:to>
      <xdr:col>98</xdr:col>
      <xdr:colOff>38100</xdr:colOff>
      <xdr:row>87</xdr:row>
      <xdr:rowOff>29463</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8605500" y="148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150113</xdr:rowOff>
    </xdr:from>
    <xdr:to>
      <xdr:col>102</xdr:col>
      <xdr:colOff>114300</xdr:colOff>
      <xdr:row>86</xdr:row>
      <xdr:rowOff>152400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8656300" y="148948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726" name="n_1aveValue【消防施設】&#10;一人当たり面積">
          <a:extLst>
            <a:ext uri="{FF2B5EF4-FFF2-40B4-BE49-F238E27FC236}">
              <a16:creationId xmlns:a16="http://schemas.microsoft.com/office/drawing/2014/main" id="{00000000-0008-0000-0200-0000D6020000}"/>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727" name="n_2aveValue【消防施設】&#10;一人当たり面積">
          <a:extLst>
            <a:ext uri="{FF2B5EF4-FFF2-40B4-BE49-F238E27FC236}">
              <a16:creationId xmlns:a16="http://schemas.microsoft.com/office/drawing/2014/main" id="{00000000-0008-0000-0200-0000D7020000}"/>
            </a:ext>
          </a:extLst>
        </xdr:cNvPr>
        <xdr:cNvSpPr txBox="1"/>
      </xdr:nvSpPr>
      <xdr:spPr>
        <a:xfrm>
          <a:off x="20199427"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728" name="n_3aveValue【消防施設】&#10;一人当たり面積">
          <a:extLst>
            <a:ext uri="{FF2B5EF4-FFF2-40B4-BE49-F238E27FC236}">
              <a16:creationId xmlns:a16="http://schemas.microsoft.com/office/drawing/2014/main" id="{00000000-0008-0000-0200-0000D8020000}"/>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729" name="n_4aveValue【消防施設】&#10;一人当たり面積">
          <a:extLst>
            <a:ext uri="{FF2B5EF4-FFF2-40B4-BE49-F238E27FC236}">
              <a16:creationId xmlns:a16="http://schemas.microsoft.com/office/drawing/2014/main" id="{00000000-0008-0000-0200-0000D9020000}"/>
            </a:ext>
          </a:extLst>
        </xdr:cNvPr>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16998</xdr:rowOff>
    </xdr:from>
    <xdr:ext cx="469744" cy="259045"/>
    <xdr:sp macro="" textlink="">
      <xdr:nvSpPr>
        <xdr:cNvPr id="730" name="n_1mainValue【消防施設】&#10;一人当たり面積">
          <a:extLst>
            <a:ext uri="{FF2B5EF4-FFF2-40B4-BE49-F238E27FC236}">
              <a16:creationId xmlns:a16="http://schemas.microsoft.com/office/drawing/2014/main" id="{00000000-0008-0000-0200-0000DA020000}"/>
            </a:ext>
          </a:extLst>
        </xdr:cNvPr>
        <xdr:cNvSpPr txBox="1"/>
      </xdr:nvSpPr>
      <xdr:spPr>
        <a:xfrm>
          <a:off x="21075727" y="1493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21897</xdr:rowOff>
    </xdr:from>
    <xdr:ext cx="469744" cy="259045"/>
    <xdr:sp macro="" textlink="">
      <xdr:nvSpPr>
        <xdr:cNvPr id="731" name="n_2mainValue【消防施設】&#10;一人当たり面積">
          <a:extLst>
            <a:ext uri="{FF2B5EF4-FFF2-40B4-BE49-F238E27FC236}">
              <a16:creationId xmlns:a16="http://schemas.microsoft.com/office/drawing/2014/main" id="{00000000-0008-0000-0200-0000DB020000}"/>
            </a:ext>
          </a:extLst>
        </xdr:cNvPr>
        <xdr:cNvSpPr txBox="1"/>
      </xdr:nvSpPr>
      <xdr:spPr>
        <a:xfrm>
          <a:off x="20199427" y="1493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22877</xdr:rowOff>
    </xdr:from>
    <xdr:ext cx="469744" cy="259045"/>
    <xdr:sp macro="" textlink="">
      <xdr:nvSpPr>
        <xdr:cNvPr id="732" name="n_3mainValue【消防施設】&#10;一人当たり面積">
          <a:extLst>
            <a:ext uri="{FF2B5EF4-FFF2-40B4-BE49-F238E27FC236}">
              <a16:creationId xmlns:a16="http://schemas.microsoft.com/office/drawing/2014/main" id="{00000000-0008-0000-0200-0000DC020000}"/>
            </a:ext>
          </a:extLst>
        </xdr:cNvPr>
        <xdr:cNvSpPr txBox="1"/>
      </xdr:nvSpPr>
      <xdr:spPr>
        <a:xfrm>
          <a:off x="193104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20590</xdr:rowOff>
    </xdr:from>
    <xdr:ext cx="469744" cy="259045"/>
    <xdr:sp macro="" textlink="">
      <xdr:nvSpPr>
        <xdr:cNvPr id="733" name="n_4mainValue【消防施設】&#10;一人当たり面積">
          <a:extLst>
            <a:ext uri="{FF2B5EF4-FFF2-40B4-BE49-F238E27FC236}">
              <a16:creationId xmlns:a16="http://schemas.microsoft.com/office/drawing/2014/main" id="{00000000-0008-0000-0200-0000DD020000}"/>
            </a:ext>
          </a:extLst>
        </xdr:cNvPr>
        <xdr:cNvSpPr txBox="1"/>
      </xdr:nvSpPr>
      <xdr:spPr>
        <a:xfrm>
          <a:off x="18421427" y="1493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00000000-0008-0000-02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a:extLst>
            <a:ext uri="{FF2B5EF4-FFF2-40B4-BE49-F238E27FC236}">
              <a16:creationId xmlns:a16="http://schemas.microsoft.com/office/drawing/2014/main" id="{00000000-0008-0000-0200-0000F8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2" name="【庁舎】&#10;有形固定資産減価償却率最大値テキスト">
          <a:extLst>
            <a:ext uri="{FF2B5EF4-FFF2-40B4-BE49-F238E27FC236}">
              <a16:creationId xmlns:a16="http://schemas.microsoft.com/office/drawing/2014/main" id="{00000000-0008-0000-0200-0000FA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764" name="【庁舎】&#10;有形固定資産減価償却率平均値テキスト">
          <a:extLst>
            <a:ext uri="{FF2B5EF4-FFF2-40B4-BE49-F238E27FC236}">
              <a16:creationId xmlns:a16="http://schemas.microsoft.com/office/drawing/2014/main" id="{00000000-0008-0000-0200-0000FC020000}"/>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6268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776" name="【庁舎】&#10;有形固定資産減価償却率該当値テキスト">
          <a:extLst>
            <a:ext uri="{FF2B5EF4-FFF2-40B4-BE49-F238E27FC236}">
              <a16:creationId xmlns:a16="http://schemas.microsoft.com/office/drawing/2014/main" id="{00000000-0008-0000-0200-000008030000}"/>
            </a:ext>
          </a:extLst>
        </xdr:cNvPr>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147864</xdr:rowOff>
    </xdr:from>
    <xdr:to>
      <xdr:col>81</xdr:col>
      <xdr:colOff>101600</xdr:colOff>
      <xdr:row>106</xdr:row>
      <xdr:rowOff>78014</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543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27214</xdr:rowOff>
    </xdr:from>
    <xdr:to>
      <xdr:col>85</xdr:col>
      <xdr:colOff>127000</xdr:colOff>
      <xdr:row>106</xdr:row>
      <xdr:rowOff>64770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5481300" y="1820091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4541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2721</xdr:rowOff>
    </xdr:from>
    <xdr:to>
      <xdr:col>81</xdr:col>
      <xdr:colOff>50800</xdr:colOff>
      <xdr:row>106</xdr:row>
      <xdr:rowOff>27214</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4592300" y="1817642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3652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134982</xdr:rowOff>
    </xdr:from>
    <xdr:to>
      <xdr:col>76</xdr:col>
      <xdr:colOff>114300</xdr:colOff>
      <xdr:row>106</xdr:row>
      <xdr:rowOff>2721</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3703300" y="1813723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44994</xdr:rowOff>
    </xdr:from>
    <xdr:to>
      <xdr:col>67</xdr:col>
      <xdr:colOff>101600</xdr:colOff>
      <xdr:row>105</xdr:row>
      <xdr:rowOff>146594</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2763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95794</xdr:rowOff>
    </xdr:from>
    <xdr:to>
      <xdr:col>71</xdr:col>
      <xdr:colOff>177800</xdr:colOff>
      <xdr:row>105</xdr:row>
      <xdr:rowOff>134982</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2814300" y="1809804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785" name="n_1aveValue【庁舎】&#10;有形固定資産減価償却率">
          <a:extLst>
            <a:ext uri="{FF2B5EF4-FFF2-40B4-BE49-F238E27FC236}">
              <a16:creationId xmlns:a16="http://schemas.microsoft.com/office/drawing/2014/main" id="{00000000-0008-0000-0200-000011030000}"/>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786" name="n_2aveValue【庁舎】&#10;有形固定資産減価償却率">
          <a:extLst>
            <a:ext uri="{FF2B5EF4-FFF2-40B4-BE49-F238E27FC236}">
              <a16:creationId xmlns:a16="http://schemas.microsoft.com/office/drawing/2014/main" id="{00000000-0008-0000-0200-000012030000}"/>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87" name="n_3aveValue【庁舎】&#10;有形固定資産減価償却率">
          <a:extLst>
            <a:ext uri="{FF2B5EF4-FFF2-40B4-BE49-F238E27FC236}">
              <a16:creationId xmlns:a16="http://schemas.microsoft.com/office/drawing/2014/main" id="{00000000-0008-0000-0200-000013030000}"/>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788" name="n_4aveValue【庁舎】&#10;有形固定資産減価償却率">
          <a:extLst>
            <a:ext uri="{FF2B5EF4-FFF2-40B4-BE49-F238E27FC236}">
              <a16:creationId xmlns:a16="http://schemas.microsoft.com/office/drawing/2014/main" id="{00000000-0008-0000-0200-000014030000}"/>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69141</xdr:rowOff>
    </xdr:from>
    <xdr:ext cx="405111" cy="259045"/>
    <xdr:sp macro="" textlink="">
      <xdr:nvSpPr>
        <xdr:cNvPr id="789" name="n_1mainValue【庁舎】&#10;有形固定資産減価償却率">
          <a:extLst>
            <a:ext uri="{FF2B5EF4-FFF2-40B4-BE49-F238E27FC236}">
              <a16:creationId xmlns:a16="http://schemas.microsoft.com/office/drawing/2014/main" id="{00000000-0008-0000-0200-000015030000}"/>
            </a:ext>
          </a:extLst>
        </xdr:cNvPr>
        <xdr:cNvSpPr txBox="1"/>
      </xdr:nvSpPr>
      <xdr:spPr>
        <a:xfrm>
          <a:off x="15266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790" name="n_2mainValue【庁舎】&#10;有形固定資産減価償却率">
          <a:extLst>
            <a:ext uri="{FF2B5EF4-FFF2-40B4-BE49-F238E27FC236}">
              <a16:creationId xmlns:a16="http://schemas.microsoft.com/office/drawing/2014/main" id="{00000000-0008-0000-0200-000016030000}"/>
            </a:ext>
          </a:extLst>
        </xdr:cNvPr>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5459</xdr:rowOff>
    </xdr:from>
    <xdr:ext cx="405111" cy="259045"/>
    <xdr:sp macro="" textlink="">
      <xdr:nvSpPr>
        <xdr:cNvPr id="791" name="n_3mainValue【庁舎】&#10;有形固定資産減価償却率">
          <a:extLst>
            <a:ext uri="{FF2B5EF4-FFF2-40B4-BE49-F238E27FC236}">
              <a16:creationId xmlns:a16="http://schemas.microsoft.com/office/drawing/2014/main" id="{00000000-0008-0000-0200-000017030000}"/>
            </a:ext>
          </a:extLst>
        </xdr:cNvPr>
        <xdr:cNvSpPr txBox="1"/>
      </xdr:nvSpPr>
      <xdr:spPr>
        <a:xfrm>
          <a:off x="13500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137721</xdr:rowOff>
    </xdr:from>
    <xdr:ext cx="405111" cy="259045"/>
    <xdr:sp macro="" textlink="">
      <xdr:nvSpPr>
        <xdr:cNvPr id="792" name="n_4mainValue【庁舎】&#10;有形固定資産減価償却率">
          <a:extLst>
            <a:ext uri="{FF2B5EF4-FFF2-40B4-BE49-F238E27FC236}">
              <a16:creationId xmlns:a16="http://schemas.microsoft.com/office/drawing/2014/main" id="{00000000-0008-0000-0200-000018030000}"/>
            </a:ext>
          </a:extLst>
        </xdr:cNvPr>
        <xdr:cNvSpPr txBox="1"/>
      </xdr:nvSpPr>
      <xdr:spPr>
        <a:xfrm>
          <a:off x="12611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00000000-0008-0000-02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819" name="【庁舎】&#10;一人当たり面積最小値テキスト">
          <a:extLst>
            <a:ext uri="{FF2B5EF4-FFF2-40B4-BE49-F238E27FC236}">
              <a16:creationId xmlns:a16="http://schemas.microsoft.com/office/drawing/2014/main" id="{00000000-0008-0000-0200-000033030000}"/>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821" name="【庁舎】&#10;一人当たり面積最大値テキスト">
          <a:extLst>
            <a:ext uri="{FF2B5EF4-FFF2-40B4-BE49-F238E27FC236}">
              <a16:creationId xmlns:a16="http://schemas.microsoft.com/office/drawing/2014/main" id="{00000000-0008-0000-0200-000035030000}"/>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823" name="【庁舎】&#10;一人当たり面積平均値テキスト">
          <a:extLst>
            <a:ext uri="{FF2B5EF4-FFF2-40B4-BE49-F238E27FC236}">
              <a16:creationId xmlns:a16="http://schemas.microsoft.com/office/drawing/2014/main" id="{00000000-0008-0000-0200-000037030000}"/>
            </a:ext>
          </a:extLst>
        </xdr:cNvPr>
        <xdr:cNvSpPr txBox="1"/>
      </xdr:nvSpPr>
      <xdr:spPr>
        <a:xfrm>
          <a:off x="221996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826" name="フローチャート: 判断 825">
          <a:extLst>
            <a:ext uri="{FF2B5EF4-FFF2-40B4-BE49-F238E27FC236}">
              <a16:creationId xmlns:a16="http://schemas.microsoft.com/office/drawing/2014/main" id="{00000000-0008-0000-0200-00003A030000}"/>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28" name="フローチャート: 判断 827">
          <a:extLst>
            <a:ext uri="{FF2B5EF4-FFF2-40B4-BE49-F238E27FC236}">
              <a16:creationId xmlns:a16="http://schemas.microsoft.com/office/drawing/2014/main" id="{00000000-0008-0000-0200-00003C030000}"/>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167458</xdr:rowOff>
    </xdr:from>
    <xdr:to>
      <xdr:col>116</xdr:col>
      <xdr:colOff>114300</xdr:colOff>
      <xdr:row>104</xdr:row>
      <xdr:rowOff>97608</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221107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18885</xdr:rowOff>
    </xdr:from>
    <xdr:ext cx="469744" cy="259045"/>
    <xdr:sp macro="" textlink="">
      <xdr:nvSpPr>
        <xdr:cNvPr id="835" name="【庁舎】&#10;一人当たり面積該当値テキスト">
          <a:extLst>
            <a:ext uri="{FF2B5EF4-FFF2-40B4-BE49-F238E27FC236}">
              <a16:creationId xmlns:a16="http://schemas.microsoft.com/office/drawing/2014/main" id="{00000000-0008-0000-0200-000043030000}"/>
            </a:ext>
          </a:extLst>
        </xdr:cNvPr>
        <xdr:cNvSpPr txBox="1"/>
      </xdr:nvSpPr>
      <xdr:spPr>
        <a:xfrm>
          <a:off x="22199600" y="176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20501</xdr:rowOff>
    </xdr:from>
    <xdr:to>
      <xdr:col>112</xdr:col>
      <xdr:colOff>38100</xdr:colOff>
      <xdr:row>104</xdr:row>
      <xdr:rowOff>122101</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21272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46808</xdr:rowOff>
    </xdr:from>
    <xdr:to>
      <xdr:col>116</xdr:col>
      <xdr:colOff>63500</xdr:colOff>
      <xdr:row>104</xdr:row>
      <xdr:rowOff>71301</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flipV="1">
          <a:off x="21323300" y="1787760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44994</xdr:rowOff>
    </xdr:from>
    <xdr:to>
      <xdr:col>107</xdr:col>
      <xdr:colOff>101600</xdr:colOff>
      <xdr:row>104</xdr:row>
      <xdr:rowOff>146594</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20383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71301</xdr:rowOff>
    </xdr:from>
    <xdr:to>
      <xdr:col>111</xdr:col>
      <xdr:colOff>177800</xdr:colOff>
      <xdr:row>104</xdr:row>
      <xdr:rowOff>95794</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flipV="1">
          <a:off x="20434300" y="179021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64588</xdr:rowOff>
    </xdr:from>
    <xdr:to>
      <xdr:col>102</xdr:col>
      <xdr:colOff>165100</xdr:colOff>
      <xdr:row>104</xdr:row>
      <xdr:rowOff>166188</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19494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95794</xdr:rowOff>
    </xdr:from>
    <xdr:to>
      <xdr:col>107</xdr:col>
      <xdr:colOff>50800</xdr:colOff>
      <xdr:row>104</xdr:row>
      <xdr:rowOff>115388</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flipV="1">
          <a:off x="19545300" y="179265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80918</xdr:rowOff>
    </xdr:from>
    <xdr:to>
      <xdr:col>98</xdr:col>
      <xdr:colOff>38100</xdr:colOff>
      <xdr:row>105</xdr:row>
      <xdr:rowOff>11068</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18605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115388</xdr:rowOff>
    </xdr:from>
    <xdr:to>
      <xdr:col>102</xdr:col>
      <xdr:colOff>114300</xdr:colOff>
      <xdr:row>104</xdr:row>
      <xdr:rowOff>131718</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flipV="1">
          <a:off x="18656300" y="1794618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100165</xdr:rowOff>
    </xdr:from>
    <xdr:ext cx="469744" cy="259045"/>
    <xdr:sp macro="" textlink="">
      <xdr:nvSpPr>
        <xdr:cNvPr id="844" name="n_1aveValue【庁舎】&#10;一人当たり面積">
          <a:extLst>
            <a:ext uri="{FF2B5EF4-FFF2-40B4-BE49-F238E27FC236}">
              <a16:creationId xmlns:a16="http://schemas.microsoft.com/office/drawing/2014/main" id="{00000000-0008-0000-0200-00004C030000}"/>
            </a:ext>
          </a:extLst>
        </xdr:cNvPr>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105064</xdr:rowOff>
    </xdr:from>
    <xdr:ext cx="469744" cy="259045"/>
    <xdr:sp macro="" textlink="">
      <xdr:nvSpPr>
        <xdr:cNvPr id="845" name="n_2aveValue【庁舎】&#10;一人当たり面積">
          <a:extLst>
            <a:ext uri="{FF2B5EF4-FFF2-40B4-BE49-F238E27FC236}">
              <a16:creationId xmlns:a16="http://schemas.microsoft.com/office/drawing/2014/main" id="{00000000-0008-0000-0200-00004D030000}"/>
            </a:ext>
          </a:extLst>
        </xdr:cNvPr>
        <xdr:cNvSpPr txBox="1"/>
      </xdr:nvSpPr>
      <xdr:spPr>
        <a:xfrm>
          <a:off x="20199427" y="1810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846" name="n_3aveValue【庁舎】&#10;一人当たり面積">
          <a:extLst>
            <a:ext uri="{FF2B5EF4-FFF2-40B4-BE49-F238E27FC236}">
              <a16:creationId xmlns:a16="http://schemas.microsoft.com/office/drawing/2014/main" id="{00000000-0008-0000-0200-00004E030000}"/>
            </a:ext>
          </a:extLst>
        </xdr:cNvPr>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847" name="n_4aveValue【庁舎】&#10;一人当たり面積">
          <a:extLst>
            <a:ext uri="{FF2B5EF4-FFF2-40B4-BE49-F238E27FC236}">
              <a16:creationId xmlns:a16="http://schemas.microsoft.com/office/drawing/2014/main" id="{00000000-0008-0000-0200-00004F030000}"/>
            </a:ext>
          </a:extLst>
        </xdr:cNvPr>
        <xdr:cNvSpPr txBox="1"/>
      </xdr:nvSpPr>
      <xdr:spPr>
        <a:xfrm>
          <a:off x="18421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138628</xdr:rowOff>
    </xdr:from>
    <xdr:ext cx="469744" cy="259045"/>
    <xdr:sp macro="" textlink="">
      <xdr:nvSpPr>
        <xdr:cNvPr id="848" name="n_1mainValue【庁舎】&#10;一人当たり面積">
          <a:extLst>
            <a:ext uri="{FF2B5EF4-FFF2-40B4-BE49-F238E27FC236}">
              <a16:creationId xmlns:a16="http://schemas.microsoft.com/office/drawing/2014/main" id="{00000000-0008-0000-0200-000050030000}"/>
            </a:ext>
          </a:extLst>
        </xdr:cNvPr>
        <xdr:cNvSpPr txBox="1"/>
      </xdr:nvSpPr>
      <xdr:spPr>
        <a:xfrm>
          <a:off x="21075727" y="176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163121</xdr:rowOff>
    </xdr:from>
    <xdr:ext cx="469744" cy="259045"/>
    <xdr:sp macro="" textlink="">
      <xdr:nvSpPr>
        <xdr:cNvPr id="849" name="n_2mainValue【庁舎】&#10;一人当たり面積">
          <a:extLst>
            <a:ext uri="{FF2B5EF4-FFF2-40B4-BE49-F238E27FC236}">
              <a16:creationId xmlns:a16="http://schemas.microsoft.com/office/drawing/2014/main" id="{00000000-0008-0000-0200-000051030000}"/>
            </a:ext>
          </a:extLst>
        </xdr:cNvPr>
        <xdr:cNvSpPr txBox="1"/>
      </xdr:nvSpPr>
      <xdr:spPr>
        <a:xfrm>
          <a:off x="20199427" y="176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11265</xdr:rowOff>
    </xdr:from>
    <xdr:ext cx="469744" cy="259045"/>
    <xdr:sp macro="" textlink="">
      <xdr:nvSpPr>
        <xdr:cNvPr id="850" name="n_3mainValue【庁舎】&#10;一人当たり面積">
          <a:extLst>
            <a:ext uri="{FF2B5EF4-FFF2-40B4-BE49-F238E27FC236}">
              <a16:creationId xmlns:a16="http://schemas.microsoft.com/office/drawing/2014/main" id="{00000000-0008-0000-0200-000052030000}"/>
            </a:ext>
          </a:extLst>
        </xdr:cNvPr>
        <xdr:cNvSpPr txBox="1"/>
      </xdr:nvSpPr>
      <xdr:spPr>
        <a:xfrm>
          <a:off x="19310427" y="176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27595</xdr:rowOff>
    </xdr:from>
    <xdr:ext cx="469744" cy="259045"/>
    <xdr:sp macro="" textlink="">
      <xdr:nvSpPr>
        <xdr:cNvPr id="851" name="n_4mainValue【庁舎】&#10;一人当たり面積">
          <a:extLst>
            <a:ext uri="{FF2B5EF4-FFF2-40B4-BE49-F238E27FC236}">
              <a16:creationId xmlns:a16="http://schemas.microsoft.com/office/drawing/2014/main" id="{00000000-0008-0000-0200-000053030000}"/>
            </a:ext>
          </a:extLst>
        </xdr:cNvPr>
        <xdr:cNvSpPr txBox="1"/>
      </xdr:nvSpPr>
      <xdr:spPr>
        <a:xfrm>
          <a:off x="18421427" y="1768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2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有形固定資産減価償却率について、広域で管理している</a:t>
          </a:r>
          <a:r>
            <a:rPr kumimoji="1" lang="ja-JP" altLang="en-US" sz="1100">
              <a:solidFill>
                <a:sysClr val="windowText" lastClr="000000"/>
              </a:solidFill>
              <a:effectLst/>
              <a:latin typeface="+mn-lt"/>
              <a:ea typeface="+mn-ea"/>
              <a:cs typeface="+mn-cs"/>
            </a:rPr>
            <a:t>もの</a:t>
          </a:r>
          <a:r>
            <a:rPr kumimoji="1" lang="ja-JP" altLang="ja-JP" sz="1100">
              <a:solidFill>
                <a:sysClr val="windowText" lastClr="000000"/>
              </a:solidFill>
              <a:effectLst/>
              <a:latin typeface="+mn-lt"/>
              <a:ea typeface="+mn-ea"/>
              <a:cs typeface="+mn-cs"/>
            </a:rPr>
            <a:t>を除く全ての項目で類似団体よりも高い傾向にある。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中でも大きく乖離しているのは</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図書館</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庁舎</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であり、施設の老朽化も進んでいることから今後の施設管理について見直す必要がある。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また、一人当たり面積については、</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図書館</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体育館</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プール</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が類似団体よりも大きく劣っている状態である。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有形固定資産減価償却率も高い状態にあることを踏まえ再編・新設等により文化的施設の創設が望まれる。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12,534
12,375
273.30
16,115,016
15,404,154
271,862
5,424,830
11,080,755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当町の場合、類似団体と比較して財政力指数が低い状況である。理由として、人口密度が</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45</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人</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低い点と面積が大きい点が（</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県内町村で</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番目</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）基準財政需要額を嵩ませている。</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特に面積・人口密度で需要額が算定される「包括算定経費（面積）」「消防費」「その他教育費」が需要額増額に影響していることが考えられる。</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その他、小学校学校数も需要額増額に影響しているが、</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R4</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年度から小学校再編により８校から２校に統合するため</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R4</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R8</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年にかけて段階的に需要額は減少していくことが見込まれ多少ではあるが数値の抑制が見込まれる。</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しかし、今後、人口減少による基準財政収入額の減少も見込まれるため数値は、変わらず例年どおり推移していくことが考えられる。</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12277</xdr:rowOff>
    </xdr:to>
    <xdr:cxnSp macro="">
      <xdr:nvCxnSpPr>
        <xdr:cNvPr id="77" name="直線コネクタ 76"/>
        <xdr:cNvCxnSpPr/>
      </xdr:nvCxnSpPr>
      <xdr:spPr>
        <a:xfrm flipV="1">
          <a:off x="1447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95" name="楕円 94"/>
        <xdr:cNvSpPr/>
      </xdr:nvSpPr>
      <xdr:spPr>
        <a:xfrm>
          <a:off x="1397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47854</xdr:rowOff>
    </xdr:from>
    <xdr:ext cx="762000" cy="259045"/>
    <xdr:sp macro="" textlink="">
      <xdr:nvSpPr>
        <xdr:cNvPr id="96" name="テキスト ボックス 95"/>
        <xdr:cNvSpPr txBox="1"/>
      </xdr:nvSpPr>
      <xdr:spPr>
        <a:xfrm>
          <a:off x="1066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明朝" panose="02020609040205080304" pitchFamily="17" charset="-128"/>
              <a:ea typeface="ＭＳ 明朝" panose="02020609040205080304" pitchFamily="17" charset="-128"/>
            </a:rPr>
            <a:t>　経常一般財源の増額に伴い、前年と比較し経常収支比率が</a:t>
          </a:r>
          <a:r>
            <a:rPr kumimoji="1" lang="en-US" altLang="ja-JP" sz="1100">
              <a:latin typeface="ＭＳ 明朝" panose="02020609040205080304" pitchFamily="17" charset="-128"/>
              <a:ea typeface="ＭＳ 明朝" panose="02020609040205080304" pitchFamily="17" charset="-128"/>
            </a:rPr>
            <a:t>7.2</a:t>
          </a:r>
          <a:r>
            <a:rPr kumimoji="1" lang="ja-JP" altLang="en-US" sz="1100">
              <a:latin typeface="ＭＳ 明朝" panose="02020609040205080304" pitchFamily="17" charset="-128"/>
              <a:ea typeface="ＭＳ 明朝" panose="02020609040205080304" pitchFamily="17" charset="-128"/>
            </a:rPr>
            <a:t>ポイント改善した。</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改善した理由として、「地方交付税」の増加・「臨時財政対策債」の増加・「新型コロナウイルス感染症対策地方税減収補塡特別交付金」の皆増によるものと考えられる。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上記の内「新型コロナウイルス感染症対策地方税減収補塡特別交付金」については、単年度の収入となるため来年度の経常収支比率は、例年通り数値になることが見込まれる。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人口減少により町税の収入の減少は見込まれるが、経常一般財源の確保のため、収納率の更なる向上を目指すとともに、歳出については、補助制度を積極的に活用し、数値が大きく悪化しないよう努めていきたい。</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81945</xdr:rowOff>
    </xdr:from>
    <xdr:to>
      <xdr:col>23</xdr:col>
      <xdr:colOff>133350</xdr:colOff>
      <xdr:row>64</xdr:row>
      <xdr:rowOff>52009</xdr:rowOff>
    </xdr:to>
    <xdr:cxnSp macro="">
      <xdr:nvCxnSpPr>
        <xdr:cNvPr id="133" name="直線コネクタ 132"/>
        <xdr:cNvCxnSpPr/>
      </xdr:nvCxnSpPr>
      <xdr:spPr>
        <a:xfrm flipV="1">
          <a:off x="4114800" y="10197495"/>
          <a:ext cx="8382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52009</xdr:rowOff>
    </xdr:from>
    <xdr:to>
      <xdr:col>19</xdr:col>
      <xdr:colOff>133350</xdr:colOff>
      <xdr:row>65</xdr:row>
      <xdr:rowOff>41426</xdr:rowOff>
    </xdr:to>
    <xdr:cxnSp macro="">
      <xdr:nvCxnSpPr>
        <xdr:cNvPr id="136" name="直線コネクタ 135"/>
        <xdr:cNvCxnSpPr/>
      </xdr:nvCxnSpPr>
      <xdr:spPr>
        <a:xfrm flipV="1">
          <a:off x="3225800" y="11024809"/>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166915</xdr:rowOff>
    </xdr:from>
    <xdr:to>
      <xdr:col>15</xdr:col>
      <xdr:colOff>82550</xdr:colOff>
      <xdr:row>65</xdr:row>
      <xdr:rowOff>41426</xdr:rowOff>
    </xdr:to>
    <xdr:cxnSp macro="">
      <xdr:nvCxnSpPr>
        <xdr:cNvPr id="139" name="直線コネクタ 138"/>
        <xdr:cNvCxnSpPr/>
      </xdr:nvCxnSpPr>
      <xdr:spPr>
        <a:xfrm>
          <a:off x="2336800" y="111397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67932</xdr:rowOff>
    </xdr:from>
    <xdr:ext cx="762000" cy="259045"/>
    <xdr:sp macro="" textlink="">
      <xdr:nvSpPr>
        <xdr:cNvPr id="141" name="テキスト ボックス 140"/>
        <xdr:cNvSpPr txBox="1"/>
      </xdr:nvSpPr>
      <xdr:spPr>
        <a:xfrm>
          <a:off x="2844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155424</xdr:rowOff>
    </xdr:from>
    <xdr:to>
      <xdr:col>11</xdr:col>
      <xdr:colOff>31750</xdr:colOff>
      <xdr:row>64</xdr:row>
      <xdr:rowOff>166915</xdr:rowOff>
    </xdr:to>
    <xdr:cxnSp macro="">
      <xdr:nvCxnSpPr>
        <xdr:cNvPr id="142" name="直線コネクタ 141"/>
        <xdr:cNvCxnSpPr/>
      </xdr:nvCxnSpPr>
      <xdr:spPr>
        <a:xfrm>
          <a:off x="1447800" y="1112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6" name="テキスト ボックス 145"/>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31145</xdr:rowOff>
    </xdr:from>
    <xdr:to>
      <xdr:col>23</xdr:col>
      <xdr:colOff>184150</xdr:colOff>
      <xdr:row>59</xdr:row>
      <xdr:rowOff>132745</xdr:rowOff>
    </xdr:to>
    <xdr:sp macro="" textlink="">
      <xdr:nvSpPr>
        <xdr:cNvPr id="152" name="楕円 151"/>
        <xdr:cNvSpPr/>
      </xdr:nvSpPr>
      <xdr:spPr>
        <a:xfrm>
          <a:off x="4902200" y="101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47672</xdr:rowOff>
    </xdr:from>
    <xdr:ext cx="762000" cy="259045"/>
    <xdr:sp macro="" textlink="">
      <xdr:nvSpPr>
        <xdr:cNvPr id="153" name="財政構造の弾力性該当値テキスト"/>
        <xdr:cNvSpPr txBox="1"/>
      </xdr:nvSpPr>
      <xdr:spPr>
        <a:xfrm>
          <a:off x="5041900" y="999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1209</xdr:rowOff>
    </xdr:from>
    <xdr:to>
      <xdr:col>19</xdr:col>
      <xdr:colOff>184150</xdr:colOff>
      <xdr:row>64</xdr:row>
      <xdr:rowOff>102809</xdr:rowOff>
    </xdr:to>
    <xdr:sp macro="" textlink="">
      <xdr:nvSpPr>
        <xdr:cNvPr id="154" name="楕円 153"/>
        <xdr:cNvSpPr/>
      </xdr:nvSpPr>
      <xdr:spPr>
        <a:xfrm>
          <a:off x="4064000" y="10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112986</xdr:rowOff>
    </xdr:from>
    <xdr:ext cx="736600" cy="259045"/>
    <xdr:sp macro="" textlink="">
      <xdr:nvSpPr>
        <xdr:cNvPr id="155" name="テキスト ボックス 154"/>
        <xdr:cNvSpPr txBox="1"/>
      </xdr:nvSpPr>
      <xdr:spPr>
        <a:xfrm>
          <a:off x="3733800" y="1074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162076</xdr:rowOff>
    </xdr:from>
    <xdr:to>
      <xdr:col>15</xdr:col>
      <xdr:colOff>133350</xdr:colOff>
      <xdr:row>65</xdr:row>
      <xdr:rowOff>92226</xdr:rowOff>
    </xdr:to>
    <xdr:sp macro="" textlink="">
      <xdr:nvSpPr>
        <xdr:cNvPr id="156" name="楕円 155"/>
        <xdr:cNvSpPr/>
      </xdr:nvSpPr>
      <xdr:spPr>
        <a:xfrm>
          <a:off x="3175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77003</xdr:rowOff>
    </xdr:from>
    <xdr:ext cx="762000" cy="259045"/>
    <xdr:sp macro="" textlink="">
      <xdr:nvSpPr>
        <xdr:cNvPr id="157" name="テキスト ボックス 156"/>
        <xdr:cNvSpPr txBox="1"/>
      </xdr:nvSpPr>
      <xdr:spPr>
        <a:xfrm>
          <a:off x="2844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116115</xdr:rowOff>
    </xdr:from>
    <xdr:to>
      <xdr:col>11</xdr:col>
      <xdr:colOff>82550</xdr:colOff>
      <xdr:row>65</xdr:row>
      <xdr:rowOff>46265</xdr:rowOff>
    </xdr:to>
    <xdr:sp macro="" textlink="">
      <xdr:nvSpPr>
        <xdr:cNvPr id="158" name="楕円 157"/>
        <xdr:cNvSpPr/>
      </xdr:nvSpPr>
      <xdr:spPr>
        <a:xfrm>
          <a:off x="2286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56442</xdr:rowOff>
    </xdr:from>
    <xdr:ext cx="762000" cy="259045"/>
    <xdr:sp macro="" textlink="">
      <xdr:nvSpPr>
        <xdr:cNvPr id="159" name="テキスト ボックス 158"/>
        <xdr:cNvSpPr txBox="1"/>
      </xdr:nvSpPr>
      <xdr:spPr>
        <a:xfrm>
          <a:off x="1955800" y="1085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104624</xdr:rowOff>
    </xdr:from>
    <xdr:to>
      <xdr:col>7</xdr:col>
      <xdr:colOff>31750</xdr:colOff>
      <xdr:row>65</xdr:row>
      <xdr:rowOff>34774</xdr:rowOff>
    </xdr:to>
    <xdr:sp macro="" textlink="">
      <xdr:nvSpPr>
        <xdr:cNvPr id="160" name="楕円 159"/>
        <xdr:cNvSpPr/>
      </xdr:nvSpPr>
      <xdr:spPr>
        <a:xfrm>
          <a:off x="1397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19551</xdr:rowOff>
    </xdr:from>
    <xdr:ext cx="762000" cy="259045"/>
    <xdr:sp macro="" textlink="">
      <xdr:nvSpPr>
        <xdr:cNvPr id="161" name="テキスト ボックス 160"/>
        <xdr:cNvSpPr txBox="1"/>
      </xdr:nvSpPr>
      <xdr:spPr>
        <a:xfrm>
          <a:off x="1066800" y="111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昨年と比較し、</a:t>
          </a:r>
          <a:r>
            <a:rPr kumimoji="1" lang="en-US" altLang="ja-JP" sz="1100">
              <a:latin typeface="ＭＳ Ｐゴシック" panose="020B0600070205080204" pitchFamily="50" charset="-128"/>
              <a:ea typeface="ＭＳ Ｐゴシック" panose="020B0600070205080204" pitchFamily="50" charset="-128"/>
            </a:rPr>
            <a:t>151,607</a:t>
          </a:r>
          <a:r>
            <a:rPr kumimoji="1" lang="ja-JP" altLang="en-US" sz="1100">
              <a:latin typeface="ＭＳ Ｐゴシック" panose="020B0600070205080204" pitchFamily="50" charset="-128"/>
              <a:ea typeface="ＭＳ Ｐゴシック" panose="020B0600070205080204" pitchFamily="50" charset="-128"/>
            </a:rPr>
            <a:t>円の大幅な減となったことで、類似団体との乖離がなくなった。理由として、台風関連経費の縮減が考えられる。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特に、物件費では、事業が終了した災害廃棄物処理事業</a:t>
          </a:r>
          <a:r>
            <a:rPr kumimoji="1" lang="en-US" altLang="ja-JP" sz="1100">
              <a:latin typeface="ＭＳ Ｐゴシック" panose="020B0600070205080204" pitchFamily="50" charset="-128"/>
              <a:ea typeface="ＭＳ Ｐゴシック" panose="020B0600070205080204" pitchFamily="50" charset="-128"/>
            </a:rPr>
            <a:t>2,079,646</a:t>
          </a:r>
          <a:r>
            <a:rPr kumimoji="1" lang="ja-JP" altLang="en-US" sz="1100">
              <a:latin typeface="ＭＳ Ｐゴシック" panose="020B0600070205080204" pitchFamily="50" charset="-128"/>
              <a:ea typeface="ＭＳ Ｐゴシック" panose="020B0600070205080204" pitchFamily="50" charset="-128"/>
            </a:rPr>
            <a:t>千円の皆減が大きく影響している。また、</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は発災前の</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以前と比較すると増加傾向である。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理由として、新型コロナウイルスワクチン接種関連経費の増額、その他原油価格高騰に伴う光熱水費・燃料費の増が考えられる。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今後の社会情勢に左右されるが、</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の金額で推移していくことが考えられる。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いずれの経費にしても、地方交付税や国庫補助金の財政措置が取られているため、収支的に考えると町財政への影響は小さいと思われる。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129710</xdr:rowOff>
    </xdr:from>
    <xdr:to>
      <xdr:col>23</xdr:col>
      <xdr:colOff>133350</xdr:colOff>
      <xdr:row>85</xdr:row>
      <xdr:rowOff>137970</xdr:rowOff>
    </xdr:to>
    <xdr:cxnSp macro="">
      <xdr:nvCxnSpPr>
        <xdr:cNvPr id="198" name="直線コネクタ 197"/>
        <xdr:cNvCxnSpPr/>
      </xdr:nvCxnSpPr>
      <xdr:spPr>
        <a:xfrm flipV="1">
          <a:off x="4114800" y="14188610"/>
          <a:ext cx="838200" cy="5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69875</xdr:rowOff>
    </xdr:from>
    <xdr:to>
      <xdr:col>19</xdr:col>
      <xdr:colOff>133350</xdr:colOff>
      <xdr:row>85</xdr:row>
      <xdr:rowOff>137970</xdr:rowOff>
    </xdr:to>
    <xdr:cxnSp macro="">
      <xdr:nvCxnSpPr>
        <xdr:cNvPr id="201" name="直線コネクタ 200"/>
        <xdr:cNvCxnSpPr/>
      </xdr:nvCxnSpPr>
      <xdr:spPr>
        <a:xfrm>
          <a:off x="3225800" y="14643125"/>
          <a:ext cx="889000" cy="6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3" name="テキスト ボックス 202"/>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161020</xdr:rowOff>
    </xdr:from>
    <xdr:to>
      <xdr:col>15</xdr:col>
      <xdr:colOff>82550</xdr:colOff>
      <xdr:row>85</xdr:row>
      <xdr:rowOff>69875</xdr:rowOff>
    </xdr:to>
    <xdr:cxnSp macro="">
      <xdr:nvCxnSpPr>
        <xdr:cNvPr id="204" name="直線コネクタ 203"/>
        <xdr:cNvCxnSpPr/>
      </xdr:nvCxnSpPr>
      <xdr:spPr>
        <a:xfrm>
          <a:off x="2336800" y="14048470"/>
          <a:ext cx="889000" cy="59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47096</xdr:rowOff>
    </xdr:from>
    <xdr:ext cx="762000" cy="259045"/>
    <xdr:sp macro="" textlink="">
      <xdr:nvSpPr>
        <xdr:cNvPr id="206" name="テキスト ボックス 205"/>
        <xdr:cNvSpPr txBox="1"/>
      </xdr:nvSpPr>
      <xdr:spPr>
        <a:xfrm>
          <a:off x="2844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152698</xdr:rowOff>
    </xdr:from>
    <xdr:to>
      <xdr:col>11</xdr:col>
      <xdr:colOff>31750</xdr:colOff>
      <xdr:row>81</xdr:row>
      <xdr:rowOff>161020</xdr:rowOff>
    </xdr:to>
    <xdr:cxnSp macro="">
      <xdr:nvCxnSpPr>
        <xdr:cNvPr id="207" name="直線コネクタ 206"/>
        <xdr:cNvCxnSpPr/>
      </xdr:nvCxnSpPr>
      <xdr:spPr>
        <a:xfrm>
          <a:off x="1447800" y="14040148"/>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9" name="テキスト ボックス 208"/>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1858</xdr:rowOff>
    </xdr:from>
    <xdr:ext cx="762000" cy="259045"/>
    <xdr:sp macro="" textlink="">
      <xdr:nvSpPr>
        <xdr:cNvPr id="211" name="テキスト ボックス 210"/>
        <xdr:cNvSpPr txBox="1"/>
      </xdr:nvSpPr>
      <xdr:spPr>
        <a:xfrm>
          <a:off x="1066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78910</xdr:rowOff>
    </xdr:from>
    <xdr:to>
      <xdr:col>23</xdr:col>
      <xdr:colOff>184150</xdr:colOff>
      <xdr:row>83</xdr:row>
      <xdr:rowOff>9060</xdr:rowOff>
    </xdr:to>
    <xdr:sp macro="" textlink="">
      <xdr:nvSpPr>
        <xdr:cNvPr id="217" name="楕円 216"/>
        <xdr:cNvSpPr/>
      </xdr:nvSpPr>
      <xdr:spPr>
        <a:xfrm>
          <a:off x="4902200" y="141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50987</xdr:rowOff>
    </xdr:from>
    <xdr:ext cx="762000" cy="259045"/>
    <xdr:sp macro="" textlink="">
      <xdr:nvSpPr>
        <xdr:cNvPr id="218" name="人件費・物件費等の状況該当値テキスト"/>
        <xdr:cNvSpPr txBox="1"/>
      </xdr:nvSpPr>
      <xdr:spPr>
        <a:xfrm>
          <a:off x="5041900" y="1410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87170</xdr:rowOff>
    </xdr:from>
    <xdr:to>
      <xdr:col>19</xdr:col>
      <xdr:colOff>184150</xdr:colOff>
      <xdr:row>86</xdr:row>
      <xdr:rowOff>17320</xdr:rowOff>
    </xdr:to>
    <xdr:sp macro="" textlink="">
      <xdr:nvSpPr>
        <xdr:cNvPr id="219" name="楕円 218"/>
        <xdr:cNvSpPr/>
      </xdr:nvSpPr>
      <xdr:spPr>
        <a:xfrm>
          <a:off x="4064000" y="146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2097</xdr:rowOff>
    </xdr:from>
    <xdr:ext cx="736600" cy="259045"/>
    <xdr:sp macro="" textlink="">
      <xdr:nvSpPr>
        <xdr:cNvPr id="220" name="テキスト ボックス 219"/>
        <xdr:cNvSpPr txBox="1"/>
      </xdr:nvSpPr>
      <xdr:spPr>
        <a:xfrm>
          <a:off x="3733800" y="1474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19075</xdr:rowOff>
    </xdr:from>
    <xdr:to>
      <xdr:col>15</xdr:col>
      <xdr:colOff>133350</xdr:colOff>
      <xdr:row>85</xdr:row>
      <xdr:rowOff>120675</xdr:rowOff>
    </xdr:to>
    <xdr:sp macro="" textlink="">
      <xdr:nvSpPr>
        <xdr:cNvPr id="221" name="楕円 220"/>
        <xdr:cNvSpPr/>
      </xdr:nvSpPr>
      <xdr:spPr>
        <a:xfrm>
          <a:off x="3175000" y="145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105452</xdr:rowOff>
    </xdr:from>
    <xdr:ext cx="762000" cy="259045"/>
    <xdr:sp macro="" textlink="">
      <xdr:nvSpPr>
        <xdr:cNvPr id="222" name="テキスト ボックス 221"/>
        <xdr:cNvSpPr txBox="1"/>
      </xdr:nvSpPr>
      <xdr:spPr>
        <a:xfrm>
          <a:off x="2844800" y="146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110220</xdr:rowOff>
    </xdr:from>
    <xdr:to>
      <xdr:col>11</xdr:col>
      <xdr:colOff>82550</xdr:colOff>
      <xdr:row>82</xdr:row>
      <xdr:rowOff>40370</xdr:rowOff>
    </xdr:to>
    <xdr:sp macro="" textlink="">
      <xdr:nvSpPr>
        <xdr:cNvPr id="223" name="楕円 222"/>
        <xdr:cNvSpPr/>
      </xdr:nvSpPr>
      <xdr:spPr>
        <a:xfrm>
          <a:off x="2286000" y="139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25147</xdr:rowOff>
    </xdr:from>
    <xdr:ext cx="762000" cy="259045"/>
    <xdr:sp macro="" textlink="">
      <xdr:nvSpPr>
        <xdr:cNvPr id="224" name="テキスト ボックス 223"/>
        <xdr:cNvSpPr txBox="1"/>
      </xdr:nvSpPr>
      <xdr:spPr>
        <a:xfrm>
          <a:off x="1955800" y="1408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101898</xdr:rowOff>
    </xdr:from>
    <xdr:to>
      <xdr:col>7</xdr:col>
      <xdr:colOff>31750</xdr:colOff>
      <xdr:row>82</xdr:row>
      <xdr:rowOff>32048</xdr:rowOff>
    </xdr:to>
    <xdr:sp macro="" textlink="">
      <xdr:nvSpPr>
        <xdr:cNvPr id="225" name="楕円 224"/>
        <xdr:cNvSpPr/>
      </xdr:nvSpPr>
      <xdr:spPr>
        <a:xfrm>
          <a:off x="1397000" y="139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16825</xdr:rowOff>
    </xdr:from>
    <xdr:ext cx="762000" cy="259045"/>
    <xdr:sp macro="" textlink="">
      <xdr:nvSpPr>
        <xdr:cNvPr id="226" name="テキスト ボックス 225"/>
        <xdr:cNvSpPr txBox="1"/>
      </xdr:nvSpPr>
      <xdr:spPr>
        <a:xfrm>
          <a:off x="1066800" y="1407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給与構造改革の確実な推進と、昇給の抑制等により、類似団体よりも低い水準となっている。</a:t>
          </a:r>
        </a:p>
        <a:p>
          <a:r>
            <a:rPr kumimoji="1" lang="ja-JP" altLang="en-US" sz="1100">
              <a:latin typeface="ＭＳ Ｐゴシック" panose="020B0600070205080204" pitchFamily="50" charset="-128"/>
              <a:ea typeface="ＭＳ Ｐゴシック" panose="020B0600070205080204" pitchFamily="50" charset="-128"/>
            </a:rPr>
            <a:t>　また、</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においては</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月に発生した東日本台風災害に対応していたため、査定昇給を行わず一律で据置としたことから、</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に引き続き</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においても指数が低い状態で推移している。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79</xdr:row>
      <xdr:rowOff>148872</xdr:rowOff>
    </xdr:from>
    <xdr:to>
      <xdr:col>81</xdr:col>
      <xdr:colOff>44450</xdr:colOff>
      <xdr:row>79</xdr:row>
      <xdr:rowOff>148872</xdr:rowOff>
    </xdr:to>
    <xdr:cxnSp macro="">
      <xdr:nvCxnSpPr>
        <xdr:cNvPr id="260" name="直線コネクタ 259"/>
        <xdr:cNvCxnSpPr/>
      </xdr:nvCxnSpPr>
      <xdr:spPr>
        <a:xfrm>
          <a:off x="16179800" y="13693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61" name="給与水準   （国との比較）平均値テキスト"/>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79</xdr:row>
      <xdr:rowOff>148872</xdr:rowOff>
    </xdr:from>
    <xdr:to>
      <xdr:col>77</xdr:col>
      <xdr:colOff>44450</xdr:colOff>
      <xdr:row>80</xdr:row>
      <xdr:rowOff>138289</xdr:rowOff>
    </xdr:to>
    <xdr:cxnSp macro="">
      <xdr:nvCxnSpPr>
        <xdr:cNvPr id="263" name="直線コネクタ 262"/>
        <xdr:cNvCxnSpPr/>
      </xdr:nvCxnSpPr>
      <xdr:spPr>
        <a:xfrm flipV="1">
          <a:off x="15290800" y="1369342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138289</xdr:rowOff>
    </xdr:from>
    <xdr:to>
      <xdr:col>72</xdr:col>
      <xdr:colOff>203200</xdr:colOff>
      <xdr:row>83</xdr:row>
      <xdr:rowOff>26105</xdr:rowOff>
    </xdr:to>
    <xdr:cxnSp macro="">
      <xdr:nvCxnSpPr>
        <xdr:cNvPr id="266" name="直線コネクタ 265"/>
        <xdr:cNvCxnSpPr/>
      </xdr:nvCxnSpPr>
      <xdr:spPr>
        <a:xfrm flipV="1">
          <a:off x="14401800" y="13854289"/>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83</xdr:row>
      <xdr:rowOff>26105</xdr:rowOff>
    </xdr:to>
    <xdr:cxnSp macro="">
      <xdr:nvCxnSpPr>
        <xdr:cNvPr id="269" name="直線コネクタ 268"/>
        <xdr:cNvCxnSpPr/>
      </xdr:nvCxnSpPr>
      <xdr:spPr>
        <a:xfrm>
          <a:off x="13512800" y="141224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98072</xdr:rowOff>
    </xdr:from>
    <xdr:to>
      <xdr:col>81</xdr:col>
      <xdr:colOff>95250</xdr:colOff>
      <xdr:row>80</xdr:row>
      <xdr:rowOff>28222</xdr:rowOff>
    </xdr:to>
    <xdr:sp macro="" textlink="">
      <xdr:nvSpPr>
        <xdr:cNvPr id="279" name="楕円 278"/>
        <xdr:cNvSpPr/>
      </xdr:nvSpPr>
      <xdr:spPr>
        <a:xfrm>
          <a:off x="16967200" y="136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19349</xdr:rowOff>
    </xdr:from>
    <xdr:ext cx="762000" cy="259045"/>
    <xdr:sp macro="" textlink="">
      <xdr:nvSpPr>
        <xdr:cNvPr id="280" name="給与水準   （国との比較）該当値テキスト"/>
        <xdr:cNvSpPr txBox="1"/>
      </xdr:nvSpPr>
      <xdr:spPr>
        <a:xfrm>
          <a:off x="17106900" y="1356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98072</xdr:rowOff>
    </xdr:from>
    <xdr:to>
      <xdr:col>77</xdr:col>
      <xdr:colOff>95250</xdr:colOff>
      <xdr:row>80</xdr:row>
      <xdr:rowOff>28222</xdr:rowOff>
    </xdr:to>
    <xdr:sp macro="" textlink="">
      <xdr:nvSpPr>
        <xdr:cNvPr id="281" name="楕円 280"/>
        <xdr:cNvSpPr/>
      </xdr:nvSpPr>
      <xdr:spPr>
        <a:xfrm>
          <a:off x="16129000" y="136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38399</xdr:rowOff>
    </xdr:from>
    <xdr:ext cx="736600" cy="259045"/>
    <xdr:sp macro="" textlink="">
      <xdr:nvSpPr>
        <xdr:cNvPr id="282" name="テキスト ボックス 281"/>
        <xdr:cNvSpPr txBox="1"/>
      </xdr:nvSpPr>
      <xdr:spPr>
        <a:xfrm>
          <a:off x="15798800" y="1341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87489</xdr:rowOff>
    </xdr:from>
    <xdr:to>
      <xdr:col>73</xdr:col>
      <xdr:colOff>44450</xdr:colOff>
      <xdr:row>81</xdr:row>
      <xdr:rowOff>17639</xdr:rowOff>
    </xdr:to>
    <xdr:sp macro="" textlink="">
      <xdr:nvSpPr>
        <xdr:cNvPr id="283" name="楕円 282"/>
        <xdr:cNvSpPr/>
      </xdr:nvSpPr>
      <xdr:spPr>
        <a:xfrm>
          <a:off x="15240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27816</xdr:rowOff>
    </xdr:from>
    <xdr:ext cx="762000" cy="259045"/>
    <xdr:sp macro="" textlink="">
      <xdr:nvSpPr>
        <xdr:cNvPr id="284" name="テキスト ボックス 283"/>
        <xdr:cNvSpPr txBox="1"/>
      </xdr:nvSpPr>
      <xdr:spPr>
        <a:xfrm>
          <a:off x="14909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146755</xdr:rowOff>
    </xdr:from>
    <xdr:to>
      <xdr:col>68</xdr:col>
      <xdr:colOff>203200</xdr:colOff>
      <xdr:row>83</xdr:row>
      <xdr:rowOff>76905</xdr:rowOff>
    </xdr:to>
    <xdr:sp macro="" textlink="">
      <xdr:nvSpPr>
        <xdr:cNvPr id="285" name="楕円 284"/>
        <xdr:cNvSpPr/>
      </xdr:nvSpPr>
      <xdr:spPr>
        <a:xfrm>
          <a:off x="14351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87082</xdr:rowOff>
    </xdr:from>
    <xdr:ext cx="762000" cy="259045"/>
    <xdr:sp macro="" textlink="">
      <xdr:nvSpPr>
        <xdr:cNvPr id="286" name="テキスト ボックス 285"/>
        <xdr:cNvSpPr txBox="1"/>
      </xdr:nvSpPr>
      <xdr:spPr>
        <a:xfrm>
          <a:off x="14020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7" name="楕円 286"/>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8" name="テキスト ボックス 287"/>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以降、類似団体と比較し</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人程度増となっている。（差額　</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2.43</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3.09</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3.19</a:t>
          </a:r>
          <a:r>
            <a:rPr kumimoji="1" lang="ja-JP" altLang="en-US"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要因として、東日本台風の復旧・復興業務のために採用している任期付職員が考えられる。</a:t>
          </a:r>
        </a:p>
        <a:p>
          <a:r>
            <a:rPr kumimoji="1" lang="ja-JP" altLang="en-US" sz="1100">
              <a:latin typeface="ＭＳ Ｐゴシック" panose="020B0600070205080204" pitchFamily="50" charset="-128"/>
              <a:ea typeface="ＭＳ Ｐゴシック" panose="020B0600070205080204" pitchFamily="50" charset="-128"/>
            </a:rPr>
            <a:t>　任期付職員については、一時的に採用している状態であるため、</a:t>
          </a:r>
          <a:r>
            <a:rPr kumimoji="1" lang="en-US" altLang="ja-JP" sz="1100">
              <a:latin typeface="ＭＳ Ｐゴシック" panose="020B0600070205080204" pitchFamily="50" charset="-128"/>
              <a:ea typeface="ＭＳ Ｐゴシック" panose="020B0600070205080204" pitchFamily="50" charset="-128"/>
            </a:rPr>
            <a:t>R6</a:t>
          </a:r>
          <a:r>
            <a:rPr kumimoji="1" lang="ja-JP" altLang="en-US" sz="1100">
              <a:latin typeface="ＭＳ Ｐゴシック" panose="020B0600070205080204" pitchFamily="50" charset="-128"/>
              <a:ea typeface="ＭＳ Ｐゴシック" panose="020B0600070205080204" pitchFamily="50" charset="-128"/>
            </a:rPr>
            <a:t>まで同様の数値で推移していくと考えられる。</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136374</xdr:rowOff>
    </xdr:from>
    <xdr:to>
      <xdr:col>81</xdr:col>
      <xdr:colOff>44450</xdr:colOff>
      <xdr:row>63</xdr:row>
      <xdr:rowOff>9737</xdr:rowOff>
    </xdr:to>
    <xdr:cxnSp macro="">
      <xdr:nvCxnSpPr>
        <xdr:cNvPr id="325" name="直線コネクタ 324"/>
        <xdr:cNvCxnSpPr/>
      </xdr:nvCxnSpPr>
      <xdr:spPr>
        <a:xfrm>
          <a:off x="16179800" y="10766274"/>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109946</xdr:rowOff>
    </xdr:from>
    <xdr:to>
      <xdr:col>77</xdr:col>
      <xdr:colOff>44450</xdr:colOff>
      <xdr:row>62</xdr:row>
      <xdr:rowOff>136374</xdr:rowOff>
    </xdr:to>
    <xdr:cxnSp macro="">
      <xdr:nvCxnSpPr>
        <xdr:cNvPr id="328" name="直線コネクタ 327"/>
        <xdr:cNvCxnSpPr/>
      </xdr:nvCxnSpPr>
      <xdr:spPr>
        <a:xfrm>
          <a:off x="15290800" y="1073984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30" name="テキスト ボックス 329"/>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32052</xdr:rowOff>
    </xdr:from>
    <xdr:to>
      <xdr:col>72</xdr:col>
      <xdr:colOff>203200</xdr:colOff>
      <xdr:row>62</xdr:row>
      <xdr:rowOff>109946</xdr:rowOff>
    </xdr:to>
    <xdr:cxnSp macro="">
      <xdr:nvCxnSpPr>
        <xdr:cNvPr id="331" name="直線コネクタ 330"/>
        <xdr:cNvCxnSpPr/>
      </xdr:nvCxnSpPr>
      <xdr:spPr>
        <a:xfrm>
          <a:off x="14401800" y="10490502"/>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33" name="テキスト ボックス 332"/>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32052</xdr:rowOff>
    </xdr:from>
    <xdr:to>
      <xdr:col>68</xdr:col>
      <xdr:colOff>152400</xdr:colOff>
      <xdr:row>61</xdr:row>
      <xdr:rowOff>38946</xdr:rowOff>
    </xdr:to>
    <xdr:cxnSp macro="">
      <xdr:nvCxnSpPr>
        <xdr:cNvPr id="334" name="直線コネクタ 333"/>
        <xdr:cNvCxnSpPr/>
      </xdr:nvCxnSpPr>
      <xdr:spPr>
        <a:xfrm flipV="1">
          <a:off x="13512800" y="1049050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36" name="テキスト ボックス 335"/>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26385</xdr:rowOff>
    </xdr:from>
    <xdr:ext cx="762000" cy="259045"/>
    <xdr:sp macro="" textlink="">
      <xdr:nvSpPr>
        <xdr:cNvPr id="338" name="テキスト ボックス 337"/>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130387</xdr:rowOff>
    </xdr:from>
    <xdr:to>
      <xdr:col>81</xdr:col>
      <xdr:colOff>95250</xdr:colOff>
      <xdr:row>63</xdr:row>
      <xdr:rowOff>60537</xdr:rowOff>
    </xdr:to>
    <xdr:sp macro="" textlink="">
      <xdr:nvSpPr>
        <xdr:cNvPr id="344" name="楕円 343"/>
        <xdr:cNvSpPr/>
      </xdr:nvSpPr>
      <xdr:spPr>
        <a:xfrm>
          <a:off x="16967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102464</xdr:rowOff>
    </xdr:from>
    <xdr:ext cx="762000" cy="259045"/>
    <xdr:sp macro="" textlink="">
      <xdr:nvSpPr>
        <xdr:cNvPr id="345" name="定員管理の状況該当値テキスト"/>
        <xdr:cNvSpPr txBox="1"/>
      </xdr:nvSpPr>
      <xdr:spPr>
        <a:xfrm>
          <a:off x="17106900"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85574</xdr:rowOff>
    </xdr:from>
    <xdr:to>
      <xdr:col>77</xdr:col>
      <xdr:colOff>95250</xdr:colOff>
      <xdr:row>63</xdr:row>
      <xdr:rowOff>15724</xdr:rowOff>
    </xdr:to>
    <xdr:sp macro="" textlink="">
      <xdr:nvSpPr>
        <xdr:cNvPr id="346" name="楕円 345"/>
        <xdr:cNvSpPr/>
      </xdr:nvSpPr>
      <xdr:spPr>
        <a:xfrm>
          <a:off x="16129000" y="107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501</xdr:rowOff>
    </xdr:from>
    <xdr:ext cx="736600" cy="259045"/>
    <xdr:sp macro="" textlink="">
      <xdr:nvSpPr>
        <xdr:cNvPr id="347" name="テキスト ボックス 346"/>
        <xdr:cNvSpPr txBox="1"/>
      </xdr:nvSpPr>
      <xdr:spPr>
        <a:xfrm>
          <a:off x="15798800" y="10801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59146</xdr:rowOff>
    </xdr:from>
    <xdr:to>
      <xdr:col>73</xdr:col>
      <xdr:colOff>44450</xdr:colOff>
      <xdr:row>62</xdr:row>
      <xdr:rowOff>160746</xdr:rowOff>
    </xdr:to>
    <xdr:sp macro="" textlink="">
      <xdr:nvSpPr>
        <xdr:cNvPr id="348" name="楕円 347"/>
        <xdr:cNvSpPr/>
      </xdr:nvSpPr>
      <xdr:spPr>
        <a:xfrm>
          <a:off x="15240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145523</xdr:rowOff>
    </xdr:from>
    <xdr:ext cx="762000" cy="259045"/>
    <xdr:sp macro="" textlink="">
      <xdr:nvSpPr>
        <xdr:cNvPr id="349" name="テキスト ボックス 348"/>
        <xdr:cNvSpPr txBox="1"/>
      </xdr:nvSpPr>
      <xdr:spPr>
        <a:xfrm>
          <a:off x="14909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152702</xdr:rowOff>
    </xdr:from>
    <xdr:to>
      <xdr:col>68</xdr:col>
      <xdr:colOff>203200</xdr:colOff>
      <xdr:row>61</xdr:row>
      <xdr:rowOff>82852</xdr:rowOff>
    </xdr:to>
    <xdr:sp macro="" textlink="">
      <xdr:nvSpPr>
        <xdr:cNvPr id="350" name="楕円 349"/>
        <xdr:cNvSpPr/>
      </xdr:nvSpPr>
      <xdr:spPr>
        <a:xfrm>
          <a:off x="14351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67629</xdr:rowOff>
    </xdr:from>
    <xdr:ext cx="762000" cy="259045"/>
    <xdr:sp macro="" textlink="">
      <xdr:nvSpPr>
        <xdr:cNvPr id="351" name="テキスト ボックス 350"/>
        <xdr:cNvSpPr txBox="1"/>
      </xdr:nvSpPr>
      <xdr:spPr>
        <a:xfrm>
          <a:off x="14020800" y="1052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159596</xdr:rowOff>
    </xdr:from>
    <xdr:to>
      <xdr:col>64</xdr:col>
      <xdr:colOff>152400</xdr:colOff>
      <xdr:row>61</xdr:row>
      <xdr:rowOff>89746</xdr:rowOff>
    </xdr:to>
    <xdr:sp macro="" textlink="">
      <xdr:nvSpPr>
        <xdr:cNvPr id="352" name="楕円 351"/>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74523</xdr:rowOff>
    </xdr:from>
    <xdr:ext cx="762000" cy="259045"/>
    <xdr:sp macro="" textlink="">
      <xdr:nvSpPr>
        <xdr:cNvPr id="353" name="テキスト ボックス 352"/>
        <xdr:cNvSpPr txBox="1"/>
      </xdr:nvSpPr>
      <xdr:spPr>
        <a:xfrm>
          <a:off x="13131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類似団体と比較して、高い傾向となっているが、</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ポイント改善となった。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単年度で比較した場合、</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数値は最小値である。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改善となった理由については、分子の水道事業への繰出金が影響している。</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から水道未普及対策事業の本格的な工事が始まったことで、</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水道事業への準元利償還金が多額であった。</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数値より、多額であった</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年の数値が対象外となったことで数値が改善となった。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数値も対象外となるため類似団体とほぼ同水準の数値となると思われる。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普通交付税交付額が</a:t>
          </a:r>
          <a:r>
            <a:rPr kumimoji="1" lang="en-US" altLang="ja-JP" sz="1100">
              <a:latin typeface="ＭＳ Ｐゴシック" panose="020B0600070205080204" pitchFamily="50" charset="-128"/>
              <a:ea typeface="ＭＳ Ｐゴシック" panose="020B0600070205080204" pitchFamily="50" charset="-128"/>
            </a:rPr>
            <a:t>323,553</a:t>
          </a:r>
          <a:r>
            <a:rPr kumimoji="1" lang="ja-JP" altLang="en-US" sz="1100">
              <a:latin typeface="ＭＳ Ｐゴシック" panose="020B0600070205080204" pitchFamily="50" charset="-128"/>
              <a:ea typeface="ＭＳ Ｐゴシック" panose="020B0600070205080204" pitchFamily="50" charset="-128"/>
            </a:rPr>
            <a:t>千円増となったことによる分母の増も</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数値が改善された要因と考えられる。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41</xdr:row>
      <xdr:rowOff>44027</xdr:rowOff>
    </xdr:to>
    <xdr:cxnSp macro="">
      <xdr:nvCxnSpPr>
        <xdr:cNvPr id="387" name="直線コネクタ 386"/>
        <xdr:cNvCxnSpPr/>
      </xdr:nvCxnSpPr>
      <xdr:spPr>
        <a:xfrm flipV="1">
          <a:off x="16179800" y="6928696"/>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100330</xdr:rowOff>
    </xdr:to>
    <xdr:cxnSp macro="">
      <xdr:nvCxnSpPr>
        <xdr:cNvPr id="390" name="直線コネクタ 389"/>
        <xdr:cNvCxnSpPr/>
      </xdr:nvCxnSpPr>
      <xdr:spPr>
        <a:xfrm flipV="1">
          <a:off x="15290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2" name="テキスト ボックス 391"/>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100330</xdr:rowOff>
    </xdr:to>
    <xdr:cxnSp macro="">
      <xdr:nvCxnSpPr>
        <xdr:cNvPr id="393" name="直線コネクタ 392"/>
        <xdr:cNvCxnSpPr/>
      </xdr:nvCxnSpPr>
      <xdr:spPr>
        <a:xfrm>
          <a:off x="14401800" y="70976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5" name="テキスト ボックス 394"/>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68156</xdr:rowOff>
    </xdr:to>
    <xdr:cxnSp macro="">
      <xdr:nvCxnSpPr>
        <xdr:cNvPr id="396" name="直線コネクタ 395"/>
        <xdr:cNvCxnSpPr/>
      </xdr:nvCxnSpPr>
      <xdr:spPr>
        <a:xfrm>
          <a:off x="13512800" y="699304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8" name="テキスト ボックス 397"/>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6" name="楕円 405"/>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163423</xdr:rowOff>
    </xdr:from>
    <xdr:ext cx="762000" cy="259045"/>
    <xdr:sp macro="" textlink="">
      <xdr:nvSpPr>
        <xdr:cNvPr id="407" name="公債費負担の状況該当値テキスト"/>
        <xdr:cNvSpPr txBox="1"/>
      </xdr:nvSpPr>
      <xdr:spPr>
        <a:xfrm>
          <a:off x="17106900" y="68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8" name="楕円 407"/>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409" name="テキスト ボックス 408"/>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10" name="楕円 409"/>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11" name="テキスト ボックス 41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12" name="楕円 411"/>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413" name="テキスト ボックス 412"/>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14" name="楕円 413"/>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170621</xdr:rowOff>
    </xdr:from>
    <xdr:ext cx="762000" cy="259045"/>
    <xdr:sp macro="" textlink="">
      <xdr:nvSpPr>
        <xdr:cNvPr id="415" name="テキスト ボックス 414"/>
        <xdr:cNvSpPr txBox="1"/>
      </xdr:nvSpPr>
      <xdr:spPr>
        <a:xfrm>
          <a:off x="13131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類似団体と比較して、改善傾向であり、</a:t>
          </a:r>
          <a:r>
            <a:rPr kumimoji="1" lang="en-US" altLang="ja-JP" sz="1050">
              <a:latin typeface="ＭＳ Ｐゴシック" panose="020B0600070205080204" pitchFamily="50" charset="-128"/>
              <a:ea typeface="ＭＳ Ｐゴシック" panose="020B0600070205080204" pitchFamily="50" charset="-128"/>
            </a:rPr>
            <a:t>R2</a:t>
          </a:r>
          <a:r>
            <a:rPr kumimoji="1" lang="ja-JP" altLang="en-US" sz="1050">
              <a:latin typeface="ＭＳ Ｐゴシック" panose="020B0600070205080204" pitchFamily="50" charset="-128"/>
              <a:ea typeface="ＭＳ Ｐゴシック" panose="020B0600070205080204" pitchFamily="50" charset="-128"/>
            </a:rPr>
            <a:t>と比較して</a:t>
          </a:r>
          <a:r>
            <a:rPr kumimoji="1" lang="en-US" altLang="ja-JP" sz="1050">
              <a:latin typeface="ＭＳ Ｐゴシック" panose="020B0600070205080204" pitchFamily="50" charset="-128"/>
              <a:ea typeface="ＭＳ Ｐゴシック" panose="020B0600070205080204" pitchFamily="50" charset="-128"/>
            </a:rPr>
            <a:t>3.4</a:t>
          </a:r>
          <a:r>
            <a:rPr kumimoji="1" lang="ja-JP" altLang="en-US" sz="1050">
              <a:latin typeface="ＭＳ Ｐゴシック" panose="020B0600070205080204" pitchFamily="50" charset="-128"/>
              <a:ea typeface="ＭＳ Ｐゴシック" panose="020B0600070205080204" pitchFamily="50" charset="-128"/>
            </a:rPr>
            <a:t>ポイント改善となった。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R2</a:t>
          </a:r>
          <a:r>
            <a:rPr kumimoji="1" lang="ja-JP" altLang="en-US" sz="1050">
              <a:latin typeface="ＭＳ Ｐゴシック" panose="020B0600070205080204" pitchFamily="50" charset="-128"/>
              <a:ea typeface="ＭＳ Ｐゴシック" panose="020B0600070205080204" pitchFamily="50" charset="-128"/>
            </a:rPr>
            <a:t>の大幅な改善となった要因は、</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に災害ルール分として、特別交付税の交付が行われたことにより充当可能基金残高が約</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億円の増となったことが挙げられる。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R3</a:t>
          </a:r>
          <a:r>
            <a:rPr kumimoji="1" lang="ja-JP" altLang="en-US" sz="1050">
              <a:latin typeface="ＭＳ Ｐゴシック" panose="020B0600070205080204" pitchFamily="50" charset="-128"/>
              <a:ea typeface="ＭＳ Ｐゴシック" panose="020B0600070205080204" pitchFamily="50" charset="-128"/>
            </a:rPr>
            <a:t>については、地方債現在高は増となってはいるものの充当可能財源等が大きく増となっているためやや改善となった。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充当可能財源等の増理由として、「新型コロナウイルス感染症対策地方税減収補塡特別交付金」や「普通交付税」の追加交付分による一般財源の増が挙げられる。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しかし、</a:t>
          </a:r>
          <a:r>
            <a:rPr kumimoji="1" lang="en-US" altLang="ja-JP" sz="1050">
              <a:latin typeface="ＭＳ Ｐゴシック" panose="020B0600070205080204" pitchFamily="50" charset="-128"/>
              <a:ea typeface="ＭＳ Ｐゴシック" panose="020B0600070205080204" pitchFamily="50" charset="-128"/>
            </a:rPr>
            <a:t>R3</a:t>
          </a:r>
          <a:r>
            <a:rPr kumimoji="1" lang="ja-JP" altLang="en-US" sz="1050">
              <a:latin typeface="ＭＳ Ｐゴシック" panose="020B0600070205080204" pitchFamily="50" charset="-128"/>
              <a:ea typeface="ＭＳ Ｐゴシック" panose="020B0600070205080204" pitchFamily="50" charset="-128"/>
            </a:rPr>
            <a:t>年から借入している「公営住宅建設事業債」は交付税措置がなく、今後さらに借入額が増額となるため、将来負担比率は類似団体の水準を上回ることが見込まれる。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数値を急激に悪化させないためにも、充当可能財源等の確保が重要である。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138369</xdr:rowOff>
    </xdr:from>
    <xdr:to>
      <xdr:col>81</xdr:col>
      <xdr:colOff>44450</xdr:colOff>
      <xdr:row>14</xdr:row>
      <xdr:rowOff>5987</xdr:rowOff>
    </xdr:to>
    <xdr:cxnSp macro="">
      <xdr:nvCxnSpPr>
        <xdr:cNvPr id="451" name="直線コネクタ 450"/>
        <xdr:cNvCxnSpPr/>
      </xdr:nvCxnSpPr>
      <xdr:spPr>
        <a:xfrm flipV="1">
          <a:off x="16179800" y="2367219"/>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123146</xdr:rowOff>
    </xdr:from>
    <xdr:ext cx="762000" cy="259045"/>
    <xdr:sp macro="" textlink="">
      <xdr:nvSpPr>
        <xdr:cNvPr id="452" name="将来負担の状況平均値テキスト"/>
        <xdr:cNvSpPr txBox="1"/>
      </xdr:nvSpPr>
      <xdr:spPr>
        <a:xfrm>
          <a:off x="17106900" y="23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5987</xdr:rowOff>
    </xdr:from>
    <xdr:to>
      <xdr:col>77</xdr:col>
      <xdr:colOff>44450</xdr:colOff>
      <xdr:row>19</xdr:row>
      <xdr:rowOff>59932</xdr:rowOff>
    </xdr:to>
    <xdr:cxnSp macro="">
      <xdr:nvCxnSpPr>
        <xdr:cNvPr id="454" name="直線コネクタ 453"/>
        <xdr:cNvCxnSpPr/>
      </xdr:nvCxnSpPr>
      <xdr:spPr>
        <a:xfrm flipV="1">
          <a:off x="15290800" y="2406287"/>
          <a:ext cx="889000" cy="9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47067</xdr:rowOff>
    </xdr:from>
    <xdr:ext cx="736600" cy="259045"/>
    <xdr:sp macro="" textlink="">
      <xdr:nvSpPr>
        <xdr:cNvPr id="456" name="テキスト ボックス 455"/>
        <xdr:cNvSpPr txBox="1"/>
      </xdr:nvSpPr>
      <xdr:spPr>
        <a:xfrm>
          <a:off x="15798800" y="261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147501</xdr:rowOff>
    </xdr:from>
    <xdr:to>
      <xdr:col>72</xdr:col>
      <xdr:colOff>203200</xdr:colOff>
      <xdr:row>19</xdr:row>
      <xdr:rowOff>59932</xdr:rowOff>
    </xdr:to>
    <xdr:cxnSp macro="">
      <xdr:nvCxnSpPr>
        <xdr:cNvPr id="457" name="直線コネクタ 456"/>
        <xdr:cNvCxnSpPr/>
      </xdr:nvCxnSpPr>
      <xdr:spPr>
        <a:xfrm>
          <a:off x="14401800" y="3233601"/>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9" name="テキスト ボックス 458"/>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133955</xdr:rowOff>
    </xdr:from>
    <xdr:to>
      <xdr:col>68</xdr:col>
      <xdr:colOff>152400</xdr:colOff>
      <xdr:row>18</xdr:row>
      <xdr:rowOff>147501</xdr:rowOff>
    </xdr:to>
    <xdr:cxnSp macro="">
      <xdr:nvCxnSpPr>
        <xdr:cNvPr id="460" name="直線コネクタ 459"/>
        <xdr:cNvCxnSpPr/>
      </xdr:nvCxnSpPr>
      <xdr:spPr>
        <a:xfrm>
          <a:off x="13512800" y="3048605"/>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61" name="フローチャート: 判断 460"/>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2" name="テキスト ボックス 461"/>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3" name="フローチャート: 判断 462"/>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4" name="テキスト ボックス 463"/>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87569</xdr:rowOff>
    </xdr:from>
    <xdr:to>
      <xdr:col>81</xdr:col>
      <xdr:colOff>95250</xdr:colOff>
      <xdr:row>14</xdr:row>
      <xdr:rowOff>17719</xdr:rowOff>
    </xdr:to>
    <xdr:sp macro="" textlink="">
      <xdr:nvSpPr>
        <xdr:cNvPr id="470" name="楕円 469"/>
        <xdr:cNvSpPr/>
      </xdr:nvSpPr>
      <xdr:spPr>
        <a:xfrm>
          <a:off x="16967200" y="23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8846</xdr:rowOff>
    </xdr:from>
    <xdr:ext cx="762000" cy="259045"/>
    <xdr:sp macro="" textlink="">
      <xdr:nvSpPr>
        <xdr:cNvPr id="471" name="将来負担の状況該当値テキスト"/>
        <xdr:cNvSpPr txBox="1"/>
      </xdr:nvSpPr>
      <xdr:spPr>
        <a:xfrm>
          <a:off x="17106900" y="223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126637</xdr:rowOff>
    </xdr:from>
    <xdr:to>
      <xdr:col>77</xdr:col>
      <xdr:colOff>95250</xdr:colOff>
      <xdr:row>14</xdr:row>
      <xdr:rowOff>56787</xdr:rowOff>
    </xdr:to>
    <xdr:sp macro="" textlink="">
      <xdr:nvSpPr>
        <xdr:cNvPr id="472" name="楕円 471"/>
        <xdr:cNvSpPr/>
      </xdr:nvSpPr>
      <xdr:spPr>
        <a:xfrm>
          <a:off x="16129000" y="23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66964</xdr:rowOff>
    </xdr:from>
    <xdr:ext cx="736600" cy="259045"/>
    <xdr:sp macro="" textlink="">
      <xdr:nvSpPr>
        <xdr:cNvPr id="473" name="テキスト ボックス 472"/>
        <xdr:cNvSpPr txBox="1"/>
      </xdr:nvSpPr>
      <xdr:spPr>
        <a:xfrm>
          <a:off x="15798800" y="2124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9132</xdr:rowOff>
    </xdr:from>
    <xdr:to>
      <xdr:col>73</xdr:col>
      <xdr:colOff>44450</xdr:colOff>
      <xdr:row>19</xdr:row>
      <xdr:rowOff>110732</xdr:rowOff>
    </xdr:to>
    <xdr:sp macro="" textlink="">
      <xdr:nvSpPr>
        <xdr:cNvPr id="474" name="楕円 473"/>
        <xdr:cNvSpPr/>
      </xdr:nvSpPr>
      <xdr:spPr>
        <a:xfrm>
          <a:off x="15240000" y="326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95509</xdr:rowOff>
    </xdr:from>
    <xdr:ext cx="762000" cy="259045"/>
    <xdr:sp macro="" textlink="">
      <xdr:nvSpPr>
        <xdr:cNvPr id="475" name="テキスト ボックス 474"/>
        <xdr:cNvSpPr txBox="1"/>
      </xdr:nvSpPr>
      <xdr:spPr>
        <a:xfrm>
          <a:off x="14909800" y="335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96701</xdr:rowOff>
    </xdr:from>
    <xdr:to>
      <xdr:col>68</xdr:col>
      <xdr:colOff>203200</xdr:colOff>
      <xdr:row>19</xdr:row>
      <xdr:rowOff>26851</xdr:rowOff>
    </xdr:to>
    <xdr:sp macro="" textlink="">
      <xdr:nvSpPr>
        <xdr:cNvPr id="476" name="楕円 475"/>
        <xdr:cNvSpPr/>
      </xdr:nvSpPr>
      <xdr:spPr>
        <a:xfrm>
          <a:off x="14351000" y="31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11628</xdr:rowOff>
    </xdr:from>
    <xdr:ext cx="762000" cy="259045"/>
    <xdr:sp macro="" textlink="">
      <xdr:nvSpPr>
        <xdr:cNvPr id="477" name="テキスト ボックス 476"/>
        <xdr:cNvSpPr txBox="1"/>
      </xdr:nvSpPr>
      <xdr:spPr>
        <a:xfrm>
          <a:off x="14020800" y="326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83155</xdr:rowOff>
    </xdr:from>
    <xdr:to>
      <xdr:col>64</xdr:col>
      <xdr:colOff>152400</xdr:colOff>
      <xdr:row>18</xdr:row>
      <xdr:rowOff>13305</xdr:rowOff>
    </xdr:to>
    <xdr:sp macro="" textlink="">
      <xdr:nvSpPr>
        <xdr:cNvPr id="478" name="楕円 477"/>
        <xdr:cNvSpPr/>
      </xdr:nvSpPr>
      <xdr:spPr>
        <a:xfrm>
          <a:off x="13462000" y="2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169532</xdr:rowOff>
    </xdr:from>
    <xdr:ext cx="762000" cy="259045"/>
    <xdr:sp macro="" textlink="">
      <xdr:nvSpPr>
        <xdr:cNvPr id="479" name="テキスト ボックス 478"/>
        <xdr:cNvSpPr txBox="1"/>
      </xdr:nvSpPr>
      <xdr:spPr>
        <a:xfrm>
          <a:off x="13131800" y="308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12,534
12,375
273.30
16,115,016
15,404,154
271,862
5,424,830
11,080,755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ポイント低い値となった。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要因については、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と比較して、分母の経常一般財源の増額に加え、分子である経常収支が減少となったことが挙げられる。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分母の増額については、普通交付税等の増によって単年度の歳入が増額したことが大きく影響している。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これは、類似団体も同様の影響を受けており、同水準のポイントが改善されている。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161290</xdr:rowOff>
    </xdr:to>
    <xdr:cxnSp macro="">
      <xdr:nvCxnSpPr>
        <xdr:cNvPr id="64" name="直線コネクタ 63"/>
        <xdr:cNvCxnSpPr/>
      </xdr:nvCxnSpPr>
      <xdr:spPr>
        <a:xfrm flipV="1">
          <a:off x="3987800" y="634949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161290</xdr:rowOff>
    </xdr:to>
    <xdr:cxnSp macro="">
      <xdr:nvCxnSpPr>
        <xdr:cNvPr id="67" name="直線コネクタ 66"/>
        <xdr:cNvCxnSpPr/>
      </xdr:nvCxnSpPr>
      <xdr:spPr>
        <a:xfrm>
          <a:off x="3098800" y="6431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143002</xdr:rowOff>
    </xdr:to>
    <xdr:cxnSp macro="">
      <xdr:nvCxnSpPr>
        <xdr:cNvPr id="70" name="直線コネクタ 69"/>
        <xdr:cNvCxnSpPr/>
      </xdr:nvCxnSpPr>
      <xdr:spPr>
        <a:xfrm flipV="1">
          <a:off x="2209800" y="6431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143002</xdr:rowOff>
    </xdr:from>
    <xdr:to>
      <xdr:col>11</xdr:col>
      <xdr:colOff>9525</xdr:colOff>
      <xdr:row>37</xdr:row>
      <xdr:rowOff>161290</xdr:rowOff>
    </xdr:to>
    <xdr:cxnSp macro="">
      <xdr:nvCxnSpPr>
        <xdr:cNvPr id="73" name="直線コネクタ 72"/>
        <xdr:cNvCxnSpPr/>
      </xdr:nvCxnSpPr>
      <xdr:spPr>
        <a:xfrm flipV="1">
          <a:off x="1320800" y="64866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86" name="テキスト ボックス 85"/>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昨年の数値と比較すると、</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ポイント低い数値となった。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要因として、原油高騰に伴う、光熱水費・燃料代等の歳出の増、</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年に配分がなく例年通りの充当が行えなかった「過疎対策事業債ソフト事業分」を</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では、「スクールバス運行委託料」に充当したことによる経常特財の増が挙げられる。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結果として、経常収支は昨年と比較し増額となったが、経常一般財源の増額が大きいため、類似団体と同様の数値改善となった。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の数値へ推移していくと考えられる。</a:t>
          </a: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75565</xdr:rowOff>
    </xdr:from>
    <xdr:to>
      <xdr:col>82</xdr:col>
      <xdr:colOff>107950</xdr:colOff>
      <xdr:row>14</xdr:row>
      <xdr:rowOff>104140</xdr:rowOff>
    </xdr:to>
    <xdr:cxnSp macro="">
      <xdr:nvCxnSpPr>
        <xdr:cNvPr id="121" name="直線コネクタ 120"/>
        <xdr:cNvCxnSpPr/>
      </xdr:nvCxnSpPr>
      <xdr:spPr>
        <a:xfrm flipV="1">
          <a:off x="15671800" y="24758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104140</xdr:rowOff>
    </xdr:to>
    <xdr:cxnSp macro="">
      <xdr:nvCxnSpPr>
        <xdr:cNvPr id="124" name="直線コネクタ 123"/>
        <xdr:cNvCxnSpPr/>
      </xdr:nvCxnSpPr>
      <xdr:spPr>
        <a:xfrm>
          <a:off x="14782800" y="248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69850</xdr:rowOff>
    </xdr:from>
    <xdr:to>
      <xdr:col>73</xdr:col>
      <xdr:colOff>180975</xdr:colOff>
      <xdr:row>14</xdr:row>
      <xdr:rowOff>81280</xdr:rowOff>
    </xdr:to>
    <xdr:cxnSp macro="">
      <xdr:nvCxnSpPr>
        <xdr:cNvPr id="127" name="直線コネクタ 126"/>
        <xdr:cNvCxnSpPr/>
      </xdr:nvCxnSpPr>
      <xdr:spPr>
        <a:xfrm>
          <a:off x="13893800" y="2470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41275</xdr:rowOff>
    </xdr:from>
    <xdr:to>
      <xdr:col>69</xdr:col>
      <xdr:colOff>92075</xdr:colOff>
      <xdr:row>14</xdr:row>
      <xdr:rowOff>69850</xdr:rowOff>
    </xdr:to>
    <xdr:cxnSp macro="">
      <xdr:nvCxnSpPr>
        <xdr:cNvPr id="130" name="直線コネクタ 129"/>
        <xdr:cNvCxnSpPr/>
      </xdr:nvCxnSpPr>
      <xdr:spPr>
        <a:xfrm>
          <a:off x="13004800" y="2441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24765</xdr:rowOff>
    </xdr:from>
    <xdr:to>
      <xdr:col>82</xdr:col>
      <xdr:colOff>158750</xdr:colOff>
      <xdr:row>14</xdr:row>
      <xdr:rowOff>126365</xdr:rowOff>
    </xdr:to>
    <xdr:sp macro="" textlink="">
      <xdr:nvSpPr>
        <xdr:cNvPr id="140" name="楕円 139"/>
        <xdr:cNvSpPr/>
      </xdr:nvSpPr>
      <xdr:spPr>
        <a:xfrm>
          <a:off x="164592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41292</xdr:rowOff>
    </xdr:from>
    <xdr:ext cx="762000" cy="259045"/>
    <xdr:sp macro="" textlink="">
      <xdr:nvSpPr>
        <xdr:cNvPr id="141" name="物件費該当値テキスト"/>
        <xdr:cNvSpPr txBox="1"/>
      </xdr:nvSpPr>
      <xdr:spPr>
        <a:xfrm>
          <a:off x="16598900" y="227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53340</xdr:rowOff>
    </xdr:from>
    <xdr:to>
      <xdr:col>78</xdr:col>
      <xdr:colOff>120650</xdr:colOff>
      <xdr:row>14</xdr:row>
      <xdr:rowOff>154940</xdr:rowOff>
    </xdr:to>
    <xdr:sp macro="" textlink="">
      <xdr:nvSpPr>
        <xdr:cNvPr id="142" name="楕円 141"/>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165117</xdr:rowOff>
    </xdr:from>
    <xdr:ext cx="736600" cy="259045"/>
    <xdr:sp macro="" textlink="">
      <xdr:nvSpPr>
        <xdr:cNvPr id="143" name="テキスト ボックス 142"/>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4" name="楕円 143"/>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5" name="テキスト ボックス 144"/>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19050</xdr:rowOff>
    </xdr:from>
    <xdr:to>
      <xdr:col>69</xdr:col>
      <xdr:colOff>142875</xdr:colOff>
      <xdr:row>14</xdr:row>
      <xdr:rowOff>120650</xdr:rowOff>
    </xdr:to>
    <xdr:sp macro="" textlink="">
      <xdr:nvSpPr>
        <xdr:cNvPr id="146" name="楕円 145"/>
        <xdr:cNvSpPr/>
      </xdr:nvSpPr>
      <xdr:spPr>
        <a:xfrm>
          <a:off x="13843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130827</xdr:rowOff>
    </xdr:from>
    <xdr:ext cx="762000" cy="259045"/>
    <xdr:sp macro="" textlink="">
      <xdr:nvSpPr>
        <xdr:cNvPr id="147" name="テキスト ボックス 146"/>
        <xdr:cNvSpPr txBox="1"/>
      </xdr:nvSpPr>
      <xdr:spPr>
        <a:xfrm>
          <a:off x="13512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161925</xdr:rowOff>
    </xdr:from>
    <xdr:to>
      <xdr:col>65</xdr:col>
      <xdr:colOff>53975</xdr:colOff>
      <xdr:row>14</xdr:row>
      <xdr:rowOff>92075</xdr:rowOff>
    </xdr:to>
    <xdr:sp macro="" textlink="">
      <xdr:nvSpPr>
        <xdr:cNvPr id="148" name="楕円 147"/>
        <xdr:cNvSpPr/>
      </xdr:nvSpPr>
      <xdr:spPr>
        <a:xfrm>
          <a:off x="12954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102252</xdr:rowOff>
    </xdr:from>
    <xdr:ext cx="762000" cy="259045"/>
    <xdr:sp macro="" textlink="">
      <xdr:nvSpPr>
        <xdr:cNvPr id="149" name="テキスト ボックス 148"/>
        <xdr:cNvSpPr txBox="1"/>
      </xdr:nvSpPr>
      <xdr:spPr>
        <a:xfrm>
          <a:off x="12623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昨年度と比較し、</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ポイント低い数値となった。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で、「子ども医療費助成金」に「過疎対策事業債ソフト事業分」の充当ができなかったが、</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については、当該地方債の配分があり、経常特定財源の増額となった要因として挙げられる。（</a:t>
          </a:r>
          <a:r>
            <a:rPr kumimoji="1" lang="en-US" altLang="ja-JP" sz="1200">
              <a:latin typeface="ＭＳ Ｐゴシック" panose="020B0600070205080204" pitchFamily="50" charset="-128"/>
              <a:ea typeface="ＭＳ Ｐゴシック" panose="020B0600070205080204" pitchFamily="50" charset="-128"/>
            </a:rPr>
            <a:t>16,100</a:t>
          </a:r>
          <a:r>
            <a:rPr kumimoji="1" lang="ja-JP" altLang="en-US" sz="1200">
              <a:latin typeface="ＭＳ Ｐゴシック" panose="020B0600070205080204" pitchFamily="50" charset="-128"/>
              <a:ea typeface="ＭＳ Ｐゴシック" panose="020B0600070205080204" pitchFamily="50" charset="-128"/>
            </a:rPr>
            <a:t>千円）</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また、歳出についても、増額となっているが、補助事業の多い扶助費では、</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大きく影響していないと思われる。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上述の結果、経常収支が減少し、経常一般財源が増となったため、高い数値となっている。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55</xdr:row>
      <xdr:rowOff>69850</xdr:rowOff>
    </xdr:to>
    <xdr:cxnSp macro="">
      <xdr:nvCxnSpPr>
        <xdr:cNvPr id="182" name="直線コネクタ 181"/>
        <xdr:cNvCxnSpPr/>
      </xdr:nvCxnSpPr>
      <xdr:spPr>
        <a:xfrm flipV="1">
          <a:off x="3987800" y="9347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85" name="直線コネクタ 184"/>
        <xdr:cNvCxnSpPr/>
      </xdr:nvCxnSpPr>
      <xdr:spPr>
        <a:xfrm>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56</xdr:row>
      <xdr:rowOff>88900</xdr:rowOff>
    </xdr:to>
    <xdr:cxnSp macro="">
      <xdr:nvCxnSpPr>
        <xdr:cNvPr id="188" name="直線コネクタ 187"/>
        <xdr:cNvCxnSpPr/>
      </xdr:nvCxnSpPr>
      <xdr:spPr>
        <a:xfrm flipV="1">
          <a:off x="2209800" y="94424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0" name="テキスト ボックス 189"/>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88900</xdr:rowOff>
    </xdr:to>
    <xdr:cxnSp macro="">
      <xdr:nvCxnSpPr>
        <xdr:cNvPr id="191" name="直線コネクタ 190"/>
        <xdr:cNvCxnSpPr/>
      </xdr:nvCxnSpPr>
      <xdr:spPr>
        <a:xfrm>
          <a:off x="1320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3" name="テキスト ボックス 192"/>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1" name="楕円 20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2"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3" name="楕円 20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4" name="テキスト ボックス 203"/>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5" name="楕円 20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6" name="テキスト ボックス 205"/>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7" name="楕円 206"/>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8" name="テキスト ボックス 207"/>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9" name="楕円 208"/>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0" name="テキスト ボックス 209"/>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昨年度と比較し、</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ポイント低い数値となった。類似団体と比較すると</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ポイント高い数値となっている。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R5</a:t>
          </a:r>
          <a:r>
            <a:rPr kumimoji="1" lang="ja-JP" altLang="en-US" sz="1200">
              <a:latin typeface="ＭＳ Ｐゴシック" panose="020B0600070205080204" pitchFamily="50" charset="-128"/>
              <a:ea typeface="ＭＳ Ｐゴシック" panose="020B0600070205080204" pitchFamily="50" charset="-128"/>
            </a:rPr>
            <a:t>から「公共下水道事業」「農業集落排水事業」が公営企業会計へ移行となるため、その他に含まれている繰出金の金額が皆減となり、補助費等へ計上となる。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上述の理由により数値の改善は見込まれ、その他に係る数値については、低くなっていくと考えられる。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59</xdr:row>
      <xdr:rowOff>64407</xdr:rowOff>
    </xdr:to>
    <xdr:cxnSp macro="">
      <xdr:nvCxnSpPr>
        <xdr:cNvPr id="245" name="直線コネクタ 244"/>
        <xdr:cNvCxnSpPr/>
      </xdr:nvCxnSpPr>
      <xdr:spPr>
        <a:xfrm flipV="1">
          <a:off x="15671800" y="100602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46"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64407</xdr:rowOff>
    </xdr:from>
    <xdr:to>
      <xdr:col>78</xdr:col>
      <xdr:colOff>69850</xdr:colOff>
      <xdr:row>60</xdr:row>
      <xdr:rowOff>56243</xdr:rowOff>
    </xdr:to>
    <xdr:cxnSp macro="">
      <xdr:nvCxnSpPr>
        <xdr:cNvPr id="248" name="直線コネクタ 247"/>
        <xdr:cNvCxnSpPr/>
      </xdr:nvCxnSpPr>
      <xdr:spPr>
        <a:xfrm flipV="1">
          <a:off x="14782800" y="10179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0" name="テキスト ボックス 249"/>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56243</xdr:rowOff>
    </xdr:from>
    <xdr:to>
      <xdr:col>73</xdr:col>
      <xdr:colOff>180975</xdr:colOff>
      <xdr:row>60</xdr:row>
      <xdr:rowOff>56243</xdr:rowOff>
    </xdr:to>
    <xdr:cxnSp macro="">
      <xdr:nvCxnSpPr>
        <xdr:cNvPr id="251" name="直線コネクタ 250"/>
        <xdr:cNvCxnSpPr/>
      </xdr:nvCxnSpPr>
      <xdr:spPr>
        <a:xfrm>
          <a:off x="13893800" y="10343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100892</xdr:rowOff>
    </xdr:from>
    <xdr:ext cx="762000" cy="259045"/>
    <xdr:sp macro="" textlink="">
      <xdr:nvSpPr>
        <xdr:cNvPr id="253" name="テキスト ボックス 252"/>
        <xdr:cNvSpPr txBox="1"/>
      </xdr:nvSpPr>
      <xdr:spPr>
        <a:xfrm>
          <a:off x="14401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56243</xdr:rowOff>
    </xdr:to>
    <xdr:cxnSp macro="">
      <xdr:nvCxnSpPr>
        <xdr:cNvPr id="254" name="直線コネクタ 253"/>
        <xdr:cNvCxnSpPr/>
      </xdr:nvCxnSpPr>
      <xdr:spPr>
        <a:xfrm>
          <a:off x="13004800" y="1033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56" name="テキスト ボックス 255"/>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58" name="テキスト ボックス 257"/>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65315</xdr:rowOff>
    </xdr:from>
    <xdr:to>
      <xdr:col>82</xdr:col>
      <xdr:colOff>158750</xdr:colOff>
      <xdr:row>58</xdr:row>
      <xdr:rowOff>166915</xdr:rowOff>
    </xdr:to>
    <xdr:sp macro="" textlink="">
      <xdr:nvSpPr>
        <xdr:cNvPr id="264" name="楕円 263"/>
        <xdr:cNvSpPr/>
      </xdr:nvSpPr>
      <xdr:spPr>
        <a:xfrm>
          <a:off x="16459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37392</xdr:rowOff>
    </xdr:from>
    <xdr:ext cx="762000" cy="259045"/>
    <xdr:sp macro="" textlink="">
      <xdr:nvSpPr>
        <xdr:cNvPr id="265" name="その他該当値テキスト"/>
        <xdr:cNvSpPr txBox="1"/>
      </xdr:nvSpPr>
      <xdr:spPr>
        <a:xfrm>
          <a:off x="16598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13607</xdr:rowOff>
    </xdr:from>
    <xdr:to>
      <xdr:col>78</xdr:col>
      <xdr:colOff>120650</xdr:colOff>
      <xdr:row>59</xdr:row>
      <xdr:rowOff>115207</xdr:rowOff>
    </xdr:to>
    <xdr:sp macro="" textlink="">
      <xdr:nvSpPr>
        <xdr:cNvPr id="266" name="楕円 265"/>
        <xdr:cNvSpPr/>
      </xdr:nvSpPr>
      <xdr:spPr>
        <a:xfrm>
          <a:off x="15621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99984</xdr:rowOff>
    </xdr:from>
    <xdr:ext cx="736600" cy="259045"/>
    <xdr:sp macro="" textlink="">
      <xdr:nvSpPr>
        <xdr:cNvPr id="267" name="テキスト ボックス 266"/>
        <xdr:cNvSpPr txBox="1"/>
      </xdr:nvSpPr>
      <xdr:spPr>
        <a:xfrm>
          <a:off x="15290800" y="1021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5443</xdr:rowOff>
    </xdr:from>
    <xdr:to>
      <xdr:col>74</xdr:col>
      <xdr:colOff>31750</xdr:colOff>
      <xdr:row>60</xdr:row>
      <xdr:rowOff>107043</xdr:rowOff>
    </xdr:to>
    <xdr:sp macro="" textlink="">
      <xdr:nvSpPr>
        <xdr:cNvPr id="268" name="楕円 267"/>
        <xdr:cNvSpPr/>
      </xdr:nvSpPr>
      <xdr:spPr>
        <a:xfrm>
          <a:off x="14732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91820</xdr:rowOff>
    </xdr:from>
    <xdr:ext cx="762000" cy="259045"/>
    <xdr:sp macro="" textlink="">
      <xdr:nvSpPr>
        <xdr:cNvPr id="269" name="テキスト ボックス 268"/>
        <xdr:cNvSpPr txBox="1"/>
      </xdr:nvSpPr>
      <xdr:spPr>
        <a:xfrm>
          <a:off x="14401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5443</xdr:rowOff>
    </xdr:from>
    <xdr:to>
      <xdr:col>69</xdr:col>
      <xdr:colOff>142875</xdr:colOff>
      <xdr:row>60</xdr:row>
      <xdr:rowOff>107043</xdr:rowOff>
    </xdr:to>
    <xdr:sp macro="" textlink="">
      <xdr:nvSpPr>
        <xdr:cNvPr id="270" name="楕円 269"/>
        <xdr:cNvSpPr/>
      </xdr:nvSpPr>
      <xdr:spPr>
        <a:xfrm>
          <a:off x="13843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91820</xdr:rowOff>
    </xdr:from>
    <xdr:ext cx="762000" cy="259045"/>
    <xdr:sp macro="" textlink="">
      <xdr:nvSpPr>
        <xdr:cNvPr id="271" name="テキスト ボックス 270"/>
        <xdr:cNvSpPr txBox="1"/>
      </xdr:nvSpPr>
      <xdr:spPr>
        <a:xfrm>
          <a:off x="13512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72" name="楕円 271"/>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73" name="テキスト ボックス 272"/>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昨年の数値と比較すると、</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ポイント低い数値となった。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要因として、原油価格高騰対策に伴う「教育・保育給付費」等の保育関連事業に係る補助金の増による歳出の増加が挙げられる。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保育関連事業は、国・県補助事業ではあるが、歳出額が増えれば町負担額も増額となることから結果として、経常収支は増額となっている。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R5</a:t>
          </a:r>
          <a:r>
            <a:rPr kumimoji="1" lang="ja-JP" altLang="en-US" sz="1200">
              <a:latin typeface="ＭＳ Ｐゴシック" panose="020B0600070205080204" pitchFamily="50" charset="-128"/>
              <a:ea typeface="ＭＳ Ｐゴシック" panose="020B0600070205080204" pitchFamily="50" charset="-128"/>
            </a:rPr>
            <a:t>から「下水道事業」が公営企業会計へと移行することも踏まえると、経常経費はさらに増額となるため</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より高い数値で推移していくことが考えられる。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58420</xdr:rowOff>
    </xdr:to>
    <xdr:cxnSp macro="">
      <xdr:nvCxnSpPr>
        <xdr:cNvPr id="308" name="直線コネクタ 307"/>
        <xdr:cNvCxnSpPr/>
      </xdr:nvCxnSpPr>
      <xdr:spPr>
        <a:xfrm flipV="1">
          <a:off x="15671800" y="6184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143328</xdr:rowOff>
    </xdr:to>
    <xdr:cxnSp macro="">
      <xdr:nvCxnSpPr>
        <xdr:cNvPr id="311" name="直線コネクタ 310"/>
        <xdr:cNvCxnSpPr/>
      </xdr:nvCxnSpPr>
      <xdr:spPr>
        <a:xfrm flipV="1">
          <a:off x="14782800" y="623062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125367</xdr:rowOff>
    </xdr:from>
    <xdr:to>
      <xdr:col>73</xdr:col>
      <xdr:colOff>180975</xdr:colOff>
      <xdr:row>36</xdr:row>
      <xdr:rowOff>143328</xdr:rowOff>
    </xdr:to>
    <xdr:cxnSp macro="">
      <xdr:nvCxnSpPr>
        <xdr:cNvPr id="314" name="直線コネクタ 313"/>
        <xdr:cNvCxnSpPr/>
      </xdr:nvCxnSpPr>
      <xdr:spPr>
        <a:xfrm>
          <a:off x="13893800" y="6126117"/>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6" name="テキスト ボックス 315"/>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125367</xdr:rowOff>
    </xdr:from>
    <xdr:to>
      <xdr:col>69</xdr:col>
      <xdr:colOff>92075</xdr:colOff>
      <xdr:row>35</xdr:row>
      <xdr:rowOff>144961</xdr:rowOff>
    </xdr:to>
    <xdr:cxnSp macro="">
      <xdr:nvCxnSpPr>
        <xdr:cNvPr id="317" name="直線コネクタ 316"/>
        <xdr:cNvCxnSpPr/>
      </xdr:nvCxnSpPr>
      <xdr:spPr>
        <a:xfrm flipV="1">
          <a:off x="13004800" y="612611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19" name="テキスト ボックス 318"/>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7" name="楕円 326"/>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8"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9" name="楕円 328"/>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0" name="テキスト ボックス 329"/>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92528</xdr:rowOff>
    </xdr:from>
    <xdr:to>
      <xdr:col>74</xdr:col>
      <xdr:colOff>31750</xdr:colOff>
      <xdr:row>37</xdr:row>
      <xdr:rowOff>22678</xdr:rowOff>
    </xdr:to>
    <xdr:sp macro="" textlink="">
      <xdr:nvSpPr>
        <xdr:cNvPr id="331" name="楕円 330"/>
        <xdr:cNvSpPr/>
      </xdr:nvSpPr>
      <xdr:spPr>
        <a:xfrm>
          <a:off x="14732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7455</xdr:rowOff>
    </xdr:from>
    <xdr:ext cx="762000" cy="259045"/>
    <xdr:sp macro="" textlink="">
      <xdr:nvSpPr>
        <xdr:cNvPr id="332" name="テキスト ボックス 331"/>
        <xdr:cNvSpPr txBox="1"/>
      </xdr:nvSpPr>
      <xdr:spPr>
        <a:xfrm>
          <a:off x="14401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74567</xdr:rowOff>
    </xdr:from>
    <xdr:to>
      <xdr:col>69</xdr:col>
      <xdr:colOff>142875</xdr:colOff>
      <xdr:row>36</xdr:row>
      <xdr:rowOff>4717</xdr:rowOff>
    </xdr:to>
    <xdr:sp macro="" textlink="">
      <xdr:nvSpPr>
        <xdr:cNvPr id="333" name="楕円 332"/>
        <xdr:cNvSpPr/>
      </xdr:nvSpPr>
      <xdr:spPr>
        <a:xfrm>
          <a:off x="13843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14894</xdr:rowOff>
    </xdr:from>
    <xdr:ext cx="762000" cy="259045"/>
    <xdr:sp macro="" textlink="">
      <xdr:nvSpPr>
        <xdr:cNvPr id="334" name="テキスト ボックス 333"/>
        <xdr:cNvSpPr txBox="1"/>
      </xdr:nvSpPr>
      <xdr:spPr>
        <a:xfrm>
          <a:off x="13512800" y="584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94161</xdr:rowOff>
    </xdr:from>
    <xdr:to>
      <xdr:col>65</xdr:col>
      <xdr:colOff>53975</xdr:colOff>
      <xdr:row>36</xdr:row>
      <xdr:rowOff>24311</xdr:rowOff>
    </xdr:to>
    <xdr:sp macro="" textlink="">
      <xdr:nvSpPr>
        <xdr:cNvPr id="335" name="楕円 334"/>
        <xdr:cNvSpPr/>
      </xdr:nvSpPr>
      <xdr:spPr>
        <a:xfrm>
          <a:off x="12954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34488</xdr:rowOff>
    </xdr:from>
    <xdr:ext cx="762000" cy="259045"/>
    <xdr:sp macro="" textlink="">
      <xdr:nvSpPr>
        <xdr:cNvPr id="336" name="テキスト ボックス 335"/>
        <xdr:cNvSpPr txBox="1"/>
      </xdr:nvSpPr>
      <xdr:spPr>
        <a:xfrm>
          <a:off x="12623800" y="58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昨年度と比較し、</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ポイント低い数値となった。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と比較すると、経常収支で、約</a:t>
          </a:r>
          <a:r>
            <a:rPr kumimoji="1" lang="en-US" altLang="ja-JP" sz="1200">
              <a:latin typeface="ＭＳ Ｐゴシック" panose="020B0600070205080204" pitchFamily="50" charset="-128"/>
              <a:ea typeface="ＭＳ Ｐゴシック" panose="020B0600070205080204" pitchFamily="50" charset="-128"/>
            </a:rPr>
            <a:t>50,000</a:t>
          </a:r>
          <a:r>
            <a:rPr kumimoji="1" lang="ja-JP" altLang="en-US" sz="1200">
              <a:latin typeface="ＭＳ Ｐゴシック" panose="020B0600070205080204" pitchFamily="50" charset="-128"/>
              <a:ea typeface="ＭＳ Ｐゴシック" panose="020B0600070205080204" pitchFamily="50" charset="-128"/>
            </a:rPr>
            <a:t>千円の減となった。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要因としては、地方道路等整備事業債の元利償還金額の減、過疎対策事業債の元利償還金額の減が挙げられるが、上記要因より、経常一般財源の大幅な増額による影響が大きいと思われる。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東日本台風に係る地方債の元利償還が始まることにより、歳出金額の大幅な増額が見込まれるが、交付税措置率の高い地方債が多いことから経常一般財源も比例して大きくなるため、影響は小さいと思わ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156718</xdr:rowOff>
    </xdr:to>
    <xdr:cxnSp macro="">
      <xdr:nvCxnSpPr>
        <xdr:cNvPr id="366" name="直線コネクタ 365"/>
        <xdr:cNvCxnSpPr/>
      </xdr:nvCxnSpPr>
      <xdr:spPr>
        <a:xfrm flipV="1">
          <a:off x="3987800" y="13248639"/>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156718</xdr:rowOff>
    </xdr:from>
    <xdr:to>
      <xdr:col>19</xdr:col>
      <xdr:colOff>187325</xdr:colOff>
      <xdr:row>77</xdr:row>
      <xdr:rowOff>161289</xdr:rowOff>
    </xdr:to>
    <xdr:cxnSp macro="">
      <xdr:nvCxnSpPr>
        <xdr:cNvPr id="369" name="直線コネクタ 368"/>
        <xdr:cNvCxnSpPr/>
      </xdr:nvCxnSpPr>
      <xdr:spPr>
        <a:xfrm flipV="1">
          <a:off x="3098800" y="13358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26415</xdr:rowOff>
    </xdr:to>
    <xdr:cxnSp macro="">
      <xdr:nvCxnSpPr>
        <xdr:cNvPr id="372" name="直線コネクタ 371"/>
        <xdr:cNvCxnSpPr/>
      </xdr:nvCxnSpPr>
      <xdr:spPr>
        <a:xfrm flipV="1">
          <a:off x="2209800" y="133629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4" name="テキスト ボックス 373"/>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62992</xdr:rowOff>
    </xdr:to>
    <xdr:cxnSp macro="">
      <xdr:nvCxnSpPr>
        <xdr:cNvPr id="375" name="直線コネクタ 374"/>
        <xdr:cNvCxnSpPr/>
      </xdr:nvCxnSpPr>
      <xdr:spPr>
        <a:xfrm flipV="1">
          <a:off x="1320800" y="133995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7" name="テキスト ボックス 376"/>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9" name="テキスト ボックス 378"/>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5" name="楕円 384"/>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6"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87" name="楕円 386"/>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20845</xdr:rowOff>
    </xdr:from>
    <xdr:ext cx="736600" cy="259045"/>
    <xdr:sp macro="" textlink="">
      <xdr:nvSpPr>
        <xdr:cNvPr id="388" name="テキスト ボックス 387"/>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89" name="楕円 388"/>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0" name="テキスト ボックス 389"/>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1" name="楕円 390"/>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92" name="テキスト ボックス 39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xdr:rowOff>
    </xdr:from>
    <xdr:to>
      <xdr:col>6</xdr:col>
      <xdr:colOff>171450</xdr:colOff>
      <xdr:row>78</xdr:row>
      <xdr:rowOff>113792</xdr:rowOff>
    </xdr:to>
    <xdr:sp macro="" textlink="">
      <xdr:nvSpPr>
        <xdr:cNvPr id="393" name="楕円 392"/>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98569</xdr:rowOff>
    </xdr:from>
    <xdr:ext cx="762000" cy="259045"/>
    <xdr:sp macro="" textlink="">
      <xdr:nvSpPr>
        <xdr:cNvPr id="394" name="テキスト ボックス 393"/>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例年、類似団体をわずかに下回る数値で推移していたが、経常一般財源の増額に伴い、その差は</a:t>
          </a:r>
          <a:r>
            <a:rPr kumimoji="1" lang="en-US" altLang="ja-JP" sz="1050">
              <a:latin typeface="ＭＳ Ｐゴシック" panose="020B0600070205080204" pitchFamily="50" charset="-128"/>
              <a:ea typeface="ＭＳ Ｐゴシック" panose="020B0600070205080204" pitchFamily="50" charset="-128"/>
            </a:rPr>
            <a:t>3.2</a:t>
          </a:r>
          <a:r>
            <a:rPr kumimoji="1" lang="ja-JP" altLang="en-US" sz="1050">
              <a:latin typeface="ＭＳ Ｐゴシック" panose="020B0600070205080204" pitchFamily="50" charset="-128"/>
              <a:ea typeface="ＭＳ Ｐゴシック" panose="020B0600070205080204" pitchFamily="50" charset="-128"/>
            </a:rPr>
            <a:t>ポイントとなっている。費目別でみると、その他以外については、類似団体を下回る数値だが、その他は、類似団体を上回る数値となっている。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他項目へも記載はしているが、経常一般財源が</a:t>
          </a:r>
          <a:r>
            <a:rPr kumimoji="1" lang="en-US" altLang="ja-JP" sz="1050">
              <a:latin typeface="ＭＳ Ｐゴシック" panose="020B0600070205080204" pitchFamily="50" charset="-128"/>
              <a:ea typeface="ＭＳ Ｐゴシック" panose="020B0600070205080204" pitchFamily="50" charset="-128"/>
            </a:rPr>
            <a:t>5,120,427</a:t>
          </a:r>
          <a:r>
            <a:rPr kumimoji="1" lang="ja-JP" altLang="en-US" sz="1050">
              <a:latin typeface="ＭＳ Ｐゴシック" panose="020B0600070205080204" pitchFamily="50" charset="-128"/>
              <a:ea typeface="ＭＳ Ｐゴシック" panose="020B0600070205080204" pitchFamily="50" charset="-128"/>
            </a:rPr>
            <a:t>千円から</a:t>
          </a:r>
          <a:r>
            <a:rPr kumimoji="1" lang="en-US" altLang="ja-JP" sz="1050">
              <a:latin typeface="ＭＳ Ｐゴシック" panose="020B0600070205080204" pitchFamily="50" charset="-128"/>
              <a:ea typeface="ＭＳ Ｐゴシック" panose="020B0600070205080204" pitchFamily="50" charset="-128"/>
            </a:rPr>
            <a:t>5,583,830</a:t>
          </a:r>
          <a:r>
            <a:rPr kumimoji="1" lang="ja-JP" altLang="en-US" sz="1050">
              <a:latin typeface="ＭＳ Ｐゴシック" panose="020B0600070205080204" pitchFamily="50" charset="-128"/>
              <a:ea typeface="ＭＳ Ｐゴシック" panose="020B0600070205080204" pitchFamily="50" charset="-128"/>
            </a:rPr>
            <a:t>千円へ増となったことが全体として数値が低くなった大きな要因である。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地方交付税の増額と新型コロナウイルス感染症対策地方税減収補塡特別交付金の皆増のためであるため、大幅改善は、今年度のみであると考えられる。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a:t>
          </a:r>
          <a:r>
            <a:rPr kumimoji="1" lang="en-US" altLang="ja-JP" sz="1050">
              <a:latin typeface="ＭＳ Ｐゴシック" panose="020B0600070205080204" pitchFamily="50" charset="-128"/>
              <a:ea typeface="ＭＳ Ｐゴシック" panose="020B0600070205080204" pitchFamily="50" charset="-128"/>
            </a:rPr>
            <a:t>R2</a:t>
          </a:r>
          <a:r>
            <a:rPr kumimoji="1" lang="ja-JP" altLang="en-US" sz="1050">
              <a:latin typeface="ＭＳ Ｐゴシック" panose="020B0600070205080204" pitchFamily="50" charset="-128"/>
              <a:ea typeface="ＭＳ Ｐゴシック" panose="020B0600070205080204" pitchFamily="50" charset="-128"/>
            </a:rPr>
            <a:t>年の数値付近に推移していくことが見込まれるため、経費の多くを占めている繰出金の見直しを計り、数値の低下を緩やかにすることが必要である。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76</xdr:row>
      <xdr:rowOff>40132</xdr:rowOff>
    </xdr:to>
    <xdr:cxnSp macro="">
      <xdr:nvCxnSpPr>
        <xdr:cNvPr id="425" name="直線コネクタ 424"/>
        <xdr:cNvCxnSpPr/>
      </xdr:nvCxnSpPr>
      <xdr:spPr>
        <a:xfrm flipV="1">
          <a:off x="15671800" y="12850876"/>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99568</xdr:rowOff>
    </xdr:to>
    <xdr:cxnSp macro="">
      <xdr:nvCxnSpPr>
        <xdr:cNvPr id="428" name="直線コネクタ 427"/>
        <xdr:cNvCxnSpPr/>
      </xdr:nvCxnSpPr>
      <xdr:spPr>
        <a:xfrm flipV="1">
          <a:off x="14782800" y="130703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99568</xdr:rowOff>
    </xdr:to>
    <xdr:cxnSp macro="">
      <xdr:nvCxnSpPr>
        <xdr:cNvPr id="431" name="直線コネクタ 430"/>
        <xdr:cNvCxnSpPr/>
      </xdr:nvCxnSpPr>
      <xdr:spPr>
        <a:xfrm>
          <a:off x="13893800" y="13074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3" name="テキスト ボックス 432"/>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44704</xdr:rowOff>
    </xdr:to>
    <xdr:cxnSp macro="">
      <xdr:nvCxnSpPr>
        <xdr:cNvPr id="434" name="直線コネクタ 433"/>
        <xdr:cNvCxnSpPr/>
      </xdr:nvCxnSpPr>
      <xdr:spPr>
        <a:xfrm>
          <a:off x="13004800" y="13033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6" name="テキスト ボックス 435"/>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38" name="テキスト ボックス 437"/>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112776</xdr:rowOff>
    </xdr:from>
    <xdr:to>
      <xdr:col>82</xdr:col>
      <xdr:colOff>158750</xdr:colOff>
      <xdr:row>75</xdr:row>
      <xdr:rowOff>42926</xdr:rowOff>
    </xdr:to>
    <xdr:sp macro="" textlink="">
      <xdr:nvSpPr>
        <xdr:cNvPr id="444" name="楕円 443"/>
        <xdr:cNvSpPr/>
      </xdr:nvSpPr>
      <xdr:spPr>
        <a:xfrm>
          <a:off x="16459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129303</xdr:rowOff>
    </xdr:from>
    <xdr:ext cx="762000" cy="259045"/>
    <xdr:sp macro="" textlink="">
      <xdr:nvSpPr>
        <xdr:cNvPr id="445" name="公債費以外該当値テキスト"/>
        <xdr:cNvSpPr txBox="1"/>
      </xdr:nvSpPr>
      <xdr:spPr>
        <a:xfrm>
          <a:off x="16598900" y="126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6" name="楕円 445"/>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47" name="テキスト ボックス 446"/>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48" name="楕円 447"/>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49" name="テキスト ボックス 448"/>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0" name="楕円 449"/>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51" name="テキスト ボックス 450"/>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52" name="楕円 451"/>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3" name="テキスト ボックス 452"/>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98334</xdr:rowOff>
    </xdr:from>
    <xdr:to>
      <xdr:col>29</xdr:col>
      <xdr:colOff>127000</xdr:colOff>
      <xdr:row>16</xdr:row>
      <xdr:rowOff>116210</xdr:rowOff>
    </xdr:to>
    <xdr:cxnSp macro="">
      <xdr:nvCxnSpPr>
        <xdr:cNvPr id="50" name="直線コネクタ 49"/>
        <xdr:cNvCxnSpPr/>
      </xdr:nvCxnSpPr>
      <xdr:spPr bwMode="auto">
        <a:xfrm flipV="1">
          <a:off x="5003800" y="2889159"/>
          <a:ext cx="647700" cy="17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116210</xdr:rowOff>
    </xdr:from>
    <xdr:to>
      <xdr:col>26</xdr:col>
      <xdr:colOff>50800</xdr:colOff>
      <xdr:row>17</xdr:row>
      <xdr:rowOff>27300</xdr:rowOff>
    </xdr:to>
    <xdr:cxnSp macro="">
      <xdr:nvCxnSpPr>
        <xdr:cNvPr id="53" name="直線コネクタ 52"/>
        <xdr:cNvCxnSpPr/>
      </xdr:nvCxnSpPr>
      <xdr:spPr bwMode="auto">
        <a:xfrm flipV="1">
          <a:off x="4305300" y="2907035"/>
          <a:ext cx="698500" cy="8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27300</xdr:rowOff>
    </xdr:from>
    <xdr:to>
      <xdr:col>22</xdr:col>
      <xdr:colOff>114300</xdr:colOff>
      <xdr:row>17</xdr:row>
      <xdr:rowOff>111783</xdr:rowOff>
    </xdr:to>
    <xdr:cxnSp macro="">
      <xdr:nvCxnSpPr>
        <xdr:cNvPr id="56" name="直線コネクタ 55"/>
        <xdr:cNvCxnSpPr/>
      </xdr:nvCxnSpPr>
      <xdr:spPr bwMode="auto">
        <a:xfrm flipV="1">
          <a:off x="3606800" y="2989575"/>
          <a:ext cx="698500" cy="84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148434</xdr:rowOff>
    </xdr:from>
    <xdr:ext cx="762000" cy="259045"/>
    <xdr:sp macro="" textlink="">
      <xdr:nvSpPr>
        <xdr:cNvPr id="58" name="テキスト ボックス 57"/>
        <xdr:cNvSpPr txBox="1"/>
      </xdr:nvSpPr>
      <xdr:spPr>
        <a:xfrm>
          <a:off x="39243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111783</xdr:rowOff>
    </xdr:from>
    <xdr:to>
      <xdr:col>18</xdr:col>
      <xdr:colOff>177800</xdr:colOff>
      <xdr:row>17</xdr:row>
      <xdr:rowOff>126771</xdr:rowOff>
    </xdr:to>
    <xdr:cxnSp macro="">
      <xdr:nvCxnSpPr>
        <xdr:cNvPr id="59" name="直線コネクタ 58"/>
        <xdr:cNvCxnSpPr/>
      </xdr:nvCxnSpPr>
      <xdr:spPr bwMode="auto">
        <a:xfrm flipV="1">
          <a:off x="2908300" y="3074058"/>
          <a:ext cx="698500" cy="14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171393</xdr:rowOff>
    </xdr:from>
    <xdr:ext cx="762000" cy="259045"/>
    <xdr:sp macro="" textlink="">
      <xdr:nvSpPr>
        <xdr:cNvPr id="61" name="テキスト ボックス 60"/>
        <xdr:cNvSpPr txBox="1"/>
      </xdr:nvSpPr>
      <xdr:spPr>
        <a:xfrm>
          <a:off x="32258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15046</xdr:rowOff>
    </xdr:from>
    <xdr:ext cx="762000" cy="259045"/>
    <xdr:sp macro="" textlink="">
      <xdr:nvSpPr>
        <xdr:cNvPr id="63" name="テキスト ボックス 62"/>
        <xdr:cNvSpPr txBox="1"/>
      </xdr:nvSpPr>
      <xdr:spPr>
        <a:xfrm>
          <a:off x="2527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47534</xdr:rowOff>
    </xdr:from>
    <xdr:to>
      <xdr:col>29</xdr:col>
      <xdr:colOff>177800</xdr:colOff>
      <xdr:row>16</xdr:row>
      <xdr:rowOff>149134</xdr:rowOff>
    </xdr:to>
    <xdr:sp macro="" textlink="">
      <xdr:nvSpPr>
        <xdr:cNvPr id="69" name="楕円 68"/>
        <xdr:cNvSpPr/>
      </xdr:nvSpPr>
      <xdr:spPr bwMode="auto">
        <a:xfrm>
          <a:off x="5600700" y="283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64061</xdr:rowOff>
    </xdr:from>
    <xdr:ext cx="762000" cy="259045"/>
    <xdr:sp macro="" textlink="">
      <xdr:nvSpPr>
        <xdr:cNvPr id="70" name="人口1人当たり決算額の推移該当値テキスト130"/>
        <xdr:cNvSpPr txBox="1"/>
      </xdr:nvSpPr>
      <xdr:spPr>
        <a:xfrm>
          <a:off x="5740400" y="268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65410</xdr:rowOff>
    </xdr:from>
    <xdr:to>
      <xdr:col>26</xdr:col>
      <xdr:colOff>101600</xdr:colOff>
      <xdr:row>16</xdr:row>
      <xdr:rowOff>167010</xdr:rowOff>
    </xdr:to>
    <xdr:sp macro="" textlink="">
      <xdr:nvSpPr>
        <xdr:cNvPr id="71" name="楕円 70"/>
        <xdr:cNvSpPr/>
      </xdr:nvSpPr>
      <xdr:spPr bwMode="auto">
        <a:xfrm>
          <a:off x="4953000" y="285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5737</xdr:rowOff>
    </xdr:from>
    <xdr:ext cx="736600" cy="259045"/>
    <xdr:sp macro="" textlink="">
      <xdr:nvSpPr>
        <xdr:cNvPr id="72" name="テキスト ボックス 71"/>
        <xdr:cNvSpPr txBox="1"/>
      </xdr:nvSpPr>
      <xdr:spPr>
        <a:xfrm>
          <a:off x="4622800" y="2625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147950</xdr:rowOff>
    </xdr:from>
    <xdr:to>
      <xdr:col>22</xdr:col>
      <xdr:colOff>165100</xdr:colOff>
      <xdr:row>17</xdr:row>
      <xdr:rowOff>78100</xdr:rowOff>
    </xdr:to>
    <xdr:sp macro="" textlink="">
      <xdr:nvSpPr>
        <xdr:cNvPr id="73" name="楕円 72"/>
        <xdr:cNvSpPr/>
      </xdr:nvSpPr>
      <xdr:spPr bwMode="auto">
        <a:xfrm>
          <a:off x="4254500" y="2938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88277</xdr:rowOff>
    </xdr:from>
    <xdr:ext cx="762000" cy="259045"/>
    <xdr:sp macro="" textlink="">
      <xdr:nvSpPr>
        <xdr:cNvPr id="74" name="テキスト ボックス 73"/>
        <xdr:cNvSpPr txBox="1"/>
      </xdr:nvSpPr>
      <xdr:spPr>
        <a:xfrm>
          <a:off x="3924300" y="270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60983</xdr:rowOff>
    </xdr:from>
    <xdr:to>
      <xdr:col>19</xdr:col>
      <xdr:colOff>38100</xdr:colOff>
      <xdr:row>17</xdr:row>
      <xdr:rowOff>162583</xdr:rowOff>
    </xdr:to>
    <xdr:sp macro="" textlink="">
      <xdr:nvSpPr>
        <xdr:cNvPr id="75" name="楕円 74"/>
        <xdr:cNvSpPr/>
      </xdr:nvSpPr>
      <xdr:spPr bwMode="auto">
        <a:xfrm>
          <a:off x="3556000" y="302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1310</xdr:rowOff>
    </xdr:from>
    <xdr:ext cx="762000" cy="259045"/>
    <xdr:sp macro="" textlink="">
      <xdr:nvSpPr>
        <xdr:cNvPr id="76" name="テキスト ボックス 75"/>
        <xdr:cNvSpPr txBox="1"/>
      </xdr:nvSpPr>
      <xdr:spPr>
        <a:xfrm>
          <a:off x="3225800" y="279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75971</xdr:rowOff>
    </xdr:from>
    <xdr:to>
      <xdr:col>15</xdr:col>
      <xdr:colOff>101600</xdr:colOff>
      <xdr:row>18</xdr:row>
      <xdr:rowOff>6121</xdr:rowOff>
    </xdr:to>
    <xdr:sp macro="" textlink="">
      <xdr:nvSpPr>
        <xdr:cNvPr id="77" name="楕円 76"/>
        <xdr:cNvSpPr/>
      </xdr:nvSpPr>
      <xdr:spPr bwMode="auto">
        <a:xfrm>
          <a:off x="2857500" y="3038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16298</xdr:rowOff>
    </xdr:from>
    <xdr:ext cx="762000" cy="259045"/>
    <xdr:sp macro="" textlink="">
      <xdr:nvSpPr>
        <xdr:cNvPr id="78" name="テキスト ボックス 77"/>
        <xdr:cNvSpPr txBox="1"/>
      </xdr:nvSpPr>
      <xdr:spPr>
        <a:xfrm>
          <a:off x="2527300" y="280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10090</xdr:rowOff>
    </xdr:from>
    <xdr:to>
      <xdr:col>29</xdr:col>
      <xdr:colOff>127000</xdr:colOff>
      <xdr:row>36</xdr:row>
      <xdr:rowOff>67278</xdr:rowOff>
    </xdr:to>
    <xdr:cxnSp macro="">
      <xdr:nvCxnSpPr>
        <xdr:cNvPr id="112" name="直線コネクタ 111"/>
        <xdr:cNvCxnSpPr/>
      </xdr:nvCxnSpPr>
      <xdr:spPr bwMode="auto">
        <a:xfrm>
          <a:off x="5003800" y="6963340"/>
          <a:ext cx="647700" cy="57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52055</xdr:rowOff>
    </xdr:from>
    <xdr:ext cx="762000" cy="259045"/>
    <xdr:sp macro="" textlink="">
      <xdr:nvSpPr>
        <xdr:cNvPr id="113" name="人口1人当たり決算額の推移平均値テキスト445"/>
        <xdr:cNvSpPr txBox="1"/>
      </xdr:nvSpPr>
      <xdr:spPr>
        <a:xfrm>
          <a:off x="5740400" y="7005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281515</xdr:rowOff>
    </xdr:from>
    <xdr:to>
      <xdr:col>26</xdr:col>
      <xdr:colOff>50800</xdr:colOff>
      <xdr:row>36</xdr:row>
      <xdr:rowOff>10090</xdr:rowOff>
    </xdr:to>
    <xdr:cxnSp macro="">
      <xdr:nvCxnSpPr>
        <xdr:cNvPr id="115" name="直線コネクタ 114"/>
        <xdr:cNvCxnSpPr/>
      </xdr:nvCxnSpPr>
      <xdr:spPr bwMode="auto">
        <a:xfrm>
          <a:off x="4305300" y="6891865"/>
          <a:ext cx="698500" cy="71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182321</xdr:rowOff>
    </xdr:from>
    <xdr:to>
      <xdr:col>22</xdr:col>
      <xdr:colOff>114300</xdr:colOff>
      <xdr:row>35</xdr:row>
      <xdr:rowOff>281515</xdr:rowOff>
    </xdr:to>
    <xdr:cxnSp macro="">
      <xdr:nvCxnSpPr>
        <xdr:cNvPr id="118" name="直線コネクタ 117"/>
        <xdr:cNvCxnSpPr/>
      </xdr:nvCxnSpPr>
      <xdr:spPr bwMode="auto">
        <a:xfrm>
          <a:off x="3606800" y="6792671"/>
          <a:ext cx="698500" cy="99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118781</xdr:rowOff>
    </xdr:from>
    <xdr:ext cx="762000" cy="259045"/>
    <xdr:sp macro="" textlink="">
      <xdr:nvSpPr>
        <xdr:cNvPr id="120" name="テキスト ボックス 119"/>
        <xdr:cNvSpPr txBox="1"/>
      </xdr:nvSpPr>
      <xdr:spPr>
        <a:xfrm>
          <a:off x="39243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182321</xdr:rowOff>
    </xdr:from>
    <xdr:to>
      <xdr:col>18</xdr:col>
      <xdr:colOff>177800</xdr:colOff>
      <xdr:row>35</xdr:row>
      <xdr:rowOff>301727</xdr:rowOff>
    </xdr:to>
    <xdr:cxnSp macro="">
      <xdr:nvCxnSpPr>
        <xdr:cNvPr id="121" name="直線コネクタ 120"/>
        <xdr:cNvCxnSpPr/>
      </xdr:nvCxnSpPr>
      <xdr:spPr bwMode="auto">
        <a:xfrm flipV="1">
          <a:off x="2908300" y="6792671"/>
          <a:ext cx="698500" cy="119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137336</xdr:rowOff>
    </xdr:from>
    <xdr:ext cx="762000" cy="259045"/>
    <xdr:sp macro="" textlink="">
      <xdr:nvSpPr>
        <xdr:cNvPr id="123" name="テキスト ボックス 122"/>
        <xdr:cNvSpPr txBox="1"/>
      </xdr:nvSpPr>
      <xdr:spPr>
        <a:xfrm>
          <a:off x="32258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16478</xdr:rowOff>
    </xdr:from>
    <xdr:to>
      <xdr:col>29</xdr:col>
      <xdr:colOff>177800</xdr:colOff>
      <xdr:row>36</xdr:row>
      <xdr:rowOff>118078</xdr:rowOff>
    </xdr:to>
    <xdr:sp macro="" textlink="">
      <xdr:nvSpPr>
        <xdr:cNvPr id="131" name="楕円 130"/>
        <xdr:cNvSpPr/>
      </xdr:nvSpPr>
      <xdr:spPr bwMode="auto">
        <a:xfrm>
          <a:off x="5600700" y="6969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204455</xdr:rowOff>
    </xdr:from>
    <xdr:ext cx="762000" cy="259045"/>
    <xdr:sp macro="" textlink="">
      <xdr:nvSpPr>
        <xdr:cNvPr id="132" name="人口1人当たり決算額の推移該当値テキスト445"/>
        <xdr:cNvSpPr txBox="1"/>
      </xdr:nvSpPr>
      <xdr:spPr>
        <a:xfrm>
          <a:off x="5740400" y="681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302190</xdr:rowOff>
    </xdr:from>
    <xdr:to>
      <xdr:col>26</xdr:col>
      <xdr:colOff>101600</xdr:colOff>
      <xdr:row>36</xdr:row>
      <xdr:rowOff>60890</xdr:rowOff>
    </xdr:to>
    <xdr:sp macro="" textlink="">
      <xdr:nvSpPr>
        <xdr:cNvPr id="133" name="楕円 132"/>
        <xdr:cNvSpPr/>
      </xdr:nvSpPr>
      <xdr:spPr bwMode="auto">
        <a:xfrm>
          <a:off x="4953000" y="691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71067</xdr:rowOff>
    </xdr:from>
    <xdr:ext cx="736600" cy="259045"/>
    <xdr:sp macro="" textlink="">
      <xdr:nvSpPr>
        <xdr:cNvPr id="134" name="テキスト ボックス 133"/>
        <xdr:cNvSpPr txBox="1"/>
      </xdr:nvSpPr>
      <xdr:spPr>
        <a:xfrm>
          <a:off x="4622800" y="668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230715</xdr:rowOff>
    </xdr:from>
    <xdr:to>
      <xdr:col>22</xdr:col>
      <xdr:colOff>165100</xdr:colOff>
      <xdr:row>35</xdr:row>
      <xdr:rowOff>332315</xdr:rowOff>
    </xdr:to>
    <xdr:sp macro="" textlink="">
      <xdr:nvSpPr>
        <xdr:cNvPr id="135" name="楕円 134"/>
        <xdr:cNvSpPr/>
      </xdr:nvSpPr>
      <xdr:spPr bwMode="auto">
        <a:xfrm>
          <a:off x="4254500" y="6841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342492</xdr:rowOff>
    </xdr:from>
    <xdr:ext cx="762000" cy="259045"/>
    <xdr:sp macro="" textlink="">
      <xdr:nvSpPr>
        <xdr:cNvPr id="136" name="テキスト ボックス 135"/>
        <xdr:cNvSpPr txBox="1"/>
      </xdr:nvSpPr>
      <xdr:spPr>
        <a:xfrm>
          <a:off x="3924300" y="660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131521</xdr:rowOff>
    </xdr:from>
    <xdr:to>
      <xdr:col>19</xdr:col>
      <xdr:colOff>38100</xdr:colOff>
      <xdr:row>35</xdr:row>
      <xdr:rowOff>233121</xdr:rowOff>
    </xdr:to>
    <xdr:sp macro="" textlink="">
      <xdr:nvSpPr>
        <xdr:cNvPr id="137" name="楕円 136"/>
        <xdr:cNvSpPr/>
      </xdr:nvSpPr>
      <xdr:spPr bwMode="auto">
        <a:xfrm>
          <a:off x="3556000" y="6741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243298</xdr:rowOff>
    </xdr:from>
    <xdr:ext cx="762000" cy="259045"/>
    <xdr:sp macro="" textlink="">
      <xdr:nvSpPr>
        <xdr:cNvPr id="138" name="テキスト ボックス 137"/>
        <xdr:cNvSpPr txBox="1"/>
      </xdr:nvSpPr>
      <xdr:spPr>
        <a:xfrm>
          <a:off x="3225800" y="651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250927</xdr:rowOff>
    </xdr:from>
    <xdr:to>
      <xdr:col>15</xdr:col>
      <xdr:colOff>101600</xdr:colOff>
      <xdr:row>36</xdr:row>
      <xdr:rowOff>9627</xdr:rowOff>
    </xdr:to>
    <xdr:sp macro="" textlink="">
      <xdr:nvSpPr>
        <xdr:cNvPr id="139" name="楕円 138"/>
        <xdr:cNvSpPr/>
      </xdr:nvSpPr>
      <xdr:spPr bwMode="auto">
        <a:xfrm>
          <a:off x="2857500" y="6861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19804</xdr:rowOff>
    </xdr:from>
    <xdr:ext cx="762000" cy="259045"/>
    <xdr:sp macro="" textlink="">
      <xdr:nvSpPr>
        <xdr:cNvPr id="140" name="テキスト ボックス 139"/>
        <xdr:cNvSpPr txBox="1"/>
      </xdr:nvSpPr>
      <xdr:spPr>
        <a:xfrm>
          <a:off x="2527300" y="663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12,534
12,375
273.30
16,115,016
15,404,154
271,862
5,424,830
11,080,755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86652</xdr:rowOff>
    </xdr:from>
    <xdr:to>
      <xdr:col>24</xdr:col>
      <xdr:colOff>63500</xdr:colOff>
      <xdr:row>35</xdr:row>
      <xdr:rowOff>92786</xdr:rowOff>
    </xdr:to>
    <xdr:cxnSp macro="">
      <xdr:nvCxnSpPr>
        <xdr:cNvPr id="61" name="直線コネクタ 60"/>
        <xdr:cNvCxnSpPr/>
      </xdr:nvCxnSpPr>
      <xdr:spPr>
        <a:xfrm>
          <a:off x="3797300" y="6087402"/>
          <a:ext cx="8382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86652</xdr:rowOff>
    </xdr:from>
    <xdr:to>
      <xdr:col>19</xdr:col>
      <xdr:colOff>177800</xdr:colOff>
      <xdr:row>36</xdr:row>
      <xdr:rowOff>25819</xdr:rowOff>
    </xdr:to>
    <xdr:cxnSp macro="">
      <xdr:nvCxnSpPr>
        <xdr:cNvPr id="64" name="直線コネクタ 63"/>
        <xdr:cNvCxnSpPr/>
      </xdr:nvCxnSpPr>
      <xdr:spPr>
        <a:xfrm flipV="1">
          <a:off x="2908300" y="6087402"/>
          <a:ext cx="889000" cy="1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25819</xdr:rowOff>
    </xdr:from>
    <xdr:to>
      <xdr:col>15</xdr:col>
      <xdr:colOff>50800</xdr:colOff>
      <xdr:row>36</xdr:row>
      <xdr:rowOff>103962</xdr:rowOff>
    </xdr:to>
    <xdr:cxnSp macro="">
      <xdr:nvCxnSpPr>
        <xdr:cNvPr id="67" name="直線コネクタ 66"/>
        <xdr:cNvCxnSpPr/>
      </xdr:nvCxnSpPr>
      <xdr:spPr>
        <a:xfrm flipV="1">
          <a:off x="2019300" y="6198019"/>
          <a:ext cx="889000" cy="7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103962</xdr:rowOff>
    </xdr:from>
    <xdr:to>
      <xdr:col>10</xdr:col>
      <xdr:colOff>114300</xdr:colOff>
      <xdr:row>36</xdr:row>
      <xdr:rowOff>120663</xdr:rowOff>
    </xdr:to>
    <xdr:cxnSp macro="">
      <xdr:nvCxnSpPr>
        <xdr:cNvPr id="70" name="直線コネクタ 69"/>
        <xdr:cNvCxnSpPr/>
      </xdr:nvCxnSpPr>
      <xdr:spPr>
        <a:xfrm flipV="1">
          <a:off x="1130300" y="6276162"/>
          <a:ext cx="8890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41986</xdr:rowOff>
    </xdr:from>
    <xdr:to>
      <xdr:col>24</xdr:col>
      <xdr:colOff>114300</xdr:colOff>
      <xdr:row>35</xdr:row>
      <xdr:rowOff>143586</xdr:rowOff>
    </xdr:to>
    <xdr:sp macro="" textlink="">
      <xdr:nvSpPr>
        <xdr:cNvPr id="80" name="楕円 79"/>
        <xdr:cNvSpPr/>
      </xdr:nvSpPr>
      <xdr:spPr>
        <a:xfrm>
          <a:off x="4584700" y="60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64863</xdr:rowOff>
    </xdr:from>
    <xdr:ext cx="599010" cy="259045"/>
    <xdr:sp macro="" textlink="">
      <xdr:nvSpPr>
        <xdr:cNvPr id="81" name="人件費該当値テキスト"/>
        <xdr:cNvSpPr txBox="1"/>
      </xdr:nvSpPr>
      <xdr:spPr>
        <a:xfrm>
          <a:off x="4686300" y="589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35852</xdr:rowOff>
    </xdr:from>
    <xdr:to>
      <xdr:col>20</xdr:col>
      <xdr:colOff>38100</xdr:colOff>
      <xdr:row>35</xdr:row>
      <xdr:rowOff>137452</xdr:rowOff>
    </xdr:to>
    <xdr:sp macro="" textlink="">
      <xdr:nvSpPr>
        <xdr:cNvPr id="82" name="楕円 81"/>
        <xdr:cNvSpPr/>
      </xdr:nvSpPr>
      <xdr:spPr>
        <a:xfrm>
          <a:off x="3746500" y="603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153979</xdr:rowOff>
    </xdr:from>
    <xdr:ext cx="599010" cy="259045"/>
    <xdr:sp macro="" textlink="">
      <xdr:nvSpPr>
        <xdr:cNvPr id="83" name="テキスト ボックス 82"/>
        <xdr:cNvSpPr txBox="1"/>
      </xdr:nvSpPr>
      <xdr:spPr>
        <a:xfrm>
          <a:off x="3497795" y="581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146469</xdr:rowOff>
    </xdr:from>
    <xdr:to>
      <xdr:col>15</xdr:col>
      <xdr:colOff>101600</xdr:colOff>
      <xdr:row>36</xdr:row>
      <xdr:rowOff>76619</xdr:rowOff>
    </xdr:to>
    <xdr:sp macro="" textlink="">
      <xdr:nvSpPr>
        <xdr:cNvPr id="84" name="楕円 83"/>
        <xdr:cNvSpPr/>
      </xdr:nvSpPr>
      <xdr:spPr>
        <a:xfrm>
          <a:off x="2857500" y="61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93146</xdr:rowOff>
    </xdr:from>
    <xdr:ext cx="599010" cy="259045"/>
    <xdr:sp macro="" textlink="">
      <xdr:nvSpPr>
        <xdr:cNvPr id="85" name="テキスト ボックス 84"/>
        <xdr:cNvSpPr txBox="1"/>
      </xdr:nvSpPr>
      <xdr:spPr>
        <a:xfrm>
          <a:off x="2608795" y="592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53162</xdr:rowOff>
    </xdr:from>
    <xdr:to>
      <xdr:col>10</xdr:col>
      <xdr:colOff>165100</xdr:colOff>
      <xdr:row>36</xdr:row>
      <xdr:rowOff>154762</xdr:rowOff>
    </xdr:to>
    <xdr:sp macro="" textlink="">
      <xdr:nvSpPr>
        <xdr:cNvPr id="86" name="楕円 85"/>
        <xdr:cNvSpPr/>
      </xdr:nvSpPr>
      <xdr:spPr>
        <a:xfrm>
          <a:off x="1968500" y="62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171289</xdr:rowOff>
    </xdr:from>
    <xdr:ext cx="534377" cy="259045"/>
    <xdr:sp macro="" textlink="">
      <xdr:nvSpPr>
        <xdr:cNvPr id="87" name="テキスト ボックス 86"/>
        <xdr:cNvSpPr txBox="1"/>
      </xdr:nvSpPr>
      <xdr:spPr>
        <a:xfrm>
          <a:off x="1752111" y="600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69863</xdr:rowOff>
    </xdr:from>
    <xdr:to>
      <xdr:col>6</xdr:col>
      <xdr:colOff>38100</xdr:colOff>
      <xdr:row>37</xdr:row>
      <xdr:rowOff>13</xdr:rowOff>
    </xdr:to>
    <xdr:sp macro="" textlink="">
      <xdr:nvSpPr>
        <xdr:cNvPr id="88" name="楕円 87"/>
        <xdr:cNvSpPr/>
      </xdr:nvSpPr>
      <xdr:spPr>
        <a:xfrm>
          <a:off x="1079500" y="62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16540</xdr:rowOff>
    </xdr:from>
    <xdr:ext cx="534377" cy="259045"/>
    <xdr:sp macro="" textlink="">
      <xdr:nvSpPr>
        <xdr:cNvPr id="89" name="テキスト ボックス 88"/>
        <xdr:cNvSpPr txBox="1"/>
      </xdr:nvSpPr>
      <xdr:spPr>
        <a:xfrm>
          <a:off x="863111" y="60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149383</xdr:rowOff>
    </xdr:from>
    <xdr:to>
      <xdr:col>24</xdr:col>
      <xdr:colOff>63500</xdr:colOff>
      <xdr:row>56</xdr:row>
      <xdr:rowOff>18542</xdr:rowOff>
    </xdr:to>
    <xdr:cxnSp macro="">
      <xdr:nvCxnSpPr>
        <xdr:cNvPr id="116" name="直線コネクタ 115"/>
        <xdr:cNvCxnSpPr/>
      </xdr:nvCxnSpPr>
      <xdr:spPr>
        <a:xfrm>
          <a:off x="3797300" y="8893333"/>
          <a:ext cx="838200" cy="72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149383</xdr:rowOff>
    </xdr:from>
    <xdr:to>
      <xdr:col>19</xdr:col>
      <xdr:colOff>177800</xdr:colOff>
      <xdr:row>52</xdr:row>
      <xdr:rowOff>28623</xdr:rowOff>
    </xdr:to>
    <xdr:cxnSp macro="">
      <xdr:nvCxnSpPr>
        <xdr:cNvPr id="119" name="直線コネクタ 118"/>
        <xdr:cNvCxnSpPr/>
      </xdr:nvCxnSpPr>
      <xdr:spPr>
        <a:xfrm flipV="1">
          <a:off x="2908300" y="8893333"/>
          <a:ext cx="889000" cy="5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28623</xdr:rowOff>
    </xdr:from>
    <xdr:to>
      <xdr:col>15</xdr:col>
      <xdr:colOff>50800</xdr:colOff>
      <xdr:row>56</xdr:row>
      <xdr:rowOff>94725</xdr:rowOff>
    </xdr:to>
    <xdr:cxnSp macro="">
      <xdr:nvCxnSpPr>
        <xdr:cNvPr id="122" name="直線コネクタ 121"/>
        <xdr:cNvCxnSpPr/>
      </xdr:nvCxnSpPr>
      <xdr:spPr>
        <a:xfrm flipV="1">
          <a:off x="2019300" y="8944023"/>
          <a:ext cx="889000" cy="75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77326</xdr:rowOff>
    </xdr:from>
    <xdr:ext cx="534377" cy="259045"/>
    <xdr:sp macro="" textlink="">
      <xdr:nvSpPr>
        <xdr:cNvPr id="124" name="テキスト ボックス 123"/>
        <xdr:cNvSpPr txBox="1"/>
      </xdr:nvSpPr>
      <xdr:spPr>
        <a:xfrm>
          <a:off x="2641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94725</xdr:rowOff>
    </xdr:from>
    <xdr:to>
      <xdr:col>10</xdr:col>
      <xdr:colOff>114300</xdr:colOff>
      <xdr:row>56</xdr:row>
      <xdr:rowOff>102657</xdr:rowOff>
    </xdr:to>
    <xdr:cxnSp macro="">
      <xdr:nvCxnSpPr>
        <xdr:cNvPr id="125" name="直線コネクタ 124"/>
        <xdr:cNvCxnSpPr/>
      </xdr:nvCxnSpPr>
      <xdr:spPr>
        <a:xfrm flipV="1">
          <a:off x="1130300" y="9695925"/>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139192</xdr:rowOff>
    </xdr:from>
    <xdr:to>
      <xdr:col>24</xdr:col>
      <xdr:colOff>114300</xdr:colOff>
      <xdr:row>56</xdr:row>
      <xdr:rowOff>69342</xdr:rowOff>
    </xdr:to>
    <xdr:sp macro="" textlink="">
      <xdr:nvSpPr>
        <xdr:cNvPr id="135" name="楕円 134"/>
        <xdr:cNvSpPr/>
      </xdr:nvSpPr>
      <xdr:spPr>
        <a:xfrm>
          <a:off x="4584700" y="95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162069</xdr:rowOff>
    </xdr:from>
    <xdr:ext cx="599010" cy="259045"/>
    <xdr:sp macro="" textlink="">
      <xdr:nvSpPr>
        <xdr:cNvPr id="136" name="物件費該当値テキスト"/>
        <xdr:cNvSpPr txBox="1"/>
      </xdr:nvSpPr>
      <xdr:spPr>
        <a:xfrm>
          <a:off x="4686300" y="942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98583</xdr:rowOff>
    </xdr:from>
    <xdr:to>
      <xdr:col>20</xdr:col>
      <xdr:colOff>38100</xdr:colOff>
      <xdr:row>52</xdr:row>
      <xdr:rowOff>28733</xdr:rowOff>
    </xdr:to>
    <xdr:sp macro="" textlink="">
      <xdr:nvSpPr>
        <xdr:cNvPr id="137" name="楕円 136"/>
        <xdr:cNvSpPr/>
      </xdr:nvSpPr>
      <xdr:spPr>
        <a:xfrm>
          <a:off x="3746500" y="88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45260</xdr:rowOff>
    </xdr:from>
    <xdr:ext cx="599010" cy="259045"/>
    <xdr:sp macro="" textlink="">
      <xdr:nvSpPr>
        <xdr:cNvPr id="138" name="テキスト ボックス 137"/>
        <xdr:cNvSpPr txBox="1"/>
      </xdr:nvSpPr>
      <xdr:spPr>
        <a:xfrm>
          <a:off x="3497795" y="861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149273</xdr:rowOff>
    </xdr:from>
    <xdr:to>
      <xdr:col>15</xdr:col>
      <xdr:colOff>101600</xdr:colOff>
      <xdr:row>52</xdr:row>
      <xdr:rowOff>79423</xdr:rowOff>
    </xdr:to>
    <xdr:sp macro="" textlink="">
      <xdr:nvSpPr>
        <xdr:cNvPr id="139" name="楕円 138"/>
        <xdr:cNvSpPr/>
      </xdr:nvSpPr>
      <xdr:spPr>
        <a:xfrm>
          <a:off x="2857500" y="88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95950</xdr:rowOff>
    </xdr:from>
    <xdr:ext cx="599010" cy="259045"/>
    <xdr:sp macro="" textlink="">
      <xdr:nvSpPr>
        <xdr:cNvPr id="140" name="テキスト ボックス 139"/>
        <xdr:cNvSpPr txBox="1"/>
      </xdr:nvSpPr>
      <xdr:spPr>
        <a:xfrm>
          <a:off x="2608795" y="866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43925</xdr:rowOff>
    </xdr:from>
    <xdr:to>
      <xdr:col>10</xdr:col>
      <xdr:colOff>165100</xdr:colOff>
      <xdr:row>56</xdr:row>
      <xdr:rowOff>145525</xdr:rowOff>
    </xdr:to>
    <xdr:sp macro="" textlink="">
      <xdr:nvSpPr>
        <xdr:cNvPr id="141" name="楕円 140"/>
        <xdr:cNvSpPr/>
      </xdr:nvSpPr>
      <xdr:spPr>
        <a:xfrm>
          <a:off x="1968500" y="96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136652</xdr:rowOff>
    </xdr:from>
    <xdr:ext cx="534377" cy="259045"/>
    <xdr:sp macro="" textlink="">
      <xdr:nvSpPr>
        <xdr:cNvPr id="142" name="テキスト ボックス 141"/>
        <xdr:cNvSpPr txBox="1"/>
      </xdr:nvSpPr>
      <xdr:spPr>
        <a:xfrm>
          <a:off x="1752111" y="973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51857</xdr:rowOff>
    </xdr:from>
    <xdr:to>
      <xdr:col>6</xdr:col>
      <xdr:colOff>38100</xdr:colOff>
      <xdr:row>56</xdr:row>
      <xdr:rowOff>153457</xdr:rowOff>
    </xdr:to>
    <xdr:sp macro="" textlink="">
      <xdr:nvSpPr>
        <xdr:cNvPr id="143" name="楕円 142"/>
        <xdr:cNvSpPr/>
      </xdr:nvSpPr>
      <xdr:spPr>
        <a:xfrm>
          <a:off x="1079500" y="965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144584</xdr:rowOff>
    </xdr:from>
    <xdr:ext cx="534377" cy="259045"/>
    <xdr:sp macro="" textlink="">
      <xdr:nvSpPr>
        <xdr:cNvPr id="144" name="テキスト ボックス 143"/>
        <xdr:cNvSpPr txBox="1"/>
      </xdr:nvSpPr>
      <xdr:spPr>
        <a:xfrm>
          <a:off x="863111" y="974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117639</xdr:rowOff>
    </xdr:from>
    <xdr:to>
      <xdr:col>24</xdr:col>
      <xdr:colOff>63500</xdr:colOff>
      <xdr:row>77</xdr:row>
      <xdr:rowOff>19914</xdr:rowOff>
    </xdr:to>
    <xdr:cxnSp macro="">
      <xdr:nvCxnSpPr>
        <xdr:cNvPr id="171" name="直線コネクタ 170"/>
        <xdr:cNvCxnSpPr/>
      </xdr:nvCxnSpPr>
      <xdr:spPr>
        <a:xfrm flipV="1">
          <a:off x="3797300" y="13147839"/>
          <a:ext cx="838200" cy="7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14085</xdr:rowOff>
    </xdr:from>
    <xdr:ext cx="469744" cy="259045"/>
    <xdr:sp macro="" textlink="">
      <xdr:nvSpPr>
        <xdr:cNvPr id="172" name="維持補修費平均値テキスト"/>
        <xdr:cNvSpPr txBox="1"/>
      </xdr:nvSpPr>
      <xdr:spPr>
        <a:xfrm>
          <a:off x="4686300" y="13215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168024</xdr:rowOff>
    </xdr:from>
    <xdr:to>
      <xdr:col>19</xdr:col>
      <xdr:colOff>177800</xdr:colOff>
      <xdr:row>77</xdr:row>
      <xdr:rowOff>19914</xdr:rowOff>
    </xdr:to>
    <xdr:cxnSp macro="">
      <xdr:nvCxnSpPr>
        <xdr:cNvPr id="174" name="直線コネクタ 173"/>
        <xdr:cNvCxnSpPr/>
      </xdr:nvCxnSpPr>
      <xdr:spPr>
        <a:xfrm>
          <a:off x="2908300" y="13198224"/>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129598</xdr:rowOff>
    </xdr:from>
    <xdr:ext cx="469744" cy="259045"/>
    <xdr:sp macro="" textlink="">
      <xdr:nvSpPr>
        <xdr:cNvPr id="176" name="テキスト ボックス 175"/>
        <xdr:cNvSpPr txBox="1"/>
      </xdr:nvSpPr>
      <xdr:spPr>
        <a:xfrm>
          <a:off x="3562428" y="13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143015</xdr:rowOff>
    </xdr:from>
    <xdr:to>
      <xdr:col>15</xdr:col>
      <xdr:colOff>50800</xdr:colOff>
      <xdr:row>76</xdr:row>
      <xdr:rowOff>168024</xdr:rowOff>
    </xdr:to>
    <xdr:cxnSp macro="">
      <xdr:nvCxnSpPr>
        <xdr:cNvPr id="177" name="直線コネクタ 176"/>
        <xdr:cNvCxnSpPr/>
      </xdr:nvCxnSpPr>
      <xdr:spPr>
        <a:xfrm>
          <a:off x="2019300" y="13173215"/>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41335</xdr:rowOff>
    </xdr:from>
    <xdr:ext cx="469744" cy="259045"/>
    <xdr:sp macro="" textlink="">
      <xdr:nvSpPr>
        <xdr:cNvPr id="179" name="テキスト ボックス 178"/>
        <xdr:cNvSpPr txBox="1"/>
      </xdr:nvSpPr>
      <xdr:spPr>
        <a:xfrm>
          <a:off x="2673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143015</xdr:rowOff>
    </xdr:from>
    <xdr:to>
      <xdr:col>10</xdr:col>
      <xdr:colOff>114300</xdr:colOff>
      <xdr:row>76</xdr:row>
      <xdr:rowOff>144867</xdr:rowOff>
    </xdr:to>
    <xdr:cxnSp macro="">
      <xdr:nvCxnSpPr>
        <xdr:cNvPr id="180" name="直線コネクタ 179"/>
        <xdr:cNvCxnSpPr/>
      </xdr:nvCxnSpPr>
      <xdr:spPr>
        <a:xfrm flipV="1">
          <a:off x="1130300" y="13173215"/>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27162</xdr:rowOff>
    </xdr:from>
    <xdr:ext cx="469744" cy="259045"/>
    <xdr:sp macro="" textlink="">
      <xdr:nvSpPr>
        <xdr:cNvPr id="182" name="テキスト ボックス 181"/>
        <xdr:cNvSpPr txBox="1"/>
      </xdr:nvSpPr>
      <xdr:spPr>
        <a:xfrm>
          <a:off x="1784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153852</xdr:rowOff>
    </xdr:from>
    <xdr:ext cx="469744" cy="259045"/>
    <xdr:sp macro="" textlink="">
      <xdr:nvSpPr>
        <xdr:cNvPr id="184" name="テキスト ボックス 183"/>
        <xdr:cNvSpPr txBox="1"/>
      </xdr:nvSpPr>
      <xdr:spPr>
        <a:xfrm>
          <a:off x="895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66839</xdr:rowOff>
    </xdr:from>
    <xdr:to>
      <xdr:col>24</xdr:col>
      <xdr:colOff>114300</xdr:colOff>
      <xdr:row>76</xdr:row>
      <xdr:rowOff>168439</xdr:rowOff>
    </xdr:to>
    <xdr:sp macro="" textlink="">
      <xdr:nvSpPr>
        <xdr:cNvPr id="190" name="楕円 189"/>
        <xdr:cNvSpPr/>
      </xdr:nvSpPr>
      <xdr:spPr>
        <a:xfrm>
          <a:off x="4584700" y="1309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89717</xdr:rowOff>
    </xdr:from>
    <xdr:ext cx="534377" cy="259045"/>
    <xdr:sp macro="" textlink="">
      <xdr:nvSpPr>
        <xdr:cNvPr id="191" name="維持補修費該当値テキスト"/>
        <xdr:cNvSpPr txBox="1"/>
      </xdr:nvSpPr>
      <xdr:spPr>
        <a:xfrm>
          <a:off x="4686300" y="1294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140564</xdr:rowOff>
    </xdr:from>
    <xdr:to>
      <xdr:col>20</xdr:col>
      <xdr:colOff>38100</xdr:colOff>
      <xdr:row>77</xdr:row>
      <xdr:rowOff>70714</xdr:rowOff>
    </xdr:to>
    <xdr:sp macro="" textlink="">
      <xdr:nvSpPr>
        <xdr:cNvPr id="192" name="楕円 191"/>
        <xdr:cNvSpPr/>
      </xdr:nvSpPr>
      <xdr:spPr>
        <a:xfrm>
          <a:off x="3746500" y="131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87241</xdr:rowOff>
    </xdr:from>
    <xdr:ext cx="534377" cy="259045"/>
    <xdr:sp macro="" textlink="">
      <xdr:nvSpPr>
        <xdr:cNvPr id="193" name="テキスト ボックス 192"/>
        <xdr:cNvSpPr txBox="1"/>
      </xdr:nvSpPr>
      <xdr:spPr>
        <a:xfrm>
          <a:off x="3530111" y="129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117224</xdr:rowOff>
    </xdr:from>
    <xdr:to>
      <xdr:col>15</xdr:col>
      <xdr:colOff>101600</xdr:colOff>
      <xdr:row>77</xdr:row>
      <xdr:rowOff>47374</xdr:rowOff>
    </xdr:to>
    <xdr:sp macro="" textlink="">
      <xdr:nvSpPr>
        <xdr:cNvPr id="194" name="楕円 193"/>
        <xdr:cNvSpPr/>
      </xdr:nvSpPr>
      <xdr:spPr>
        <a:xfrm>
          <a:off x="2857500" y="131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63901</xdr:rowOff>
    </xdr:from>
    <xdr:ext cx="534377" cy="259045"/>
    <xdr:sp macro="" textlink="">
      <xdr:nvSpPr>
        <xdr:cNvPr id="195" name="テキスト ボックス 194"/>
        <xdr:cNvSpPr txBox="1"/>
      </xdr:nvSpPr>
      <xdr:spPr>
        <a:xfrm>
          <a:off x="2641111" y="1292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92215</xdr:rowOff>
    </xdr:from>
    <xdr:to>
      <xdr:col>10</xdr:col>
      <xdr:colOff>165100</xdr:colOff>
      <xdr:row>77</xdr:row>
      <xdr:rowOff>22365</xdr:rowOff>
    </xdr:to>
    <xdr:sp macro="" textlink="">
      <xdr:nvSpPr>
        <xdr:cNvPr id="196" name="楕円 195"/>
        <xdr:cNvSpPr/>
      </xdr:nvSpPr>
      <xdr:spPr>
        <a:xfrm>
          <a:off x="1968500" y="131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38892</xdr:rowOff>
    </xdr:from>
    <xdr:ext cx="534377" cy="259045"/>
    <xdr:sp macro="" textlink="">
      <xdr:nvSpPr>
        <xdr:cNvPr id="197" name="テキスト ボックス 196"/>
        <xdr:cNvSpPr txBox="1"/>
      </xdr:nvSpPr>
      <xdr:spPr>
        <a:xfrm>
          <a:off x="1752111" y="128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94067</xdr:rowOff>
    </xdr:from>
    <xdr:to>
      <xdr:col>6</xdr:col>
      <xdr:colOff>38100</xdr:colOff>
      <xdr:row>77</xdr:row>
      <xdr:rowOff>24217</xdr:rowOff>
    </xdr:to>
    <xdr:sp macro="" textlink="">
      <xdr:nvSpPr>
        <xdr:cNvPr id="198" name="楕円 197"/>
        <xdr:cNvSpPr/>
      </xdr:nvSpPr>
      <xdr:spPr>
        <a:xfrm>
          <a:off x="1079500" y="1312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40743</xdr:rowOff>
    </xdr:from>
    <xdr:ext cx="534377" cy="259045"/>
    <xdr:sp macro="" textlink="">
      <xdr:nvSpPr>
        <xdr:cNvPr id="199" name="テキスト ボックス 198"/>
        <xdr:cNvSpPr txBox="1"/>
      </xdr:nvSpPr>
      <xdr:spPr>
        <a:xfrm>
          <a:off x="863111" y="1289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16027</xdr:rowOff>
    </xdr:from>
    <xdr:to>
      <xdr:col>24</xdr:col>
      <xdr:colOff>63500</xdr:colOff>
      <xdr:row>97</xdr:row>
      <xdr:rowOff>74473</xdr:rowOff>
    </xdr:to>
    <xdr:cxnSp macro="">
      <xdr:nvCxnSpPr>
        <xdr:cNvPr id="229" name="直線コネクタ 228"/>
        <xdr:cNvCxnSpPr/>
      </xdr:nvCxnSpPr>
      <xdr:spPr>
        <a:xfrm flipV="1">
          <a:off x="3797300" y="16475227"/>
          <a:ext cx="838200" cy="2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74473</xdr:rowOff>
    </xdr:from>
    <xdr:to>
      <xdr:col>19</xdr:col>
      <xdr:colOff>177800</xdr:colOff>
      <xdr:row>97</xdr:row>
      <xdr:rowOff>155473</xdr:rowOff>
    </xdr:to>
    <xdr:cxnSp macro="">
      <xdr:nvCxnSpPr>
        <xdr:cNvPr id="232" name="直線コネクタ 231"/>
        <xdr:cNvCxnSpPr/>
      </xdr:nvCxnSpPr>
      <xdr:spPr>
        <a:xfrm flipV="1">
          <a:off x="2908300" y="16705123"/>
          <a:ext cx="889000" cy="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116256</xdr:rowOff>
    </xdr:from>
    <xdr:to>
      <xdr:col>15</xdr:col>
      <xdr:colOff>50800</xdr:colOff>
      <xdr:row>97</xdr:row>
      <xdr:rowOff>155473</xdr:rowOff>
    </xdr:to>
    <xdr:cxnSp macro="">
      <xdr:nvCxnSpPr>
        <xdr:cNvPr id="235" name="直線コネクタ 234"/>
        <xdr:cNvCxnSpPr/>
      </xdr:nvCxnSpPr>
      <xdr:spPr>
        <a:xfrm>
          <a:off x="2019300" y="16746906"/>
          <a:ext cx="889000" cy="3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101981</xdr:rowOff>
    </xdr:from>
    <xdr:to>
      <xdr:col>10</xdr:col>
      <xdr:colOff>114300</xdr:colOff>
      <xdr:row>97</xdr:row>
      <xdr:rowOff>116256</xdr:rowOff>
    </xdr:to>
    <xdr:cxnSp macro="">
      <xdr:nvCxnSpPr>
        <xdr:cNvPr id="238" name="直線コネクタ 237"/>
        <xdr:cNvCxnSpPr/>
      </xdr:nvCxnSpPr>
      <xdr:spPr>
        <a:xfrm>
          <a:off x="1130300" y="16732631"/>
          <a:ext cx="889000" cy="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136677</xdr:rowOff>
    </xdr:from>
    <xdr:to>
      <xdr:col>24</xdr:col>
      <xdr:colOff>114300</xdr:colOff>
      <xdr:row>96</xdr:row>
      <xdr:rowOff>66827</xdr:rowOff>
    </xdr:to>
    <xdr:sp macro="" textlink="">
      <xdr:nvSpPr>
        <xdr:cNvPr id="248" name="楕円 247"/>
        <xdr:cNvSpPr/>
      </xdr:nvSpPr>
      <xdr:spPr>
        <a:xfrm>
          <a:off x="4584700" y="164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115104</xdr:rowOff>
    </xdr:from>
    <xdr:ext cx="534377" cy="259045"/>
    <xdr:sp macro="" textlink="">
      <xdr:nvSpPr>
        <xdr:cNvPr id="249" name="扶助費該当値テキスト"/>
        <xdr:cNvSpPr txBox="1"/>
      </xdr:nvSpPr>
      <xdr:spPr>
        <a:xfrm>
          <a:off x="4686300" y="1640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23673</xdr:rowOff>
    </xdr:from>
    <xdr:to>
      <xdr:col>20</xdr:col>
      <xdr:colOff>38100</xdr:colOff>
      <xdr:row>97</xdr:row>
      <xdr:rowOff>125273</xdr:rowOff>
    </xdr:to>
    <xdr:sp macro="" textlink="">
      <xdr:nvSpPr>
        <xdr:cNvPr id="250" name="楕円 249"/>
        <xdr:cNvSpPr/>
      </xdr:nvSpPr>
      <xdr:spPr>
        <a:xfrm>
          <a:off x="3746500" y="166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116400</xdr:rowOff>
    </xdr:from>
    <xdr:ext cx="534377" cy="259045"/>
    <xdr:sp macro="" textlink="">
      <xdr:nvSpPr>
        <xdr:cNvPr id="251" name="テキスト ボックス 250"/>
        <xdr:cNvSpPr txBox="1"/>
      </xdr:nvSpPr>
      <xdr:spPr>
        <a:xfrm>
          <a:off x="3530111" y="1674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104673</xdr:rowOff>
    </xdr:from>
    <xdr:to>
      <xdr:col>15</xdr:col>
      <xdr:colOff>101600</xdr:colOff>
      <xdr:row>98</xdr:row>
      <xdr:rowOff>34823</xdr:rowOff>
    </xdr:to>
    <xdr:sp macro="" textlink="">
      <xdr:nvSpPr>
        <xdr:cNvPr id="252" name="楕円 251"/>
        <xdr:cNvSpPr/>
      </xdr:nvSpPr>
      <xdr:spPr>
        <a:xfrm>
          <a:off x="2857500" y="1673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25950</xdr:rowOff>
    </xdr:from>
    <xdr:ext cx="534377" cy="259045"/>
    <xdr:sp macro="" textlink="">
      <xdr:nvSpPr>
        <xdr:cNvPr id="253" name="テキスト ボックス 252"/>
        <xdr:cNvSpPr txBox="1"/>
      </xdr:nvSpPr>
      <xdr:spPr>
        <a:xfrm>
          <a:off x="2641111" y="1682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65456</xdr:rowOff>
    </xdr:from>
    <xdr:to>
      <xdr:col>10</xdr:col>
      <xdr:colOff>165100</xdr:colOff>
      <xdr:row>97</xdr:row>
      <xdr:rowOff>167056</xdr:rowOff>
    </xdr:to>
    <xdr:sp macro="" textlink="">
      <xdr:nvSpPr>
        <xdr:cNvPr id="254" name="楕円 253"/>
        <xdr:cNvSpPr/>
      </xdr:nvSpPr>
      <xdr:spPr>
        <a:xfrm>
          <a:off x="1968500" y="166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158183</xdr:rowOff>
    </xdr:from>
    <xdr:ext cx="534377" cy="259045"/>
    <xdr:sp macro="" textlink="">
      <xdr:nvSpPr>
        <xdr:cNvPr id="255" name="テキスト ボックス 254"/>
        <xdr:cNvSpPr txBox="1"/>
      </xdr:nvSpPr>
      <xdr:spPr>
        <a:xfrm>
          <a:off x="1752111" y="167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51181</xdr:rowOff>
    </xdr:from>
    <xdr:to>
      <xdr:col>6</xdr:col>
      <xdr:colOff>38100</xdr:colOff>
      <xdr:row>97</xdr:row>
      <xdr:rowOff>152781</xdr:rowOff>
    </xdr:to>
    <xdr:sp macro="" textlink="">
      <xdr:nvSpPr>
        <xdr:cNvPr id="256" name="楕円 255"/>
        <xdr:cNvSpPr/>
      </xdr:nvSpPr>
      <xdr:spPr>
        <a:xfrm>
          <a:off x="1079500" y="166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143908</xdr:rowOff>
    </xdr:from>
    <xdr:ext cx="534377" cy="259045"/>
    <xdr:sp macro="" textlink="">
      <xdr:nvSpPr>
        <xdr:cNvPr id="257" name="テキスト ボックス 256"/>
        <xdr:cNvSpPr txBox="1"/>
      </xdr:nvSpPr>
      <xdr:spPr>
        <a:xfrm>
          <a:off x="863111" y="1677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5215</xdr:rowOff>
    </xdr:from>
    <xdr:to>
      <xdr:col>54</xdr:col>
      <xdr:colOff>189865</xdr:colOff>
      <xdr:row>38</xdr:row>
      <xdr:rowOff>54687</xdr:rowOff>
    </xdr:to>
    <xdr:cxnSp macro="">
      <xdr:nvCxnSpPr>
        <xdr:cNvPr id="281" name="直線コネクタ 280"/>
        <xdr:cNvCxnSpPr/>
      </xdr:nvCxnSpPr>
      <xdr:spPr>
        <a:xfrm flipV="1">
          <a:off x="10475595" y="5491615"/>
          <a:ext cx="1270" cy="1078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58514</xdr:rowOff>
    </xdr:from>
    <xdr:ext cx="534377" cy="259045"/>
    <xdr:sp macro="" textlink="">
      <xdr:nvSpPr>
        <xdr:cNvPr id="282" name="補助費等最小値テキスト"/>
        <xdr:cNvSpPr txBox="1"/>
      </xdr:nvSpPr>
      <xdr:spPr>
        <a:xfrm>
          <a:off x="10528300" y="657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54687</xdr:rowOff>
    </xdr:from>
    <xdr:to>
      <xdr:col>55</xdr:col>
      <xdr:colOff>88900</xdr:colOff>
      <xdr:row>38</xdr:row>
      <xdr:rowOff>54687</xdr:rowOff>
    </xdr:to>
    <xdr:cxnSp macro="">
      <xdr:nvCxnSpPr>
        <xdr:cNvPr id="283" name="直線コネクタ 282"/>
        <xdr:cNvCxnSpPr/>
      </xdr:nvCxnSpPr>
      <xdr:spPr>
        <a:xfrm>
          <a:off x="10388600" y="656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123342</xdr:rowOff>
    </xdr:from>
    <xdr:ext cx="599010" cy="259045"/>
    <xdr:sp macro="" textlink="">
      <xdr:nvSpPr>
        <xdr:cNvPr id="284" name="補助費等最大値テキスト"/>
        <xdr:cNvSpPr txBox="1"/>
      </xdr:nvSpPr>
      <xdr:spPr>
        <a:xfrm>
          <a:off x="10528300" y="526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5215</xdr:rowOff>
    </xdr:from>
    <xdr:to>
      <xdr:col>55</xdr:col>
      <xdr:colOff>88900</xdr:colOff>
      <xdr:row>32</xdr:row>
      <xdr:rowOff>5215</xdr:rowOff>
    </xdr:to>
    <xdr:cxnSp macro="">
      <xdr:nvCxnSpPr>
        <xdr:cNvPr id="285" name="直線コネクタ 284"/>
        <xdr:cNvCxnSpPr/>
      </xdr:nvCxnSpPr>
      <xdr:spPr>
        <a:xfrm>
          <a:off x="10388600" y="549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111434</xdr:rowOff>
    </xdr:from>
    <xdr:to>
      <xdr:col>55</xdr:col>
      <xdr:colOff>0</xdr:colOff>
      <xdr:row>35</xdr:row>
      <xdr:rowOff>63073</xdr:rowOff>
    </xdr:to>
    <xdr:cxnSp macro="">
      <xdr:nvCxnSpPr>
        <xdr:cNvPr id="286" name="直線コネクタ 285"/>
        <xdr:cNvCxnSpPr/>
      </xdr:nvCxnSpPr>
      <xdr:spPr>
        <a:xfrm>
          <a:off x="9639300" y="5426384"/>
          <a:ext cx="838200" cy="6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69826</xdr:rowOff>
    </xdr:from>
    <xdr:ext cx="599010" cy="259045"/>
    <xdr:sp macro="" textlink="">
      <xdr:nvSpPr>
        <xdr:cNvPr id="287" name="補助費等平均値テキスト"/>
        <xdr:cNvSpPr txBox="1"/>
      </xdr:nvSpPr>
      <xdr:spPr>
        <a:xfrm>
          <a:off x="10528300" y="62420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91399</xdr:rowOff>
    </xdr:from>
    <xdr:to>
      <xdr:col>55</xdr:col>
      <xdr:colOff>50800</xdr:colOff>
      <xdr:row>37</xdr:row>
      <xdr:rowOff>21549</xdr:rowOff>
    </xdr:to>
    <xdr:sp macro="" textlink="">
      <xdr:nvSpPr>
        <xdr:cNvPr id="288" name="フローチャート: 判断 287"/>
        <xdr:cNvSpPr/>
      </xdr:nvSpPr>
      <xdr:spPr>
        <a:xfrm>
          <a:off x="10426700" y="626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111434</xdr:rowOff>
    </xdr:from>
    <xdr:to>
      <xdr:col>50</xdr:col>
      <xdr:colOff>114300</xdr:colOff>
      <xdr:row>36</xdr:row>
      <xdr:rowOff>60349</xdr:rowOff>
    </xdr:to>
    <xdr:cxnSp macro="">
      <xdr:nvCxnSpPr>
        <xdr:cNvPr id="289" name="直線コネクタ 288"/>
        <xdr:cNvCxnSpPr/>
      </xdr:nvCxnSpPr>
      <xdr:spPr>
        <a:xfrm flipV="1">
          <a:off x="8750300" y="5426384"/>
          <a:ext cx="889000" cy="80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23029</xdr:rowOff>
    </xdr:from>
    <xdr:to>
      <xdr:col>50</xdr:col>
      <xdr:colOff>165100</xdr:colOff>
      <xdr:row>34</xdr:row>
      <xdr:rowOff>124629</xdr:rowOff>
    </xdr:to>
    <xdr:sp macro="" textlink="">
      <xdr:nvSpPr>
        <xdr:cNvPr id="290" name="フローチャート: 判断 289"/>
        <xdr:cNvSpPr/>
      </xdr:nvSpPr>
      <xdr:spPr>
        <a:xfrm>
          <a:off x="9588500" y="58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115756</xdr:rowOff>
    </xdr:from>
    <xdr:ext cx="599010" cy="259045"/>
    <xdr:sp macro="" textlink="">
      <xdr:nvSpPr>
        <xdr:cNvPr id="291" name="テキスト ボックス 290"/>
        <xdr:cNvSpPr txBox="1"/>
      </xdr:nvSpPr>
      <xdr:spPr>
        <a:xfrm>
          <a:off x="9339795" y="594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60349</xdr:rowOff>
    </xdr:from>
    <xdr:to>
      <xdr:col>45</xdr:col>
      <xdr:colOff>177800</xdr:colOff>
      <xdr:row>36</xdr:row>
      <xdr:rowOff>155942</xdr:rowOff>
    </xdr:to>
    <xdr:cxnSp macro="">
      <xdr:nvCxnSpPr>
        <xdr:cNvPr id="292" name="直線コネクタ 291"/>
        <xdr:cNvCxnSpPr/>
      </xdr:nvCxnSpPr>
      <xdr:spPr>
        <a:xfrm flipV="1">
          <a:off x="7861300" y="6232549"/>
          <a:ext cx="889000" cy="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150980</xdr:rowOff>
    </xdr:from>
    <xdr:to>
      <xdr:col>46</xdr:col>
      <xdr:colOff>38100</xdr:colOff>
      <xdr:row>37</xdr:row>
      <xdr:rowOff>81130</xdr:rowOff>
    </xdr:to>
    <xdr:sp macro="" textlink="">
      <xdr:nvSpPr>
        <xdr:cNvPr id="293" name="フローチャート: 判断 292"/>
        <xdr:cNvSpPr/>
      </xdr:nvSpPr>
      <xdr:spPr>
        <a:xfrm>
          <a:off x="8699500" y="632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72257</xdr:rowOff>
    </xdr:from>
    <xdr:ext cx="534377" cy="259045"/>
    <xdr:sp macro="" textlink="">
      <xdr:nvSpPr>
        <xdr:cNvPr id="294" name="テキスト ボックス 293"/>
        <xdr:cNvSpPr txBox="1"/>
      </xdr:nvSpPr>
      <xdr:spPr>
        <a:xfrm>
          <a:off x="8483111" y="64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155942</xdr:rowOff>
    </xdr:from>
    <xdr:to>
      <xdr:col>41</xdr:col>
      <xdr:colOff>50800</xdr:colOff>
      <xdr:row>36</xdr:row>
      <xdr:rowOff>171403</xdr:rowOff>
    </xdr:to>
    <xdr:cxnSp macro="">
      <xdr:nvCxnSpPr>
        <xdr:cNvPr id="295" name="直線コネクタ 294"/>
        <xdr:cNvCxnSpPr/>
      </xdr:nvCxnSpPr>
      <xdr:spPr>
        <a:xfrm flipV="1">
          <a:off x="6972300" y="6328142"/>
          <a:ext cx="889000" cy="1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169127</xdr:rowOff>
    </xdr:from>
    <xdr:to>
      <xdr:col>41</xdr:col>
      <xdr:colOff>101600</xdr:colOff>
      <xdr:row>37</xdr:row>
      <xdr:rowOff>99277</xdr:rowOff>
    </xdr:to>
    <xdr:sp macro="" textlink="">
      <xdr:nvSpPr>
        <xdr:cNvPr id="296" name="フローチャート: 判断 295"/>
        <xdr:cNvSpPr/>
      </xdr:nvSpPr>
      <xdr:spPr>
        <a:xfrm>
          <a:off x="7810500" y="634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90404</xdr:rowOff>
    </xdr:from>
    <xdr:ext cx="534377" cy="259045"/>
    <xdr:sp macro="" textlink="">
      <xdr:nvSpPr>
        <xdr:cNvPr id="297" name="テキスト ボックス 296"/>
        <xdr:cNvSpPr txBox="1"/>
      </xdr:nvSpPr>
      <xdr:spPr>
        <a:xfrm>
          <a:off x="7594111" y="643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38486</xdr:rowOff>
    </xdr:from>
    <xdr:to>
      <xdr:col>36</xdr:col>
      <xdr:colOff>165100</xdr:colOff>
      <xdr:row>37</xdr:row>
      <xdr:rowOff>140086</xdr:rowOff>
    </xdr:to>
    <xdr:sp macro="" textlink="">
      <xdr:nvSpPr>
        <xdr:cNvPr id="298" name="フローチャート: 判断 297"/>
        <xdr:cNvSpPr/>
      </xdr:nvSpPr>
      <xdr:spPr>
        <a:xfrm>
          <a:off x="6921500" y="63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131213</xdr:rowOff>
    </xdr:from>
    <xdr:ext cx="534377" cy="259045"/>
    <xdr:sp macro="" textlink="">
      <xdr:nvSpPr>
        <xdr:cNvPr id="299" name="テキスト ボックス 298"/>
        <xdr:cNvSpPr txBox="1"/>
      </xdr:nvSpPr>
      <xdr:spPr>
        <a:xfrm>
          <a:off x="6705111" y="64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12273</xdr:rowOff>
    </xdr:from>
    <xdr:to>
      <xdr:col>55</xdr:col>
      <xdr:colOff>50800</xdr:colOff>
      <xdr:row>35</xdr:row>
      <xdr:rowOff>113873</xdr:rowOff>
    </xdr:to>
    <xdr:sp macro="" textlink="">
      <xdr:nvSpPr>
        <xdr:cNvPr id="305" name="楕円 304"/>
        <xdr:cNvSpPr/>
      </xdr:nvSpPr>
      <xdr:spPr>
        <a:xfrm>
          <a:off x="10426700" y="60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35150</xdr:rowOff>
    </xdr:from>
    <xdr:ext cx="599010" cy="259045"/>
    <xdr:sp macro="" textlink="">
      <xdr:nvSpPr>
        <xdr:cNvPr id="306" name="補助費等該当値テキスト"/>
        <xdr:cNvSpPr txBox="1"/>
      </xdr:nvSpPr>
      <xdr:spPr>
        <a:xfrm>
          <a:off x="10528300" y="586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60634</xdr:rowOff>
    </xdr:from>
    <xdr:to>
      <xdr:col>50</xdr:col>
      <xdr:colOff>165100</xdr:colOff>
      <xdr:row>31</xdr:row>
      <xdr:rowOff>162234</xdr:rowOff>
    </xdr:to>
    <xdr:sp macro="" textlink="">
      <xdr:nvSpPr>
        <xdr:cNvPr id="307" name="楕円 306"/>
        <xdr:cNvSpPr/>
      </xdr:nvSpPr>
      <xdr:spPr>
        <a:xfrm>
          <a:off x="9588500" y="53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7311</xdr:rowOff>
    </xdr:from>
    <xdr:ext cx="599010" cy="259045"/>
    <xdr:sp macro="" textlink="">
      <xdr:nvSpPr>
        <xdr:cNvPr id="308" name="テキスト ボックス 307"/>
        <xdr:cNvSpPr txBox="1"/>
      </xdr:nvSpPr>
      <xdr:spPr>
        <a:xfrm>
          <a:off x="9339795" y="515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9549</xdr:rowOff>
    </xdr:from>
    <xdr:to>
      <xdr:col>46</xdr:col>
      <xdr:colOff>38100</xdr:colOff>
      <xdr:row>36</xdr:row>
      <xdr:rowOff>111149</xdr:rowOff>
    </xdr:to>
    <xdr:sp macro="" textlink="">
      <xdr:nvSpPr>
        <xdr:cNvPr id="309" name="楕円 308"/>
        <xdr:cNvSpPr/>
      </xdr:nvSpPr>
      <xdr:spPr>
        <a:xfrm>
          <a:off x="8699500" y="61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127676</xdr:rowOff>
    </xdr:from>
    <xdr:ext cx="599010" cy="259045"/>
    <xdr:sp macro="" textlink="">
      <xdr:nvSpPr>
        <xdr:cNvPr id="310" name="テキスト ボックス 309"/>
        <xdr:cNvSpPr txBox="1"/>
      </xdr:nvSpPr>
      <xdr:spPr>
        <a:xfrm>
          <a:off x="8450795" y="595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105142</xdr:rowOff>
    </xdr:from>
    <xdr:to>
      <xdr:col>41</xdr:col>
      <xdr:colOff>101600</xdr:colOff>
      <xdr:row>37</xdr:row>
      <xdr:rowOff>35292</xdr:rowOff>
    </xdr:to>
    <xdr:sp macro="" textlink="">
      <xdr:nvSpPr>
        <xdr:cNvPr id="311" name="楕円 310"/>
        <xdr:cNvSpPr/>
      </xdr:nvSpPr>
      <xdr:spPr>
        <a:xfrm>
          <a:off x="7810500" y="627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51819</xdr:rowOff>
    </xdr:from>
    <xdr:ext cx="599010" cy="259045"/>
    <xdr:sp macro="" textlink="">
      <xdr:nvSpPr>
        <xdr:cNvPr id="312" name="テキスト ボックス 311"/>
        <xdr:cNvSpPr txBox="1"/>
      </xdr:nvSpPr>
      <xdr:spPr>
        <a:xfrm>
          <a:off x="7561795" y="605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120603</xdr:rowOff>
    </xdr:from>
    <xdr:to>
      <xdr:col>36</xdr:col>
      <xdr:colOff>165100</xdr:colOff>
      <xdr:row>37</xdr:row>
      <xdr:rowOff>50753</xdr:rowOff>
    </xdr:to>
    <xdr:sp macro="" textlink="">
      <xdr:nvSpPr>
        <xdr:cNvPr id="313" name="楕円 312"/>
        <xdr:cNvSpPr/>
      </xdr:nvSpPr>
      <xdr:spPr>
        <a:xfrm>
          <a:off x="6921500" y="62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67280</xdr:rowOff>
    </xdr:from>
    <xdr:ext cx="599010" cy="259045"/>
    <xdr:sp macro="" textlink="">
      <xdr:nvSpPr>
        <xdr:cNvPr id="314" name="テキスト ボックス 313"/>
        <xdr:cNvSpPr txBox="1"/>
      </xdr:nvSpPr>
      <xdr:spPr>
        <a:xfrm>
          <a:off x="6672795" y="606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40" name="直線コネクタ 339"/>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41" name="普通建設事業費最小値テキスト"/>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2" name="直線コネクタ 341"/>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3" name="普通建設事業費最大値テキスト"/>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4" name="直線コネクタ 343"/>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70679</xdr:rowOff>
    </xdr:from>
    <xdr:to>
      <xdr:col>55</xdr:col>
      <xdr:colOff>0</xdr:colOff>
      <xdr:row>57</xdr:row>
      <xdr:rowOff>80032</xdr:rowOff>
    </xdr:to>
    <xdr:cxnSp macro="">
      <xdr:nvCxnSpPr>
        <xdr:cNvPr id="345" name="直線コネクタ 344"/>
        <xdr:cNvCxnSpPr/>
      </xdr:nvCxnSpPr>
      <xdr:spPr>
        <a:xfrm>
          <a:off x="9639300" y="9843329"/>
          <a:ext cx="8382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6" name="普通建設事業費平均値テキスト"/>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7" name="フローチャート: 判断 346"/>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70679</xdr:rowOff>
    </xdr:from>
    <xdr:to>
      <xdr:col>50</xdr:col>
      <xdr:colOff>114300</xdr:colOff>
      <xdr:row>58</xdr:row>
      <xdr:rowOff>96661</xdr:rowOff>
    </xdr:to>
    <xdr:cxnSp macro="">
      <xdr:nvCxnSpPr>
        <xdr:cNvPr id="348" name="直線コネクタ 347"/>
        <xdr:cNvCxnSpPr/>
      </xdr:nvCxnSpPr>
      <xdr:spPr>
        <a:xfrm flipV="1">
          <a:off x="8750300" y="9843329"/>
          <a:ext cx="889000" cy="19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9" name="フローチャート: 判断 348"/>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50" name="テキスト ボックス 349"/>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26608</xdr:rowOff>
    </xdr:from>
    <xdr:to>
      <xdr:col>45</xdr:col>
      <xdr:colOff>177800</xdr:colOff>
      <xdr:row>58</xdr:row>
      <xdr:rowOff>96661</xdr:rowOff>
    </xdr:to>
    <xdr:cxnSp macro="">
      <xdr:nvCxnSpPr>
        <xdr:cNvPr id="351" name="直線コネクタ 350"/>
        <xdr:cNvCxnSpPr/>
      </xdr:nvCxnSpPr>
      <xdr:spPr>
        <a:xfrm>
          <a:off x="7861300" y="9970708"/>
          <a:ext cx="889000" cy="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2" name="フローチャート: 判断 351"/>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3" name="テキスト ボックス 352"/>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26608</xdr:rowOff>
    </xdr:from>
    <xdr:to>
      <xdr:col>41</xdr:col>
      <xdr:colOff>50800</xdr:colOff>
      <xdr:row>58</xdr:row>
      <xdr:rowOff>31967</xdr:rowOff>
    </xdr:to>
    <xdr:cxnSp macro="">
      <xdr:nvCxnSpPr>
        <xdr:cNvPr id="354" name="直線コネクタ 353"/>
        <xdr:cNvCxnSpPr/>
      </xdr:nvCxnSpPr>
      <xdr:spPr>
        <a:xfrm flipV="1">
          <a:off x="6972300" y="9970708"/>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5" name="フローチャート: 判断 354"/>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6" name="テキスト ボックス 355"/>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7" name="フローチャート: 判断 356"/>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8" name="テキスト ボックス 357"/>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29232</xdr:rowOff>
    </xdr:from>
    <xdr:to>
      <xdr:col>55</xdr:col>
      <xdr:colOff>50800</xdr:colOff>
      <xdr:row>57</xdr:row>
      <xdr:rowOff>130832</xdr:rowOff>
    </xdr:to>
    <xdr:sp macro="" textlink="">
      <xdr:nvSpPr>
        <xdr:cNvPr id="364" name="楕円 363"/>
        <xdr:cNvSpPr/>
      </xdr:nvSpPr>
      <xdr:spPr>
        <a:xfrm>
          <a:off x="10426700" y="98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52109</xdr:rowOff>
    </xdr:from>
    <xdr:ext cx="599010" cy="259045"/>
    <xdr:sp macro="" textlink="">
      <xdr:nvSpPr>
        <xdr:cNvPr id="365" name="普通建設事業費該当値テキスト"/>
        <xdr:cNvSpPr txBox="1"/>
      </xdr:nvSpPr>
      <xdr:spPr>
        <a:xfrm>
          <a:off x="10528300" y="965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19879</xdr:rowOff>
    </xdr:from>
    <xdr:to>
      <xdr:col>50</xdr:col>
      <xdr:colOff>165100</xdr:colOff>
      <xdr:row>57</xdr:row>
      <xdr:rowOff>121479</xdr:rowOff>
    </xdr:to>
    <xdr:sp macro="" textlink="">
      <xdr:nvSpPr>
        <xdr:cNvPr id="366" name="楕円 365"/>
        <xdr:cNvSpPr/>
      </xdr:nvSpPr>
      <xdr:spPr>
        <a:xfrm>
          <a:off x="9588500" y="97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138006</xdr:rowOff>
    </xdr:from>
    <xdr:ext cx="599010" cy="259045"/>
    <xdr:sp macro="" textlink="">
      <xdr:nvSpPr>
        <xdr:cNvPr id="367" name="テキスト ボックス 366"/>
        <xdr:cNvSpPr txBox="1"/>
      </xdr:nvSpPr>
      <xdr:spPr>
        <a:xfrm>
          <a:off x="9339795" y="956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45861</xdr:rowOff>
    </xdr:from>
    <xdr:to>
      <xdr:col>46</xdr:col>
      <xdr:colOff>38100</xdr:colOff>
      <xdr:row>58</xdr:row>
      <xdr:rowOff>147461</xdr:rowOff>
    </xdr:to>
    <xdr:sp macro="" textlink="">
      <xdr:nvSpPr>
        <xdr:cNvPr id="368" name="楕円 367"/>
        <xdr:cNvSpPr/>
      </xdr:nvSpPr>
      <xdr:spPr>
        <a:xfrm>
          <a:off x="8699500" y="99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138588</xdr:rowOff>
    </xdr:from>
    <xdr:ext cx="534377" cy="259045"/>
    <xdr:sp macro="" textlink="">
      <xdr:nvSpPr>
        <xdr:cNvPr id="369" name="テキスト ボックス 368"/>
        <xdr:cNvSpPr txBox="1"/>
      </xdr:nvSpPr>
      <xdr:spPr>
        <a:xfrm>
          <a:off x="8483111" y="100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147258</xdr:rowOff>
    </xdr:from>
    <xdr:to>
      <xdr:col>41</xdr:col>
      <xdr:colOff>101600</xdr:colOff>
      <xdr:row>58</xdr:row>
      <xdr:rowOff>77408</xdr:rowOff>
    </xdr:to>
    <xdr:sp macro="" textlink="">
      <xdr:nvSpPr>
        <xdr:cNvPr id="370" name="楕円 369"/>
        <xdr:cNvSpPr/>
      </xdr:nvSpPr>
      <xdr:spPr>
        <a:xfrm>
          <a:off x="7810500" y="99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68535</xdr:rowOff>
    </xdr:from>
    <xdr:ext cx="534377" cy="259045"/>
    <xdr:sp macro="" textlink="">
      <xdr:nvSpPr>
        <xdr:cNvPr id="371" name="テキスト ボックス 370"/>
        <xdr:cNvSpPr txBox="1"/>
      </xdr:nvSpPr>
      <xdr:spPr>
        <a:xfrm>
          <a:off x="7594111" y="100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152617</xdr:rowOff>
    </xdr:from>
    <xdr:to>
      <xdr:col>36</xdr:col>
      <xdr:colOff>165100</xdr:colOff>
      <xdr:row>58</xdr:row>
      <xdr:rowOff>82767</xdr:rowOff>
    </xdr:to>
    <xdr:sp macro="" textlink="">
      <xdr:nvSpPr>
        <xdr:cNvPr id="372" name="楕円 371"/>
        <xdr:cNvSpPr/>
      </xdr:nvSpPr>
      <xdr:spPr>
        <a:xfrm>
          <a:off x="6921500" y="992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73894</xdr:rowOff>
    </xdr:from>
    <xdr:ext cx="534377" cy="259045"/>
    <xdr:sp macro="" textlink="">
      <xdr:nvSpPr>
        <xdr:cNvPr id="373" name="テキスト ボックス 372"/>
        <xdr:cNvSpPr txBox="1"/>
      </xdr:nvSpPr>
      <xdr:spPr>
        <a:xfrm>
          <a:off x="6705111" y="100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7" name="直線コネクタ 396"/>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400" name="普通建設事業費 （ うち新規整備　）最大値テキスト"/>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401" name="直線コネクタ 400"/>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80195</xdr:rowOff>
    </xdr:from>
    <xdr:to>
      <xdr:col>55</xdr:col>
      <xdr:colOff>0</xdr:colOff>
      <xdr:row>78</xdr:row>
      <xdr:rowOff>53198</xdr:rowOff>
    </xdr:to>
    <xdr:cxnSp macro="">
      <xdr:nvCxnSpPr>
        <xdr:cNvPr id="402" name="直線コネクタ 401"/>
        <xdr:cNvCxnSpPr/>
      </xdr:nvCxnSpPr>
      <xdr:spPr>
        <a:xfrm>
          <a:off x="9639300" y="13281845"/>
          <a:ext cx="838200" cy="14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3" name="普通建設事業費 （ うち新規整備　）平均値テキスト"/>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4" name="フローチャート: 判断 403"/>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80195</xdr:rowOff>
    </xdr:from>
    <xdr:to>
      <xdr:col>50</xdr:col>
      <xdr:colOff>114300</xdr:colOff>
      <xdr:row>78</xdr:row>
      <xdr:rowOff>114897</xdr:rowOff>
    </xdr:to>
    <xdr:cxnSp macro="">
      <xdr:nvCxnSpPr>
        <xdr:cNvPr id="405" name="直線コネクタ 404"/>
        <xdr:cNvCxnSpPr/>
      </xdr:nvCxnSpPr>
      <xdr:spPr>
        <a:xfrm flipV="1">
          <a:off x="8750300" y="13281845"/>
          <a:ext cx="889000" cy="20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6" name="フローチャート: 判断 405"/>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26979</xdr:rowOff>
    </xdr:from>
    <xdr:ext cx="534377" cy="259045"/>
    <xdr:sp macro="" textlink="">
      <xdr:nvSpPr>
        <xdr:cNvPr id="407" name="テキスト ボックス 406"/>
        <xdr:cNvSpPr txBox="1"/>
      </xdr:nvSpPr>
      <xdr:spPr>
        <a:xfrm>
          <a:off x="9372111" y="134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119873</xdr:rowOff>
    </xdr:from>
    <xdr:to>
      <xdr:col>45</xdr:col>
      <xdr:colOff>177800</xdr:colOff>
      <xdr:row>78</xdr:row>
      <xdr:rowOff>114897</xdr:rowOff>
    </xdr:to>
    <xdr:cxnSp macro="">
      <xdr:nvCxnSpPr>
        <xdr:cNvPr id="408" name="直線コネクタ 407"/>
        <xdr:cNvCxnSpPr/>
      </xdr:nvCxnSpPr>
      <xdr:spPr>
        <a:xfrm>
          <a:off x="7861300" y="13321523"/>
          <a:ext cx="889000" cy="16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9" name="フローチャート: 判断 408"/>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10" name="テキスト ボックス 409"/>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119873</xdr:rowOff>
    </xdr:from>
    <xdr:to>
      <xdr:col>41</xdr:col>
      <xdr:colOff>50800</xdr:colOff>
      <xdr:row>78</xdr:row>
      <xdr:rowOff>66914</xdr:rowOff>
    </xdr:to>
    <xdr:cxnSp macro="">
      <xdr:nvCxnSpPr>
        <xdr:cNvPr id="411" name="直線コネクタ 410"/>
        <xdr:cNvCxnSpPr/>
      </xdr:nvCxnSpPr>
      <xdr:spPr>
        <a:xfrm flipV="1">
          <a:off x="6972300" y="13321523"/>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2" name="フローチャート: 判断 411"/>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9513</xdr:rowOff>
    </xdr:from>
    <xdr:ext cx="534377" cy="259045"/>
    <xdr:sp macro="" textlink="">
      <xdr:nvSpPr>
        <xdr:cNvPr id="413" name="テキスト ボックス 412"/>
        <xdr:cNvSpPr txBox="1"/>
      </xdr:nvSpPr>
      <xdr:spPr>
        <a:xfrm>
          <a:off x="7594111" y="1338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4" name="フローチャート: 判断 413"/>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5" name="テキスト ボックス 414"/>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2398</xdr:rowOff>
    </xdr:from>
    <xdr:to>
      <xdr:col>55</xdr:col>
      <xdr:colOff>50800</xdr:colOff>
      <xdr:row>78</xdr:row>
      <xdr:rowOff>103998</xdr:rowOff>
    </xdr:to>
    <xdr:sp macro="" textlink="">
      <xdr:nvSpPr>
        <xdr:cNvPr id="421" name="楕円 420"/>
        <xdr:cNvSpPr/>
      </xdr:nvSpPr>
      <xdr:spPr>
        <a:xfrm>
          <a:off x="10426700" y="133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152275</xdr:rowOff>
    </xdr:from>
    <xdr:ext cx="534377" cy="259045"/>
    <xdr:sp macro="" textlink="">
      <xdr:nvSpPr>
        <xdr:cNvPr id="422" name="普通建設事業費 （ うち新規整備　）該当値テキスト"/>
        <xdr:cNvSpPr txBox="1"/>
      </xdr:nvSpPr>
      <xdr:spPr>
        <a:xfrm>
          <a:off x="10528300" y="1335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29395</xdr:rowOff>
    </xdr:from>
    <xdr:to>
      <xdr:col>50</xdr:col>
      <xdr:colOff>165100</xdr:colOff>
      <xdr:row>77</xdr:row>
      <xdr:rowOff>130995</xdr:rowOff>
    </xdr:to>
    <xdr:sp macro="" textlink="">
      <xdr:nvSpPr>
        <xdr:cNvPr id="423" name="楕円 422"/>
        <xdr:cNvSpPr/>
      </xdr:nvSpPr>
      <xdr:spPr>
        <a:xfrm>
          <a:off x="9588500" y="1323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147522</xdr:rowOff>
    </xdr:from>
    <xdr:ext cx="534377" cy="259045"/>
    <xdr:sp macro="" textlink="">
      <xdr:nvSpPr>
        <xdr:cNvPr id="424" name="テキスト ボックス 423"/>
        <xdr:cNvSpPr txBox="1"/>
      </xdr:nvSpPr>
      <xdr:spPr>
        <a:xfrm>
          <a:off x="9372111" y="1300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64097</xdr:rowOff>
    </xdr:from>
    <xdr:to>
      <xdr:col>46</xdr:col>
      <xdr:colOff>38100</xdr:colOff>
      <xdr:row>78</xdr:row>
      <xdr:rowOff>165697</xdr:rowOff>
    </xdr:to>
    <xdr:sp macro="" textlink="">
      <xdr:nvSpPr>
        <xdr:cNvPr id="425" name="楕円 424"/>
        <xdr:cNvSpPr/>
      </xdr:nvSpPr>
      <xdr:spPr>
        <a:xfrm>
          <a:off x="8699500" y="134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156824</xdr:rowOff>
    </xdr:from>
    <xdr:ext cx="534377" cy="259045"/>
    <xdr:sp macro="" textlink="">
      <xdr:nvSpPr>
        <xdr:cNvPr id="426" name="テキスト ボックス 425"/>
        <xdr:cNvSpPr txBox="1"/>
      </xdr:nvSpPr>
      <xdr:spPr>
        <a:xfrm>
          <a:off x="8483111" y="135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69073</xdr:rowOff>
    </xdr:from>
    <xdr:to>
      <xdr:col>41</xdr:col>
      <xdr:colOff>101600</xdr:colOff>
      <xdr:row>77</xdr:row>
      <xdr:rowOff>170673</xdr:rowOff>
    </xdr:to>
    <xdr:sp macro="" textlink="">
      <xdr:nvSpPr>
        <xdr:cNvPr id="427" name="楕円 426"/>
        <xdr:cNvSpPr/>
      </xdr:nvSpPr>
      <xdr:spPr>
        <a:xfrm>
          <a:off x="7810500" y="1327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15750</xdr:rowOff>
    </xdr:from>
    <xdr:ext cx="534377" cy="259045"/>
    <xdr:sp macro="" textlink="">
      <xdr:nvSpPr>
        <xdr:cNvPr id="428" name="テキスト ボックス 427"/>
        <xdr:cNvSpPr txBox="1"/>
      </xdr:nvSpPr>
      <xdr:spPr>
        <a:xfrm>
          <a:off x="7594111" y="1304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16114</xdr:rowOff>
    </xdr:from>
    <xdr:to>
      <xdr:col>36</xdr:col>
      <xdr:colOff>165100</xdr:colOff>
      <xdr:row>78</xdr:row>
      <xdr:rowOff>117714</xdr:rowOff>
    </xdr:to>
    <xdr:sp macro="" textlink="">
      <xdr:nvSpPr>
        <xdr:cNvPr id="429" name="楕円 428"/>
        <xdr:cNvSpPr/>
      </xdr:nvSpPr>
      <xdr:spPr>
        <a:xfrm>
          <a:off x="6921500" y="133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108841</xdr:rowOff>
    </xdr:from>
    <xdr:ext cx="534377" cy="259045"/>
    <xdr:sp macro="" textlink="">
      <xdr:nvSpPr>
        <xdr:cNvPr id="430" name="テキスト ボックス 429"/>
        <xdr:cNvSpPr txBox="1"/>
      </xdr:nvSpPr>
      <xdr:spPr>
        <a:xfrm>
          <a:off x="6705111" y="13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4" name="直線コネクタ 453"/>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5" name="普通建設事業費 （ うち更新整備　）最小値テキスト"/>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6" name="直線コネクタ 455"/>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7" name="普通建設事業費 （ うち更新整備　）最大値テキスト"/>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8" name="直線コネクタ 457"/>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84212</xdr:rowOff>
    </xdr:from>
    <xdr:to>
      <xdr:col>55</xdr:col>
      <xdr:colOff>0</xdr:colOff>
      <xdr:row>97</xdr:row>
      <xdr:rowOff>128727</xdr:rowOff>
    </xdr:to>
    <xdr:cxnSp macro="">
      <xdr:nvCxnSpPr>
        <xdr:cNvPr id="459" name="直線コネクタ 458"/>
        <xdr:cNvCxnSpPr/>
      </xdr:nvCxnSpPr>
      <xdr:spPr>
        <a:xfrm flipV="1">
          <a:off x="9639300" y="16714862"/>
          <a:ext cx="838200" cy="4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60" name="普通建設事業費 （ うち更新整備　）平均値テキスト"/>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61" name="フローチャート: 判断 460"/>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128727</xdr:rowOff>
    </xdr:from>
    <xdr:to>
      <xdr:col>50</xdr:col>
      <xdr:colOff>114300</xdr:colOff>
      <xdr:row>98</xdr:row>
      <xdr:rowOff>75733</xdr:rowOff>
    </xdr:to>
    <xdr:cxnSp macro="">
      <xdr:nvCxnSpPr>
        <xdr:cNvPr id="462" name="直線コネクタ 461"/>
        <xdr:cNvCxnSpPr/>
      </xdr:nvCxnSpPr>
      <xdr:spPr>
        <a:xfrm flipV="1">
          <a:off x="8750300" y="16759377"/>
          <a:ext cx="889000" cy="11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3" name="フローチャート: 判断 462"/>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4" name="テキスト ボックス 463"/>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75733</xdr:rowOff>
    </xdr:from>
    <xdr:to>
      <xdr:col>45</xdr:col>
      <xdr:colOff>177800</xdr:colOff>
      <xdr:row>98</xdr:row>
      <xdr:rowOff>76191</xdr:rowOff>
    </xdr:to>
    <xdr:cxnSp macro="">
      <xdr:nvCxnSpPr>
        <xdr:cNvPr id="465" name="直線コネクタ 464"/>
        <xdr:cNvCxnSpPr/>
      </xdr:nvCxnSpPr>
      <xdr:spPr>
        <a:xfrm flipV="1">
          <a:off x="7861300" y="1687783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6" name="フローチャート: 判断 465"/>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7" name="テキスト ボックス 466"/>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38971</xdr:rowOff>
    </xdr:from>
    <xdr:to>
      <xdr:col>41</xdr:col>
      <xdr:colOff>50800</xdr:colOff>
      <xdr:row>98</xdr:row>
      <xdr:rowOff>76191</xdr:rowOff>
    </xdr:to>
    <xdr:cxnSp macro="">
      <xdr:nvCxnSpPr>
        <xdr:cNvPr id="468" name="直線コネクタ 467"/>
        <xdr:cNvCxnSpPr/>
      </xdr:nvCxnSpPr>
      <xdr:spPr>
        <a:xfrm>
          <a:off x="6972300" y="16841071"/>
          <a:ext cx="889000" cy="3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9" name="フローチャート: 判断 468"/>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70" name="テキスト ボックス 469"/>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71" name="フローチャート: 判断 470"/>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2" name="テキスト ボックス 471"/>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33412</xdr:rowOff>
    </xdr:from>
    <xdr:to>
      <xdr:col>55</xdr:col>
      <xdr:colOff>50800</xdr:colOff>
      <xdr:row>97</xdr:row>
      <xdr:rowOff>135012</xdr:rowOff>
    </xdr:to>
    <xdr:sp macro="" textlink="">
      <xdr:nvSpPr>
        <xdr:cNvPr id="478" name="楕円 477"/>
        <xdr:cNvSpPr/>
      </xdr:nvSpPr>
      <xdr:spPr>
        <a:xfrm>
          <a:off x="10426700" y="166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56289</xdr:rowOff>
    </xdr:from>
    <xdr:ext cx="534377" cy="259045"/>
    <xdr:sp macro="" textlink="">
      <xdr:nvSpPr>
        <xdr:cNvPr id="479" name="普通建設事業費 （ うち更新整備　）該当値テキスト"/>
        <xdr:cNvSpPr txBox="1"/>
      </xdr:nvSpPr>
      <xdr:spPr>
        <a:xfrm>
          <a:off x="10528300" y="165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77927</xdr:rowOff>
    </xdr:from>
    <xdr:to>
      <xdr:col>50</xdr:col>
      <xdr:colOff>165100</xdr:colOff>
      <xdr:row>98</xdr:row>
      <xdr:rowOff>8077</xdr:rowOff>
    </xdr:to>
    <xdr:sp macro="" textlink="">
      <xdr:nvSpPr>
        <xdr:cNvPr id="480" name="楕円 479"/>
        <xdr:cNvSpPr/>
      </xdr:nvSpPr>
      <xdr:spPr>
        <a:xfrm>
          <a:off x="9588500" y="167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24604</xdr:rowOff>
    </xdr:from>
    <xdr:ext cx="534377" cy="259045"/>
    <xdr:sp macro="" textlink="">
      <xdr:nvSpPr>
        <xdr:cNvPr id="481" name="テキスト ボックス 480"/>
        <xdr:cNvSpPr txBox="1"/>
      </xdr:nvSpPr>
      <xdr:spPr>
        <a:xfrm>
          <a:off x="9372111" y="164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24933</xdr:rowOff>
    </xdr:from>
    <xdr:to>
      <xdr:col>46</xdr:col>
      <xdr:colOff>38100</xdr:colOff>
      <xdr:row>98</xdr:row>
      <xdr:rowOff>126533</xdr:rowOff>
    </xdr:to>
    <xdr:sp macro="" textlink="">
      <xdr:nvSpPr>
        <xdr:cNvPr id="482" name="楕円 481"/>
        <xdr:cNvSpPr/>
      </xdr:nvSpPr>
      <xdr:spPr>
        <a:xfrm>
          <a:off x="8699500" y="1682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117660</xdr:rowOff>
    </xdr:from>
    <xdr:ext cx="534377" cy="259045"/>
    <xdr:sp macro="" textlink="">
      <xdr:nvSpPr>
        <xdr:cNvPr id="483" name="テキスト ボックス 482"/>
        <xdr:cNvSpPr txBox="1"/>
      </xdr:nvSpPr>
      <xdr:spPr>
        <a:xfrm>
          <a:off x="8483111" y="1691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25391</xdr:rowOff>
    </xdr:from>
    <xdr:to>
      <xdr:col>41</xdr:col>
      <xdr:colOff>101600</xdr:colOff>
      <xdr:row>98</xdr:row>
      <xdr:rowOff>126991</xdr:rowOff>
    </xdr:to>
    <xdr:sp macro="" textlink="">
      <xdr:nvSpPr>
        <xdr:cNvPr id="484" name="楕円 483"/>
        <xdr:cNvSpPr/>
      </xdr:nvSpPr>
      <xdr:spPr>
        <a:xfrm>
          <a:off x="7810500" y="1682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118118</xdr:rowOff>
    </xdr:from>
    <xdr:ext cx="534377" cy="259045"/>
    <xdr:sp macro="" textlink="">
      <xdr:nvSpPr>
        <xdr:cNvPr id="485" name="テキスト ボックス 484"/>
        <xdr:cNvSpPr txBox="1"/>
      </xdr:nvSpPr>
      <xdr:spPr>
        <a:xfrm>
          <a:off x="7594111" y="1692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159621</xdr:rowOff>
    </xdr:from>
    <xdr:to>
      <xdr:col>36</xdr:col>
      <xdr:colOff>165100</xdr:colOff>
      <xdr:row>98</xdr:row>
      <xdr:rowOff>89771</xdr:rowOff>
    </xdr:to>
    <xdr:sp macro="" textlink="">
      <xdr:nvSpPr>
        <xdr:cNvPr id="486" name="楕円 485"/>
        <xdr:cNvSpPr/>
      </xdr:nvSpPr>
      <xdr:spPr>
        <a:xfrm>
          <a:off x="6921500" y="1679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80898</xdr:rowOff>
    </xdr:from>
    <xdr:ext cx="534377" cy="259045"/>
    <xdr:sp macro="" textlink="">
      <xdr:nvSpPr>
        <xdr:cNvPr id="487" name="テキスト ボックス 486"/>
        <xdr:cNvSpPr txBox="1"/>
      </xdr:nvSpPr>
      <xdr:spPr>
        <a:xfrm>
          <a:off x="6705111" y="168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3" name="直線コネクタ 512"/>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4" name="災害復旧事業費最小値テキスト"/>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6" name="災害復旧事業費最大値テキスト"/>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7" name="直線コネクタ 516"/>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152263</xdr:rowOff>
    </xdr:from>
    <xdr:to>
      <xdr:col>85</xdr:col>
      <xdr:colOff>127000</xdr:colOff>
      <xdr:row>34</xdr:row>
      <xdr:rowOff>40399</xdr:rowOff>
    </xdr:to>
    <xdr:cxnSp macro="">
      <xdr:nvCxnSpPr>
        <xdr:cNvPr id="518" name="直線コネクタ 517"/>
        <xdr:cNvCxnSpPr/>
      </xdr:nvCxnSpPr>
      <xdr:spPr>
        <a:xfrm flipV="1">
          <a:off x="15481300" y="5295763"/>
          <a:ext cx="838200" cy="5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167300</xdr:rowOff>
    </xdr:from>
    <xdr:ext cx="469744" cy="259045"/>
    <xdr:sp macro="" textlink="">
      <xdr:nvSpPr>
        <xdr:cNvPr id="519" name="災害復旧事業費平均値テキスト"/>
        <xdr:cNvSpPr txBox="1"/>
      </xdr:nvSpPr>
      <xdr:spPr>
        <a:xfrm>
          <a:off x="16370300" y="6682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20" name="フローチャート: 判断 519"/>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40399</xdr:rowOff>
    </xdr:from>
    <xdr:to>
      <xdr:col>81</xdr:col>
      <xdr:colOff>50800</xdr:colOff>
      <xdr:row>38</xdr:row>
      <xdr:rowOff>1501</xdr:rowOff>
    </xdr:to>
    <xdr:cxnSp macro="">
      <xdr:nvCxnSpPr>
        <xdr:cNvPr id="521" name="直線コネクタ 520"/>
        <xdr:cNvCxnSpPr/>
      </xdr:nvCxnSpPr>
      <xdr:spPr>
        <a:xfrm flipV="1">
          <a:off x="14592300" y="5869699"/>
          <a:ext cx="889000" cy="64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2" name="フローチャート: 判断 521"/>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3" name="テキスト ボックス 522"/>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1501</xdr:rowOff>
    </xdr:from>
    <xdr:to>
      <xdr:col>76</xdr:col>
      <xdr:colOff>114300</xdr:colOff>
      <xdr:row>39</xdr:row>
      <xdr:rowOff>69778</xdr:rowOff>
    </xdr:to>
    <xdr:cxnSp macro="">
      <xdr:nvCxnSpPr>
        <xdr:cNvPr id="524" name="直線コネクタ 523"/>
        <xdr:cNvCxnSpPr/>
      </xdr:nvCxnSpPr>
      <xdr:spPr>
        <a:xfrm flipV="1">
          <a:off x="13703300" y="6516601"/>
          <a:ext cx="889000" cy="23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5" name="フローチャート: 判断 524"/>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96640</xdr:rowOff>
    </xdr:from>
    <xdr:ext cx="534377" cy="259045"/>
    <xdr:sp macro="" textlink="">
      <xdr:nvSpPr>
        <xdr:cNvPr id="526" name="テキスト ボックス 525"/>
        <xdr:cNvSpPr txBox="1"/>
      </xdr:nvSpPr>
      <xdr:spPr>
        <a:xfrm>
          <a:off x="14325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69033</xdr:rowOff>
    </xdr:from>
    <xdr:to>
      <xdr:col>71</xdr:col>
      <xdr:colOff>177800</xdr:colOff>
      <xdr:row>39</xdr:row>
      <xdr:rowOff>69778</xdr:rowOff>
    </xdr:to>
    <xdr:cxnSp macro="">
      <xdr:nvCxnSpPr>
        <xdr:cNvPr id="527" name="直線コネクタ 526"/>
        <xdr:cNvCxnSpPr/>
      </xdr:nvCxnSpPr>
      <xdr:spPr>
        <a:xfrm>
          <a:off x="12814300" y="6755583"/>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8" name="フローチャート: 判断 527"/>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9" name="テキスト ボックス 528"/>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30" name="フローチャート: 判断 529"/>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125078</xdr:rowOff>
    </xdr:from>
    <xdr:ext cx="469744" cy="259045"/>
    <xdr:sp macro="" textlink="">
      <xdr:nvSpPr>
        <xdr:cNvPr id="531" name="テキスト ボックス 530"/>
        <xdr:cNvSpPr txBox="1"/>
      </xdr:nvSpPr>
      <xdr:spPr>
        <a:xfrm>
          <a:off x="12579428" y="681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101463</xdr:rowOff>
    </xdr:from>
    <xdr:to>
      <xdr:col>85</xdr:col>
      <xdr:colOff>177800</xdr:colOff>
      <xdr:row>31</xdr:row>
      <xdr:rowOff>31613</xdr:rowOff>
    </xdr:to>
    <xdr:sp macro="" textlink="">
      <xdr:nvSpPr>
        <xdr:cNvPr id="537" name="楕円 536"/>
        <xdr:cNvSpPr/>
      </xdr:nvSpPr>
      <xdr:spPr>
        <a:xfrm>
          <a:off x="16268700" y="52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54490</xdr:rowOff>
    </xdr:from>
    <xdr:ext cx="599010" cy="259045"/>
    <xdr:sp macro="" textlink="">
      <xdr:nvSpPr>
        <xdr:cNvPr id="538" name="災害復旧事業費該当値テキスト"/>
        <xdr:cNvSpPr txBox="1"/>
      </xdr:nvSpPr>
      <xdr:spPr>
        <a:xfrm>
          <a:off x="16370300" y="519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161049</xdr:rowOff>
    </xdr:from>
    <xdr:to>
      <xdr:col>81</xdr:col>
      <xdr:colOff>101600</xdr:colOff>
      <xdr:row>34</xdr:row>
      <xdr:rowOff>91199</xdr:rowOff>
    </xdr:to>
    <xdr:sp macro="" textlink="">
      <xdr:nvSpPr>
        <xdr:cNvPr id="539" name="楕円 538"/>
        <xdr:cNvSpPr/>
      </xdr:nvSpPr>
      <xdr:spPr>
        <a:xfrm>
          <a:off x="15430500" y="581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107726</xdr:rowOff>
    </xdr:from>
    <xdr:ext cx="599010" cy="259045"/>
    <xdr:sp macro="" textlink="">
      <xdr:nvSpPr>
        <xdr:cNvPr id="540" name="テキスト ボックス 539"/>
        <xdr:cNvSpPr txBox="1"/>
      </xdr:nvSpPr>
      <xdr:spPr>
        <a:xfrm>
          <a:off x="15181795" y="559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122151</xdr:rowOff>
    </xdr:from>
    <xdr:to>
      <xdr:col>76</xdr:col>
      <xdr:colOff>165100</xdr:colOff>
      <xdr:row>38</xdr:row>
      <xdr:rowOff>52301</xdr:rowOff>
    </xdr:to>
    <xdr:sp macro="" textlink="">
      <xdr:nvSpPr>
        <xdr:cNvPr id="541" name="楕円 540"/>
        <xdr:cNvSpPr/>
      </xdr:nvSpPr>
      <xdr:spPr>
        <a:xfrm>
          <a:off x="14541500" y="64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68828</xdr:rowOff>
    </xdr:from>
    <xdr:ext cx="534377" cy="259045"/>
    <xdr:sp macro="" textlink="">
      <xdr:nvSpPr>
        <xdr:cNvPr id="542" name="テキスト ボックス 541"/>
        <xdr:cNvSpPr txBox="1"/>
      </xdr:nvSpPr>
      <xdr:spPr>
        <a:xfrm>
          <a:off x="14325111" y="624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18978</xdr:rowOff>
    </xdr:from>
    <xdr:to>
      <xdr:col>72</xdr:col>
      <xdr:colOff>38100</xdr:colOff>
      <xdr:row>39</xdr:row>
      <xdr:rowOff>120578</xdr:rowOff>
    </xdr:to>
    <xdr:sp macro="" textlink="">
      <xdr:nvSpPr>
        <xdr:cNvPr id="543" name="楕円 542"/>
        <xdr:cNvSpPr/>
      </xdr:nvSpPr>
      <xdr:spPr>
        <a:xfrm>
          <a:off x="13652500" y="670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111705</xdr:rowOff>
    </xdr:from>
    <xdr:ext cx="469744" cy="259045"/>
    <xdr:sp macro="" textlink="">
      <xdr:nvSpPr>
        <xdr:cNvPr id="544" name="テキスト ボックス 543"/>
        <xdr:cNvSpPr txBox="1"/>
      </xdr:nvSpPr>
      <xdr:spPr>
        <a:xfrm>
          <a:off x="13468428" y="679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18233</xdr:rowOff>
    </xdr:from>
    <xdr:to>
      <xdr:col>67</xdr:col>
      <xdr:colOff>101600</xdr:colOff>
      <xdr:row>39</xdr:row>
      <xdr:rowOff>119833</xdr:rowOff>
    </xdr:to>
    <xdr:sp macro="" textlink="">
      <xdr:nvSpPr>
        <xdr:cNvPr id="545" name="楕円 544"/>
        <xdr:cNvSpPr/>
      </xdr:nvSpPr>
      <xdr:spPr>
        <a:xfrm>
          <a:off x="12763500" y="670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136360</xdr:rowOff>
    </xdr:from>
    <xdr:ext cx="469744" cy="259045"/>
    <xdr:sp macro="" textlink="">
      <xdr:nvSpPr>
        <xdr:cNvPr id="546" name="テキスト ボックス 545"/>
        <xdr:cNvSpPr txBox="1"/>
      </xdr:nvSpPr>
      <xdr:spPr>
        <a:xfrm>
          <a:off x="12579428" y="648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8" name="テキスト ボックス 55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0" name="テキスト ボックス 559"/>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2" name="テキスト ボックス 561"/>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4" name="テキスト ボックス 563"/>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6" name="テキスト ボックス 565"/>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8" name="テキスト ボックス 567"/>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0" name="テキスト ボックス 569"/>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2" name="直線コネクタ 57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7" name="直線コネクタ 57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9" name="フローチャート: 判断 57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0" name="直線コネクタ 579"/>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81" name="フローチャート: 判断 580"/>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2" name="テキスト ボックス 581"/>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3" name="直線コネクタ 582"/>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4" name="フローチャート: 判断 583"/>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5" name="テキスト ボックス 584"/>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6" name="直線コネクタ 585"/>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7" name="フローチャート: 判断 586"/>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8" name="テキスト ボックス 587"/>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9" name="フローチャート: 判断 588"/>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0" name="テキスト ボックス 589"/>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6" name="楕円 59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8" name="楕円 59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9" name="テキスト ボックス 598"/>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0" name="楕円 599"/>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601" name="テキスト ボックス 600"/>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2" name="楕円 601"/>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3" name="テキスト ボックス 602"/>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4" name="楕円 603"/>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5" name="テキスト ボックス 604"/>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31" name="直線コネクタ 630"/>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2" name="公債費最小値テキスト"/>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3" name="直線コネクタ 632"/>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4" name="公債費最大値テキスト"/>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5" name="直線コネクタ 634"/>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168863</xdr:rowOff>
    </xdr:from>
    <xdr:to>
      <xdr:col>85</xdr:col>
      <xdr:colOff>127000</xdr:colOff>
      <xdr:row>77</xdr:row>
      <xdr:rowOff>14309</xdr:rowOff>
    </xdr:to>
    <xdr:cxnSp macro="">
      <xdr:nvCxnSpPr>
        <xdr:cNvPr id="636" name="直線コネクタ 635"/>
        <xdr:cNvCxnSpPr/>
      </xdr:nvCxnSpPr>
      <xdr:spPr>
        <a:xfrm>
          <a:off x="15481300" y="13199063"/>
          <a:ext cx="838200" cy="1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7" name="公債費平均値テキスト"/>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8" name="フローチャート: 判断 637"/>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168863</xdr:rowOff>
    </xdr:from>
    <xdr:to>
      <xdr:col>81</xdr:col>
      <xdr:colOff>50800</xdr:colOff>
      <xdr:row>77</xdr:row>
      <xdr:rowOff>13122</xdr:rowOff>
    </xdr:to>
    <xdr:cxnSp macro="">
      <xdr:nvCxnSpPr>
        <xdr:cNvPr id="639" name="直線コネクタ 638"/>
        <xdr:cNvCxnSpPr/>
      </xdr:nvCxnSpPr>
      <xdr:spPr>
        <a:xfrm flipV="1">
          <a:off x="14592300" y="13199063"/>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40" name="フローチャート: 判断 639"/>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41" name="テキスト ボックス 640"/>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164421</xdr:rowOff>
    </xdr:from>
    <xdr:to>
      <xdr:col>76</xdr:col>
      <xdr:colOff>114300</xdr:colOff>
      <xdr:row>77</xdr:row>
      <xdr:rowOff>13122</xdr:rowOff>
    </xdr:to>
    <xdr:cxnSp macro="">
      <xdr:nvCxnSpPr>
        <xdr:cNvPr id="642" name="直線コネクタ 641"/>
        <xdr:cNvCxnSpPr/>
      </xdr:nvCxnSpPr>
      <xdr:spPr>
        <a:xfrm>
          <a:off x="13703300" y="13194621"/>
          <a:ext cx="889000" cy="2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3" name="フローチャート: 判断 642"/>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90834</xdr:rowOff>
    </xdr:from>
    <xdr:ext cx="534377" cy="259045"/>
    <xdr:sp macro="" textlink="">
      <xdr:nvSpPr>
        <xdr:cNvPr id="644" name="テキスト ボックス 643"/>
        <xdr:cNvSpPr txBox="1"/>
      </xdr:nvSpPr>
      <xdr:spPr>
        <a:xfrm>
          <a:off x="14325111" y="132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159373</xdr:rowOff>
    </xdr:from>
    <xdr:to>
      <xdr:col>71</xdr:col>
      <xdr:colOff>177800</xdr:colOff>
      <xdr:row>76</xdr:row>
      <xdr:rowOff>164421</xdr:rowOff>
    </xdr:to>
    <xdr:cxnSp macro="">
      <xdr:nvCxnSpPr>
        <xdr:cNvPr id="645" name="直線コネクタ 644"/>
        <xdr:cNvCxnSpPr/>
      </xdr:nvCxnSpPr>
      <xdr:spPr>
        <a:xfrm>
          <a:off x="12814300" y="13189573"/>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6" name="フローチャート: 判断 645"/>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114752</xdr:rowOff>
    </xdr:from>
    <xdr:ext cx="534377" cy="259045"/>
    <xdr:sp macro="" textlink="">
      <xdr:nvSpPr>
        <xdr:cNvPr id="647" name="テキスト ボックス 646"/>
        <xdr:cNvSpPr txBox="1"/>
      </xdr:nvSpPr>
      <xdr:spPr>
        <a:xfrm>
          <a:off x="13436111" y="133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8" name="フローチャート: 判断 647"/>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104015</xdr:rowOff>
    </xdr:from>
    <xdr:ext cx="534377" cy="259045"/>
    <xdr:sp macro="" textlink="">
      <xdr:nvSpPr>
        <xdr:cNvPr id="649" name="テキスト ボックス 648"/>
        <xdr:cNvSpPr txBox="1"/>
      </xdr:nvSpPr>
      <xdr:spPr>
        <a:xfrm>
          <a:off x="12547111" y="133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134959</xdr:rowOff>
    </xdr:from>
    <xdr:to>
      <xdr:col>85</xdr:col>
      <xdr:colOff>177800</xdr:colOff>
      <xdr:row>77</xdr:row>
      <xdr:rowOff>65109</xdr:rowOff>
    </xdr:to>
    <xdr:sp macro="" textlink="">
      <xdr:nvSpPr>
        <xdr:cNvPr id="655" name="楕円 654"/>
        <xdr:cNvSpPr/>
      </xdr:nvSpPr>
      <xdr:spPr>
        <a:xfrm>
          <a:off x="16268700" y="1316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157836</xdr:rowOff>
    </xdr:from>
    <xdr:ext cx="534377" cy="259045"/>
    <xdr:sp macro="" textlink="">
      <xdr:nvSpPr>
        <xdr:cNvPr id="656" name="公債費該当値テキスト"/>
        <xdr:cNvSpPr txBox="1"/>
      </xdr:nvSpPr>
      <xdr:spPr>
        <a:xfrm>
          <a:off x="16370300" y="130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118063</xdr:rowOff>
    </xdr:from>
    <xdr:to>
      <xdr:col>81</xdr:col>
      <xdr:colOff>101600</xdr:colOff>
      <xdr:row>77</xdr:row>
      <xdr:rowOff>48213</xdr:rowOff>
    </xdr:to>
    <xdr:sp macro="" textlink="">
      <xdr:nvSpPr>
        <xdr:cNvPr id="657" name="楕円 656"/>
        <xdr:cNvSpPr/>
      </xdr:nvSpPr>
      <xdr:spPr>
        <a:xfrm>
          <a:off x="15430500" y="1314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64740</xdr:rowOff>
    </xdr:from>
    <xdr:ext cx="534377" cy="259045"/>
    <xdr:sp macro="" textlink="">
      <xdr:nvSpPr>
        <xdr:cNvPr id="658" name="テキスト ボックス 657"/>
        <xdr:cNvSpPr txBox="1"/>
      </xdr:nvSpPr>
      <xdr:spPr>
        <a:xfrm>
          <a:off x="15214111" y="1292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133772</xdr:rowOff>
    </xdr:from>
    <xdr:to>
      <xdr:col>76</xdr:col>
      <xdr:colOff>165100</xdr:colOff>
      <xdr:row>77</xdr:row>
      <xdr:rowOff>63922</xdr:rowOff>
    </xdr:to>
    <xdr:sp macro="" textlink="">
      <xdr:nvSpPr>
        <xdr:cNvPr id="659" name="楕円 658"/>
        <xdr:cNvSpPr/>
      </xdr:nvSpPr>
      <xdr:spPr>
        <a:xfrm>
          <a:off x="14541500" y="1316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80448</xdr:rowOff>
    </xdr:from>
    <xdr:ext cx="534377" cy="259045"/>
    <xdr:sp macro="" textlink="">
      <xdr:nvSpPr>
        <xdr:cNvPr id="660" name="テキスト ボックス 659"/>
        <xdr:cNvSpPr txBox="1"/>
      </xdr:nvSpPr>
      <xdr:spPr>
        <a:xfrm>
          <a:off x="14325111" y="1293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113621</xdr:rowOff>
    </xdr:from>
    <xdr:to>
      <xdr:col>72</xdr:col>
      <xdr:colOff>38100</xdr:colOff>
      <xdr:row>77</xdr:row>
      <xdr:rowOff>43771</xdr:rowOff>
    </xdr:to>
    <xdr:sp macro="" textlink="">
      <xdr:nvSpPr>
        <xdr:cNvPr id="661" name="楕円 660"/>
        <xdr:cNvSpPr/>
      </xdr:nvSpPr>
      <xdr:spPr>
        <a:xfrm>
          <a:off x="13652500" y="131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60299</xdr:rowOff>
    </xdr:from>
    <xdr:ext cx="534377" cy="259045"/>
    <xdr:sp macro="" textlink="">
      <xdr:nvSpPr>
        <xdr:cNvPr id="662" name="テキスト ボックス 661"/>
        <xdr:cNvSpPr txBox="1"/>
      </xdr:nvSpPr>
      <xdr:spPr>
        <a:xfrm>
          <a:off x="13436111" y="1291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108573</xdr:rowOff>
    </xdr:from>
    <xdr:to>
      <xdr:col>67</xdr:col>
      <xdr:colOff>101600</xdr:colOff>
      <xdr:row>77</xdr:row>
      <xdr:rowOff>38723</xdr:rowOff>
    </xdr:to>
    <xdr:sp macro="" textlink="">
      <xdr:nvSpPr>
        <xdr:cNvPr id="663" name="楕円 662"/>
        <xdr:cNvSpPr/>
      </xdr:nvSpPr>
      <xdr:spPr>
        <a:xfrm>
          <a:off x="12763500" y="1313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55249</xdr:rowOff>
    </xdr:from>
    <xdr:ext cx="534377" cy="259045"/>
    <xdr:sp macro="" textlink="">
      <xdr:nvSpPr>
        <xdr:cNvPr id="664" name="テキスト ボックス 663"/>
        <xdr:cNvSpPr txBox="1"/>
      </xdr:nvSpPr>
      <xdr:spPr>
        <a:xfrm>
          <a:off x="12547111" y="1291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6" name="直線コネクタ 685"/>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7" name="積立金最小値テキスト"/>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8" name="直線コネクタ 687"/>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9" name="積立金最大値テキスト"/>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90" name="直線コネクタ 689"/>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133116</xdr:rowOff>
    </xdr:from>
    <xdr:to>
      <xdr:col>85</xdr:col>
      <xdr:colOff>127000</xdr:colOff>
      <xdr:row>97</xdr:row>
      <xdr:rowOff>97189</xdr:rowOff>
    </xdr:to>
    <xdr:cxnSp macro="">
      <xdr:nvCxnSpPr>
        <xdr:cNvPr id="691" name="直線コネクタ 690"/>
        <xdr:cNvCxnSpPr/>
      </xdr:nvCxnSpPr>
      <xdr:spPr>
        <a:xfrm>
          <a:off x="15481300" y="15906516"/>
          <a:ext cx="838200" cy="82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2" name="積立金平均値テキスト"/>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3" name="フローチャート: 判断 692"/>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133116</xdr:rowOff>
    </xdr:from>
    <xdr:to>
      <xdr:col>81</xdr:col>
      <xdr:colOff>50800</xdr:colOff>
      <xdr:row>97</xdr:row>
      <xdr:rowOff>103919</xdr:rowOff>
    </xdr:to>
    <xdr:cxnSp macro="">
      <xdr:nvCxnSpPr>
        <xdr:cNvPr id="694" name="直線コネクタ 693"/>
        <xdr:cNvCxnSpPr/>
      </xdr:nvCxnSpPr>
      <xdr:spPr>
        <a:xfrm flipV="1">
          <a:off x="14592300" y="15906516"/>
          <a:ext cx="889000" cy="8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5" name="フローチャート: 判断 694"/>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60414</xdr:rowOff>
    </xdr:from>
    <xdr:ext cx="534377" cy="259045"/>
    <xdr:sp macro="" textlink="">
      <xdr:nvSpPr>
        <xdr:cNvPr id="696" name="テキスト ボックス 695"/>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103919</xdr:rowOff>
    </xdr:from>
    <xdr:to>
      <xdr:col>76</xdr:col>
      <xdr:colOff>114300</xdr:colOff>
      <xdr:row>98</xdr:row>
      <xdr:rowOff>135841</xdr:rowOff>
    </xdr:to>
    <xdr:cxnSp macro="">
      <xdr:nvCxnSpPr>
        <xdr:cNvPr id="697" name="直線コネクタ 696"/>
        <xdr:cNvCxnSpPr/>
      </xdr:nvCxnSpPr>
      <xdr:spPr>
        <a:xfrm flipV="1">
          <a:off x="13703300" y="16734569"/>
          <a:ext cx="889000" cy="20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8" name="フローチャート: 判断 697"/>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9" name="テキスト ボックス 698"/>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134781</xdr:rowOff>
    </xdr:from>
    <xdr:to>
      <xdr:col>71</xdr:col>
      <xdr:colOff>177800</xdr:colOff>
      <xdr:row>98</xdr:row>
      <xdr:rowOff>135841</xdr:rowOff>
    </xdr:to>
    <xdr:cxnSp macro="">
      <xdr:nvCxnSpPr>
        <xdr:cNvPr id="700" name="直線コネクタ 699"/>
        <xdr:cNvCxnSpPr/>
      </xdr:nvCxnSpPr>
      <xdr:spPr>
        <a:xfrm>
          <a:off x="12814300" y="16936881"/>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701" name="フローチャート: 判断 700"/>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2" name="テキスト ボックス 701"/>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3" name="フローチャート: 判断 702"/>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4" name="テキスト ボックス 703"/>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46389</xdr:rowOff>
    </xdr:from>
    <xdr:to>
      <xdr:col>85</xdr:col>
      <xdr:colOff>177800</xdr:colOff>
      <xdr:row>97</xdr:row>
      <xdr:rowOff>147989</xdr:rowOff>
    </xdr:to>
    <xdr:sp macro="" textlink="">
      <xdr:nvSpPr>
        <xdr:cNvPr id="710" name="楕円 709"/>
        <xdr:cNvSpPr/>
      </xdr:nvSpPr>
      <xdr:spPr>
        <a:xfrm>
          <a:off x="16268700" y="1667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24816</xdr:rowOff>
    </xdr:from>
    <xdr:ext cx="534377" cy="259045"/>
    <xdr:sp macro="" textlink="">
      <xdr:nvSpPr>
        <xdr:cNvPr id="711" name="積立金該当値テキスト"/>
        <xdr:cNvSpPr txBox="1"/>
      </xdr:nvSpPr>
      <xdr:spPr>
        <a:xfrm>
          <a:off x="16370300" y="1665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82316</xdr:rowOff>
    </xdr:from>
    <xdr:to>
      <xdr:col>81</xdr:col>
      <xdr:colOff>101600</xdr:colOff>
      <xdr:row>93</xdr:row>
      <xdr:rowOff>12466</xdr:rowOff>
    </xdr:to>
    <xdr:sp macro="" textlink="">
      <xdr:nvSpPr>
        <xdr:cNvPr id="712" name="楕円 711"/>
        <xdr:cNvSpPr/>
      </xdr:nvSpPr>
      <xdr:spPr>
        <a:xfrm>
          <a:off x="15430500" y="1585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28993</xdr:rowOff>
    </xdr:from>
    <xdr:ext cx="599010" cy="259045"/>
    <xdr:sp macro="" textlink="">
      <xdr:nvSpPr>
        <xdr:cNvPr id="713" name="テキスト ボックス 712"/>
        <xdr:cNvSpPr txBox="1"/>
      </xdr:nvSpPr>
      <xdr:spPr>
        <a:xfrm>
          <a:off x="15181795" y="1563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53119</xdr:rowOff>
    </xdr:from>
    <xdr:to>
      <xdr:col>76</xdr:col>
      <xdr:colOff>165100</xdr:colOff>
      <xdr:row>97</xdr:row>
      <xdr:rowOff>154719</xdr:rowOff>
    </xdr:to>
    <xdr:sp macro="" textlink="">
      <xdr:nvSpPr>
        <xdr:cNvPr id="714" name="楕円 713"/>
        <xdr:cNvSpPr/>
      </xdr:nvSpPr>
      <xdr:spPr>
        <a:xfrm>
          <a:off x="14541500" y="166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145846</xdr:rowOff>
    </xdr:from>
    <xdr:ext cx="534377" cy="259045"/>
    <xdr:sp macro="" textlink="">
      <xdr:nvSpPr>
        <xdr:cNvPr id="715" name="テキスト ボックス 714"/>
        <xdr:cNvSpPr txBox="1"/>
      </xdr:nvSpPr>
      <xdr:spPr>
        <a:xfrm>
          <a:off x="14325111" y="1677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85041</xdr:rowOff>
    </xdr:from>
    <xdr:to>
      <xdr:col>72</xdr:col>
      <xdr:colOff>38100</xdr:colOff>
      <xdr:row>99</xdr:row>
      <xdr:rowOff>15191</xdr:rowOff>
    </xdr:to>
    <xdr:sp macro="" textlink="">
      <xdr:nvSpPr>
        <xdr:cNvPr id="716" name="楕円 715"/>
        <xdr:cNvSpPr/>
      </xdr:nvSpPr>
      <xdr:spPr>
        <a:xfrm>
          <a:off x="13652500" y="168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6318</xdr:rowOff>
    </xdr:from>
    <xdr:ext cx="378565" cy="259045"/>
    <xdr:sp macro="" textlink="">
      <xdr:nvSpPr>
        <xdr:cNvPr id="717" name="テキスト ボックス 716"/>
        <xdr:cNvSpPr txBox="1"/>
      </xdr:nvSpPr>
      <xdr:spPr>
        <a:xfrm>
          <a:off x="13514017" y="16979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83981</xdr:rowOff>
    </xdr:from>
    <xdr:to>
      <xdr:col>67</xdr:col>
      <xdr:colOff>101600</xdr:colOff>
      <xdr:row>99</xdr:row>
      <xdr:rowOff>14131</xdr:rowOff>
    </xdr:to>
    <xdr:sp macro="" textlink="">
      <xdr:nvSpPr>
        <xdr:cNvPr id="718" name="楕円 717"/>
        <xdr:cNvSpPr/>
      </xdr:nvSpPr>
      <xdr:spPr>
        <a:xfrm>
          <a:off x="12763500" y="1688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5258</xdr:rowOff>
    </xdr:from>
    <xdr:ext cx="378565" cy="259045"/>
    <xdr:sp macro="" textlink="">
      <xdr:nvSpPr>
        <xdr:cNvPr id="719" name="テキスト ボックス 718"/>
        <xdr:cNvSpPr txBox="1"/>
      </xdr:nvSpPr>
      <xdr:spPr>
        <a:xfrm>
          <a:off x="12625017" y="16978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41" name="直線コネクタ 740"/>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4" name="投資及び出資金最大値テキスト"/>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5" name="直線コネクタ 744"/>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1008</xdr:rowOff>
    </xdr:from>
    <xdr:to>
      <xdr:col>116</xdr:col>
      <xdr:colOff>63500</xdr:colOff>
      <xdr:row>37</xdr:row>
      <xdr:rowOff>65451</xdr:rowOff>
    </xdr:to>
    <xdr:cxnSp macro="">
      <xdr:nvCxnSpPr>
        <xdr:cNvPr id="746" name="直線コネクタ 745"/>
        <xdr:cNvCxnSpPr/>
      </xdr:nvCxnSpPr>
      <xdr:spPr>
        <a:xfrm>
          <a:off x="21323300" y="6344658"/>
          <a:ext cx="838200" cy="6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138513</xdr:rowOff>
    </xdr:from>
    <xdr:ext cx="469744" cy="259045"/>
    <xdr:sp macro="" textlink="">
      <xdr:nvSpPr>
        <xdr:cNvPr id="747" name="投資及び出資金平均値テキスト"/>
        <xdr:cNvSpPr txBox="1"/>
      </xdr:nvSpPr>
      <xdr:spPr>
        <a:xfrm>
          <a:off x="22212300" y="6482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8" name="フローチャート: 判断 747"/>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169441</xdr:rowOff>
    </xdr:from>
    <xdr:to>
      <xdr:col>111</xdr:col>
      <xdr:colOff>177800</xdr:colOff>
      <xdr:row>37</xdr:row>
      <xdr:rowOff>1008</xdr:rowOff>
    </xdr:to>
    <xdr:cxnSp macro="">
      <xdr:nvCxnSpPr>
        <xdr:cNvPr id="749" name="直線コネクタ 748"/>
        <xdr:cNvCxnSpPr/>
      </xdr:nvCxnSpPr>
      <xdr:spPr>
        <a:xfrm>
          <a:off x="20434300" y="6341641"/>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50" name="フローチャート: 判断 749"/>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87192</xdr:rowOff>
    </xdr:from>
    <xdr:ext cx="469744" cy="259045"/>
    <xdr:sp macro="" textlink="">
      <xdr:nvSpPr>
        <xdr:cNvPr id="751" name="テキスト ボックス 750"/>
        <xdr:cNvSpPr txBox="1"/>
      </xdr:nvSpPr>
      <xdr:spPr>
        <a:xfrm>
          <a:off x="21088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46751</xdr:rowOff>
    </xdr:from>
    <xdr:to>
      <xdr:col>107</xdr:col>
      <xdr:colOff>50800</xdr:colOff>
      <xdr:row>36</xdr:row>
      <xdr:rowOff>169441</xdr:rowOff>
    </xdr:to>
    <xdr:cxnSp macro="">
      <xdr:nvCxnSpPr>
        <xdr:cNvPr id="752" name="直線コネクタ 751"/>
        <xdr:cNvCxnSpPr/>
      </xdr:nvCxnSpPr>
      <xdr:spPr>
        <a:xfrm>
          <a:off x="19545300" y="6218951"/>
          <a:ext cx="889000" cy="12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3" name="フローチャート: 判断 752"/>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106258</xdr:rowOff>
    </xdr:from>
    <xdr:ext cx="469744" cy="259045"/>
    <xdr:sp macro="" textlink="">
      <xdr:nvSpPr>
        <xdr:cNvPr id="754" name="テキスト ボックス 753"/>
        <xdr:cNvSpPr txBox="1"/>
      </xdr:nvSpPr>
      <xdr:spPr>
        <a:xfrm>
          <a:off x="20199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46751</xdr:rowOff>
    </xdr:from>
    <xdr:to>
      <xdr:col>102</xdr:col>
      <xdr:colOff>114300</xdr:colOff>
      <xdr:row>37</xdr:row>
      <xdr:rowOff>59461</xdr:rowOff>
    </xdr:to>
    <xdr:cxnSp macro="">
      <xdr:nvCxnSpPr>
        <xdr:cNvPr id="755" name="直線コネクタ 754"/>
        <xdr:cNvCxnSpPr/>
      </xdr:nvCxnSpPr>
      <xdr:spPr>
        <a:xfrm flipV="1">
          <a:off x="18656300" y="6218951"/>
          <a:ext cx="889000" cy="18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6" name="フローチャート: 判断 755"/>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126534</xdr:rowOff>
    </xdr:from>
    <xdr:ext cx="469744" cy="259045"/>
    <xdr:sp macro="" textlink="">
      <xdr:nvSpPr>
        <xdr:cNvPr id="757" name="テキスト ボックス 756"/>
        <xdr:cNvSpPr txBox="1"/>
      </xdr:nvSpPr>
      <xdr:spPr>
        <a:xfrm>
          <a:off x="19310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8" name="フローチャート: 判断 757"/>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131815</xdr:rowOff>
    </xdr:from>
    <xdr:ext cx="469744" cy="259045"/>
    <xdr:sp macro="" textlink="">
      <xdr:nvSpPr>
        <xdr:cNvPr id="759" name="テキスト ボックス 758"/>
        <xdr:cNvSpPr txBox="1"/>
      </xdr:nvSpPr>
      <xdr:spPr>
        <a:xfrm>
          <a:off x="18421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14651</xdr:rowOff>
    </xdr:from>
    <xdr:to>
      <xdr:col>116</xdr:col>
      <xdr:colOff>114300</xdr:colOff>
      <xdr:row>37</xdr:row>
      <xdr:rowOff>116251</xdr:rowOff>
    </xdr:to>
    <xdr:sp macro="" textlink="">
      <xdr:nvSpPr>
        <xdr:cNvPr id="765" name="楕円 764"/>
        <xdr:cNvSpPr/>
      </xdr:nvSpPr>
      <xdr:spPr>
        <a:xfrm>
          <a:off x="22110700" y="635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37528</xdr:rowOff>
    </xdr:from>
    <xdr:ext cx="534377" cy="259045"/>
    <xdr:sp macro="" textlink="">
      <xdr:nvSpPr>
        <xdr:cNvPr id="766" name="投資及び出資金該当値テキスト"/>
        <xdr:cNvSpPr txBox="1"/>
      </xdr:nvSpPr>
      <xdr:spPr>
        <a:xfrm>
          <a:off x="22212300" y="620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121658</xdr:rowOff>
    </xdr:from>
    <xdr:to>
      <xdr:col>112</xdr:col>
      <xdr:colOff>38100</xdr:colOff>
      <xdr:row>37</xdr:row>
      <xdr:rowOff>51808</xdr:rowOff>
    </xdr:to>
    <xdr:sp macro="" textlink="">
      <xdr:nvSpPr>
        <xdr:cNvPr id="767" name="楕円 766"/>
        <xdr:cNvSpPr/>
      </xdr:nvSpPr>
      <xdr:spPr>
        <a:xfrm>
          <a:off x="21272500" y="62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68335</xdr:rowOff>
    </xdr:from>
    <xdr:ext cx="534377" cy="259045"/>
    <xdr:sp macro="" textlink="">
      <xdr:nvSpPr>
        <xdr:cNvPr id="768" name="テキスト ボックス 767"/>
        <xdr:cNvSpPr txBox="1"/>
      </xdr:nvSpPr>
      <xdr:spPr>
        <a:xfrm>
          <a:off x="21056111" y="606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118641</xdr:rowOff>
    </xdr:from>
    <xdr:to>
      <xdr:col>107</xdr:col>
      <xdr:colOff>101600</xdr:colOff>
      <xdr:row>37</xdr:row>
      <xdr:rowOff>48791</xdr:rowOff>
    </xdr:to>
    <xdr:sp macro="" textlink="">
      <xdr:nvSpPr>
        <xdr:cNvPr id="769" name="楕円 768"/>
        <xdr:cNvSpPr/>
      </xdr:nvSpPr>
      <xdr:spPr>
        <a:xfrm>
          <a:off x="20383500" y="62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65318</xdr:rowOff>
    </xdr:from>
    <xdr:ext cx="534377" cy="259045"/>
    <xdr:sp macro="" textlink="">
      <xdr:nvSpPr>
        <xdr:cNvPr id="770" name="テキスト ボックス 769"/>
        <xdr:cNvSpPr txBox="1"/>
      </xdr:nvSpPr>
      <xdr:spPr>
        <a:xfrm>
          <a:off x="20167111" y="606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167401</xdr:rowOff>
    </xdr:from>
    <xdr:to>
      <xdr:col>102</xdr:col>
      <xdr:colOff>165100</xdr:colOff>
      <xdr:row>36</xdr:row>
      <xdr:rowOff>97551</xdr:rowOff>
    </xdr:to>
    <xdr:sp macro="" textlink="">
      <xdr:nvSpPr>
        <xdr:cNvPr id="771" name="楕円 770"/>
        <xdr:cNvSpPr/>
      </xdr:nvSpPr>
      <xdr:spPr>
        <a:xfrm>
          <a:off x="19494500" y="616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114078</xdr:rowOff>
    </xdr:from>
    <xdr:ext cx="534377" cy="259045"/>
    <xdr:sp macro="" textlink="">
      <xdr:nvSpPr>
        <xdr:cNvPr id="772" name="テキスト ボックス 771"/>
        <xdr:cNvSpPr txBox="1"/>
      </xdr:nvSpPr>
      <xdr:spPr>
        <a:xfrm>
          <a:off x="19278111" y="594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8661</xdr:rowOff>
    </xdr:from>
    <xdr:to>
      <xdr:col>98</xdr:col>
      <xdr:colOff>38100</xdr:colOff>
      <xdr:row>37</xdr:row>
      <xdr:rowOff>110261</xdr:rowOff>
    </xdr:to>
    <xdr:sp macro="" textlink="">
      <xdr:nvSpPr>
        <xdr:cNvPr id="773" name="楕円 772"/>
        <xdr:cNvSpPr/>
      </xdr:nvSpPr>
      <xdr:spPr>
        <a:xfrm>
          <a:off x="18605500" y="63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126788</xdr:rowOff>
    </xdr:from>
    <xdr:ext cx="534377" cy="259045"/>
    <xdr:sp macro="" textlink="">
      <xdr:nvSpPr>
        <xdr:cNvPr id="774" name="テキスト ボックス 773"/>
        <xdr:cNvSpPr txBox="1"/>
      </xdr:nvSpPr>
      <xdr:spPr>
        <a:xfrm>
          <a:off x="18389111" y="61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8" name="直線コネクタ 797"/>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801" name="貸付金最大値テキスト"/>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2" name="直線コネクタ 801"/>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166065</xdr:rowOff>
    </xdr:from>
    <xdr:to>
      <xdr:col>116</xdr:col>
      <xdr:colOff>63500</xdr:colOff>
      <xdr:row>58</xdr:row>
      <xdr:rowOff>3302</xdr:rowOff>
    </xdr:to>
    <xdr:cxnSp macro="">
      <xdr:nvCxnSpPr>
        <xdr:cNvPr id="803" name="直線コネクタ 802"/>
        <xdr:cNvCxnSpPr/>
      </xdr:nvCxnSpPr>
      <xdr:spPr>
        <a:xfrm flipV="1">
          <a:off x="21323300" y="9938715"/>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141012</xdr:rowOff>
    </xdr:from>
    <xdr:ext cx="469744" cy="259045"/>
    <xdr:sp macro="" textlink="">
      <xdr:nvSpPr>
        <xdr:cNvPr id="804" name="貸付金平均値テキスト"/>
        <xdr:cNvSpPr txBox="1"/>
      </xdr:nvSpPr>
      <xdr:spPr>
        <a:xfrm>
          <a:off x="22212300" y="9913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5" name="フローチャート: 判断 804"/>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139814</xdr:rowOff>
    </xdr:from>
    <xdr:to>
      <xdr:col>111</xdr:col>
      <xdr:colOff>177800</xdr:colOff>
      <xdr:row>58</xdr:row>
      <xdr:rowOff>3302</xdr:rowOff>
    </xdr:to>
    <xdr:cxnSp macro="">
      <xdr:nvCxnSpPr>
        <xdr:cNvPr id="806" name="直線コネクタ 805"/>
        <xdr:cNvCxnSpPr/>
      </xdr:nvCxnSpPr>
      <xdr:spPr>
        <a:xfrm>
          <a:off x="20434300" y="9912464"/>
          <a:ext cx="889000" cy="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7" name="フローチャート: 判断 806"/>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81119</xdr:rowOff>
    </xdr:from>
    <xdr:ext cx="469744" cy="259045"/>
    <xdr:sp macro="" textlink="">
      <xdr:nvSpPr>
        <xdr:cNvPr id="808" name="テキスト ボックス 807"/>
        <xdr:cNvSpPr txBox="1"/>
      </xdr:nvSpPr>
      <xdr:spPr>
        <a:xfrm>
          <a:off x="21088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139814</xdr:rowOff>
    </xdr:from>
    <xdr:to>
      <xdr:col>107</xdr:col>
      <xdr:colOff>50800</xdr:colOff>
      <xdr:row>58</xdr:row>
      <xdr:rowOff>12179</xdr:rowOff>
    </xdr:to>
    <xdr:cxnSp macro="">
      <xdr:nvCxnSpPr>
        <xdr:cNvPr id="809" name="直線コネクタ 808"/>
        <xdr:cNvCxnSpPr/>
      </xdr:nvCxnSpPr>
      <xdr:spPr>
        <a:xfrm flipV="1">
          <a:off x="19545300" y="9912464"/>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10" name="フローチャート: 判断 809"/>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75252</xdr:rowOff>
    </xdr:from>
    <xdr:ext cx="469744" cy="259045"/>
    <xdr:sp macro="" textlink="">
      <xdr:nvSpPr>
        <xdr:cNvPr id="811" name="テキスト ボックス 810"/>
        <xdr:cNvSpPr txBox="1"/>
      </xdr:nvSpPr>
      <xdr:spPr>
        <a:xfrm>
          <a:off x="20199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12179</xdr:rowOff>
    </xdr:from>
    <xdr:to>
      <xdr:col>102</xdr:col>
      <xdr:colOff>114300</xdr:colOff>
      <xdr:row>58</xdr:row>
      <xdr:rowOff>43688</xdr:rowOff>
    </xdr:to>
    <xdr:cxnSp macro="">
      <xdr:nvCxnSpPr>
        <xdr:cNvPr id="812" name="直線コネクタ 811"/>
        <xdr:cNvCxnSpPr/>
      </xdr:nvCxnSpPr>
      <xdr:spPr>
        <a:xfrm flipV="1">
          <a:off x="18656300" y="9956279"/>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3" name="フローチャート: 判断 812"/>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82224</xdr:rowOff>
    </xdr:from>
    <xdr:ext cx="469744" cy="259045"/>
    <xdr:sp macro="" textlink="">
      <xdr:nvSpPr>
        <xdr:cNvPr id="814" name="テキスト ボックス 813"/>
        <xdr:cNvSpPr txBox="1"/>
      </xdr:nvSpPr>
      <xdr:spPr>
        <a:xfrm>
          <a:off x="19310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5" name="フローチャート: 判断 814"/>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6" name="テキスト ボックス 815"/>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115265</xdr:rowOff>
    </xdr:from>
    <xdr:to>
      <xdr:col>116</xdr:col>
      <xdr:colOff>114300</xdr:colOff>
      <xdr:row>58</xdr:row>
      <xdr:rowOff>45415</xdr:rowOff>
    </xdr:to>
    <xdr:sp macro="" textlink="">
      <xdr:nvSpPr>
        <xdr:cNvPr id="822" name="楕円 821"/>
        <xdr:cNvSpPr/>
      </xdr:nvSpPr>
      <xdr:spPr>
        <a:xfrm>
          <a:off x="22110700" y="98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138142</xdr:rowOff>
    </xdr:from>
    <xdr:ext cx="469744" cy="259045"/>
    <xdr:sp macro="" textlink="">
      <xdr:nvSpPr>
        <xdr:cNvPr id="823" name="貸付金該当値テキスト"/>
        <xdr:cNvSpPr txBox="1"/>
      </xdr:nvSpPr>
      <xdr:spPr>
        <a:xfrm>
          <a:off x="22212300" y="973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123952</xdr:rowOff>
    </xdr:from>
    <xdr:to>
      <xdr:col>112</xdr:col>
      <xdr:colOff>38100</xdr:colOff>
      <xdr:row>58</xdr:row>
      <xdr:rowOff>54102</xdr:rowOff>
    </xdr:to>
    <xdr:sp macro="" textlink="">
      <xdr:nvSpPr>
        <xdr:cNvPr id="824" name="楕円 823"/>
        <xdr:cNvSpPr/>
      </xdr:nvSpPr>
      <xdr:spPr>
        <a:xfrm>
          <a:off x="21272500" y="98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70629</xdr:rowOff>
    </xdr:from>
    <xdr:ext cx="469744" cy="259045"/>
    <xdr:sp macro="" textlink="">
      <xdr:nvSpPr>
        <xdr:cNvPr id="825" name="テキスト ボックス 824"/>
        <xdr:cNvSpPr txBox="1"/>
      </xdr:nvSpPr>
      <xdr:spPr>
        <a:xfrm>
          <a:off x="21088428" y="967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89014</xdr:rowOff>
    </xdr:from>
    <xdr:to>
      <xdr:col>107</xdr:col>
      <xdr:colOff>101600</xdr:colOff>
      <xdr:row>58</xdr:row>
      <xdr:rowOff>19164</xdr:rowOff>
    </xdr:to>
    <xdr:sp macro="" textlink="">
      <xdr:nvSpPr>
        <xdr:cNvPr id="826" name="楕円 825"/>
        <xdr:cNvSpPr/>
      </xdr:nvSpPr>
      <xdr:spPr>
        <a:xfrm>
          <a:off x="20383500" y="98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35691</xdr:rowOff>
    </xdr:from>
    <xdr:ext cx="469744" cy="259045"/>
    <xdr:sp macro="" textlink="">
      <xdr:nvSpPr>
        <xdr:cNvPr id="827" name="テキスト ボックス 826"/>
        <xdr:cNvSpPr txBox="1"/>
      </xdr:nvSpPr>
      <xdr:spPr>
        <a:xfrm>
          <a:off x="20199428" y="963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132829</xdr:rowOff>
    </xdr:from>
    <xdr:to>
      <xdr:col>102</xdr:col>
      <xdr:colOff>165100</xdr:colOff>
      <xdr:row>58</xdr:row>
      <xdr:rowOff>62979</xdr:rowOff>
    </xdr:to>
    <xdr:sp macro="" textlink="">
      <xdr:nvSpPr>
        <xdr:cNvPr id="828" name="楕円 827"/>
        <xdr:cNvSpPr/>
      </xdr:nvSpPr>
      <xdr:spPr>
        <a:xfrm>
          <a:off x="19494500" y="99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79506</xdr:rowOff>
    </xdr:from>
    <xdr:ext cx="469744" cy="259045"/>
    <xdr:sp macro="" textlink="">
      <xdr:nvSpPr>
        <xdr:cNvPr id="829" name="テキスト ボックス 828"/>
        <xdr:cNvSpPr txBox="1"/>
      </xdr:nvSpPr>
      <xdr:spPr>
        <a:xfrm>
          <a:off x="19310428" y="968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164338</xdr:rowOff>
    </xdr:from>
    <xdr:to>
      <xdr:col>98</xdr:col>
      <xdr:colOff>38100</xdr:colOff>
      <xdr:row>58</xdr:row>
      <xdr:rowOff>94488</xdr:rowOff>
    </xdr:to>
    <xdr:sp macro="" textlink="">
      <xdr:nvSpPr>
        <xdr:cNvPr id="830" name="楕円 829"/>
        <xdr:cNvSpPr/>
      </xdr:nvSpPr>
      <xdr:spPr>
        <a:xfrm>
          <a:off x="18605500" y="99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85615</xdr:rowOff>
    </xdr:from>
    <xdr:ext cx="469744" cy="259045"/>
    <xdr:sp macro="" textlink="">
      <xdr:nvSpPr>
        <xdr:cNvPr id="831" name="テキスト ボックス 830"/>
        <xdr:cNvSpPr txBox="1"/>
      </xdr:nvSpPr>
      <xdr:spPr>
        <a:xfrm>
          <a:off x="18421428" y="1002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8" name="直線コネクタ 857"/>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9" name="繰出金最小値テキスト"/>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60" name="直線コネクタ 859"/>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61" name="繰出金最大値テキスト"/>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2" name="直線コネクタ 861"/>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129037</xdr:rowOff>
    </xdr:from>
    <xdr:to>
      <xdr:col>116</xdr:col>
      <xdr:colOff>63500</xdr:colOff>
      <xdr:row>74</xdr:row>
      <xdr:rowOff>3063</xdr:rowOff>
    </xdr:to>
    <xdr:cxnSp macro="">
      <xdr:nvCxnSpPr>
        <xdr:cNvPr id="863" name="直線コネクタ 862"/>
        <xdr:cNvCxnSpPr/>
      </xdr:nvCxnSpPr>
      <xdr:spPr>
        <a:xfrm flipV="1">
          <a:off x="21323300" y="12644887"/>
          <a:ext cx="838200" cy="4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64" name="繰出金平均値テキスト"/>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5" name="フローチャート: 判断 864"/>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3063</xdr:rowOff>
    </xdr:from>
    <xdr:to>
      <xdr:col>111</xdr:col>
      <xdr:colOff>177800</xdr:colOff>
      <xdr:row>74</xdr:row>
      <xdr:rowOff>63315</xdr:rowOff>
    </xdr:to>
    <xdr:cxnSp macro="">
      <xdr:nvCxnSpPr>
        <xdr:cNvPr id="866" name="直線コネクタ 865"/>
        <xdr:cNvCxnSpPr/>
      </xdr:nvCxnSpPr>
      <xdr:spPr>
        <a:xfrm flipV="1">
          <a:off x="20434300" y="12690363"/>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7" name="フローチャート: 判断 866"/>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xdr:rowOff>
    </xdr:from>
    <xdr:ext cx="534377" cy="259045"/>
    <xdr:sp macro="" textlink="">
      <xdr:nvSpPr>
        <xdr:cNvPr id="868" name="テキスト ボックス 867"/>
        <xdr:cNvSpPr txBox="1"/>
      </xdr:nvSpPr>
      <xdr:spPr>
        <a:xfrm>
          <a:off x="21056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63315</xdr:rowOff>
    </xdr:from>
    <xdr:to>
      <xdr:col>107</xdr:col>
      <xdr:colOff>50800</xdr:colOff>
      <xdr:row>74</xdr:row>
      <xdr:rowOff>91515</xdr:rowOff>
    </xdr:to>
    <xdr:cxnSp macro="">
      <xdr:nvCxnSpPr>
        <xdr:cNvPr id="869" name="直線コネクタ 868"/>
        <xdr:cNvCxnSpPr/>
      </xdr:nvCxnSpPr>
      <xdr:spPr>
        <a:xfrm flipV="1">
          <a:off x="19545300" y="12750615"/>
          <a:ext cx="889000" cy="2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70" name="フローチャート: 判断 869"/>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129131</xdr:rowOff>
    </xdr:from>
    <xdr:ext cx="534377" cy="259045"/>
    <xdr:sp macro="" textlink="">
      <xdr:nvSpPr>
        <xdr:cNvPr id="871" name="テキスト ボックス 870"/>
        <xdr:cNvSpPr txBox="1"/>
      </xdr:nvSpPr>
      <xdr:spPr>
        <a:xfrm>
          <a:off x="20167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91515</xdr:rowOff>
    </xdr:from>
    <xdr:to>
      <xdr:col>102</xdr:col>
      <xdr:colOff>114300</xdr:colOff>
      <xdr:row>74</xdr:row>
      <xdr:rowOff>170986</xdr:rowOff>
    </xdr:to>
    <xdr:cxnSp macro="">
      <xdr:nvCxnSpPr>
        <xdr:cNvPr id="872" name="直線コネクタ 871"/>
        <xdr:cNvCxnSpPr/>
      </xdr:nvCxnSpPr>
      <xdr:spPr>
        <a:xfrm flipV="1">
          <a:off x="18656300" y="12778815"/>
          <a:ext cx="889000" cy="7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3" name="フローチャート: 判断 872"/>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131596</xdr:rowOff>
    </xdr:from>
    <xdr:ext cx="534377" cy="259045"/>
    <xdr:sp macro="" textlink="">
      <xdr:nvSpPr>
        <xdr:cNvPr id="874" name="テキスト ボックス 873"/>
        <xdr:cNvSpPr txBox="1"/>
      </xdr:nvSpPr>
      <xdr:spPr>
        <a:xfrm>
          <a:off x="19278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5" name="フローチャート: 判断 874"/>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151010</xdr:rowOff>
    </xdr:from>
    <xdr:ext cx="534377" cy="259045"/>
    <xdr:sp macro="" textlink="">
      <xdr:nvSpPr>
        <xdr:cNvPr id="876" name="テキスト ボックス 875"/>
        <xdr:cNvSpPr txBox="1"/>
      </xdr:nvSpPr>
      <xdr:spPr>
        <a:xfrm>
          <a:off x="18389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78237</xdr:rowOff>
    </xdr:from>
    <xdr:to>
      <xdr:col>116</xdr:col>
      <xdr:colOff>114300</xdr:colOff>
      <xdr:row>74</xdr:row>
      <xdr:rowOff>8387</xdr:rowOff>
    </xdr:to>
    <xdr:sp macro="" textlink="">
      <xdr:nvSpPr>
        <xdr:cNvPr id="882" name="楕円 881"/>
        <xdr:cNvSpPr/>
      </xdr:nvSpPr>
      <xdr:spPr>
        <a:xfrm>
          <a:off x="22110700" y="1259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101114</xdr:rowOff>
    </xdr:from>
    <xdr:ext cx="534377" cy="259045"/>
    <xdr:sp macro="" textlink="">
      <xdr:nvSpPr>
        <xdr:cNvPr id="883" name="繰出金該当値テキスト"/>
        <xdr:cNvSpPr txBox="1"/>
      </xdr:nvSpPr>
      <xdr:spPr>
        <a:xfrm>
          <a:off x="22212300" y="1244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123713</xdr:rowOff>
    </xdr:from>
    <xdr:to>
      <xdr:col>112</xdr:col>
      <xdr:colOff>38100</xdr:colOff>
      <xdr:row>74</xdr:row>
      <xdr:rowOff>53863</xdr:rowOff>
    </xdr:to>
    <xdr:sp macro="" textlink="">
      <xdr:nvSpPr>
        <xdr:cNvPr id="884" name="楕円 883"/>
        <xdr:cNvSpPr/>
      </xdr:nvSpPr>
      <xdr:spPr>
        <a:xfrm>
          <a:off x="21272500" y="126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70390</xdr:rowOff>
    </xdr:from>
    <xdr:ext cx="534377" cy="259045"/>
    <xdr:sp macro="" textlink="">
      <xdr:nvSpPr>
        <xdr:cNvPr id="885" name="テキスト ボックス 884"/>
        <xdr:cNvSpPr txBox="1"/>
      </xdr:nvSpPr>
      <xdr:spPr>
        <a:xfrm>
          <a:off x="21056111" y="124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12515</xdr:rowOff>
    </xdr:from>
    <xdr:to>
      <xdr:col>107</xdr:col>
      <xdr:colOff>101600</xdr:colOff>
      <xdr:row>74</xdr:row>
      <xdr:rowOff>114115</xdr:rowOff>
    </xdr:to>
    <xdr:sp macro="" textlink="">
      <xdr:nvSpPr>
        <xdr:cNvPr id="886" name="楕円 885"/>
        <xdr:cNvSpPr/>
      </xdr:nvSpPr>
      <xdr:spPr>
        <a:xfrm>
          <a:off x="20383500" y="126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130642</xdr:rowOff>
    </xdr:from>
    <xdr:ext cx="534377" cy="259045"/>
    <xdr:sp macro="" textlink="">
      <xdr:nvSpPr>
        <xdr:cNvPr id="887" name="テキスト ボックス 886"/>
        <xdr:cNvSpPr txBox="1"/>
      </xdr:nvSpPr>
      <xdr:spPr>
        <a:xfrm>
          <a:off x="20167111" y="124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40715</xdr:rowOff>
    </xdr:from>
    <xdr:to>
      <xdr:col>102</xdr:col>
      <xdr:colOff>165100</xdr:colOff>
      <xdr:row>74</xdr:row>
      <xdr:rowOff>142315</xdr:rowOff>
    </xdr:to>
    <xdr:sp macro="" textlink="">
      <xdr:nvSpPr>
        <xdr:cNvPr id="888" name="楕円 887"/>
        <xdr:cNvSpPr/>
      </xdr:nvSpPr>
      <xdr:spPr>
        <a:xfrm>
          <a:off x="19494500" y="127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158842</xdr:rowOff>
    </xdr:from>
    <xdr:ext cx="534377" cy="259045"/>
    <xdr:sp macro="" textlink="">
      <xdr:nvSpPr>
        <xdr:cNvPr id="889" name="テキスト ボックス 888"/>
        <xdr:cNvSpPr txBox="1"/>
      </xdr:nvSpPr>
      <xdr:spPr>
        <a:xfrm>
          <a:off x="19278111" y="1250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120186</xdr:rowOff>
    </xdr:from>
    <xdr:to>
      <xdr:col>98</xdr:col>
      <xdr:colOff>38100</xdr:colOff>
      <xdr:row>75</xdr:row>
      <xdr:rowOff>50336</xdr:rowOff>
    </xdr:to>
    <xdr:sp macro="" textlink="">
      <xdr:nvSpPr>
        <xdr:cNvPr id="890" name="楕円 889"/>
        <xdr:cNvSpPr/>
      </xdr:nvSpPr>
      <xdr:spPr>
        <a:xfrm>
          <a:off x="18605500" y="1280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66863</xdr:rowOff>
    </xdr:from>
    <xdr:ext cx="534377" cy="259045"/>
    <xdr:sp macro="" textlink="">
      <xdr:nvSpPr>
        <xdr:cNvPr id="891" name="テキスト ボックス 890"/>
        <xdr:cNvSpPr txBox="1"/>
      </xdr:nvSpPr>
      <xdr:spPr>
        <a:xfrm>
          <a:off x="18389111" y="1258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令和元年東日本台風に起因するもの</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○災害復旧事業費：</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事故繰・</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繰越の公共土木災害・農業施設の事業完了に伴う増によるもの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災害廃棄物処理委託料皆減による減（</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2,074,098</a:t>
          </a:r>
          <a:r>
            <a:rPr kumimoji="1" lang="ja-JP" altLang="en-US" sz="1300">
              <a:latin typeface="ＭＳ Ｐゴシック" panose="020B0600070205080204" pitchFamily="50" charset="-128"/>
              <a:ea typeface="ＭＳ Ｐゴシック" panose="020B0600070205080204" pitchFamily="50" charset="-128"/>
            </a:rPr>
            <a:t>千円）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○積立金：災害ルール分で交付された特別交付税減少に伴う積立額の減。</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社会情勢に起因するもの</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特別定額給付金</a:t>
          </a:r>
          <a:r>
            <a:rPr kumimoji="1" lang="en-US" altLang="ja-JP" sz="1300">
              <a:latin typeface="ＭＳ Ｐゴシック" panose="020B0600070205080204" pitchFamily="50" charset="-128"/>
              <a:ea typeface="ＭＳ Ｐゴシック" panose="020B0600070205080204" pitchFamily="50" charset="-128"/>
            </a:rPr>
            <a:t>1,309,400</a:t>
          </a:r>
          <a:r>
            <a:rPr kumimoji="1" lang="ja-JP" altLang="en-US" sz="1300">
              <a:latin typeface="ＭＳ Ｐゴシック" panose="020B0600070205080204" pitchFamily="50" charset="-128"/>
              <a:ea typeface="ＭＳ Ｐゴシック" panose="020B0600070205080204" pitchFamily="50" charset="-128"/>
            </a:rPr>
            <a:t>千円の皆減による減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12,534
12,375
273.30
16,115,016
15,404,154
271,862
5,424,830
11,080,755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65215</xdr:rowOff>
    </xdr:from>
    <xdr:to>
      <xdr:col>24</xdr:col>
      <xdr:colOff>63500</xdr:colOff>
      <xdr:row>35</xdr:row>
      <xdr:rowOff>12636</xdr:rowOff>
    </xdr:to>
    <xdr:cxnSp macro="">
      <xdr:nvCxnSpPr>
        <xdr:cNvPr id="61" name="直線コネクタ 60"/>
        <xdr:cNvCxnSpPr/>
      </xdr:nvCxnSpPr>
      <xdr:spPr>
        <a:xfrm flipV="1">
          <a:off x="3797300" y="5894515"/>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135318</xdr:rowOff>
    </xdr:from>
    <xdr:to>
      <xdr:col>19</xdr:col>
      <xdr:colOff>177800</xdr:colOff>
      <xdr:row>35</xdr:row>
      <xdr:rowOff>12636</xdr:rowOff>
    </xdr:to>
    <xdr:cxnSp macro="">
      <xdr:nvCxnSpPr>
        <xdr:cNvPr id="64" name="直線コネクタ 63"/>
        <xdr:cNvCxnSpPr/>
      </xdr:nvCxnSpPr>
      <xdr:spPr>
        <a:xfrm>
          <a:off x="2908300" y="5964618"/>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135318</xdr:rowOff>
    </xdr:from>
    <xdr:to>
      <xdr:col>15</xdr:col>
      <xdr:colOff>50800</xdr:colOff>
      <xdr:row>35</xdr:row>
      <xdr:rowOff>19304</xdr:rowOff>
    </xdr:to>
    <xdr:cxnSp macro="">
      <xdr:nvCxnSpPr>
        <xdr:cNvPr id="67" name="直線コネクタ 66"/>
        <xdr:cNvCxnSpPr/>
      </xdr:nvCxnSpPr>
      <xdr:spPr>
        <a:xfrm flipV="1">
          <a:off x="2019300" y="5964618"/>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69" name="テキスト ボックス 68"/>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19304</xdr:rowOff>
    </xdr:from>
    <xdr:to>
      <xdr:col>10</xdr:col>
      <xdr:colOff>114300</xdr:colOff>
      <xdr:row>35</xdr:row>
      <xdr:rowOff>44641</xdr:rowOff>
    </xdr:to>
    <xdr:cxnSp macro="">
      <xdr:nvCxnSpPr>
        <xdr:cNvPr id="70" name="直線コネクタ 69"/>
        <xdr:cNvCxnSpPr/>
      </xdr:nvCxnSpPr>
      <xdr:spPr>
        <a:xfrm flipV="1">
          <a:off x="1130300" y="6020054"/>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14415</xdr:rowOff>
    </xdr:from>
    <xdr:to>
      <xdr:col>24</xdr:col>
      <xdr:colOff>114300</xdr:colOff>
      <xdr:row>34</xdr:row>
      <xdr:rowOff>116015</xdr:rowOff>
    </xdr:to>
    <xdr:sp macro="" textlink="">
      <xdr:nvSpPr>
        <xdr:cNvPr id="80" name="楕円 79"/>
        <xdr:cNvSpPr/>
      </xdr:nvSpPr>
      <xdr:spPr>
        <a:xfrm>
          <a:off x="4584700" y="584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37292</xdr:rowOff>
    </xdr:from>
    <xdr:ext cx="469744" cy="259045"/>
    <xdr:sp macro="" textlink="">
      <xdr:nvSpPr>
        <xdr:cNvPr id="81" name="議会費該当値テキスト"/>
        <xdr:cNvSpPr txBox="1"/>
      </xdr:nvSpPr>
      <xdr:spPr>
        <a:xfrm>
          <a:off x="4686300" y="569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133286</xdr:rowOff>
    </xdr:from>
    <xdr:to>
      <xdr:col>20</xdr:col>
      <xdr:colOff>38100</xdr:colOff>
      <xdr:row>35</xdr:row>
      <xdr:rowOff>63436</xdr:rowOff>
    </xdr:to>
    <xdr:sp macro="" textlink="">
      <xdr:nvSpPr>
        <xdr:cNvPr id="82" name="楕円 81"/>
        <xdr:cNvSpPr/>
      </xdr:nvSpPr>
      <xdr:spPr>
        <a:xfrm>
          <a:off x="3746500" y="59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79963</xdr:rowOff>
    </xdr:from>
    <xdr:ext cx="469744" cy="259045"/>
    <xdr:sp macro="" textlink="">
      <xdr:nvSpPr>
        <xdr:cNvPr id="83" name="テキスト ボックス 82"/>
        <xdr:cNvSpPr txBox="1"/>
      </xdr:nvSpPr>
      <xdr:spPr>
        <a:xfrm>
          <a:off x="3562428" y="573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84518</xdr:rowOff>
    </xdr:from>
    <xdr:to>
      <xdr:col>15</xdr:col>
      <xdr:colOff>101600</xdr:colOff>
      <xdr:row>35</xdr:row>
      <xdr:rowOff>14668</xdr:rowOff>
    </xdr:to>
    <xdr:sp macro="" textlink="">
      <xdr:nvSpPr>
        <xdr:cNvPr id="84" name="楕円 83"/>
        <xdr:cNvSpPr/>
      </xdr:nvSpPr>
      <xdr:spPr>
        <a:xfrm>
          <a:off x="2857500" y="59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31195</xdr:rowOff>
    </xdr:from>
    <xdr:ext cx="469744" cy="259045"/>
    <xdr:sp macro="" textlink="">
      <xdr:nvSpPr>
        <xdr:cNvPr id="85" name="テキスト ボックス 84"/>
        <xdr:cNvSpPr txBox="1"/>
      </xdr:nvSpPr>
      <xdr:spPr>
        <a:xfrm>
          <a:off x="2673428" y="568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139954</xdr:rowOff>
    </xdr:from>
    <xdr:to>
      <xdr:col>10</xdr:col>
      <xdr:colOff>165100</xdr:colOff>
      <xdr:row>35</xdr:row>
      <xdr:rowOff>70104</xdr:rowOff>
    </xdr:to>
    <xdr:sp macro="" textlink="">
      <xdr:nvSpPr>
        <xdr:cNvPr id="86" name="楕円 85"/>
        <xdr:cNvSpPr/>
      </xdr:nvSpPr>
      <xdr:spPr>
        <a:xfrm>
          <a:off x="1968500" y="59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86631</xdr:rowOff>
    </xdr:from>
    <xdr:ext cx="469744" cy="259045"/>
    <xdr:sp macro="" textlink="">
      <xdr:nvSpPr>
        <xdr:cNvPr id="87" name="テキスト ボックス 86"/>
        <xdr:cNvSpPr txBox="1"/>
      </xdr:nvSpPr>
      <xdr:spPr>
        <a:xfrm>
          <a:off x="1784428" y="57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165291</xdr:rowOff>
    </xdr:from>
    <xdr:to>
      <xdr:col>6</xdr:col>
      <xdr:colOff>38100</xdr:colOff>
      <xdr:row>35</xdr:row>
      <xdr:rowOff>95441</xdr:rowOff>
    </xdr:to>
    <xdr:sp macro="" textlink="">
      <xdr:nvSpPr>
        <xdr:cNvPr id="88" name="楕円 87"/>
        <xdr:cNvSpPr/>
      </xdr:nvSpPr>
      <xdr:spPr>
        <a:xfrm>
          <a:off x="1079500" y="599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111968</xdr:rowOff>
    </xdr:from>
    <xdr:ext cx="469744" cy="259045"/>
    <xdr:sp macro="" textlink="">
      <xdr:nvSpPr>
        <xdr:cNvPr id="89" name="テキスト ボックス 88"/>
        <xdr:cNvSpPr txBox="1"/>
      </xdr:nvSpPr>
      <xdr:spPr>
        <a:xfrm>
          <a:off x="895428" y="576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153431</xdr:rowOff>
    </xdr:from>
    <xdr:to>
      <xdr:col>24</xdr:col>
      <xdr:colOff>63500</xdr:colOff>
      <xdr:row>56</xdr:row>
      <xdr:rowOff>93725</xdr:rowOff>
    </xdr:to>
    <xdr:cxnSp macro="">
      <xdr:nvCxnSpPr>
        <xdr:cNvPr id="118" name="直線コネクタ 117"/>
        <xdr:cNvCxnSpPr/>
      </xdr:nvCxnSpPr>
      <xdr:spPr>
        <a:xfrm>
          <a:off x="3797300" y="8897381"/>
          <a:ext cx="838200" cy="79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153431</xdr:rowOff>
    </xdr:from>
    <xdr:to>
      <xdr:col>19</xdr:col>
      <xdr:colOff>177800</xdr:colOff>
      <xdr:row>56</xdr:row>
      <xdr:rowOff>59796</xdr:rowOff>
    </xdr:to>
    <xdr:cxnSp macro="">
      <xdr:nvCxnSpPr>
        <xdr:cNvPr id="121" name="直線コネクタ 120"/>
        <xdr:cNvCxnSpPr/>
      </xdr:nvCxnSpPr>
      <xdr:spPr>
        <a:xfrm flipV="1">
          <a:off x="2908300" y="8897381"/>
          <a:ext cx="889000" cy="7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74413</xdr:rowOff>
    </xdr:from>
    <xdr:ext cx="599010" cy="259045"/>
    <xdr:sp macro="" textlink="">
      <xdr:nvSpPr>
        <xdr:cNvPr id="123" name="テキスト ボックス 122"/>
        <xdr:cNvSpPr txBox="1"/>
      </xdr:nvSpPr>
      <xdr:spPr>
        <a:xfrm>
          <a:off x="3497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59796</xdr:rowOff>
    </xdr:from>
    <xdr:to>
      <xdr:col>15</xdr:col>
      <xdr:colOff>50800</xdr:colOff>
      <xdr:row>57</xdr:row>
      <xdr:rowOff>56428</xdr:rowOff>
    </xdr:to>
    <xdr:cxnSp macro="">
      <xdr:nvCxnSpPr>
        <xdr:cNvPr id="124" name="直線コネクタ 123"/>
        <xdr:cNvCxnSpPr/>
      </xdr:nvCxnSpPr>
      <xdr:spPr>
        <a:xfrm flipV="1">
          <a:off x="2019300" y="9660996"/>
          <a:ext cx="889000" cy="16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6211</xdr:rowOff>
    </xdr:from>
    <xdr:ext cx="599010" cy="259045"/>
    <xdr:sp macro="" textlink="">
      <xdr:nvSpPr>
        <xdr:cNvPr id="126" name="テキスト ボックス 125"/>
        <xdr:cNvSpPr txBox="1"/>
      </xdr:nvSpPr>
      <xdr:spPr>
        <a:xfrm>
          <a:off x="2608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56428</xdr:rowOff>
    </xdr:from>
    <xdr:to>
      <xdr:col>10</xdr:col>
      <xdr:colOff>114300</xdr:colOff>
      <xdr:row>57</xdr:row>
      <xdr:rowOff>68838</xdr:rowOff>
    </xdr:to>
    <xdr:cxnSp macro="">
      <xdr:nvCxnSpPr>
        <xdr:cNvPr id="127" name="直線コネクタ 126"/>
        <xdr:cNvCxnSpPr/>
      </xdr:nvCxnSpPr>
      <xdr:spPr>
        <a:xfrm flipV="1">
          <a:off x="1130300" y="9829078"/>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42925</xdr:rowOff>
    </xdr:from>
    <xdr:to>
      <xdr:col>24</xdr:col>
      <xdr:colOff>114300</xdr:colOff>
      <xdr:row>56</xdr:row>
      <xdr:rowOff>144525</xdr:rowOff>
    </xdr:to>
    <xdr:sp macro="" textlink="">
      <xdr:nvSpPr>
        <xdr:cNvPr id="137" name="楕円 136"/>
        <xdr:cNvSpPr/>
      </xdr:nvSpPr>
      <xdr:spPr>
        <a:xfrm>
          <a:off x="4584700" y="96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21352</xdr:rowOff>
    </xdr:from>
    <xdr:ext cx="599010" cy="259045"/>
    <xdr:sp macro="" textlink="">
      <xdr:nvSpPr>
        <xdr:cNvPr id="138" name="総務費該当値テキスト"/>
        <xdr:cNvSpPr txBox="1"/>
      </xdr:nvSpPr>
      <xdr:spPr>
        <a:xfrm>
          <a:off x="4686300" y="962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102631</xdr:rowOff>
    </xdr:from>
    <xdr:to>
      <xdr:col>20</xdr:col>
      <xdr:colOff>38100</xdr:colOff>
      <xdr:row>52</xdr:row>
      <xdr:rowOff>32781</xdr:rowOff>
    </xdr:to>
    <xdr:sp macro="" textlink="">
      <xdr:nvSpPr>
        <xdr:cNvPr id="139" name="楕円 138"/>
        <xdr:cNvSpPr/>
      </xdr:nvSpPr>
      <xdr:spPr>
        <a:xfrm>
          <a:off x="3746500" y="884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49308</xdr:rowOff>
    </xdr:from>
    <xdr:ext cx="599010" cy="259045"/>
    <xdr:sp macro="" textlink="">
      <xdr:nvSpPr>
        <xdr:cNvPr id="140" name="テキスト ボックス 139"/>
        <xdr:cNvSpPr txBox="1"/>
      </xdr:nvSpPr>
      <xdr:spPr>
        <a:xfrm>
          <a:off x="3497795" y="862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8996</xdr:rowOff>
    </xdr:from>
    <xdr:to>
      <xdr:col>15</xdr:col>
      <xdr:colOff>101600</xdr:colOff>
      <xdr:row>56</xdr:row>
      <xdr:rowOff>110596</xdr:rowOff>
    </xdr:to>
    <xdr:sp macro="" textlink="">
      <xdr:nvSpPr>
        <xdr:cNvPr id="141" name="楕円 140"/>
        <xdr:cNvSpPr/>
      </xdr:nvSpPr>
      <xdr:spPr>
        <a:xfrm>
          <a:off x="2857500" y="961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127123</xdr:rowOff>
    </xdr:from>
    <xdr:ext cx="599010" cy="259045"/>
    <xdr:sp macro="" textlink="">
      <xdr:nvSpPr>
        <xdr:cNvPr id="142" name="テキスト ボックス 141"/>
        <xdr:cNvSpPr txBox="1"/>
      </xdr:nvSpPr>
      <xdr:spPr>
        <a:xfrm>
          <a:off x="2608795" y="938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5628</xdr:rowOff>
    </xdr:from>
    <xdr:to>
      <xdr:col>10</xdr:col>
      <xdr:colOff>165100</xdr:colOff>
      <xdr:row>57</xdr:row>
      <xdr:rowOff>107228</xdr:rowOff>
    </xdr:to>
    <xdr:sp macro="" textlink="">
      <xdr:nvSpPr>
        <xdr:cNvPr id="143" name="楕円 142"/>
        <xdr:cNvSpPr/>
      </xdr:nvSpPr>
      <xdr:spPr>
        <a:xfrm>
          <a:off x="1968500" y="977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98355</xdr:rowOff>
    </xdr:from>
    <xdr:ext cx="534377" cy="259045"/>
    <xdr:sp macro="" textlink="">
      <xdr:nvSpPr>
        <xdr:cNvPr id="144" name="テキスト ボックス 143"/>
        <xdr:cNvSpPr txBox="1"/>
      </xdr:nvSpPr>
      <xdr:spPr>
        <a:xfrm>
          <a:off x="1752111" y="987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18038</xdr:rowOff>
    </xdr:from>
    <xdr:to>
      <xdr:col>6</xdr:col>
      <xdr:colOff>38100</xdr:colOff>
      <xdr:row>57</xdr:row>
      <xdr:rowOff>119638</xdr:rowOff>
    </xdr:to>
    <xdr:sp macro="" textlink="">
      <xdr:nvSpPr>
        <xdr:cNvPr id="145" name="楕円 144"/>
        <xdr:cNvSpPr/>
      </xdr:nvSpPr>
      <xdr:spPr>
        <a:xfrm>
          <a:off x="1079500" y="979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110765</xdr:rowOff>
    </xdr:from>
    <xdr:ext cx="534377" cy="259045"/>
    <xdr:sp macro="" textlink="">
      <xdr:nvSpPr>
        <xdr:cNvPr id="146" name="テキスト ボックス 145"/>
        <xdr:cNvSpPr txBox="1"/>
      </xdr:nvSpPr>
      <xdr:spPr>
        <a:xfrm>
          <a:off x="863111" y="988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60871</xdr:rowOff>
    </xdr:from>
    <xdr:to>
      <xdr:col>24</xdr:col>
      <xdr:colOff>63500</xdr:colOff>
      <xdr:row>75</xdr:row>
      <xdr:rowOff>140790</xdr:rowOff>
    </xdr:to>
    <xdr:cxnSp macro="">
      <xdr:nvCxnSpPr>
        <xdr:cNvPr id="176" name="直線コネクタ 175"/>
        <xdr:cNvCxnSpPr/>
      </xdr:nvCxnSpPr>
      <xdr:spPr>
        <a:xfrm flipV="1">
          <a:off x="3797300" y="12748171"/>
          <a:ext cx="838200" cy="25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118432</xdr:rowOff>
    </xdr:from>
    <xdr:to>
      <xdr:col>19</xdr:col>
      <xdr:colOff>177800</xdr:colOff>
      <xdr:row>75</xdr:row>
      <xdr:rowOff>140790</xdr:rowOff>
    </xdr:to>
    <xdr:cxnSp macro="">
      <xdr:nvCxnSpPr>
        <xdr:cNvPr id="179" name="直線コネクタ 178"/>
        <xdr:cNvCxnSpPr/>
      </xdr:nvCxnSpPr>
      <xdr:spPr>
        <a:xfrm>
          <a:off x="2908300" y="12977182"/>
          <a:ext cx="889000" cy="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34965</xdr:rowOff>
    </xdr:from>
    <xdr:ext cx="599010" cy="259045"/>
    <xdr:sp macro="" textlink="">
      <xdr:nvSpPr>
        <xdr:cNvPr id="181" name="テキスト ボックス 180"/>
        <xdr:cNvSpPr txBox="1"/>
      </xdr:nvSpPr>
      <xdr:spPr>
        <a:xfrm>
          <a:off x="3497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118432</xdr:rowOff>
    </xdr:from>
    <xdr:to>
      <xdr:col>15</xdr:col>
      <xdr:colOff>50800</xdr:colOff>
      <xdr:row>75</xdr:row>
      <xdr:rowOff>163269</xdr:rowOff>
    </xdr:to>
    <xdr:cxnSp macro="">
      <xdr:nvCxnSpPr>
        <xdr:cNvPr id="182" name="直線コネクタ 181"/>
        <xdr:cNvCxnSpPr/>
      </xdr:nvCxnSpPr>
      <xdr:spPr>
        <a:xfrm flipV="1">
          <a:off x="2019300" y="12977182"/>
          <a:ext cx="889000" cy="4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44649</xdr:rowOff>
    </xdr:from>
    <xdr:ext cx="599010" cy="259045"/>
    <xdr:sp macro="" textlink="">
      <xdr:nvSpPr>
        <xdr:cNvPr id="184" name="テキスト ボックス 183"/>
        <xdr:cNvSpPr txBox="1"/>
      </xdr:nvSpPr>
      <xdr:spPr>
        <a:xfrm>
          <a:off x="2608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163269</xdr:rowOff>
    </xdr:from>
    <xdr:to>
      <xdr:col>10</xdr:col>
      <xdr:colOff>114300</xdr:colOff>
      <xdr:row>76</xdr:row>
      <xdr:rowOff>82566</xdr:rowOff>
    </xdr:to>
    <xdr:cxnSp macro="">
      <xdr:nvCxnSpPr>
        <xdr:cNvPr id="185" name="直線コネクタ 184"/>
        <xdr:cNvCxnSpPr/>
      </xdr:nvCxnSpPr>
      <xdr:spPr>
        <a:xfrm flipV="1">
          <a:off x="1130300" y="13022019"/>
          <a:ext cx="889000" cy="9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79168</xdr:rowOff>
    </xdr:from>
    <xdr:ext cx="599010" cy="259045"/>
    <xdr:sp macro="" textlink="">
      <xdr:nvSpPr>
        <xdr:cNvPr id="187" name="テキスト ボックス 186"/>
        <xdr:cNvSpPr txBox="1"/>
      </xdr:nvSpPr>
      <xdr:spPr>
        <a:xfrm>
          <a:off x="1719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72249</xdr:rowOff>
    </xdr:from>
    <xdr:ext cx="599010" cy="259045"/>
    <xdr:sp macro="" textlink="">
      <xdr:nvSpPr>
        <xdr:cNvPr id="189" name="テキスト ボックス 188"/>
        <xdr:cNvSpPr txBox="1"/>
      </xdr:nvSpPr>
      <xdr:spPr>
        <a:xfrm>
          <a:off x="830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10071</xdr:rowOff>
    </xdr:from>
    <xdr:to>
      <xdr:col>24</xdr:col>
      <xdr:colOff>114300</xdr:colOff>
      <xdr:row>74</xdr:row>
      <xdr:rowOff>111671</xdr:rowOff>
    </xdr:to>
    <xdr:sp macro="" textlink="">
      <xdr:nvSpPr>
        <xdr:cNvPr id="195" name="楕円 194"/>
        <xdr:cNvSpPr/>
      </xdr:nvSpPr>
      <xdr:spPr>
        <a:xfrm>
          <a:off x="4584700" y="126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32948</xdr:rowOff>
    </xdr:from>
    <xdr:ext cx="599010" cy="259045"/>
    <xdr:sp macro="" textlink="">
      <xdr:nvSpPr>
        <xdr:cNvPr id="196" name="民生費該当値テキスト"/>
        <xdr:cNvSpPr txBox="1"/>
      </xdr:nvSpPr>
      <xdr:spPr>
        <a:xfrm>
          <a:off x="4686300" y="1254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89990</xdr:rowOff>
    </xdr:from>
    <xdr:to>
      <xdr:col>20</xdr:col>
      <xdr:colOff>38100</xdr:colOff>
      <xdr:row>76</xdr:row>
      <xdr:rowOff>20140</xdr:rowOff>
    </xdr:to>
    <xdr:sp macro="" textlink="">
      <xdr:nvSpPr>
        <xdr:cNvPr id="197" name="楕円 196"/>
        <xdr:cNvSpPr/>
      </xdr:nvSpPr>
      <xdr:spPr>
        <a:xfrm>
          <a:off x="3746500" y="129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36667</xdr:rowOff>
    </xdr:from>
    <xdr:ext cx="599010" cy="259045"/>
    <xdr:sp macro="" textlink="">
      <xdr:nvSpPr>
        <xdr:cNvPr id="198" name="テキスト ボックス 197"/>
        <xdr:cNvSpPr txBox="1"/>
      </xdr:nvSpPr>
      <xdr:spPr>
        <a:xfrm>
          <a:off x="3497795" y="1272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67632</xdr:rowOff>
    </xdr:from>
    <xdr:to>
      <xdr:col>15</xdr:col>
      <xdr:colOff>101600</xdr:colOff>
      <xdr:row>75</xdr:row>
      <xdr:rowOff>169233</xdr:rowOff>
    </xdr:to>
    <xdr:sp macro="" textlink="">
      <xdr:nvSpPr>
        <xdr:cNvPr id="199" name="楕円 198"/>
        <xdr:cNvSpPr/>
      </xdr:nvSpPr>
      <xdr:spPr>
        <a:xfrm>
          <a:off x="2857500" y="129263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14309</xdr:rowOff>
    </xdr:from>
    <xdr:ext cx="599010" cy="259045"/>
    <xdr:sp macro="" textlink="">
      <xdr:nvSpPr>
        <xdr:cNvPr id="200" name="テキスト ボックス 199"/>
        <xdr:cNvSpPr txBox="1"/>
      </xdr:nvSpPr>
      <xdr:spPr>
        <a:xfrm>
          <a:off x="2608795" y="1270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112468</xdr:rowOff>
    </xdr:from>
    <xdr:to>
      <xdr:col>10</xdr:col>
      <xdr:colOff>165100</xdr:colOff>
      <xdr:row>76</xdr:row>
      <xdr:rowOff>42618</xdr:rowOff>
    </xdr:to>
    <xdr:sp macro="" textlink="">
      <xdr:nvSpPr>
        <xdr:cNvPr id="201" name="楕円 200"/>
        <xdr:cNvSpPr/>
      </xdr:nvSpPr>
      <xdr:spPr>
        <a:xfrm>
          <a:off x="1968500" y="129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59145</xdr:rowOff>
    </xdr:from>
    <xdr:ext cx="599010" cy="259045"/>
    <xdr:sp macro="" textlink="">
      <xdr:nvSpPr>
        <xdr:cNvPr id="202" name="テキスト ボックス 201"/>
        <xdr:cNvSpPr txBox="1"/>
      </xdr:nvSpPr>
      <xdr:spPr>
        <a:xfrm>
          <a:off x="1719795" y="1274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31766</xdr:rowOff>
    </xdr:from>
    <xdr:to>
      <xdr:col>6</xdr:col>
      <xdr:colOff>38100</xdr:colOff>
      <xdr:row>76</xdr:row>
      <xdr:rowOff>133366</xdr:rowOff>
    </xdr:to>
    <xdr:sp macro="" textlink="">
      <xdr:nvSpPr>
        <xdr:cNvPr id="203" name="楕円 202"/>
        <xdr:cNvSpPr/>
      </xdr:nvSpPr>
      <xdr:spPr>
        <a:xfrm>
          <a:off x="1079500" y="130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149893</xdr:rowOff>
    </xdr:from>
    <xdr:ext cx="599010" cy="259045"/>
    <xdr:sp macro="" textlink="">
      <xdr:nvSpPr>
        <xdr:cNvPr id="204" name="テキスト ボックス 203"/>
        <xdr:cNvSpPr txBox="1"/>
      </xdr:nvSpPr>
      <xdr:spPr>
        <a:xfrm>
          <a:off x="830795" y="1283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149831</xdr:rowOff>
    </xdr:from>
    <xdr:to>
      <xdr:col>24</xdr:col>
      <xdr:colOff>62865</xdr:colOff>
      <xdr:row>97</xdr:row>
      <xdr:rowOff>163283</xdr:rowOff>
    </xdr:to>
    <xdr:cxnSp macro="">
      <xdr:nvCxnSpPr>
        <xdr:cNvPr id="226" name="直線コネクタ 225"/>
        <xdr:cNvCxnSpPr/>
      </xdr:nvCxnSpPr>
      <xdr:spPr>
        <a:xfrm flipV="1">
          <a:off x="4633595" y="16266131"/>
          <a:ext cx="1270" cy="52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167110</xdr:rowOff>
    </xdr:from>
    <xdr:ext cx="534377" cy="259045"/>
    <xdr:sp macro="" textlink="">
      <xdr:nvSpPr>
        <xdr:cNvPr id="227" name="衛生費最小値テキスト"/>
        <xdr:cNvSpPr txBox="1"/>
      </xdr:nvSpPr>
      <xdr:spPr>
        <a:xfrm>
          <a:off x="4686300" y="1679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163283</xdr:rowOff>
    </xdr:from>
    <xdr:to>
      <xdr:col>24</xdr:col>
      <xdr:colOff>152400</xdr:colOff>
      <xdr:row>97</xdr:row>
      <xdr:rowOff>163283</xdr:rowOff>
    </xdr:to>
    <xdr:cxnSp macro="">
      <xdr:nvCxnSpPr>
        <xdr:cNvPr id="228" name="直線コネクタ 227"/>
        <xdr:cNvCxnSpPr/>
      </xdr:nvCxnSpPr>
      <xdr:spPr>
        <a:xfrm>
          <a:off x="4546600" y="167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96508</xdr:rowOff>
    </xdr:from>
    <xdr:ext cx="599010" cy="259045"/>
    <xdr:sp macro="" textlink="">
      <xdr:nvSpPr>
        <xdr:cNvPr id="229" name="衛生費最大値テキスト"/>
        <xdr:cNvSpPr txBox="1"/>
      </xdr:nvSpPr>
      <xdr:spPr>
        <a:xfrm>
          <a:off x="4686300" y="1604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149831</xdr:rowOff>
    </xdr:from>
    <xdr:to>
      <xdr:col>24</xdr:col>
      <xdr:colOff>152400</xdr:colOff>
      <xdr:row>94</xdr:row>
      <xdr:rowOff>149831</xdr:rowOff>
    </xdr:to>
    <xdr:cxnSp macro="">
      <xdr:nvCxnSpPr>
        <xdr:cNvPr id="230" name="直線コネクタ 229"/>
        <xdr:cNvCxnSpPr/>
      </xdr:nvCxnSpPr>
      <xdr:spPr>
        <a:xfrm>
          <a:off x="4546600" y="162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11117</xdr:rowOff>
    </xdr:from>
    <xdr:to>
      <xdr:col>24</xdr:col>
      <xdr:colOff>63500</xdr:colOff>
      <xdr:row>96</xdr:row>
      <xdr:rowOff>123986</xdr:rowOff>
    </xdr:to>
    <xdr:cxnSp macro="">
      <xdr:nvCxnSpPr>
        <xdr:cNvPr id="231" name="直線コネクタ 230"/>
        <xdr:cNvCxnSpPr/>
      </xdr:nvCxnSpPr>
      <xdr:spPr>
        <a:xfrm>
          <a:off x="3797300" y="15784517"/>
          <a:ext cx="838200" cy="79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136743</xdr:rowOff>
    </xdr:from>
    <xdr:ext cx="534377" cy="259045"/>
    <xdr:sp macro="" textlink="">
      <xdr:nvSpPr>
        <xdr:cNvPr id="232" name="衛生費平均値テキスト"/>
        <xdr:cNvSpPr txBox="1"/>
      </xdr:nvSpPr>
      <xdr:spPr>
        <a:xfrm>
          <a:off x="4686300" y="1659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158316</xdr:rowOff>
    </xdr:from>
    <xdr:to>
      <xdr:col>24</xdr:col>
      <xdr:colOff>114300</xdr:colOff>
      <xdr:row>97</xdr:row>
      <xdr:rowOff>88466</xdr:rowOff>
    </xdr:to>
    <xdr:sp macro="" textlink="">
      <xdr:nvSpPr>
        <xdr:cNvPr id="233" name="フローチャート: 判断 232"/>
        <xdr:cNvSpPr/>
      </xdr:nvSpPr>
      <xdr:spPr>
        <a:xfrm>
          <a:off x="4584700" y="166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11117</xdr:rowOff>
    </xdr:from>
    <xdr:to>
      <xdr:col>19</xdr:col>
      <xdr:colOff>177800</xdr:colOff>
      <xdr:row>93</xdr:row>
      <xdr:rowOff>95758</xdr:rowOff>
    </xdr:to>
    <xdr:cxnSp macro="">
      <xdr:nvCxnSpPr>
        <xdr:cNvPr id="234" name="直線コネクタ 233"/>
        <xdr:cNvCxnSpPr/>
      </xdr:nvCxnSpPr>
      <xdr:spPr>
        <a:xfrm flipV="1">
          <a:off x="2908300" y="15784517"/>
          <a:ext cx="889000" cy="25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24842</xdr:rowOff>
    </xdr:from>
    <xdr:to>
      <xdr:col>20</xdr:col>
      <xdr:colOff>38100</xdr:colOff>
      <xdr:row>97</xdr:row>
      <xdr:rowOff>126442</xdr:rowOff>
    </xdr:to>
    <xdr:sp macro="" textlink="">
      <xdr:nvSpPr>
        <xdr:cNvPr id="235" name="フローチャート: 判断 234"/>
        <xdr:cNvSpPr/>
      </xdr:nvSpPr>
      <xdr:spPr>
        <a:xfrm>
          <a:off x="37465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117569</xdr:rowOff>
    </xdr:from>
    <xdr:ext cx="534377" cy="259045"/>
    <xdr:sp macro="" textlink="">
      <xdr:nvSpPr>
        <xdr:cNvPr id="236" name="テキスト ボックス 235"/>
        <xdr:cNvSpPr txBox="1"/>
      </xdr:nvSpPr>
      <xdr:spPr>
        <a:xfrm>
          <a:off x="3530111" y="167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95758</xdr:rowOff>
    </xdr:from>
    <xdr:to>
      <xdr:col>15</xdr:col>
      <xdr:colOff>50800</xdr:colOff>
      <xdr:row>97</xdr:row>
      <xdr:rowOff>37013</xdr:rowOff>
    </xdr:to>
    <xdr:cxnSp macro="">
      <xdr:nvCxnSpPr>
        <xdr:cNvPr id="237" name="直線コネクタ 236"/>
        <xdr:cNvCxnSpPr/>
      </xdr:nvCxnSpPr>
      <xdr:spPr>
        <a:xfrm flipV="1">
          <a:off x="2019300" y="16040608"/>
          <a:ext cx="889000" cy="62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35623</xdr:rowOff>
    </xdr:from>
    <xdr:to>
      <xdr:col>15</xdr:col>
      <xdr:colOff>101600</xdr:colOff>
      <xdr:row>97</xdr:row>
      <xdr:rowOff>137223</xdr:rowOff>
    </xdr:to>
    <xdr:sp macro="" textlink="">
      <xdr:nvSpPr>
        <xdr:cNvPr id="238" name="フローチャート: 判断 237"/>
        <xdr:cNvSpPr/>
      </xdr:nvSpPr>
      <xdr:spPr>
        <a:xfrm>
          <a:off x="2857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128350</xdr:rowOff>
    </xdr:from>
    <xdr:ext cx="534377" cy="259045"/>
    <xdr:sp macro="" textlink="">
      <xdr:nvSpPr>
        <xdr:cNvPr id="239" name="テキスト ボックス 238"/>
        <xdr:cNvSpPr txBox="1"/>
      </xdr:nvSpPr>
      <xdr:spPr>
        <a:xfrm>
          <a:off x="2641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37013</xdr:rowOff>
    </xdr:from>
    <xdr:to>
      <xdr:col>10</xdr:col>
      <xdr:colOff>114300</xdr:colOff>
      <xdr:row>97</xdr:row>
      <xdr:rowOff>68052</xdr:rowOff>
    </xdr:to>
    <xdr:cxnSp macro="">
      <xdr:nvCxnSpPr>
        <xdr:cNvPr id="240" name="直線コネクタ 239"/>
        <xdr:cNvCxnSpPr/>
      </xdr:nvCxnSpPr>
      <xdr:spPr>
        <a:xfrm flipV="1">
          <a:off x="1130300" y="16667663"/>
          <a:ext cx="889000" cy="3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46312</xdr:rowOff>
    </xdr:from>
    <xdr:to>
      <xdr:col>10</xdr:col>
      <xdr:colOff>165100</xdr:colOff>
      <xdr:row>97</xdr:row>
      <xdr:rowOff>147912</xdr:rowOff>
    </xdr:to>
    <xdr:sp macro="" textlink="">
      <xdr:nvSpPr>
        <xdr:cNvPr id="241" name="フローチャート: 判断 240"/>
        <xdr:cNvSpPr/>
      </xdr:nvSpPr>
      <xdr:spPr>
        <a:xfrm>
          <a:off x="1968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139039</xdr:rowOff>
    </xdr:from>
    <xdr:ext cx="534377" cy="259045"/>
    <xdr:sp macro="" textlink="">
      <xdr:nvSpPr>
        <xdr:cNvPr id="242" name="テキスト ボックス 241"/>
        <xdr:cNvSpPr txBox="1"/>
      </xdr:nvSpPr>
      <xdr:spPr>
        <a:xfrm>
          <a:off x="1752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47185</xdr:rowOff>
    </xdr:from>
    <xdr:to>
      <xdr:col>6</xdr:col>
      <xdr:colOff>38100</xdr:colOff>
      <xdr:row>97</xdr:row>
      <xdr:rowOff>148785</xdr:rowOff>
    </xdr:to>
    <xdr:sp macro="" textlink="">
      <xdr:nvSpPr>
        <xdr:cNvPr id="243" name="フローチャート: 判断 242"/>
        <xdr:cNvSpPr/>
      </xdr:nvSpPr>
      <xdr:spPr>
        <a:xfrm>
          <a:off x="1079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139912</xdr:rowOff>
    </xdr:from>
    <xdr:ext cx="534377" cy="259045"/>
    <xdr:sp macro="" textlink="">
      <xdr:nvSpPr>
        <xdr:cNvPr id="244" name="テキスト ボックス 243"/>
        <xdr:cNvSpPr txBox="1"/>
      </xdr:nvSpPr>
      <xdr:spPr>
        <a:xfrm>
          <a:off x="863111" y="167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73186</xdr:rowOff>
    </xdr:from>
    <xdr:to>
      <xdr:col>24</xdr:col>
      <xdr:colOff>114300</xdr:colOff>
      <xdr:row>97</xdr:row>
      <xdr:rowOff>3336</xdr:rowOff>
    </xdr:to>
    <xdr:sp macro="" textlink="">
      <xdr:nvSpPr>
        <xdr:cNvPr id="250" name="楕円 249"/>
        <xdr:cNvSpPr/>
      </xdr:nvSpPr>
      <xdr:spPr>
        <a:xfrm>
          <a:off x="4584700" y="1653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96063</xdr:rowOff>
    </xdr:from>
    <xdr:ext cx="534377" cy="259045"/>
    <xdr:sp macro="" textlink="">
      <xdr:nvSpPr>
        <xdr:cNvPr id="251" name="衛生費該当値テキスト"/>
        <xdr:cNvSpPr txBox="1"/>
      </xdr:nvSpPr>
      <xdr:spPr>
        <a:xfrm>
          <a:off x="4686300" y="1638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131767</xdr:rowOff>
    </xdr:from>
    <xdr:to>
      <xdr:col>20</xdr:col>
      <xdr:colOff>38100</xdr:colOff>
      <xdr:row>92</xdr:row>
      <xdr:rowOff>61917</xdr:rowOff>
    </xdr:to>
    <xdr:sp macro="" textlink="">
      <xdr:nvSpPr>
        <xdr:cNvPr id="252" name="楕円 251"/>
        <xdr:cNvSpPr/>
      </xdr:nvSpPr>
      <xdr:spPr>
        <a:xfrm>
          <a:off x="3746500" y="157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78444</xdr:rowOff>
    </xdr:from>
    <xdr:ext cx="599010" cy="259045"/>
    <xdr:sp macro="" textlink="">
      <xdr:nvSpPr>
        <xdr:cNvPr id="253" name="テキスト ボックス 252"/>
        <xdr:cNvSpPr txBox="1"/>
      </xdr:nvSpPr>
      <xdr:spPr>
        <a:xfrm>
          <a:off x="3497795" y="1550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44958</xdr:rowOff>
    </xdr:from>
    <xdr:to>
      <xdr:col>15</xdr:col>
      <xdr:colOff>101600</xdr:colOff>
      <xdr:row>93</xdr:row>
      <xdr:rowOff>146558</xdr:rowOff>
    </xdr:to>
    <xdr:sp macro="" textlink="">
      <xdr:nvSpPr>
        <xdr:cNvPr id="254" name="楕円 253"/>
        <xdr:cNvSpPr/>
      </xdr:nvSpPr>
      <xdr:spPr>
        <a:xfrm>
          <a:off x="2857500" y="159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163085</xdr:rowOff>
    </xdr:from>
    <xdr:ext cx="599010" cy="259045"/>
    <xdr:sp macro="" textlink="">
      <xdr:nvSpPr>
        <xdr:cNvPr id="255" name="テキスト ボックス 254"/>
        <xdr:cNvSpPr txBox="1"/>
      </xdr:nvSpPr>
      <xdr:spPr>
        <a:xfrm>
          <a:off x="2608795" y="1576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157663</xdr:rowOff>
    </xdr:from>
    <xdr:to>
      <xdr:col>10</xdr:col>
      <xdr:colOff>165100</xdr:colOff>
      <xdr:row>97</xdr:row>
      <xdr:rowOff>87813</xdr:rowOff>
    </xdr:to>
    <xdr:sp macro="" textlink="">
      <xdr:nvSpPr>
        <xdr:cNvPr id="256" name="楕円 255"/>
        <xdr:cNvSpPr/>
      </xdr:nvSpPr>
      <xdr:spPr>
        <a:xfrm>
          <a:off x="1968500" y="166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104340</xdr:rowOff>
    </xdr:from>
    <xdr:ext cx="534377" cy="259045"/>
    <xdr:sp macro="" textlink="">
      <xdr:nvSpPr>
        <xdr:cNvPr id="257" name="テキスト ボックス 256"/>
        <xdr:cNvSpPr txBox="1"/>
      </xdr:nvSpPr>
      <xdr:spPr>
        <a:xfrm>
          <a:off x="1752111" y="1639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17252</xdr:rowOff>
    </xdr:from>
    <xdr:to>
      <xdr:col>6</xdr:col>
      <xdr:colOff>38100</xdr:colOff>
      <xdr:row>97</xdr:row>
      <xdr:rowOff>118852</xdr:rowOff>
    </xdr:to>
    <xdr:sp macro="" textlink="">
      <xdr:nvSpPr>
        <xdr:cNvPr id="258" name="楕円 257"/>
        <xdr:cNvSpPr/>
      </xdr:nvSpPr>
      <xdr:spPr>
        <a:xfrm>
          <a:off x="1079500" y="166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135379</xdr:rowOff>
    </xdr:from>
    <xdr:ext cx="534377" cy="259045"/>
    <xdr:sp macro="" textlink="">
      <xdr:nvSpPr>
        <xdr:cNvPr id="259" name="テキスト ボックス 258"/>
        <xdr:cNvSpPr txBox="1"/>
      </xdr:nvSpPr>
      <xdr:spPr>
        <a:xfrm>
          <a:off x="863111" y="1642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1" name="直線コネクタ 280"/>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4" name="労働費最大値テキスト"/>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5" name="直線コネクタ 284"/>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37744</xdr:rowOff>
    </xdr:from>
    <xdr:to>
      <xdr:col>55</xdr:col>
      <xdr:colOff>0</xdr:colOff>
      <xdr:row>36</xdr:row>
      <xdr:rowOff>51003</xdr:rowOff>
    </xdr:to>
    <xdr:cxnSp macro="">
      <xdr:nvCxnSpPr>
        <xdr:cNvPr id="286" name="直線コネクタ 285"/>
        <xdr:cNvCxnSpPr/>
      </xdr:nvCxnSpPr>
      <xdr:spPr>
        <a:xfrm flipV="1">
          <a:off x="9639300" y="6209944"/>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87" name="労働費平均値テキスト"/>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88" name="フローチャート: 判断 287"/>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51003</xdr:rowOff>
    </xdr:from>
    <xdr:to>
      <xdr:col>50</xdr:col>
      <xdr:colOff>114300</xdr:colOff>
      <xdr:row>36</xdr:row>
      <xdr:rowOff>63348</xdr:rowOff>
    </xdr:to>
    <xdr:cxnSp macro="">
      <xdr:nvCxnSpPr>
        <xdr:cNvPr id="289" name="直線コネクタ 288"/>
        <xdr:cNvCxnSpPr/>
      </xdr:nvCxnSpPr>
      <xdr:spPr>
        <a:xfrm flipV="1">
          <a:off x="8750300" y="6223203"/>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0" name="フローチャート: 判断 289"/>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32580</xdr:rowOff>
    </xdr:from>
    <xdr:ext cx="378565" cy="259045"/>
    <xdr:sp macro="" textlink="">
      <xdr:nvSpPr>
        <xdr:cNvPr id="291" name="テキスト ボックス 290"/>
        <xdr:cNvSpPr txBox="1"/>
      </xdr:nvSpPr>
      <xdr:spPr>
        <a:xfrm>
          <a:off x="9450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63348</xdr:rowOff>
    </xdr:from>
    <xdr:to>
      <xdr:col>45</xdr:col>
      <xdr:colOff>177800</xdr:colOff>
      <xdr:row>36</xdr:row>
      <xdr:rowOff>73406</xdr:rowOff>
    </xdr:to>
    <xdr:cxnSp macro="">
      <xdr:nvCxnSpPr>
        <xdr:cNvPr id="292" name="直線コネクタ 291"/>
        <xdr:cNvCxnSpPr/>
      </xdr:nvCxnSpPr>
      <xdr:spPr>
        <a:xfrm flipV="1">
          <a:off x="7861300" y="623554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3" name="フローチャート: 判断 292"/>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22064</xdr:rowOff>
    </xdr:from>
    <xdr:ext cx="378565" cy="259045"/>
    <xdr:sp macro="" textlink="">
      <xdr:nvSpPr>
        <xdr:cNvPr id="294" name="テキスト ボックス 293"/>
        <xdr:cNvSpPr txBox="1"/>
      </xdr:nvSpPr>
      <xdr:spPr>
        <a:xfrm>
          <a:off x="8561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73406</xdr:rowOff>
    </xdr:from>
    <xdr:to>
      <xdr:col>41</xdr:col>
      <xdr:colOff>50800</xdr:colOff>
      <xdr:row>36</xdr:row>
      <xdr:rowOff>139700</xdr:rowOff>
    </xdr:to>
    <xdr:cxnSp macro="">
      <xdr:nvCxnSpPr>
        <xdr:cNvPr id="295" name="直線コネクタ 294"/>
        <xdr:cNvCxnSpPr/>
      </xdr:nvCxnSpPr>
      <xdr:spPr>
        <a:xfrm flipV="1">
          <a:off x="6972300" y="624560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6" name="フローチャート: 判断 295"/>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28922</xdr:rowOff>
    </xdr:from>
    <xdr:ext cx="378565" cy="259045"/>
    <xdr:sp macro="" textlink="">
      <xdr:nvSpPr>
        <xdr:cNvPr id="297" name="テキスト ボックス 296"/>
        <xdr:cNvSpPr txBox="1"/>
      </xdr:nvSpPr>
      <xdr:spPr>
        <a:xfrm>
          <a:off x="7672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298" name="フローチャート: 判断 297"/>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299" name="テキスト ボックス 298"/>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158394</xdr:rowOff>
    </xdr:from>
    <xdr:to>
      <xdr:col>55</xdr:col>
      <xdr:colOff>50800</xdr:colOff>
      <xdr:row>36</xdr:row>
      <xdr:rowOff>88544</xdr:rowOff>
    </xdr:to>
    <xdr:sp macro="" textlink="">
      <xdr:nvSpPr>
        <xdr:cNvPr id="305" name="楕円 304"/>
        <xdr:cNvSpPr/>
      </xdr:nvSpPr>
      <xdr:spPr>
        <a:xfrm>
          <a:off x="10426700" y="61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9821</xdr:rowOff>
    </xdr:from>
    <xdr:ext cx="378565" cy="259045"/>
    <xdr:sp macro="" textlink="">
      <xdr:nvSpPr>
        <xdr:cNvPr id="306" name="労働費該当値テキスト"/>
        <xdr:cNvSpPr txBox="1"/>
      </xdr:nvSpPr>
      <xdr:spPr>
        <a:xfrm>
          <a:off x="10528300" y="6010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203</xdr:rowOff>
    </xdr:from>
    <xdr:to>
      <xdr:col>50</xdr:col>
      <xdr:colOff>165100</xdr:colOff>
      <xdr:row>36</xdr:row>
      <xdr:rowOff>101803</xdr:rowOff>
    </xdr:to>
    <xdr:sp macro="" textlink="">
      <xdr:nvSpPr>
        <xdr:cNvPr id="307" name="楕円 306"/>
        <xdr:cNvSpPr/>
      </xdr:nvSpPr>
      <xdr:spPr>
        <a:xfrm>
          <a:off x="9588500" y="61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118330</xdr:rowOff>
    </xdr:from>
    <xdr:ext cx="378565" cy="259045"/>
    <xdr:sp macro="" textlink="">
      <xdr:nvSpPr>
        <xdr:cNvPr id="308" name="テキスト ボックス 307"/>
        <xdr:cNvSpPr txBox="1"/>
      </xdr:nvSpPr>
      <xdr:spPr>
        <a:xfrm>
          <a:off x="9450017" y="5947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12548</xdr:rowOff>
    </xdr:from>
    <xdr:to>
      <xdr:col>46</xdr:col>
      <xdr:colOff>38100</xdr:colOff>
      <xdr:row>36</xdr:row>
      <xdr:rowOff>114148</xdr:rowOff>
    </xdr:to>
    <xdr:sp macro="" textlink="">
      <xdr:nvSpPr>
        <xdr:cNvPr id="309" name="楕円 308"/>
        <xdr:cNvSpPr/>
      </xdr:nvSpPr>
      <xdr:spPr>
        <a:xfrm>
          <a:off x="8699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130675</xdr:rowOff>
    </xdr:from>
    <xdr:ext cx="378565" cy="259045"/>
    <xdr:sp macro="" textlink="">
      <xdr:nvSpPr>
        <xdr:cNvPr id="310" name="テキスト ボックス 309"/>
        <xdr:cNvSpPr txBox="1"/>
      </xdr:nvSpPr>
      <xdr:spPr>
        <a:xfrm>
          <a:off x="8561017" y="5959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22606</xdr:rowOff>
    </xdr:from>
    <xdr:to>
      <xdr:col>41</xdr:col>
      <xdr:colOff>101600</xdr:colOff>
      <xdr:row>36</xdr:row>
      <xdr:rowOff>124206</xdr:rowOff>
    </xdr:to>
    <xdr:sp macro="" textlink="">
      <xdr:nvSpPr>
        <xdr:cNvPr id="311" name="楕円 310"/>
        <xdr:cNvSpPr/>
      </xdr:nvSpPr>
      <xdr:spPr>
        <a:xfrm>
          <a:off x="7810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140733</xdr:rowOff>
    </xdr:from>
    <xdr:ext cx="378565" cy="259045"/>
    <xdr:sp macro="" textlink="">
      <xdr:nvSpPr>
        <xdr:cNvPr id="312" name="テキスト ボックス 311"/>
        <xdr:cNvSpPr txBox="1"/>
      </xdr:nvSpPr>
      <xdr:spPr>
        <a:xfrm>
          <a:off x="7672017" y="5970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88900</xdr:rowOff>
    </xdr:from>
    <xdr:to>
      <xdr:col>36</xdr:col>
      <xdr:colOff>165100</xdr:colOff>
      <xdr:row>37</xdr:row>
      <xdr:rowOff>19050</xdr:rowOff>
    </xdr:to>
    <xdr:sp macro="" textlink="">
      <xdr:nvSpPr>
        <xdr:cNvPr id="313" name="楕円 312"/>
        <xdr:cNvSpPr/>
      </xdr:nvSpPr>
      <xdr:spPr>
        <a:xfrm>
          <a:off x="6921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35577</xdr:rowOff>
    </xdr:from>
    <xdr:ext cx="378565" cy="259045"/>
    <xdr:sp macro="" textlink="">
      <xdr:nvSpPr>
        <xdr:cNvPr id="314" name="テキスト ボックス 313"/>
        <xdr:cNvSpPr txBox="1"/>
      </xdr:nvSpPr>
      <xdr:spPr>
        <a:xfrm>
          <a:off x="67830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0" name="直線コネクタ 339"/>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1" name="農林水産業費最小値テキスト"/>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2" name="直線コネクタ 341"/>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3" name="農林水産業費最大値テキスト"/>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4" name="直線コネクタ 343"/>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57927</xdr:rowOff>
    </xdr:from>
    <xdr:to>
      <xdr:col>55</xdr:col>
      <xdr:colOff>0</xdr:colOff>
      <xdr:row>55</xdr:row>
      <xdr:rowOff>144576</xdr:rowOff>
    </xdr:to>
    <xdr:cxnSp macro="">
      <xdr:nvCxnSpPr>
        <xdr:cNvPr id="345" name="直線コネクタ 344"/>
        <xdr:cNvCxnSpPr/>
      </xdr:nvCxnSpPr>
      <xdr:spPr>
        <a:xfrm>
          <a:off x="9639300" y="8801877"/>
          <a:ext cx="838200" cy="77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119219</xdr:rowOff>
    </xdr:from>
    <xdr:ext cx="534377" cy="259045"/>
    <xdr:sp macro="" textlink="">
      <xdr:nvSpPr>
        <xdr:cNvPr id="346" name="農林水産業費平均値テキスト"/>
        <xdr:cNvSpPr txBox="1"/>
      </xdr:nvSpPr>
      <xdr:spPr>
        <a:xfrm>
          <a:off x="10528300" y="972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47" name="フローチャート: 判断 346"/>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57927</xdr:rowOff>
    </xdr:from>
    <xdr:to>
      <xdr:col>50</xdr:col>
      <xdr:colOff>114300</xdr:colOff>
      <xdr:row>55</xdr:row>
      <xdr:rowOff>129326</xdr:rowOff>
    </xdr:to>
    <xdr:cxnSp macro="">
      <xdr:nvCxnSpPr>
        <xdr:cNvPr id="348" name="直線コネクタ 347"/>
        <xdr:cNvCxnSpPr/>
      </xdr:nvCxnSpPr>
      <xdr:spPr>
        <a:xfrm flipV="1">
          <a:off x="8750300" y="8801877"/>
          <a:ext cx="889000" cy="7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49" name="フローチャート: 判断 348"/>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0" name="テキスト ボックス 349"/>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129326</xdr:rowOff>
    </xdr:from>
    <xdr:to>
      <xdr:col>45</xdr:col>
      <xdr:colOff>177800</xdr:colOff>
      <xdr:row>56</xdr:row>
      <xdr:rowOff>100838</xdr:rowOff>
    </xdr:to>
    <xdr:cxnSp macro="">
      <xdr:nvCxnSpPr>
        <xdr:cNvPr id="351" name="直線コネクタ 350"/>
        <xdr:cNvCxnSpPr/>
      </xdr:nvCxnSpPr>
      <xdr:spPr>
        <a:xfrm flipV="1">
          <a:off x="7861300" y="9559076"/>
          <a:ext cx="889000" cy="14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2" name="フローチャート: 判断 351"/>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69787</xdr:rowOff>
    </xdr:from>
    <xdr:ext cx="534377" cy="259045"/>
    <xdr:sp macro="" textlink="">
      <xdr:nvSpPr>
        <xdr:cNvPr id="353" name="テキスト ボックス 352"/>
        <xdr:cNvSpPr txBox="1"/>
      </xdr:nvSpPr>
      <xdr:spPr>
        <a:xfrm>
          <a:off x="8483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100838</xdr:rowOff>
    </xdr:from>
    <xdr:to>
      <xdr:col>41</xdr:col>
      <xdr:colOff>50800</xdr:colOff>
      <xdr:row>56</xdr:row>
      <xdr:rowOff>129707</xdr:rowOff>
    </xdr:to>
    <xdr:cxnSp macro="">
      <xdr:nvCxnSpPr>
        <xdr:cNvPr id="354" name="直線コネクタ 353"/>
        <xdr:cNvCxnSpPr/>
      </xdr:nvCxnSpPr>
      <xdr:spPr>
        <a:xfrm flipV="1">
          <a:off x="6972300" y="9702038"/>
          <a:ext cx="88900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5" name="フローチャート: 判断 354"/>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67174</xdr:rowOff>
    </xdr:from>
    <xdr:ext cx="534377" cy="259045"/>
    <xdr:sp macro="" textlink="">
      <xdr:nvSpPr>
        <xdr:cNvPr id="356" name="テキスト ボックス 355"/>
        <xdr:cNvSpPr txBox="1"/>
      </xdr:nvSpPr>
      <xdr:spPr>
        <a:xfrm>
          <a:off x="7594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57" name="フローチャート: 判断 356"/>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58" name="テキスト ボックス 357"/>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93776</xdr:rowOff>
    </xdr:from>
    <xdr:to>
      <xdr:col>55</xdr:col>
      <xdr:colOff>50800</xdr:colOff>
      <xdr:row>56</xdr:row>
      <xdr:rowOff>23926</xdr:rowOff>
    </xdr:to>
    <xdr:sp macro="" textlink="">
      <xdr:nvSpPr>
        <xdr:cNvPr id="364" name="楕円 363"/>
        <xdr:cNvSpPr/>
      </xdr:nvSpPr>
      <xdr:spPr>
        <a:xfrm>
          <a:off x="10426700" y="95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116653</xdr:rowOff>
    </xdr:from>
    <xdr:ext cx="534377" cy="259045"/>
    <xdr:sp macro="" textlink="">
      <xdr:nvSpPr>
        <xdr:cNvPr id="365" name="農林水産業費該当値テキスト"/>
        <xdr:cNvSpPr txBox="1"/>
      </xdr:nvSpPr>
      <xdr:spPr>
        <a:xfrm>
          <a:off x="10528300" y="93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7127</xdr:rowOff>
    </xdr:from>
    <xdr:to>
      <xdr:col>50</xdr:col>
      <xdr:colOff>165100</xdr:colOff>
      <xdr:row>51</xdr:row>
      <xdr:rowOff>108727</xdr:rowOff>
    </xdr:to>
    <xdr:sp macro="" textlink="">
      <xdr:nvSpPr>
        <xdr:cNvPr id="366" name="楕円 365"/>
        <xdr:cNvSpPr/>
      </xdr:nvSpPr>
      <xdr:spPr>
        <a:xfrm>
          <a:off x="9588500" y="875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125254</xdr:rowOff>
    </xdr:from>
    <xdr:ext cx="599010" cy="259045"/>
    <xdr:sp macro="" textlink="">
      <xdr:nvSpPr>
        <xdr:cNvPr id="367" name="テキスト ボックス 366"/>
        <xdr:cNvSpPr txBox="1"/>
      </xdr:nvSpPr>
      <xdr:spPr>
        <a:xfrm>
          <a:off x="9339795" y="852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78526</xdr:rowOff>
    </xdr:from>
    <xdr:to>
      <xdr:col>46</xdr:col>
      <xdr:colOff>38100</xdr:colOff>
      <xdr:row>56</xdr:row>
      <xdr:rowOff>8676</xdr:rowOff>
    </xdr:to>
    <xdr:sp macro="" textlink="">
      <xdr:nvSpPr>
        <xdr:cNvPr id="368" name="楕円 367"/>
        <xdr:cNvSpPr/>
      </xdr:nvSpPr>
      <xdr:spPr>
        <a:xfrm>
          <a:off x="8699500" y="950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25203</xdr:rowOff>
    </xdr:from>
    <xdr:ext cx="534377" cy="259045"/>
    <xdr:sp macro="" textlink="">
      <xdr:nvSpPr>
        <xdr:cNvPr id="369" name="テキスト ボックス 368"/>
        <xdr:cNvSpPr txBox="1"/>
      </xdr:nvSpPr>
      <xdr:spPr>
        <a:xfrm>
          <a:off x="8483111" y="928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50038</xdr:rowOff>
    </xdr:from>
    <xdr:to>
      <xdr:col>41</xdr:col>
      <xdr:colOff>101600</xdr:colOff>
      <xdr:row>56</xdr:row>
      <xdr:rowOff>151638</xdr:rowOff>
    </xdr:to>
    <xdr:sp macro="" textlink="">
      <xdr:nvSpPr>
        <xdr:cNvPr id="370" name="楕円 369"/>
        <xdr:cNvSpPr/>
      </xdr:nvSpPr>
      <xdr:spPr>
        <a:xfrm>
          <a:off x="7810500" y="96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168165</xdr:rowOff>
    </xdr:from>
    <xdr:ext cx="534377" cy="259045"/>
    <xdr:sp macro="" textlink="">
      <xdr:nvSpPr>
        <xdr:cNvPr id="371" name="テキスト ボックス 370"/>
        <xdr:cNvSpPr txBox="1"/>
      </xdr:nvSpPr>
      <xdr:spPr>
        <a:xfrm>
          <a:off x="7594111" y="94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78907</xdr:rowOff>
    </xdr:from>
    <xdr:to>
      <xdr:col>36</xdr:col>
      <xdr:colOff>165100</xdr:colOff>
      <xdr:row>57</xdr:row>
      <xdr:rowOff>9057</xdr:rowOff>
    </xdr:to>
    <xdr:sp macro="" textlink="">
      <xdr:nvSpPr>
        <xdr:cNvPr id="372" name="楕円 371"/>
        <xdr:cNvSpPr/>
      </xdr:nvSpPr>
      <xdr:spPr>
        <a:xfrm>
          <a:off x="6921500" y="968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25584</xdr:rowOff>
    </xdr:from>
    <xdr:ext cx="534377" cy="259045"/>
    <xdr:sp macro="" textlink="">
      <xdr:nvSpPr>
        <xdr:cNvPr id="373" name="テキスト ボックス 372"/>
        <xdr:cNvSpPr txBox="1"/>
      </xdr:nvSpPr>
      <xdr:spPr>
        <a:xfrm>
          <a:off x="6705111" y="945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399" name="直線コネクタ 398"/>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0" name="商工費最小値テキスト"/>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1" name="直線コネクタ 400"/>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2" name="商工費最大値テキスト"/>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3" name="直線コネクタ 402"/>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64654</xdr:rowOff>
    </xdr:from>
    <xdr:to>
      <xdr:col>55</xdr:col>
      <xdr:colOff>0</xdr:colOff>
      <xdr:row>75</xdr:row>
      <xdr:rowOff>87383</xdr:rowOff>
    </xdr:to>
    <xdr:cxnSp macro="">
      <xdr:nvCxnSpPr>
        <xdr:cNvPr id="404" name="直線コネクタ 403"/>
        <xdr:cNvCxnSpPr/>
      </xdr:nvCxnSpPr>
      <xdr:spPr>
        <a:xfrm>
          <a:off x="9639300" y="12923404"/>
          <a:ext cx="8382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114141</xdr:rowOff>
    </xdr:from>
    <xdr:ext cx="534377" cy="259045"/>
    <xdr:sp macro="" textlink="">
      <xdr:nvSpPr>
        <xdr:cNvPr id="405" name="商工費平均値テキスト"/>
        <xdr:cNvSpPr txBox="1"/>
      </xdr:nvSpPr>
      <xdr:spPr>
        <a:xfrm>
          <a:off x="10528300" y="1314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6" name="フローチャート: 判断 405"/>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64654</xdr:rowOff>
    </xdr:from>
    <xdr:to>
      <xdr:col>50</xdr:col>
      <xdr:colOff>114300</xdr:colOff>
      <xdr:row>77</xdr:row>
      <xdr:rowOff>32894</xdr:rowOff>
    </xdr:to>
    <xdr:cxnSp macro="">
      <xdr:nvCxnSpPr>
        <xdr:cNvPr id="407" name="直線コネクタ 406"/>
        <xdr:cNvCxnSpPr/>
      </xdr:nvCxnSpPr>
      <xdr:spPr>
        <a:xfrm flipV="1">
          <a:off x="8750300" y="12923404"/>
          <a:ext cx="889000" cy="31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08" name="フローチャート: 判断 407"/>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09" name="テキスト ボックス 408"/>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108920</xdr:rowOff>
    </xdr:from>
    <xdr:to>
      <xdr:col>45</xdr:col>
      <xdr:colOff>177800</xdr:colOff>
      <xdr:row>77</xdr:row>
      <xdr:rowOff>32894</xdr:rowOff>
    </xdr:to>
    <xdr:cxnSp macro="">
      <xdr:nvCxnSpPr>
        <xdr:cNvPr id="410" name="直線コネクタ 409"/>
        <xdr:cNvCxnSpPr/>
      </xdr:nvCxnSpPr>
      <xdr:spPr>
        <a:xfrm>
          <a:off x="7861300" y="13139120"/>
          <a:ext cx="889000" cy="9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1" name="フローチャート: 判断 410"/>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2" name="テキスト ボックス 411"/>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108920</xdr:rowOff>
    </xdr:from>
    <xdr:to>
      <xdr:col>41</xdr:col>
      <xdr:colOff>50800</xdr:colOff>
      <xdr:row>76</xdr:row>
      <xdr:rowOff>169940</xdr:rowOff>
    </xdr:to>
    <xdr:cxnSp macro="">
      <xdr:nvCxnSpPr>
        <xdr:cNvPr id="413" name="直線コネクタ 412"/>
        <xdr:cNvCxnSpPr/>
      </xdr:nvCxnSpPr>
      <xdr:spPr>
        <a:xfrm flipV="1">
          <a:off x="6972300" y="13139120"/>
          <a:ext cx="889000" cy="6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4" name="フローチャート: 判断 413"/>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5" name="テキスト ボックス 414"/>
        <xdr:cNvSpPr txBox="1"/>
      </xdr:nvSpPr>
      <xdr:spPr>
        <a:xfrm>
          <a:off x="7594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6" name="フローチャート: 判断 415"/>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6633</xdr:rowOff>
    </xdr:from>
    <xdr:ext cx="534377" cy="259045"/>
    <xdr:sp macro="" textlink="">
      <xdr:nvSpPr>
        <xdr:cNvPr id="417" name="テキスト ボックス 416"/>
        <xdr:cNvSpPr txBox="1"/>
      </xdr:nvSpPr>
      <xdr:spPr>
        <a:xfrm>
          <a:off x="6705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36583</xdr:rowOff>
    </xdr:from>
    <xdr:to>
      <xdr:col>55</xdr:col>
      <xdr:colOff>50800</xdr:colOff>
      <xdr:row>75</xdr:row>
      <xdr:rowOff>138183</xdr:rowOff>
    </xdr:to>
    <xdr:sp macro="" textlink="">
      <xdr:nvSpPr>
        <xdr:cNvPr id="423" name="楕円 422"/>
        <xdr:cNvSpPr/>
      </xdr:nvSpPr>
      <xdr:spPr>
        <a:xfrm>
          <a:off x="10426700" y="128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59460</xdr:rowOff>
    </xdr:from>
    <xdr:ext cx="534377" cy="259045"/>
    <xdr:sp macro="" textlink="">
      <xdr:nvSpPr>
        <xdr:cNvPr id="424" name="商工費該当値テキスト"/>
        <xdr:cNvSpPr txBox="1"/>
      </xdr:nvSpPr>
      <xdr:spPr>
        <a:xfrm>
          <a:off x="10528300" y="127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13854</xdr:rowOff>
    </xdr:from>
    <xdr:to>
      <xdr:col>50</xdr:col>
      <xdr:colOff>165100</xdr:colOff>
      <xdr:row>75</xdr:row>
      <xdr:rowOff>115454</xdr:rowOff>
    </xdr:to>
    <xdr:sp macro="" textlink="">
      <xdr:nvSpPr>
        <xdr:cNvPr id="425" name="楕円 424"/>
        <xdr:cNvSpPr/>
      </xdr:nvSpPr>
      <xdr:spPr>
        <a:xfrm>
          <a:off x="9588500" y="128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131981</xdr:rowOff>
    </xdr:from>
    <xdr:ext cx="534377" cy="259045"/>
    <xdr:sp macro="" textlink="">
      <xdr:nvSpPr>
        <xdr:cNvPr id="426" name="テキスト ボックス 425"/>
        <xdr:cNvSpPr txBox="1"/>
      </xdr:nvSpPr>
      <xdr:spPr>
        <a:xfrm>
          <a:off x="9372111" y="1264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153544</xdr:rowOff>
    </xdr:from>
    <xdr:to>
      <xdr:col>46</xdr:col>
      <xdr:colOff>38100</xdr:colOff>
      <xdr:row>77</xdr:row>
      <xdr:rowOff>83694</xdr:rowOff>
    </xdr:to>
    <xdr:sp macro="" textlink="">
      <xdr:nvSpPr>
        <xdr:cNvPr id="427" name="楕円 426"/>
        <xdr:cNvSpPr/>
      </xdr:nvSpPr>
      <xdr:spPr>
        <a:xfrm>
          <a:off x="8699500" y="131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100222</xdr:rowOff>
    </xdr:from>
    <xdr:ext cx="534377" cy="259045"/>
    <xdr:sp macro="" textlink="">
      <xdr:nvSpPr>
        <xdr:cNvPr id="428" name="テキスト ボックス 427"/>
        <xdr:cNvSpPr txBox="1"/>
      </xdr:nvSpPr>
      <xdr:spPr>
        <a:xfrm>
          <a:off x="8483111" y="129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58120</xdr:rowOff>
    </xdr:from>
    <xdr:to>
      <xdr:col>41</xdr:col>
      <xdr:colOff>101600</xdr:colOff>
      <xdr:row>76</xdr:row>
      <xdr:rowOff>159720</xdr:rowOff>
    </xdr:to>
    <xdr:sp macro="" textlink="">
      <xdr:nvSpPr>
        <xdr:cNvPr id="429" name="楕円 428"/>
        <xdr:cNvSpPr/>
      </xdr:nvSpPr>
      <xdr:spPr>
        <a:xfrm>
          <a:off x="7810500" y="1308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4797</xdr:rowOff>
    </xdr:from>
    <xdr:ext cx="534377" cy="259045"/>
    <xdr:sp macro="" textlink="">
      <xdr:nvSpPr>
        <xdr:cNvPr id="430" name="テキスト ボックス 429"/>
        <xdr:cNvSpPr txBox="1"/>
      </xdr:nvSpPr>
      <xdr:spPr>
        <a:xfrm>
          <a:off x="7594111" y="1286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119140</xdr:rowOff>
    </xdr:from>
    <xdr:to>
      <xdr:col>36</xdr:col>
      <xdr:colOff>165100</xdr:colOff>
      <xdr:row>77</xdr:row>
      <xdr:rowOff>49290</xdr:rowOff>
    </xdr:to>
    <xdr:sp macro="" textlink="">
      <xdr:nvSpPr>
        <xdr:cNvPr id="431" name="楕円 430"/>
        <xdr:cNvSpPr/>
      </xdr:nvSpPr>
      <xdr:spPr>
        <a:xfrm>
          <a:off x="6921500" y="13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65818</xdr:rowOff>
    </xdr:from>
    <xdr:ext cx="534377" cy="259045"/>
    <xdr:sp macro="" textlink="">
      <xdr:nvSpPr>
        <xdr:cNvPr id="432" name="テキスト ボックス 431"/>
        <xdr:cNvSpPr txBox="1"/>
      </xdr:nvSpPr>
      <xdr:spPr>
        <a:xfrm>
          <a:off x="6705111" y="129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4" name="直線コネクタ 453"/>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5" name="土木費最小値テキスト"/>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6" name="直線コネクタ 455"/>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57" name="土木費最大値テキスト"/>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58" name="直線コネクタ 457"/>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121915</xdr:rowOff>
    </xdr:from>
    <xdr:to>
      <xdr:col>55</xdr:col>
      <xdr:colOff>0</xdr:colOff>
      <xdr:row>97</xdr:row>
      <xdr:rowOff>15328</xdr:rowOff>
    </xdr:to>
    <xdr:cxnSp macro="">
      <xdr:nvCxnSpPr>
        <xdr:cNvPr id="459" name="直線コネクタ 458"/>
        <xdr:cNvCxnSpPr/>
      </xdr:nvCxnSpPr>
      <xdr:spPr>
        <a:xfrm>
          <a:off x="9639300" y="16581115"/>
          <a:ext cx="838200" cy="6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0" name="土木費平均値テキスト"/>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1" name="フローチャート: 判断 460"/>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121915</xdr:rowOff>
    </xdr:from>
    <xdr:to>
      <xdr:col>50</xdr:col>
      <xdr:colOff>114300</xdr:colOff>
      <xdr:row>97</xdr:row>
      <xdr:rowOff>108121</xdr:rowOff>
    </xdr:to>
    <xdr:cxnSp macro="">
      <xdr:nvCxnSpPr>
        <xdr:cNvPr id="462" name="直線コネクタ 461"/>
        <xdr:cNvCxnSpPr/>
      </xdr:nvCxnSpPr>
      <xdr:spPr>
        <a:xfrm flipV="1">
          <a:off x="8750300" y="16581115"/>
          <a:ext cx="889000" cy="15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3" name="フローチャート: 判断 462"/>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4" name="テキスト ボックス 463"/>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73397</xdr:rowOff>
    </xdr:from>
    <xdr:to>
      <xdr:col>45</xdr:col>
      <xdr:colOff>177800</xdr:colOff>
      <xdr:row>97</xdr:row>
      <xdr:rowOff>108121</xdr:rowOff>
    </xdr:to>
    <xdr:cxnSp macro="">
      <xdr:nvCxnSpPr>
        <xdr:cNvPr id="465" name="直線コネクタ 464"/>
        <xdr:cNvCxnSpPr/>
      </xdr:nvCxnSpPr>
      <xdr:spPr>
        <a:xfrm>
          <a:off x="7861300" y="16704047"/>
          <a:ext cx="889000" cy="3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6" name="フローチャート: 判断 465"/>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67" name="テキスト ボックス 466"/>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15370</xdr:rowOff>
    </xdr:from>
    <xdr:to>
      <xdr:col>41</xdr:col>
      <xdr:colOff>50800</xdr:colOff>
      <xdr:row>97</xdr:row>
      <xdr:rowOff>73397</xdr:rowOff>
    </xdr:to>
    <xdr:cxnSp macro="">
      <xdr:nvCxnSpPr>
        <xdr:cNvPr id="468" name="直線コネクタ 467"/>
        <xdr:cNvCxnSpPr/>
      </xdr:nvCxnSpPr>
      <xdr:spPr>
        <a:xfrm>
          <a:off x="6972300" y="16646020"/>
          <a:ext cx="889000" cy="5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69" name="フローチャート: 判断 468"/>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0" name="テキスト ボックス 469"/>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1" name="フローチャート: 判断 470"/>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64470</xdr:rowOff>
    </xdr:from>
    <xdr:ext cx="534377" cy="259045"/>
    <xdr:sp macro="" textlink="">
      <xdr:nvSpPr>
        <xdr:cNvPr id="472" name="テキスト ボックス 471"/>
        <xdr:cNvSpPr txBox="1"/>
      </xdr:nvSpPr>
      <xdr:spPr>
        <a:xfrm>
          <a:off x="6705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135978</xdr:rowOff>
    </xdr:from>
    <xdr:to>
      <xdr:col>55</xdr:col>
      <xdr:colOff>50800</xdr:colOff>
      <xdr:row>97</xdr:row>
      <xdr:rowOff>66128</xdr:rowOff>
    </xdr:to>
    <xdr:sp macro="" textlink="">
      <xdr:nvSpPr>
        <xdr:cNvPr id="478" name="楕円 477"/>
        <xdr:cNvSpPr/>
      </xdr:nvSpPr>
      <xdr:spPr>
        <a:xfrm>
          <a:off x="10426700" y="165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114405</xdr:rowOff>
    </xdr:from>
    <xdr:ext cx="534377" cy="259045"/>
    <xdr:sp macro="" textlink="">
      <xdr:nvSpPr>
        <xdr:cNvPr id="479" name="土木費該当値テキスト"/>
        <xdr:cNvSpPr txBox="1"/>
      </xdr:nvSpPr>
      <xdr:spPr>
        <a:xfrm>
          <a:off x="10528300" y="1657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71115</xdr:rowOff>
    </xdr:from>
    <xdr:to>
      <xdr:col>50</xdr:col>
      <xdr:colOff>165100</xdr:colOff>
      <xdr:row>97</xdr:row>
      <xdr:rowOff>1265</xdr:rowOff>
    </xdr:to>
    <xdr:sp macro="" textlink="">
      <xdr:nvSpPr>
        <xdr:cNvPr id="480" name="楕円 479"/>
        <xdr:cNvSpPr/>
      </xdr:nvSpPr>
      <xdr:spPr>
        <a:xfrm>
          <a:off x="9588500" y="165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17792</xdr:rowOff>
    </xdr:from>
    <xdr:ext cx="534377" cy="259045"/>
    <xdr:sp macro="" textlink="">
      <xdr:nvSpPr>
        <xdr:cNvPr id="481" name="テキスト ボックス 480"/>
        <xdr:cNvSpPr txBox="1"/>
      </xdr:nvSpPr>
      <xdr:spPr>
        <a:xfrm>
          <a:off x="9372111" y="1630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57321</xdr:rowOff>
    </xdr:from>
    <xdr:to>
      <xdr:col>46</xdr:col>
      <xdr:colOff>38100</xdr:colOff>
      <xdr:row>97</xdr:row>
      <xdr:rowOff>158921</xdr:rowOff>
    </xdr:to>
    <xdr:sp macro="" textlink="">
      <xdr:nvSpPr>
        <xdr:cNvPr id="482" name="楕円 481"/>
        <xdr:cNvSpPr/>
      </xdr:nvSpPr>
      <xdr:spPr>
        <a:xfrm>
          <a:off x="8699500" y="166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150048</xdr:rowOff>
    </xdr:from>
    <xdr:ext cx="534377" cy="259045"/>
    <xdr:sp macro="" textlink="">
      <xdr:nvSpPr>
        <xdr:cNvPr id="483" name="テキスト ボックス 482"/>
        <xdr:cNvSpPr txBox="1"/>
      </xdr:nvSpPr>
      <xdr:spPr>
        <a:xfrm>
          <a:off x="8483111" y="1678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22597</xdr:rowOff>
    </xdr:from>
    <xdr:to>
      <xdr:col>41</xdr:col>
      <xdr:colOff>101600</xdr:colOff>
      <xdr:row>97</xdr:row>
      <xdr:rowOff>124197</xdr:rowOff>
    </xdr:to>
    <xdr:sp macro="" textlink="">
      <xdr:nvSpPr>
        <xdr:cNvPr id="484" name="楕円 483"/>
        <xdr:cNvSpPr/>
      </xdr:nvSpPr>
      <xdr:spPr>
        <a:xfrm>
          <a:off x="7810500" y="1665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115324</xdr:rowOff>
    </xdr:from>
    <xdr:ext cx="534377" cy="259045"/>
    <xdr:sp macro="" textlink="">
      <xdr:nvSpPr>
        <xdr:cNvPr id="485" name="テキスト ボックス 484"/>
        <xdr:cNvSpPr txBox="1"/>
      </xdr:nvSpPr>
      <xdr:spPr>
        <a:xfrm>
          <a:off x="7594111" y="1674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136020</xdr:rowOff>
    </xdr:from>
    <xdr:to>
      <xdr:col>36</xdr:col>
      <xdr:colOff>165100</xdr:colOff>
      <xdr:row>97</xdr:row>
      <xdr:rowOff>66170</xdr:rowOff>
    </xdr:to>
    <xdr:sp macro="" textlink="">
      <xdr:nvSpPr>
        <xdr:cNvPr id="486" name="楕円 485"/>
        <xdr:cNvSpPr/>
      </xdr:nvSpPr>
      <xdr:spPr>
        <a:xfrm>
          <a:off x="6921500" y="1659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82697</xdr:rowOff>
    </xdr:from>
    <xdr:ext cx="534377" cy="259045"/>
    <xdr:sp macro="" textlink="">
      <xdr:nvSpPr>
        <xdr:cNvPr id="487" name="テキスト ボックス 486"/>
        <xdr:cNvSpPr txBox="1"/>
      </xdr:nvSpPr>
      <xdr:spPr>
        <a:xfrm>
          <a:off x="6705111" y="163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0" name="直線コネクタ 509"/>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1" name="消防費最小値テキスト"/>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2" name="直線コネクタ 511"/>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3" name="消防費最大値テキスト"/>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4" name="直線コネクタ 513"/>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73726</xdr:rowOff>
    </xdr:from>
    <xdr:to>
      <xdr:col>85</xdr:col>
      <xdr:colOff>127000</xdr:colOff>
      <xdr:row>38</xdr:row>
      <xdr:rowOff>13993</xdr:rowOff>
    </xdr:to>
    <xdr:cxnSp macro="">
      <xdr:nvCxnSpPr>
        <xdr:cNvPr id="515" name="直線コネクタ 514"/>
        <xdr:cNvCxnSpPr/>
      </xdr:nvCxnSpPr>
      <xdr:spPr>
        <a:xfrm>
          <a:off x="15481300" y="6417376"/>
          <a:ext cx="838200" cy="11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6" name="消防費平均値テキスト"/>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17" name="フローチャート: 判断 516"/>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73726</xdr:rowOff>
    </xdr:from>
    <xdr:to>
      <xdr:col>81</xdr:col>
      <xdr:colOff>50800</xdr:colOff>
      <xdr:row>38</xdr:row>
      <xdr:rowOff>89133</xdr:rowOff>
    </xdr:to>
    <xdr:cxnSp macro="">
      <xdr:nvCxnSpPr>
        <xdr:cNvPr id="518" name="直線コネクタ 517"/>
        <xdr:cNvCxnSpPr/>
      </xdr:nvCxnSpPr>
      <xdr:spPr>
        <a:xfrm flipV="1">
          <a:off x="14592300" y="6417376"/>
          <a:ext cx="889000" cy="18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19" name="フローチャート: 判断 518"/>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0" name="テキスト ボックス 519"/>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86345</xdr:rowOff>
    </xdr:from>
    <xdr:to>
      <xdr:col>76</xdr:col>
      <xdr:colOff>114300</xdr:colOff>
      <xdr:row>38</xdr:row>
      <xdr:rowOff>89133</xdr:rowOff>
    </xdr:to>
    <xdr:cxnSp macro="">
      <xdr:nvCxnSpPr>
        <xdr:cNvPr id="521" name="直線コネクタ 520"/>
        <xdr:cNvCxnSpPr/>
      </xdr:nvCxnSpPr>
      <xdr:spPr>
        <a:xfrm>
          <a:off x="13703300" y="6601445"/>
          <a:ext cx="889000" cy="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2" name="フローチャート: 判断 521"/>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3" name="テキスト ボックス 522"/>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86345</xdr:rowOff>
    </xdr:from>
    <xdr:to>
      <xdr:col>71</xdr:col>
      <xdr:colOff>177800</xdr:colOff>
      <xdr:row>38</xdr:row>
      <xdr:rowOff>125047</xdr:rowOff>
    </xdr:to>
    <xdr:cxnSp macro="">
      <xdr:nvCxnSpPr>
        <xdr:cNvPr id="524" name="直線コネクタ 523"/>
        <xdr:cNvCxnSpPr/>
      </xdr:nvCxnSpPr>
      <xdr:spPr>
        <a:xfrm flipV="1">
          <a:off x="12814300" y="6601445"/>
          <a:ext cx="8890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5" name="フローチャート: 判断 524"/>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6" name="テキスト ボックス 525"/>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27" name="フローチャート: 判断 526"/>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28" name="テキスト ボックス 527"/>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134643</xdr:rowOff>
    </xdr:from>
    <xdr:to>
      <xdr:col>85</xdr:col>
      <xdr:colOff>177800</xdr:colOff>
      <xdr:row>38</xdr:row>
      <xdr:rowOff>64793</xdr:rowOff>
    </xdr:to>
    <xdr:sp macro="" textlink="">
      <xdr:nvSpPr>
        <xdr:cNvPr id="534" name="楕円 533"/>
        <xdr:cNvSpPr/>
      </xdr:nvSpPr>
      <xdr:spPr>
        <a:xfrm>
          <a:off x="16268700" y="647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113070</xdr:rowOff>
    </xdr:from>
    <xdr:ext cx="534377" cy="259045"/>
    <xdr:sp macro="" textlink="">
      <xdr:nvSpPr>
        <xdr:cNvPr id="535" name="消防費該当値テキスト"/>
        <xdr:cNvSpPr txBox="1"/>
      </xdr:nvSpPr>
      <xdr:spPr>
        <a:xfrm>
          <a:off x="16370300" y="645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22926</xdr:rowOff>
    </xdr:from>
    <xdr:to>
      <xdr:col>81</xdr:col>
      <xdr:colOff>101600</xdr:colOff>
      <xdr:row>37</xdr:row>
      <xdr:rowOff>124526</xdr:rowOff>
    </xdr:to>
    <xdr:sp macro="" textlink="">
      <xdr:nvSpPr>
        <xdr:cNvPr id="536" name="楕円 535"/>
        <xdr:cNvSpPr/>
      </xdr:nvSpPr>
      <xdr:spPr>
        <a:xfrm>
          <a:off x="15430500" y="63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115653</xdr:rowOff>
    </xdr:from>
    <xdr:ext cx="534377" cy="259045"/>
    <xdr:sp macro="" textlink="">
      <xdr:nvSpPr>
        <xdr:cNvPr id="537" name="テキスト ボックス 536"/>
        <xdr:cNvSpPr txBox="1"/>
      </xdr:nvSpPr>
      <xdr:spPr>
        <a:xfrm>
          <a:off x="15214111" y="6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38333</xdr:rowOff>
    </xdr:from>
    <xdr:to>
      <xdr:col>76</xdr:col>
      <xdr:colOff>165100</xdr:colOff>
      <xdr:row>38</xdr:row>
      <xdr:rowOff>139933</xdr:rowOff>
    </xdr:to>
    <xdr:sp macro="" textlink="">
      <xdr:nvSpPr>
        <xdr:cNvPr id="538" name="楕円 537"/>
        <xdr:cNvSpPr/>
      </xdr:nvSpPr>
      <xdr:spPr>
        <a:xfrm>
          <a:off x="14541500" y="65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131060</xdr:rowOff>
    </xdr:from>
    <xdr:ext cx="534377" cy="259045"/>
    <xdr:sp macro="" textlink="">
      <xdr:nvSpPr>
        <xdr:cNvPr id="539" name="テキスト ボックス 538"/>
        <xdr:cNvSpPr txBox="1"/>
      </xdr:nvSpPr>
      <xdr:spPr>
        <a:xfrm>
          <a:off x="14325111" y="66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35545</xdr:rowOff>
    </xdr:from>
    <xdr:to>
      <xdr:col>72</xdr:col>
      <xdr:colOff>38100</xdr:colOff>
      <xdr:row>38</xdr:row>
      <xdr:rowOff>137145</xdr:rowOff>
    </xdr:to>
    <xdr:sp macro="" textlink="">
      <xdr:nvSpPr>
        <xdr:cNvPr id="540" name="楕円 539"/>
        <xdr:cNvSpPr/>
      </xdr:nvSpPr>
      <xdr:spPr>
        <a:xfrm>
          <a:off x="13652500" y="655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128272</xdr:rowOff>
    </xdr:from>
    <xdr:ext cx="534377" cy="259045"/>
    <xdr:sp macro="" textlink="">
      <xdr:nvSpPr>
        <xdr:cNvPr id="541" name="テキスト ボックス 540"/>
        <xdr:cNvSpPr txBox="1"/>
      </xdr:nvSpPr>
      <xdr:spPr>
        <a:xfrm>
          <a:off x="13436111" y="664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74247</xdr:rowOff>
    </xdr:from>
    <xdr:to>
      <xdr:col>67</xdr:col>
      <xdr:colOff>101600</xdr:colOff>
      <xdr:row>39</xdr:row>
      <xdr:rowOff>4397</xdr:rowOff>
    </xdr:to>
    <xdr:sp macro="" textlink="">
      <xdr:nvSpPr>
        <xdr:cNvPr id="542" name="楕円 541"/>
        <xdr:cNvSpPr/>
      </xdr:nvSpPr>
      <xdr:spPr>
        <a:xfrm>
          <a:off x="12763500" y="658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166974</xdr:rowOff>
    </xdr:from>
    <xdr:ext cx="534377" cy="259045"/>
    <xdr:sp macro="" textlink="">
      <xdr:nvSpPr>
        <xdr:cNvPr id="543" name="テキスト ボックス 542"/>
        <xdr:cNvSpPr txBox="1"/>
      </xdr:nvSpPr>
      <xdr:spPr>
        <a:xfrm>
          <a:off x="12547111" y="668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67" name="直線コネクタ 566"/>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68" name="教育費最小値テキスト"/>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69" name="直線コネクタ 568"/>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0" name="教育費最大値テキスト"/>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1" name="直線コネクタ 570"/>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23613</xdr:rowOff>
    </xdr:from>
    <xdr:to>
      <xdr:col>85</xdr:col>
      <xdr:colOff>127000</xdr:colOff>
      <xdr:row>58</xdr:row>
      <xdr:rowOff>19677</xdr:rowOff>
    </xdr:to>
    <xdr:cxnSp macro="">
      <xdr:nvCxnSpPr>
        <xdr:cNvPr id="572" name="直線コネクタ 571"/>
        <xdr:cNvCxnSpPr/>
      </xdr:nvCxnSpPr>
      <xdr:spPr>
        <a:xfrm flipV="1">
          <a:off x="15481300" y="9796263"/>
          <a:ext cx="838200" cy="16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3" name="教育費平均値テキスト"/>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4" name="フローチャート: 判断 573"/>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19677</xdr:rowOff>
    </xdr:from>
    <xdr:to>
      <xdr:col>81</xdr:col>
      <xdr:colOff>50800</xdr:colOff>
      <xdr:row>58</xdr:row>
      <xdr:rowOff>41993</xdr:rowOff>
    </xdr:to>
    <xdr:cxnSp macro="">
      <xdr:nvCxnSpPr>
        <xdr:cNvPr id="575" name="直線コネクタ 574"/>
        <xdr:cNvCxnSpPr/>
      </xdr:nvCxnSpPr>
      <xdr:spPr>
        <a:xfrm flipV="1">
          <a:off x="14592300" y="9963777"/>
          <a:ext cx="8890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6" name="フローチャート: 判断 575"/>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77" name="テキスト ボックス 576"/>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41993</xdr:rowOff>
    </xdr:from>
    <xdr:to>
      <xdr:col>76</xdr:col>
      <xdr:colOff>114300</xdr:colOff>
      <xdr:row>58</xdr:row>
      <xdr:rowOff>52581</xdr:rowOff>
    </xdr:to>
    <xdr:cxnSp macro="">
      <xdr:nvCxnSpPr>
        <xdr:cNvPr id="578" name="直線コネクタ 577"/>
        <xdr:cNvCxnSpPr/>
      </xdr:nvCxnSpPr>
      <xdr:spPr>
        <a:xfrm flipV="1">
          <a:off x="13703300" y="9986093"/>
          <a:ext cx="889000" cy="1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79" name="フローチャート: 判断 578"/>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0" name="テキスト ボックス 579"/>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52581</xdr:rowOff>
    </xdr:from>
    <xdr:to>
      <xdr:col>71</xdr:col>
      <xdr:colOff>177800</xdr:colOff>
      <xdr:row>58</xdr:row>
      <xdr:rowOff>66750</xdr:rowOff>
    </xdr:to>
    <xdr:cxnSp macro="">
      <xdr:nvCxnSpPr>
        <xdr:cNvPr id="581" name="直線コネクタ 580"/>
        <xdr:cNvCxnSpPr/>
      </xdr:nvCxnSpPr>
      <xdr:spPr>
        <a:xfrm flipV="1">
          <a:off x="12814300" y="9996681"/>
          <a:ext cx="889000" cy="1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2" name="フローチャート: 判断 581"/>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3" name="テキスト ボックス 582"/>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4" name="フローチャート: 判断 583"/>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5" name="テキスト ボックス 584"/>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144263</xdr:rowOff>
    </xdr:from>
    <xdr:to>
      <xdr:col>85</xdr:col>
      <xdr:colOff>177800</xdr:colOff>
      <xdr:row>57</xdr:row>
      <xdr:rowOff>74413</xdr:rowOff>
    </xdr:to>
    <xdr:sp macro="" textlink="">
      <xdr:nvSpPr>
        <xdr:cNvPr id="591" name="楕円 590"/>
        <xdr:cNvSpPr/>
      </xdr:nvSpPr>
      <xdr:spPr>
        <a:xfrm>
          <a:off x="16268700" y="97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167140</xdr:rowOff>
    </xdr:from>
    <xdr:ext cx="534377" cy="259045"/>
    <xdr:sp macro="" textlink="">
      <xdr:nvSpPr>
        <xdr:cNvPr id="592" name="教育費該当値テキスト"/>
        <xdr:cNvSpPr txBox="1"/>
      </xdr:nvSpPr>
      <xdr:spPr>
        <a:xfrm>
          <a:off x="16370300" y="95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140327</xdr:rowOff>
    </xdr:from>
    <xdr:to>
      <xdr:col>81</xdr:col>
      <xdr:colOff>101600</xdr:colOff>
      <xdr:row>58</xdr:row>
      <xdr:rowOff>70477</xdr:rowOff>
    </xdr:to>
    <xdr:sp macro="" textlink="">
      <xdr:nvSpPr>
        <xdr:cNvPr id="593" name="楕円 592"/>
        <xdr:cNvSpPr/>
      </xdr:nvSpPr>
      <xdr:spPr>
        <a:xfrm>
          <a:off x="15430500" y="991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61604</xdr:rowOff>
    </xdr:from>
    <xdr:ext cx="534377" cy="259045"/>
    <xdr:sp macro="" textlink="">
      <xdr:nvSpPr>
        <xdr:cNvPr id="594" name="テキスト ボックス 593"/>
        <xdr:cNvSpPr txBox="1"/>
      </xdr:nvSpPr>
      <xdr:spPr>
        <a:xfrm>
          <a:off x="15214111" y="100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162643</xdr:rowOff>
    </xdr:from>
    <xdr:to>
      <xdr:col>76</xdr:col>
      <xdr:colOff>165100</xdr:colOff>
      <xdr:row>58</xdr:row>
      <xdr:rowOff>92793</xdr:rowOff>
    </xdr:to>
    <xdr:sp macro="" textlink="">
      <xdr:nvSpPr>
        <xdr:cNvPr id="595" name="楕円 594"/>
        <xdr:cNvSpPr/>
      </xdr:nvSpPr>
      <xdr:spPr>
        <a:xfrm>
          <a:off x="14541500" y="99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83920</xdr:rowOff>
    </xdr:from>
    <xdr:ext cx="534377" cy="259045"/>
    <xdr:sp macro="" textlink="">
      <xdr:nvSpPr>
        <xdr:cNvPr id="596" name="テキスト ボックス 595"/>
        <xdr:cNvSpPr txBox="1"/>
      </xdr:nvSpPr>
      <xdr:spPr>
        <a:xfrm>
          <a:off x="14325111" y="1002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1781</xdr:rowOff>
    </xdr:from>
    <xdr:to>
      <xdr:col>72</xdr:col>
      <xdr:colOff>38100</xdr:colOff>
      <xdr:row>58</xdr:row>
      <xdr:rowOff>103381</xdr:rowOff>
    </xdr:to>
    <xdr:sp macro="" textlink="">
      <xdr:nvSpPr>
        <xdr:cNvPr id="597" name="楕円 596"/>
        <xdr:cNvSpPr/>
      </xdr:nvSpPr>
      <xdr:spPr>
        <a:xfrm>
          <a:off x="13652500" y="994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94508</xdr:rowOff>
    </xdr:from>
    <xdr:ext cx="534377" cy="259045"/>
    <xdr:sp macro="" textlink="">
      <xdr:nvSpPr>
        <xdr:cNvPr id="598" name="テキスト ボックス 597"/>
        <xdr:cNvSpPr txBox="1"/>
      </xdr:nvSpPr>
      <xdr:spPr>
        <a:xfrm>
          <a:off x="13436111" y="1003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15950</xdr:rowOff>
    </xdr:from>
    <xdr:to>
      <xdr:col>67</xdr:col>
      <xdr:colOff>101600</xdr:colOff>
      <xdr:row>58</xdr:row>
      <xdr:rowOff>117550</xdr:rowOff>
    </xdr:to>
    <xdr:sp macro="" textlink="">
      <xdr:nvSpPr>
        <xdr:cNvPr id="599" name="楕円 598"/>
        <xdr:cNvSpPr/>
      </xdr:nvSpPr>
      <xdr:spPr>
        <a:xfrm>
          <a:off x="12763500" y="99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108677</xdr:rowOff>
    </xdr:from>
    <xdr:ext cx="534377" cy="259045"/>
    <xdr:sp macro="" textlink="">
      <xdr:nvSpPr>
        <xdr:cNvPr id="600" name="テキスト ボックス 599"/>
        <xdr:cNvSpPr txBox="1"/>
      </xdr:nvSpPr>
      <xdr:spPr>
        <a:xfrm>
          <a:off x="12547111" y="100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6" name="直線コネクタ 625"/>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27" name="災害復旧費最小値テキスト"/>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29" name="災害復旧費最大値テキスト"/>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0" name="直線コネクタ 629"/>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152264</xdr:rowOff>
    </xdr:from>
    <xdr:to>
      <xdr:col>85</xdr:col>
      <xdr:colOff>127000</xdr:colOff>
      <xdr:row>74</xdr:row>
      <xdr:rowOff>40399</xdr:rowOff>
    </xdr:to>
    <xdr:cxnSp macro="">
      <xdr:nvCxnSpPr>
        <xdr:cNvPr id="631" name="直線コネクタ 630"/>
        <xdr:cNvCxnSpPr/>
      </xdr:nvCxnSpPr>
      <xdr:spPr>
        <a:xfrm flipV="1">
          <a:off x="15481300" y="12153764"/>
          <a:ext cx="838200" cy="57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167301</xdr:rowOff>
    </xdr:from>
    <xdr:ext cx="469744" cy="259045"/>
    <xdr:sp macro="" textlink="">
      <xdr:nvSpPr>
        <xdr:cNvPr id="632" name="災害復旧費平均値テキスト"/>
        <xdr:cNvSpPr txBox="1"/>
      </xdr:nvSpPr>
      <xdr:spPr>
        <a:xfrm>
          <a:off x="16370300" y="1354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3" name="フローチャート: 判断 632"/>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40399</xdr:rowOff>
    </xdr:from>
    <xdr:to>
      <xdr:col>81</xdr:col>
      <xdr:colOff>50800</xdr:colOff>
      <xdr:row>78</xdr:row>
      <xdr:rowOff>1502</xdr:rowOff>
    </xdr:to>
    <xdr:cxnSp macro="">
      <xdr:nvCxnSpPr>
        <xdr:cNvPr id="634" name="直線コネクタ 633"/>
        <xdr:cNvCxnSpPr/>
      </xdr:nvCxnSpPr>
      <xdr:spPr>
        <a:xfrm flipV="1">
          <a:off x="14592300" y="12727699"/>
          <a:ext cx="889000" cy="64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5" name="フローチャート: 判断 634"/>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6" name="テキスト ボックス 635"/>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1502</xdr:rowOff>
    </xdr:from>
    <xdr:to>
      <xdr:col>76</xdr:col>
      <xdr:colOff>114300</xdr:colOff>
      <xdr:row>79</xdr:row>
      <xdr:rowOff>69777</xdr:rowOff>
    </xdr:to>
    <xdr:cxnSp macro="">
      <xdr:nvCxnSpPr>
        <xdr:cNvPr id="637" name="直線コネクタ 636"/>
        <xdr:cNvCxnSpPr/>
      </xdr:nvCxnSpPr>
      <xdr:spPr>
        <a:xfrm flipV="1">
          <a:off x="13703300" y="13374602"/>
          <a:ext cx="889000" cy="2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38" name="フローチャート: 判断 637"/>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96634</xdr:rowOff>
    </xdr:from>
    <xdr:ext cx="534377" cy="259045"/>
    <xdr:sp macro="" textlink="">
      <xdr:nvSpPr>
        <xdr:cNvPr id="639" name="テキスト ボックス 638"/>
        <xdr:cNvSpPr txBox="1"/>
      </xdr:nvSpPr>
      <xdr:spPr>
        <a:xfrm>
          <a:off x="14325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69033</xdr:rowOff>
    </xdr:from>
    <xdr:to>
      <xdr:col>71</xdr:col>
      <xdr:colOff>177800</xdr:colOff>
      <xdr:row>79</xdr:row>
      <xdr:rowOff>69777</xdr:rowOff>
    </xdr:to>
    <xdr:cxnSp macro="">
      <xdr:nvCxnSpPr>
        <xdr:cNvPr id="640" name="直線コネクタ 639"/>
        <xdr:cNvCxnSpPr/>
      </xdr:nvCxnSpPr>
      <xdr:spPr>
        <a:xfrm>
          <a:off x="12814300" y="13613583"/>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1" name="フローチャート: 判断 640"/>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2" name="テキスト ボックス 641"/>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3" name="フローチャート: 判断 642"/>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125079</xdr:rowOff>
    </xdr:from>
    <xdr:ext cx="469744" cy="259045"/>
    <xdr:sp macro="" textlink="">
      <xdr:nvSpPr>
        <xdr:cNvPr id="644" name="テキスト ボックス 643"/>
        <xdr:cNvSpPr txBox="1"/>
      </xdr:nvSpPr>
      <xdr:spPr>
        <a:xfrm>
          <a:off x="12579428" y="1366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101464</xdr:rowOff>
    </xdr:from>
    <xdr:to>
      <xdr:col>85</xdr:col>
      <xdr:colOff>177800</xdr:colOff>
      <xdr:row>71</xdr:row>
      <xdr:rowOff>31614</xdr:rowOff>
    </xdr:to>
    <xdr:sp macro="" textlink="">
      <xdr:nvSpPr>
        <xdr:cNvPr id="650" name="楕円 649"/>
        <xdr:cNvSpPr/>
      </xdr:nvSpPr>
      <xdr:spPr>
        <a:xfrm>
          <a:off x="16268700" y="121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54491</xdr:rowOff>
    </xdr:from>
    <xdr:ext cx="599010" cy="259045"/>
    <xdr:sp macro="" textlink="">
      <xdr:nvSpPr>
        <xdr:cNvPr id="651" name="災害復旧費該当値テキスト"/>
        <xdr:cNvSpPr txBox="1"/>
      </xdr:nvSpPr>
      <xdr:spPr>
        <a:xfrm>
          <a:off x="16370300" y="1205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161049</xdr:rowOff>
    </xdr:from>
    <xdr:to>
      <xdr:col>81</xdr:col>
      <xdr:colOff>101600</xdr:colOff>
      <xdr:row>74</xdr:row>
      <xdr:rowOff>91199</xdr:rowOff>
    </xdr:to>
    <xdr:sp macro="" textlink="">
      <xdr:nvSpPr>
        <xdr:cNvPr id="652" name="楕円 651"/>
        <xdr:cNvSpPr/>
      </xdr:nvSpPr>
      <xdr:spPr>
        <a:xfrm>
          <a:off x="15430500" y="126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107726</xdr:rowOff>
    </xdr:from>
    <xdr:ext cx="599010" cy="259045"/>
    <xdr:sp macro="" textlink="">
      <xdr:nvSpPr>
        <xdr:cNvPr id="653" name="テキスト ボックス 652"/>
        <xdr:cNvSpPr txBox="1"/>
      </xdr:nvSpPr>
      <xdr:spPr>
        <a:xfrm>
          <a:off x="15181795" y="1245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122152</xdr:rowOff>
    </xdr:from>
    <xdr:to>
      <xdr:col>76</xdr:col>
      <xdr:colOff>165100</xdr:colOff>
      <xdr:row>78</xdr:row>
      <xdr:rowOff>52302</xdr:rowOff>
    </xdr:to>
    <xdr:sp macro="" textlink="">
      <xdr:nvSpPr>
        <xdr:cNvPr id="654" name="楕円 653"/>
        <xdr:cNvSpPr/>
      </xdr:nvSpPr>
      <xdr:spPr>
        <a:xfrm>
          <a:off x="14541500" y="133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68829</xdr:rowOff>
    </xdr:from>
    <xdr:ext cx="534377" cy="259045"/>
    <xdr:sp macro="" textlink="">
      <xdr:nvSpPr>
        <xdr:cNvPr id="655" name="テキスト ボックス 654"/>
        <xdr:cNvSpPr txBox="1"/>
      </xdr:nvSpPr>
      <xdr:spPr>
        <a:xfrm>
          <a:off x="14325111" y="130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18977</xdr:rowOff>
    </xdr:from>
    <xdr:to>
      <xdr:col>72</xdr:col>
      <xdr:colOff>38100</xdr:colOff>
      <xdr:row>79</xdr:row>
      <xdr:rowOff>120577</xdr:rowOff>
    </xdr:to>
    <xdr:sp macro="" textlink="">
      <xdr:nvSpPr>
        <xdr:cNvPr id="656" name="楕円 655"/>
        <xdr:cNvSpPr/>
      </xdr:nvSpPr>
      <xdr:spPr>
        <a:xfrm>
          <a:off x="13652500" y="135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111704</xdr:rowOff>
    </xdr:from>
    <xdr:ext cx="469744" cy="259045"/>
    <xdr:sp macro="" textlink="">
      <xdr:nvSpPr>
        <xdr:cNvPr id="657" name="テキスト ボックス 656"/>
        <xdr:cNvSpPr txBox="1"/>
      </xdr:nvSpPr>
      <xdr:spPr>
        <a:xfrm>
          <a:off x="13468428" y="1365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18233</xdr:rowOff>
    </xdr:from>
    <xdr:to>
      <xdr:col>67</xdr:col>
      <xdr:colOff>101600</xdr:colOff>
      <xdr:row>79</xdr:row>
      <xdr:rowOff>119833</xdr:rowOff>
    </xdr:to>
    <xdr:sp macro="" textlink="">
      <xdr:nvSpPr>
        <xdr:cNvPr id="658" name="楕円 657"/>
        <xdr:cNvSpPr/>
      </xdr:nvSpPr>
      <xdr:spPr>
        <a:xfrm>
          <a:off x="12763500" y="135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136360</xdr:rowOff>
    </xdr:from>
    <xdr:ext cx="469744" cy="259045"/>
    <xdr:sp macro="" textlink="">
      <xdr:nvSpPr>
        <xdr:cNvPr id="659" name="テキスト ボックス 658"/>
        <xdr:cNvSpPr txBox="1"/>
      </xdr:nvSpPr>
      <xdr:spPr>
        <a:xfrm>
          <a:off x="12579428" y="133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5" name="テキスト ボックス 67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7" name="テキスト ボックス 67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5" name="直線コネクタ 684"/>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6" name="公債費最小値テキスト"/>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87" name="直線コネクタ 686"/>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88" name="公債費最大値テキスト"/>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89" name="直線コネクタ 688"/>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168863</xdr:rowOff>
    </xdr:from>
    <xdr:to>
      <xdr:col>85</xdr:col>
      <xdr:colOff>127000</xdr:colOff>
      <xdr:row>97</xdr:row>
      <xdr:rowOff>14309</xdr:rowOff>
    </xdr:to>
    <xdr:cxnSp macro="">
      <xdr:nvCxnSpPr>
        <xdr:cNvPr id="690" name="直線コネクタ 689"/>
        <xdr:cNvCxnSpPr/>
      </xdr:nvCxnSpPr>
      <xdr:spPr>
        <a:xfrm>
          <a:off x="15481300" y="16628063"/>
          <a:ext cx="838200" cy="1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1" name="公債費平均値テキスト"/>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2" name="フローチャート: 判断 691"/>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168863</xdr:rowOff>
    </xdr:from>
    <xdr:to>
      <xdr:col>81</xdr:col>
      <xdr:colOff>50800</xdr:colOff>
      <xdr:row>97</xdr:row>
      <xdr:rowOff>13122</xdr:rowOff>
    </xdr:to>
    <xdr:cxnSp macro="">
      <xdr:nvCxnSpPr>
        <xdr:cNvPr id="693" name="直線コネクタ 692"/>
        <xdr:cNvCxnSpPr/>
      </xdr:nvCxnSpPr>
      <xdr:spPr>
        <a:xfrm flipV="1">
          <a:off x="14592300" y="16628063"/>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4" name="フローチャート: 判断 693"/>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5" name="テキスト ボックス 694"/>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164421</xdr:rowOff>
    </xdr:from>
    <xdr:to>
      <xdr:col>76</xdr:col>
      <xdr:colOff>114300</xdr:colOff>
      <xdr:row>97</xdr:row>
      <xdr:rowOff>13122</xdr:rowOff>
    </xdr:to>
    <xdr:cxnSp macro="">
      <xdr:nvCxnSpPr>
        <xdr:cNvPr id="696" name="直線コネクタ 695"/>
        <xdr:cNvCxnSpPr/>
      </xdr:nvCxnSpPr>
      <xdr:spPr>
        <a:xfrm>
          <a:off x="13703300" y="16623621"/>
          <a:ext cx="889000" cy="2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697" name="フローチャート: 判断 696"/>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90826</xdr:rowOff>
    </xdr:from>
    <xdr:ext cx="534377" cy="259045"/>
    <xdr:sp macro="" textlink="">
      <xdr:nvSpPr>
        <xdr:cNvPr id="698" name="テキスト ボックス 697"/>
        <xdr:cNvSpPr txBox="1"/>
      </xdr:nvSpPr>
      <xdr:spPr>
        <a:xfrm>
          <a:off x="14325111"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159373</xdr:rowOff>
    </xdr:from>
    <xdr:to>
      <xdr:col>71</xdr:col>
      <xdr:colOff>177800</xdr:colOff>
      <xdr:row>96</xdr:row>
      <xdr:rowOff>164421</xdr:rowOff>
    </xdr:to>
    <xdr:cxnSp macro="">
      <xdr:nvCxnSpPr>
        <xdr:cNvPr id="699" name="直線コネクタ 698"/>
        <xdr:cNvCxnSpPr/>
      </xdr:nvCxnSpPr>
      <xdr:spPr>
        <a:xfrm>
          <a:off x="12814300" y="16618573"/>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0" name="フローチャート: 判断 699"/>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114738</xdr:rowOff>
    </xdr:from>
    <xdr:ext cx="534377" cy="259045"/>
    <xdr:sp macro="" textlink="">
      <xdr:nvSpPr>
        <xdr:cNvPr id="701" name="テキスト ボックス 700"/>
        <xdr:cNvSpPr txBox="1"/>
      </xdr:nvSpPr>
      <xdr:spPr>
        <a:xfrm>
          <a:off x="13436111" y="167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2" name="フローチャート: 判断 701"/>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104007</xdr:rowOff>
    </xdr:from>
    <xdr:ext cx="534377" cy="259045"/>
    <xdr:sp macro="" textlink="">
      <xdr:nvSpPr>
        <xdr:cNvPr id="703" name="テキスト ボックス 702"/>
        <xdr:cNvSpPr txBox="1"/>
      </xdr:nvSpPr>
      <xdr:spPr>
        <a:xfrm>
          <a:off x="12547111" y="167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134959</xdr:rowOff>
    </xdr:from>
    <xdr:to>
      <xdr:col>85</xdr:col>
      <xdr:colOff>177800</xdr:colOff>
      <xdr:row>97</xdr:row>
      <xdr:rowOff>65109</xdr:rowOff>
    </xdr:to>
    <xdr:sp macro="" textlink="">
      <xdr:nvSpPr>
        <xdr:cNvPr id="709" name="楕円 708"/>
        <xdr:cNvSpPr/>
      </xdr:nvSpPr>
      <xdr:spPr>
        <a:xfrm>
          <a:off x="16268700" y="165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157836</xdr:rowOff>
    </xdr:from>
    <xdr:ext cx="534377" cy="259045"/>
    <xdr:sp macro="" textlink="">
      <xdr:nvSpPr>
        <xdr:cNvPr id="710" name="公債費該当値テキスト"/>
        <xdr:cNvSpPr txBox="1"/>
      </xdr:nvSpPr>
      <xdr:spPr>
        <a:xfrm>
          <a:off x="16370300" y="1644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118063</xdr:rowOff>
    </xdr:from>
    <xdr:to>
      <xdr:col>81</xdr:col>
      <xdr:colOff>101600</xdr:colOff>
      <xdr:row>97</xdr:row>
      <xdr:rowOff>48213</xdr:rowOff>
    </xdr:to>
    <xdr:sp macro="" textlink="">
      <xdr:nvSpPr>
        <xdr:cNvPr id="711" name="楕円 710"/>
        <xdr:cNvSpPr/>
      </xdr:nvSpPr>
      <xdr:spPr>
        <a:xfrm>
          <a:off x="15430500" y="1657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64740</xdr:rowOff>
    </xdr:from>
    <xdr:ext cx="534377" cy="259045"/>
    <xdr:sp macro="" textlink="">
      <xdr:nvSpPr>
        <xdr:cNvPr id="712" name="テキスト ボックス 711"/>
        <xdr:cNvSpPr txBox="1"/>
      </xdr:nvSpPr>
      <xdr:spPr>
        <a:xfrm>
          <a:off x="15214111" y="163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133772</xdr:rowOff>
    </xdr:from>
    <xdr:to>
      <xdr:col>76</xdr:col>
      <xdr:colOff>165100</xdr:colOff>
      <xdr:row>97</xdr:row>
      <xdr:rowOff>63922</xdr:rowOff>
    </xdr:to>
    <xdr:sp macro="" textlink="">
      <xdr:nvSpPr>
        <xdr:cNvPr id="713" name="楕円 712"/>
        <xdr:cNvSpPr/>
      </xdr:nvSpPr>
      <xdr:spPr>
        <a:xfrm>
          <a:off x="14541500" y="165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80449</xdr:rowOff>
    </xdr:from>
    <xdr:ext cx="534377" cy="259045"/>
    <xdr:sp macro="" textlink="">
      <xdr:nvSpPr>
        <xdr:cNvPr id="714" name="テキスト ボックス 713"/>
        <xdr:cNvSpPr txBox="1"/>
      </xdr:nvSpPr>
      <xdr:spPr>
        <a:xfrm>
          <a:off x="14325111" y="1636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113621</xdr:rowOff>
    </xdr:from>
    <xdr:to>
      <xdr:col>72</xdr:col>
      <xdr:colOff>38100</xdr:colOff>
      <xdr:row>97</xdr:row>
      <xdr:rowOff>43771</xdr:rowOff>
    </xdr:to>
    <xdr:sp macro="" textlink="">
      <xdr:nvSpPr>
        <xdr:cNvPr id="715" name="楕円 714"/>
        <xdr:cNvSpPr/>
      </xdr:nvSpPr>
      <xdr:spPr>
        <a:xfrm>
          <a:off x="13652500" y="165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60298</xdr:rowOff>
    </xdr:from>
    <xdr:ext cx="534377" cy="259045"/>
    <xdr:sp macro="" textlink="">
      <xdr:nvSpPr>
        <xdr:cNvPr id="716" name="テキスト ボックス 715"/>
        <xdr:cNvSpPr txBox="1"/>
      </xdr:nvSpPr>
      <xdr:spPr>
        <a:xfrm>
          <a:off x="13436111" y="163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108573</xdr:rowOff>
    </xdr:from>
    <xdr:to>
      <xdr:col>67</xdr:col>
      <xdr:colOff>101600</xdr:colOff>
      <xdr:row>97</xdr:row>
      <xdr:rowOff>38723</xdr:rowOff>
    </xdr:to>
    <xdr:sp macro="" textlink="">
      <xdr:nvSpPr>
        <xdr:cNvPr id="717" name="楕円 716"/>
        <xdr:cNvSpPr/>
      </xdr:nvSpPr>
      <xdr:spPr>
        <a:xfrm>
          <a:off x="12763500" y="165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55250</xdr:rowOff>
    </xdr:from>
    <xdr:ext cx="534377" cy="259045"/>
    <xdr:sp macro="" textlink="">
      <xdr:nvSpPr>
        <xdr:cNvPr id="718" name="テキスト ボックス 717"/>
        <xdr:cNvSpPr txBox="1"/>
      </xdr:nvSpPr>
      <xdr:spPr>
        <a:xfrm>
          <a:off x="12547111" y="163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2" name="テキスト ボックス 73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4" name="テキスト ボックス 73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6" name="テキスト ボックス 73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4" name="直線コネクタ 743"/>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5" name="諸支出金最小値テキスト"/>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47" name="諸支出金最大値テキスト"/>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48" name="直線コネクタ 747"/>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0" name="諸支出金平均値テキスト"/>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1" name="フローチャート: 判断 750"/>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3" name="フローチャート: 判断 752"/>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4" name="テキスト ボックス 753"/>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6" name="フローチャート: 判断 755"/>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57" name="テキスト ボックス 756"/>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59" name="フローチャート: 判断 758"/>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0" name="テキスト ボックス 759"/>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1" name="フローチャート: 判断 760"/>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2" name="テキスト ボックス 761"/>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69" name="諸支出金該当値テキスト"/>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令和元年東日本台風に起因するもの</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○総務費：災害ルール分で交付された特別交付税減少に伴う積立額の減。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災害廃棄物処理委託料皆減による減（</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2,074,098</a:t>
          </a:r>
          <a:r>
            <a:rPr kumimoji="1" lang="ja-JP" altLang="en-US" sz="1300">
              <a:latin typeface="ＭＳ Ｐゴシック" panose="020B0600070205080204" pitchFamily="50" charset="-128"/>
              <a:ea typeface="ＭＳ Ｐゴシック" panose="020B0600070205080204" pitchFamily="50" charset="-128"/>
            </a:rPr>
            <a:t>千円）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事故繰・</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繰越の公共土木災害・農業施設の事業完了箇所増に伴う増によるもの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社会情勢に起因するもの</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○総務費：特別定額給付金（</a:t>
          </a:r>
          <a:r>
            <a:rPr kumimoji="1" lang="en-US" altLang="ja-JP" sz="1300">
              <a:latin typeface="ＭＳ Ｐゴシック" panose="020B0600070205080204" pitchFamily="50" charset="-128"/>
              <a:ea typeface="ＭＳ Ｐゴシック" panose="020B0600070205080204" pitchFamily="50" charset="-128"/>
            </a:rPr>
            <a:t>1,309,400</a:t>
          </a:r>
          <a:r>
            <a:rPr kumimoji="1" lang="ja-JP" altLang="en-US" sz="1300">
              <a:latin typeface="ＭＳ Ｐゴシック" panose="020B0600070205080204" pitchFamily="50" charset="-128"/>
              <a:ea typeface="ＭＳ Ｐゴシック" panose="020B0600070205080204" pitchFamily="50" charset="-128"/>
            </a:rPr>
            <a:t>千円）の減によるもの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R3</a:t>
          </a:r>
          <a:r>
            <a:rPr kumimoji="1" lang="ja-JP" altLang="en-US" sz="1200">
              <a:latin typeface="ＭＳ ゴシック" pitchFamily="49" charset="-128"/>
              <a:ea typeface="ＭＳ ゴシック" pitchFamily="49" charset="-128"/>
            </a:rPr>
            <a:t>年度財政調整基金残高が減少した理由として、災害復旧事業の施越承認に係る工事費の一時立替のため財政調整基金から約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億円の取崩を行った。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実質収支額の増と実質単年度収支の大幅改善の要因については以下の通り。</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○歳入歳出差引額が、</a:t>
          </a:r>
          <a:r>
            <a:rPr kumimoji="1" lang="en-US" altLang="ja-JP" sz="1200">
              <a:latin typeface="ＭＳ ゴシック" pitchFamily="49" charset="-128"/>
              <a:ea typeface="ＭＳ ゴシック" pitchFamily="49" charset="-128"/>
            </a:rPr>
            <a:t>214,246</a:t>
          </a:r>
          <a:r>
            <a:rPr kumimoji="1" lang="ja-JP" altLang="en-US" sz="1200">
              <a:latin typeface="ＭＳ ゴシック" pitchFamily="49" charset="-128"/>
              <a:ea typeface="ＭＳ ゴシック" pitchFamily="49" charset="-128"/>
            </a:rPr>
            <a:t>千円減となったが、翌年度に繰り越すべき財源も</a:t>
          </a:r>
          <a:r>
            <a:rPr kumimoji="1" lang="en-US" altLang="ja-JP" sz="1200">
              <a:latin typeface="ＭＳ ゴシック" pitchFamily="49" charset="-128"/>
              <a:ea typeface="ＭＳ ゴシック" pitchFamily="49" charset="-128"/>
            </a:rPr>
            <a:t>309,133</a:t>
          </a:r>
          <a:r>
            <a:rPr kumimoji="1" lang="ja-JP" altLang="en-US" sz="1200">
              <a:latin typeface="ＭＳ ゴシック" pitchFamily="49" charset="-128"/>
              <a:ea typeface="ＭＳ ゴシック" pitchFamily="49" charset="-128"/>
            </a:rPr>
            <a:t>千円の減となったことから、実質収支額は</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と比較すると</a:t>
          </a:r>
          <a:r>
            <a:rPr kumimoji="1" lang="en-US" altLang="ja-JP" sz="1200">
              <a:latin typeface="ＭＳ ゴシック" pitchFamily="49" charset="-128"/>
              <a:ea typeface="ＭＳ ゴシック" pitchFamily="49" charset="-128"/>
            </a:rPr>
            <a:t>94,887</a:t>
          </a:r>
          <a:r>
            <a:rPr kumimoji="1" lang="ja-JP" altLang="en-US" sz="1200">
              <a:latin typeface="ＭＳ ゴシック" pitchFamily="49" charset="-128"/>
              <a:ea typeface="ＭＳ ゴシック" pitchFamily="49" charset="-128"/>
            </a:rPr>
            <a:t>千円の増となった。この数字は、単年度収支でもある。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○実質単年度収支については、単年度収支が</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と比較し</a:t>
          </a:r>
          <a:r>
            <a:rPr kumimoji="1" lang="en-US" altLang="ja-JP" sz="1200">
              <a:latin typeface="ＭＳ ゴシック" pitchFamily="49" charset="-128"/>
              <a:ea typeface="ＭＳ ゴシック" pitchFamily="49" charset="-128"/>
            </a:rPr>
            <a:t>2,794,241</a:t>
          </a:r>
          <a:r>
            <a:rPr kumimoji="1" lang="ja-JP" altLang="en-US" sz="1200">
              <a:latin typeface="ＭＳ ゴシック" pitchFamily="49" charset="-128"/>
              <a:ea typeface="ＭＳ ゴシック" pitchFamily="49" charset="-128"/>
            </a:rPr>
            <a:t>千円の大幅な増となった。理由として、</a:t>
          </a:r>
          <a:r>
            <a:rPr kumimoji="1" lang="en-US" altLang="ja-JP" sz="1200">
              <a:latin typeface="ＭＳ ゴシック" pitchFamily="49" charset="-128"/>
              <a:ea typeface="ＭＳ ゴシック" pitchFamily="49" charset="-128"/>
            </a:rPr>
            <a:t>R1</a:t>
          </a:r>
          <a:r>
            <a:rPr kumimoji="1" lang="ja-JP" altLang="en-US" sz="1200">
              <a:latin typeface="ＭＳ ゴシック" pitchFamily="49" charset="-128"/>
              <a:ea typeface="ＭＳ ゴシック" pitchFamily="49" charset="-128"/>
            </a:rPr>
            <a:t>の実質収支が災害ルール分の特別交付税により</a:t>
          </a:r>
          <a:r>
            <a:rPr kumimoji="1" lang="en-US" altLang="ja-JP" sz="1200">
              <a:latin typeface="ＭＳ ゴシック" pitchFamily="49" charset="-128"/>
              <a:ea typeface="ＭＳ ゴシック" pitchFamily="49" charset="-128"/>
            </a:rPr>
            <a:t>2,876,329</a:t>
          </a:r>
          <a:r>
            <a:rPr kumimoji="1" lang="ja-JP" altLang="en-US" sz="1200">
              <a:latin typeface="ＭＳ ゴシック" pitchFamily="49" charset="-128"/>
              <a:ea typeface="ＭＳ ゴシック" pitchFamily="49" charset="-128"/>
            </a:rPr>
            <a:t>千円となったことが挙げられる。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なお、丸森病院事業会計においては</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ポイント増となった。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これは、新型コロナウイルス感染症対応に伴う、減収分として、</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と同様に基準外繰入を（</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76,845</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72,915</a:t>
          </a:r>
          <a:r>
            <a:rPr kumimoji="1" lang="ja-JP" altLang="en-US" sz="1400">
              <a:latin typeface="ＭＳ ゴシック" pitchFamily="49" charset="-128"/>
              <a:ea typeface="ＭＳ ゴシック" pitchFamily="49" charset="-128"/>
            </a:rPr>
            <a:t>千円）行ったが、医業収益の増加に伴うものだと考えられる。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以外ほぼ同じ数値で推移している。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の大幅に数値が増加した要因は、令和元年東日本台風により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災害ルール分等で特別交付税が大幅増となったことが要因である。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これは一時的なものであるため</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以降は例年並みとなった。</a:t>
          </a: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c r="B2" s="179" t="s">
        <v>80</v>
      </c>
      <c r="C2" s="179"/>
      <c r="D2" s="180"/>
    </row>
    <row r="3" spans="1:119" ht="18.75" customHeight="1" thickBot="1">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16115016</v>
      </c>
      <c r="BO4" s="489"/>
      <c r="BP4" s="489"/>
      <c r="BQ4" s="489"/>
      <c r="BR4" s="489"/>
      <c r="BS4" s="489"/>
      <c r="BT4" s="489"/>
      <c r="BU4" s="490"/>
      <c r="BV4" s="488">
        <v>19683201</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5</v>
      </c>
      <c r="CU4" s="629"/>
      <c r="CV4" s="629"/>
      <c r="CW4" s="629"/>
      <c r="CX4" s="629"/>
      <c r="CY4" s="629"/>
      <c r="CZ4" s="629"/>
      <c r="DA4" s="630"/>
      <c r="DB4" s="628">
        <v>3.4</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15404154</v>
      </c>
      <c r="BO5" s="460"/>
      <c r="BP5" s="460"/>
      <c r="BQ5" s="460"/>
      <c r="BR5" s="460"/>
      <c r="BS5" s="460"/>
      <c r="BT5" s="460"/>
      <c r="BU5" s="461"/>
      <c r="BV5" s="459">
        <v>18758093</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80.3</v>
      </c>
      <c r="CU5" s="457"/>
      <c r="CV5" s="457"/>
      <c r="CW5" s="457"/>
      <c r="CX5" s="457"/>
      <c r="CY5" s="457"/>
      <c r="CZ5" s="457"/>
      <c r="DA5" s="458"/>
      <c r="DB5" s="456">
        <v>87.5</v>
      </c>
      <c r="DC5" s="457"/>
      <c r="DD5" s="457"/>
      <c r="DE5" s="457"/>
      <c r="DF5" s="457"/>
      <c r="DG5" s="457"/>
      <c r="DH5" s="457"/>
      <c r="DI5" s="458"/>
    </row>
    <row r="6" spans="1:119" ht="18.75" customHeight="1">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93</v>
      </c>
      <c r="AV6" s="518"/>
      <c r="AW6" s="518"/>
      <c r="AX6" s="518"/>
      <c r="AY6" s="473" t="s">
        <v>101</v>
      </c>
      <c r="AZ6" s="474"/>
      <c r="BA6" s="474"/>
      <c r="BB6" s="474"/>
      <c r="BC6" s="474"/>
      <c r="BD6" s="474"/>
      <c r="BE6" s="474"/>
      <c r="BF6" s="474"/>
      <c r="BG6" s="474"/>
      <c r="BH6" s="474"/>
      <c r="BI6" s="474"/>
      <c r="BJ6" s="474"/>
      <c r="BK6" s="474"/>
      <c r="BL6" s="474"/>
      <c r="BM6" s="475"/>
      <c r="BN6" s="459">
        <v>710862</v>
      </c>
      <c r="BO6" s="460"/>
      <c r="BP6" s="460"/>
      <c r="BQ6" s="460"/>
      <c r="BR6" s="460"/>
      <c r="BS6" s="460"/>
      <c r="BT6" s="460"/>
      <c r="BU6" s="461"/>
      <c r="BV6" s="459">
        <v>925108</v>
      </c>
      <c r="BW6" s="460"/>
      <c r="BX6" s="460"/>
      <c r="BY6" s="460"/>
      <c r="BZ6" s="460"/>
      <c r="CA6" s="460"/>
      <c r="CB6" s="460"/>
      <c r="CC6" s="461"/>
      <c r="CD6" s="499" t="s">
        <v>102</v>
      </c>
      <c r="CE6" s="419"/>
      <c r="CF6" s="419"/>
      <c r="CG6" s="419"/>
      <c r="CH6" s="419"/>
      <c r="CI6" s="419"/>
      <c r="CJ6" s="419"/>
      <c r="CK6" s="419"/>
      <c r="CL6" s="419"/>
      <c r="CM6" s="419"/>
      <c r="CN6" s="419"/>
      <c r="CO6" s="419"/>
      <c r="CP6" s="419"/>
      <c r="CQ6" s="419"/>
      <c r="CR6" s="419"/>
      <c r="CS6" s="500"/>
      <c r="CT6" s="602">
        <v>83.4</v>
      </c>
      <c r="CU6" s="603"/>
      <c r="CV6" s="603"/>
      <c r="CW6" s="603"/>
      <c r="CX6" s="603"/>
      <c r="CY6" s="603"/>
      <c r="CZ6" s="603"/>
      <c r="DA6" s="604"/>
      <c r="DB6" s="602">
        <v>90.4</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103</v>
      </c>
      <c r="AN7" s="416"/>
      <c r="AO7" s="416"/>
      <c r="AP7" s="416"/>
      <c r="AQ7" s="416"/>
      <c r="AR7" s="416"/>
      <c r="AS7" s="416"/>
      <c r="AT7" s="417"/>
      <c r="AU7" s="517" t="s">
        <v>93</v>
      </c>
      <c r="AV7" s="518"/>
      <c r="AW7" s="518"/>
      <c r="AX7" s="518"/>
      <c r="AY7" s="473" t="s">
        <v>104</v>
      </c>
      <c r="AZ7" s="474"/>
      <c r="BA7" s="474"/>
      <c r="BB7" s="474"/>
      <c r="BC7" s="474"/>
      <c r="BD7" s="474"/>
      <c r="BE7" s="474"/>
      <c r="BF7" s="474"/>
      <c r="BG7" s="474"/>
      <c r="BH7" s="474"/>
      <c r="BI7" s="474"/>
      <c r="BJ7" s="474"/>
      <c r="BK7" s="474"/>
      <c r="BL7" s="474"/>
      <c r="BM7" s="475"/>
      <c r="BN7" s="459">
        <v>439000</v>
      </c>
      <c r="BO7" s="460"/>
      <c r="BP7" s="460"/>
      <c r="BQ7" s="460"/>
      <c r="BR7" s="460"/>
      <c r="BS7" s="460"/>
      <c r="BT7" s="460"/>
      <c r="BU7" s="461"/>
      <c r="BV7" s="459">
        <v>748133</v>
      </c>
      <c r="BW7" s="460"/>
      <c r="BX7" s="460"/>
      <c r="BY7" s="460"/>
      <c r="BZ7" s="460"/>
      <c r="CA7" s="460"/>
      <c r="CB7" s="460"/>
      <c r="CC7" s="461"/>
      <c r="CD7" s="499" t="s">
        <v>105</v>
      </c>
      <c r="CE7" s="419"/>
      <c r="CF7" s="419"/>
      <c r="CG7" s="419"/>
      <c r="CH7" s="419"/>
      <c r="CI7" s="419"/>
      <c r="CJ7" s="419"/>
      <c r="CK7" s="419"/>
      <c r="CL7" s="419"/>
      <c r="CM7" s="419"/>
      <c r="CN7" s="419"/>
      <c r="CO7" s="419"/>
      <c r="CP7" s="419"/>
      <c r="CQ7" s="419"/>
      <c r="CR7" s="419"/>
      <c r="CS7" s="500"/>
      <c r="CT7" s="459">
        <v>5424830</v>
      </c>
      <c r="CU7" s="460"/>
      <c r="CV7" s="460"/>
      <c r="CW7" s="460"/>
      <c r="CX7" s="460"/>
      <c r="CY7" s="460"/>
      <c r="CZ7" s="460"/>
      <c r="DA7" s="461"/>
      <c r="DB7" s="459">
        <v>5201864</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106</v>
      </c>
      <c r="AN8" s="416"/>
      <c r="AO8" s="416"/>
      <c r="AP8" s="416"/>
      <c r="AQ8" s="416"/>
      <c r="AR8" s="416"/>
      <c r="AS8" s="416"/>
      <c r="AT8" s="417"/>
      <c r="AU8" s="517" t="s">
        <v>107</v>
      </c>
      <c r="AV8" s="518"/>
      <c r="AW8" s="518"/>
      <c r="AX8" s="518"/>
      <c r="AY8" s="473" t="s">
        <v>108</v>
      </c>
      <c r="AZ8" s="474"/>
      <c r="BA8" s="474"/>
      <c r="BB8" s="474"/>
      <c r="BC8" s="474"/>
      <c r="BD8" s="474"/>
      <c r="BE8" s="474"/>
      <c r="BF8" s="474"/>
      <c r="BG8" s="474"/>
      <c r="BH8" s="474"/>
      <c r="BI8" s="474"/>
      <c r="BJ8" s="474"/>
      <c r="BK8" s="474"/>
      <c r="BL8" s="474"/>
      <c r="BM8" s="475"/>
      <c r="BN8" s="459">
        <v>271862</v>
      </c>
      <c r="BO8" s="460"/>
      <c r="BP8" s="460"/>
      <c r="BQ8" s="460"/>
      <c r="BR8" s="460"/>
      <c r="BS8" s="460"/>
      <c r="BT8" s="460"/>
      <c r="BU8" s="461"/>
      <c r="BV8" s="459">
        <v>176975</v>
      </c>
      <c r="BW8" s="460"/>
      <c r="BX8" s="460"/>
      <c r="BY8" s="460"/>
      <c r="BZ8" s="460"/>
      <c r="CA8" s="460"/>
      <c r="CB8" s="460"/>
      <c r="CC8" s="461"/>
      <c r="CD8" s="499" t="s">
        <v>109</v>
      </c>
      <c r="CE8" s="419"/>
      <c r="CF8" s="419"/>
      <c r="CG8" s="419"/>
      <c r="CH8" s="419"/>
      <c r="CI8" s="419"/>
      <c r="CJ8" s="419"/>
      <c r="CK8" s="419"/>
      <c r="CL8" s="419"/>
      <c r="CM8" s="419"/>
      <c r="CN8" s="419"/>
      <c r="CO8" s="419"/>
      <c r="CP8" s="419"/>
      <c r="CQ8" s="419"/>
      <c r="CR8" s="419"/>
      <c r="CS8" s="500"/>
      <c r="CT8" s="562">
        <v>0.3</v>
      </c>
      <c r="CU8" s="563"/>
      <c r="CV8" s="563"/>
      <c r="CW8" s="563"/>
      <c r="CX8" s="563"/>
      <c r="CY8" s="563"/>
      <c r="CZ8" s="563"/>
      <c r="DA8" s="564"/>
      <c r="DB8" s="562">
        <v>0.3</v>
      </c>
      <c r="DC8" s="563"/>
      <c r="DD8" s="563"/>
      <c r="DE8" s="563"/>
      <c r="DF8" s="563"/>
      <c r="DG8" s="563"/>
      <c r="DH8" s="563"/>
      <c r="DI8" s="564"/>
    </row>
    <row r="9" spans="1:119" ht="18.75" customHeight="1" thickBot="1">
      <c r="A9" s="178"/>
      <c r="B9" s="591" t="s">
        <v>110</v>
      </c>
      <c r="C9" s="592"/>
      <c r="D9" s="592"/>
      <c r="E9" s="592"/>
      <c r="F9" s="592"/>
      <c r="G9" s="592"/>
      <c r="H9" s="592"/>
      <c r="I9" s="592"/>
      <c r="J9" s="592"/>
      <c r="K9" s="510"/>
      <c r="L9" s="593" t="s">
        <v>111</v>
      </c>
      <c r="M9" s="594"/>
      <c r="N9" s="594"/>
      <c r="O9" s="594"/>
      <c r="P9" s="594"/>
      <c r="Q9" s="595"/>
      <c r="R9" s="596">
        <v>12262</v>
      </c>
      <c r="S9" s="597"/>
      <c r="T9" s="597"/>
      <c r="U9" s="597"/>
      <c r="V9" s="598"/>
      <c r="W9" s="528" t="s">
        <v>112</v>
      </c>
      <c r="X9" s="529"/>
      <c r="Y9" s="529"/>
      <c r="Z9" s="529"/>
      <c r="AA9" s="529"/>
      <c r="AB9" s="529"/>
      <c r="AC9" s="529"/>
      <c r="AD9" s="529"/>
      <c r="AE9" s="529"/>
      <c r="AF9" s="529"/>
      <c r="AG9" s="529"/>
      <c r="AH9" s="529"/>
      <c r="AI9" s="529"/>
      <c r="AJ9" s="529"/>
      <c r="AK9" s="529"/>
      <c r="AL9" s="599"/>
      <c r="AM9" s="516" t="s">
        <v>113</v>
      </c>
      <c r="AN9" s="416"/>
      <c r="AO9" s="416"/>
      <c r="AP9" s="416"/>
      <c r="AQ9" s="416"/>
      <c r="AR9" s="416"/>
      <c r="AS9" s="416"/>
      <c r="AT9" s="417"/>
      <c r="AU9" s="517" t="s">
        <v>93</v>
      </c>
      <c r="AV9" s="518"/>
      <c r="AW9" s="518"/>
      <c r="AX9" s="518"/>
      <c r="AY9" s="473" t="s">
        <v>114</v>
      </c>
      <c r="AZ9" s="474"/>
      <c r="BA9" s="474"/>
      <c r="BB9" s="474"/>
      <c r="BC9" s="474"/>
      <c r="BD9" s="474"/>
      <c r="BE9" s="474"/>
      <c r="BF9" s="474"/>
      <c r="BG9" s="474"/>
      <c r="BH9" s="474"/>
      <c r="BI9" s="474"/>
      <c r="BJ9" s="474"/>
      <c r="BK9" s="474"/>
      <c r="BL9" s="474"/>
      <c r="BM9" s="475"/>
      <c r="BN9" s="459">
        <v>94887</v>
      </c>
      <c r="BO9" s="460"/>
      <c r="BP9" s="460"/>
      <c r="BQ9" s="460"/>
      <c r="BR9" s="460"/>
      <c r="BS9" s="460"/>
      <c r="BT9" s="460"/>
      <c r="BU9" s="461"/>
      <c r="BV9" s="459">
        <v>-2699354</v>
      </c>
      <c r="BW9" s="460"/>
      <c r="BX9" s="460"/>
      <c r="BY9" s="460"/>
      <c r="BZ9" s="460"/>
      <c r="CA9" s="460"/>
      <c r="CB9" s="460"/>
      <c r="CC9" s="461"/>
      <c r="CD9" s="499" t="s">
        <v>115</v>
      </c>
      <c r="CE9" s="419"/>
      <c r="CF9" s="419"/>
      <c r="CG9" s="419"/>
      <c r="CH9" s="419"/>
      <c r="CI9" s="419"/>
      <c r="CJ9" s="419"/>
      <c r="CK9" s="419"/>
      <c r="CL9" s="419"/>
      <c r="CM9" s="419"/>
      <c r="CN9" s="419"/>
      <c r="CO9" s="419"/>
      <c r="CP9" s="419"/>
      <c r="CQ9" s="419"/>
      <c r="CR9" s="419"/>
      <c r="CS9" s="500"/>
      <c r="CT9" s="456">
        <v>9.6</v>
      </c>
      <c r="CU9" s="457"/>
      <c r="CV9" s="457"/>
      <c r="CW9" s="457"/>
      <c r="CX9" s="457"/>
      <c r="CY9" s="457"/>
      <c r="CZ9" s="457"/>
      <c r="DA9" s="458"/>
      <c r="DB9" s="456">
        <v>8.9</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116</v>
      </c>
      <c r="M10" s="416"/>
      <c r="N10" s="416"/>
      <c r="O10" s="416"/>
      <c r="P10" s="416"/>
      <c r="Q10" s="417"/>
      <c r="R10" s="412">
        <v>13972</v>
      </c>
      <c r="S10" s="413"/>
      <c r="T10" s="413"/>
      <c r="U10" s="413"/>
      <c r="V10" s="472"/>
      <c r="W10" s="600"/>
      <c r="X10" s="410"/>
      <c r="Y10" s="410"/>
      <c r="Z10" s="410"/>
      <c r="AA10" s="410"/>
      <c r="AB10" s="410"/>
      <c r="AC10" s="410"/>
      <c r="AD10" s="410"/>
      <c r="AE10" s="410"/>
      <c r="AF10" s="410"/>
      <c r="AG10" s="410"/>
      <c r="AH10" s="410"/>
      <c r="AI10" s="410"/>
      <c r="AJ10" s="410"/>
      <c r="AK10" s="410"/>
      <c r="AL10" s="601"/>
      <c r="AM10" s="516" t="s">
        <v>117</v>
      </c>
      <c r="AN10" s="416"/>
      <c r="AO10" s="416"/>
      <c r="AP10" s="416"/>
      <c r="AQ10" s="416"/>
      <c r="AR10" s="416"/>
      <c r="AS10" s="416"/>
      <c r="AT10" s="417"/>
      <c r="AU10" s="517" t="s">
        <v>118</v>
      </c>
      <c r="AV10" s="518"/>
      <c r="AW10" s="518"/>
      <c r="AX10" s="518"/>
      <c r="AY10" s="473" t="s">
        <v>119</v>
      </c>
      <c r="AZ10" s="474"/>
      <c r="BA10" s="474"/>
      <c r="BB10" s="474"/>
      <c r="BC10" s="474"/>
      <c r="BD10" s="474"/>
      <c r="BE10" s="474"/>
      <c r="BF10" s="474"/>
      <c r="BG10" s="474"/>
      <c r="BH10" s="474"/>
      <c r="BI10" s="474"/>
      <c r="BJ10" s="474"/>
      <c r="BK10" s="474"/>
      <c r="BL10" s="474"/>
      <c r="BM10" s="475"/>
      <c r="BN10" s="459">
        <v>3056</v>
      </c>
      <c r="BO10" s="460"/>
      <c r="BP10" s="460"/>
      <c r="BQ10" s="460"/>
      <c r="BR10" s="460"/>
      <c r="BS10" s="460"/>
      <c r="BT10" s="460"/>
      <c r="BU10" s="461"/>
      <c r="BV10" s="459">
        <v>3074</v>
      </c>
      <c r="BW10" s="460"/>
      <c r="BX10" s="460"/>
      <c r="BY10" s="460"/>
      <c r="BZ10" s="460"/>
      <c r="CA10" s="460"/>
      <c r="CB10" s="460"/>
      <c r="CC10" s="461"/>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121</v>
      </c>
      <c r="M11" s="421"/>
      <c r="N11" s="421"/>
      <c r="O11" s="421"/>
      <c r="P11" s="421"/>
      <c r="Q11" s="422"/>
      <c r="R11" s="588" t="s">
        <v>122</v>
      </c>
      <c r="S11" s="589"/>
      <c r="T11" s="589"/>
      <c r="U11" s="589"/>
      <c r="V11" s="590"/>
      <c r="W11" s="600"/>
      <c r="X11" s="410"/>
      <c r="Y11" s="410"/>
      <c r="Z11" s="410"/>
      <c r="AA11" s="410"/>
      <c r="AB11" s="410"/>
      <c r="AC11" s="410"/>
      <c r="AD11" s="410"/>
      <c r="AE11" s="410"/>
      <c r="AF11" s="410"/>
      <c r="AG11" s="410"/>
      <c r="AH11" s="410"/>
      <c r="AI11" s="410"/>
      <c r="AJ11" s="410"/>
      <c r="AK11" s="410"/>
      <c r="AL11" s="601"/>
      <c r="AM11" s="516" t="s">
        <v>123</v>
      </c>
      <c r="AN11" s="416"/>
      <c r="AO11" s="416"/>
      <c r="AP11" s="416"/>
      <c r="AQ11" s="416"/>
      <c r="AR11" s="416"/>
      <c r="AS11" s="416"/>
      <c r="AT11" s="417"/>
      <c r="AU11" s="517" t="s">
        <v>124</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128</v>
      </c>
      <c r="DC11" s="563"/>
      <c r="DD11" s="563"/>
      <c r="DE11" s="563"/>
      <c r="DF11" s="563"/>
      <c r="DG11" s="563"/>
      <c r="DH11" s="563"/>
      <c r="DI11" s="564"/>
    </row>
    <row r="12" spans="1:119" ht="18.75" customHeight="1">
      <c r="A12" s="178"/>
      <c r="B12" s="565" t="s">
        <v>129</v>
      </c>
      <c r="C12" s="566"/>
      <c r="D12" s="566"/>
      <c r="E12" s="566"/>
      <c r="F12" s="566"/>
      <c r="G12" s="566"/>
      <c r="H12" s="566"/>
      <c r="I12" s="566"/>
      <c r="J12" s="566"/>
      <c r="K12" s="567"/>
      <c r="L12" s="574" t="s">
        <v>130</v>
      </c>
      <c r="M12" s="575"/>
      <c r="N12" s="575"/>
      <c r="O12" s="575"/>
      <c r="P12" s="575"/>
      <c r="Q12" s="576"/>
      <c r="R12" s="577">
        <v>12534</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134</v>
      </c>
      <c r="AV12" s="518"/>
      <c r="AW12" s="518"/>
      <c r="AX12" s="518"/>
      <c r="AY12" s="473" t="s">
        <v>135</v>
      </c>
      <c r="AZ12" s="474"/>
      <c r="BA12" s="474"/>
      <c r="BB12" s="474"/>
      <c r="BC12" s="474"/>
      <c r="BD12" s="474"/>
      <c r="BE12" s="474"/>
      <c r="BF12" s="474"/>
      <c r="BG12" s="474"/>
      <c r="BH12" s="474"/>
      <c r="BI12" s="474"/>
      <c r="BJ12" s="474"/>
      <c r="BK12" s="474"/>
      <c r="BL12" s="474"/>
      <c r="BM12" s="475"/>
      <c r="BN12" s="459">
        <v>332643</v>
      </c>
      <c r="BO12" s="460"/>
      <c r="BP12" s="460"/>
      <c r="BQ12" s="460"/>
      <c r="BR12" s="460"/>
      <c r="BS12" s="460"/>
      <c r="BT12" s="460"/>
      <c r="BU12" s="461"/>
      <c r="BV12" s="459">
        <v>801257</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137</v>
      </c>
      <c r="CU12" s="563"/>
      <c r="CV12" s="563"/>
      <c r="CW12" s="563"/>
      <c r="CX12" s="563"/>
      <c r="CY12" s="563"/>
      <c r="CZ12" s="563"/>
      <c r="DA12" s="564"/>
      <c r="DB12" s="562" t="s">
        <v>128</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138</v>
      </c>
      <c r="N13" s="544"/>
      <c r="O13" s="544"/>
      <c r="P13" s="544"/>
      <c r="Q13" s="545"/>
      <c r="R13" s="546">
        <v>12375</v>
      </c>
      <c r="S13" s="547"/>
      <c r="T13" s="547"/>
      <c r="U13" s="547"/>
      <c r="V13" s="548"/>
      <c r="W13" s="549" t="s">
        <v>139</v>
      </c>
      <c r="X13" s="445"/>
      <c r="Y13" s="445"/>
      <c r="Z13" s="445"/>
      <c r="AA13" s="445"/>
      <c r="AB13" s="446"/>
      <c r="AC13" s="412">
        <v>696</v>
      </c>
      <c r="AD13" s="413"/>
      <c r="AE13" s="413"/>
      <c r="AF13" s="413"/>
      <c r="AG13" s="414"/>
      <c r="AH13" s="412">
        <v>860</v>
      </c>
      <c r="AI13" s="413"/>
      <c r="AJ13" s="413"/>
      <c r="AK13" s="413"/>
      <c r="AL13" s="472"/>
      <c r="AM13" s="516" t="s">
        <v>140</v>
      </c>
      <c r="AN13" s="416"/>
      <c r="AO13" s="416"/>
      <c r="AP13" s="416"/>
      <c r="AQ13" s="416"/>
      <c r="AR13" s="416"/>
      <c r="AS13" s="416"/>
      <c r="AT13" s="417"/>
      <c r="AU13" s="517" t="s">
        <v>93</v>
      </c>
      <c r="AV13" s="518"/>
      <c r="AW13" s="518"/>
      <c r="AX13" s="518"/>
      <c r="AY13" s="473" t="s">
        <v>141</v>
      </c>
      <c r="AZ13" s="474"/>
      <c r="BA13" s="474"/>
      <c r="BB13" s="474"/>
      <c r="BC13" s="474"/>
      <c r="BD13" s="474"/>
      <c r="BE13" s="474"/>
      <c r="BF13" s="474"/>
      <c r="BG13" s="474"/>
      <c r="BH13" s="474"/>
      <c r="BI13" s="474"/>
      <c r="BJ13" s="474"/>
      <c r="BK13" s="474"/>
      <c r="BL13" s="474"/>
      <c r="BM13" s="475"/>
      <c r="BN13" s="459">
        <v>-234700</v>
      </c>
      <c r="BO13" s="460"/>
      <c r="BP13" s="460"/>
      <c r="BQ13" s="460"/>
      <c r="BR13" s="460"/>
      <c r="BS13" s="460"/>
      <c r="BT13" s="460"/>
      <c r="BU13" s="461"/>
      <c r="BV13" s="459">
        <v>-3497537</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9.3000000000000007</v>
      </c>
      <c r="CU13" s="457"/>
      <c r="CV13" s="457"/>
      <c r="CW13" s="457"/>
      <c r="CX13" s="457"/>
      <c r="CY13" s="457"/>
      <c r="CZ13" s="457"/>
      <c r="DA13" s="458"/>
      <c r="DB13" s="456">
        <v>11.1</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143</v>
      </c>
      <c r="M14" s="586"/>
      <c r="N14" s="586"/>
      <c r="O14" s="586"/>
      <c r="P14" s="586"/>
      <c r="Q14" s="587"/>
      <c r="R14" s="546">
        <v>12904</v>
      </c>
      <c r="S14" s="547"/>
      <c r="T14" s="547"/>
      <c r="U14" s="547"/>
      <c r="V14" s="548"/>
      <c r="W14" s="550"/>
      <c r="X14" s="448"/>
      <c r="Y14" s="448"/>
      <c r="Z14" s="448"/>
      <c r="AA14" s="448"/>
      <c r="AB14" s="449"/>
      <c r="AC14" s="539">
        <v>12.8</v>
      </c>
      <c r="AD14" s="540"/>
      <c r="AE14" s="540"/>
      <c r="AF14" s="540"/>
      <c r="AG14" s="541"/>
      <c r="AH14" s="539">
        <v>12.9</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v>4.7</v>
      </c>
      <c r="CU14" s="557"/>
      <c r="CV14" s="557"/>
      <c r="CW14" s="557"/>
      <c r="CX14" s="557"/>
      <c r="CY14" s="557"/>
      <c r="CZ14" s="557"/>
      <c r="DA14" s="558"/>
      <c r="DB14" s="556">
        <v>8.1</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145</v>
      </c>
      <c r="N15" s="544"/>
      <c r="O15" s="544"/>
      <c r="P15" s="544"/>
      <c r="Q15" s="545"/>
      <c r="R15" s="546">
        <v>12732</v>
      </c>
      <c r="S15" s="547"/>
      <c r="T15" s="547"/>
      <c r="U15" s="547"/>
      <c r="V15" s="548"/>
      <c r="W15" s="549" t="s">
        <v>146</v>
      </c>
      <c r="X15" s="445"/>
      <c r="Y15" s="445"/>
      <c r="Z15" s="445"/>
      <c r="AA15" s="445"/>
      <c r="AB15" s="446"/>
      <c r="AC15" s="412">
        <v>2093</v>
      </c>
      <c r="AD15" s="413"/>
      <c r="AE15" s="413"/>
      <c r="AF15" s="413"/>
      <c r="AG15" s="414"/>
      <c r="AH15" s="412">
        <v>2712</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1346824</v>
      </c>
      <c r="BO15" s="489"/>
      <c r="BP15" s="489"/>
      <c r="BQ15" s="489"/>
      <c r="BR15" s="489"/>
      <c r="BS15" s="489"/>
      <c r="BT15" s="489"/>
      <c r="BU15" s="490"/>
      <c r="BV15" s="488">
        <v>1453818</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38.4</v>
      </c>
      <c r="AD16" s="540"/>
      <c r="AE16" s="540"/>
      <c r="AF16" s="540"/>
      <c r="AG16" s="541"/>
      <c r="AH16" s="539">
        <v>40.700000000000003</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4881241</v>
      </c>
      <c r="BO16" s="460"/>
      <c r="BP16" s="460"/>
      <c r="BQ16" s="460"/>
      <c r="BR16" s="460"/>
      <c r="BS16" s="460"/>
      <c r="BT16" s="460"/>
      <c r="BU16" s="461"/>
      <c r="BV16" s="459">
        <v>4697826</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2655</v>
      </c>
      <c r="AD17" s="413"/>
      <c r="AE17" s="413"/>
      <c r="AF17" s="413"/>
      <c r="AG17" s="414"/>
      <c r="AH17" s="412">
        <v>3086</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1651576</v>
      </c>
      <c r="BO17" s="460"/>
      <c r="BP17" s="460"/>
      <c r="BQ17" s="460"/>
      <c r="BR17" s="460"/>
      <c r="BS17" s="460"/>
      <c r="BT17" s="460"/>
      <c r="BU17" s="461"/>
      <c r="BV17" s="459">
        <v>1798246</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156</v>
      </c>
      <c r="C18" s="510"/>
      <c r="D18" s="510"/>
      <c r="E18" s="511"/>
      <c r="F18" s="511"/>
      <c r="G18" s="511"/>
      <c r="H18" s="511"/>
      <c r="I18" s="511"/>
      <c r="J18" s="511"/>
      <c r="K18" s="511"/>
      <c r="L18" s="512">
        <v>273.3</v>
      </c>
      <c r="M18" s="512"/>
      <c r="N18" s="512"/>
      <c r="O18" s="512"/>
      <c r="P18" s="512"/>
      <c r="Q18" s="512"/>
      <c r="R18" s="513"/>
      <c r="S18" s="513"/>
      <c r="T18" s="513"/>
      <c r="U18" s="513"/>
      <c r="V18" s="514"/>
      <c r="W18" s="530"/>
      <c r="X18" s="531"/>
      <c r="Y18" s="531"/>
      <c r="Z18" s="531"/>
      <c r="AA18" s="531"/>
      <c r="AB18" s="555"/>
      <c r="AC18" s="429">
        <v>48.8</v>
      </c>
      <c r="AD18" s="430"/>
      <c r="AE18" s="430"/>
      <c r="AF18" s="430"/>
      <c r="AG18" s="515"/>
      <c r="AH18" s="429">
        <v>46.4</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4486146</v>
      </c>
      <c r="BO18" s="460"/>
      <c r="BP18" s="460"/>
      <c r="BQ18" s="460"/>
      <c r="BR18" s="460"/>
      <c r="BS18" s="460"/>
      <c r="BT18" s="460"/>
      <c r="BU18" s="461"/>
      <c r="BV18" s="459">
        <v>4482673</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158</v>
      </c>
      <c r="C19" s="510"/>
      <c r="D19" s="510"/>
      <c r="E19" s="511"/>
      <c r="F19" s="511"/>
      <c r="G19" s="511"/>
      <c r="H19" s="511"/>
      <c r="I19" s="511"/>
      <c r="J19" s="511"/>
      <c r="K19" s="511"/>
      <c r="L19" s="519">
        <v>45</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8464658</v>
      </c>
      <c r="BO19" s="460"/>
      <c r="BP19" s="460"/>
      <c r="BQ19" s="460"/>
      <c r="BR19" s="460"/>
      <c r="BS19" s="460"/>
      <c r="BT19" s="460"/>
      <c r="BU19" s="461"/>
      <c r="BV19" s="459">
        <v>9735283</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160</v>
      </c>
      <c r="C20" s="510"/>
      <c r="D20" s="510"/>
      <c r="E20" s="511"/>
      <c r="F20" s="511"/>
      <c r="G20" s="511"/>
      <c r="H20" s="511"/>
      <c r="I20" s="511"/>
      <c r="J20" s="511"/>
      <c r="K20" s="511"/>
      <c r="L20" s="519">
        <v>4426</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11080755</v>
      </c>
      <c r="BO22" s="489"/>
      <c r="BP22" s="489"/>
      <c r="BQ22" s="489"/>
      <c r="BR22" s="489"/>
      <c r="BS22" s="489"/>
      <c r="BT22" s="489"/>
      <c r="BU22" s="490"/>
      <c r="BV22" s="488">
        <v>10535783</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10483527</v>
      </c>
      <c r="BO23" s="460"/>
      <c r="BP23" s="460"/>
      <c r="BQ23" s="460"/>
      <c r="BR23" s="460"/>
      <c r="BS23" s="460"/>
      <c r="BT23" s="460"/>
      <c r="BU23" s="461"/>
      <c r="BV23" s="459">
        <v>9967417</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170</v>
      </c>
      <c r="F24" s="416"/>
      <c r="G24" s="416"/>
      <c r="H24" s="416"/>
      <c r="I24" s="416"/>
      <c r="J24" s="416"/>
      <c r="K24" s="417"/>
      <c r="L24" s="412">
        <v>1</v>
      </c>
      <c r="M24" s="413"/>
      <c r="N24" s="413"/>
      <c r="O24" s="413"/>
      <c r="P24" s="414"/>
      <c r="Q24" s="412">
        <v>8100</v>
      </c>
      <c r="R24" s="413"/>
      <c r="S24" s="413"/>
      <c r="T24" s="413"/>
      <c r="U24" s="413"/>
      <c r="V24" s="414"/>
      <c r="W24" s="502"/>
      <c r="X24" s="439"/>
      <c r="Y24" s="440"/>
      <c r="Z24" s="415" t="s">
        <v>171</v>
      </c>
      <c r="AA24" s="416"/>
      <c r="AB24" s="416"/>
      <c r="AC24" s="416"/>
      <c r="AD24" s="416"/>
      <c r="AE24" s="416"/>
      <c r="AF24" s="416"/>
      <c r="AG24" s="417"/>
      <c r="AH24" s="412">
        <v>170</v>
      </c>
      <c r="AI24" s="413"/>
      <c r="AJ24" s="413"/>
      <c r="AK24" s="413"/>
      <c r="AL24" s="414"/>
      <c r="AM24" s="412">
        <v>477020</v>
      </c>
      <c r="AN24" s="413"/>
      <c r="AO24" s="413"/>
      <c r="AP24" s="413"/>
      <c r="AQ24" s="413"/>
      <c r="AR24" s="414"/>
      <c r="AS24" s="412">
        <v>2806</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8070226</v>
      </c>
      <c r="BO24" s="460"/>
      <c r="BP24" s="460"/>
      <c r="BQ24" s="460"/>
      <c r="BR24" s="460"/>
      <c r="BS24" s="460"/>
      <c r="BT24" s="460"/>
      <c r="BU24" s="461"/>
      <c r="BV24" s="459">
        <v>7443796</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173</v>
      </c>
      <c r="F25" s="416"/>
      <c r="G25" s="416"/>
      <c r="H25" s="416"/>
      <c r="I25" s="416"/>
      <c r="J25" s="416"/>
      <c r="K25" s="417"/>
      <c r="L25" s="412">
        <v>1</v>
      </c>
      <c r="M25" s="413"/>
      <c r="N25" s="413"/>
      <c r="O25" s="413"/>
      <c r="P25" s="414"/>
      <c r="Q25" s="412">
        <v>6250</v>
      </c>
      <c r="R25" s="413"/>
      <c r="S25" s="413"/>
      <c r="T25" s="413"/>
      <c r="U25" s="413"/>
      <c r="V25" s="414"/>
      <c r="W25" s="502"/>
      <c r="X25" s="439"/>
      <c r="Y25" s="440"/>
      <c r="Z25" s="415" t="s">
        <v>174</v>
      </c>
      <c r="AA25" s="416"/>
      <c r="AB25" s="416"/>
      <c r="AC25" s="416"/>
      <c r="AD25" s="416"/>
      <c r="AE25" s="416"/>
      <c r="AF25" s="416"/>
      <c r="AG25" s="417"/>
      <c r="AH25" s="412" t="s">
        <v>137</v>
      </c>
      <c r="AI25" s="413"/>
      <c r="AJ25" s="413"/>
      <c r="AK25" s="413"/>
      <c r="AL25" s="414"/>
      <c r="AM25" s="412" t="s">
        <v>137</v>
      </c>
      <c r="AN25" s="413"/>
      <c r="AO25" s="413"/>
      <c r="AP25" s="413"/>
      <c r="AQ25" s="413"/>
      <c r="AR25" s="414"/>
      <c r="AS25" s="412" t="s">
        <v>137</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5104896</v>
      </c>
      <c r="BO25" s="489"/>
      <c r="BP25" s="489"/>
      <c r="BQ25" s="489"/>
      <c r="BR25" s="489"/>
      <c r="BS25" s="489"/>
      <c r="BT25" s="489"/>
      <c r="BU25" s="490"/>
      <c r="BV25" s="488">
        <v>7441383</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176</v>
      </c>
      <c r="F26" s="416"/>
      <c r="G26" s="416"/>
      <c r="H26" s="416"/>
      <c r="I26" s="416"/>
      <c r="J26" s="416"/>
      <c r="K26" s="417"/>
      <c r="L26" s="412">
        <v>1</v>
      </c>
      <c r="M26" s="413"/>
      <c r="N26" s="413"/>
      <c r="O26" s="413"/>
      <c r="P26" s="414"/>
      <c r="Q26" s="412">
        <v>5470</v>
      </c>
      <c r="R26" s="413"/>
      <c r="S26" s="413"/>
      <c r="T26" s="413"/>
      <c r="U26" s="413"/>
      <c r="V26" s="414"/>
      <c r="W26" s="502"/>
      <c r="X26" s="439"/>
      <c r="Y26" s="440"/>
      <c r="Z26" s="415" t="s">
        <v>177</v>
      </c>
      <c r="AA26" s="470"/>
      <c r="AB26" s="470"/>
      <c r="AC26" s="470"/>
      <c r="AD26" s="470"/>
      <c r="AE26" s="470"/>
      <c r="AF26" s="470"/>
      <c r="AG26" s="471"/>
      <c r="AH26" s="412">
        <v>6</v>
      </c>
      <c r="AI26" s="413"/>
      <c r="AJ26" s="413"/>
      <c r="AK26" s="413"/>
      <c r="AL26" s="414"/>
      <c r="AM26" s="412">
        <v>14160</v>
      </c>
      <c r="AN26" s="413"/>
      <c r="AO26" s="413"/>
      <c r="AP26" s="413"/>
      <c r="AQ26" s="413"/>
      <c r="AR26" s="414"/>
      <c r="AS26" s="412">
        <v>2360</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137</v>
      </c>
      <c r="BO26" s="460"/>
      <c r="BP26" s="460"/>
      <c r="BQ26" s="460"/>
      <c r="BR26" s="460"/>
      <c r="BS26" s="460"/>
      <c r="BT26" s="460"/>
      <c r="BU26" s="461"/>
      <c r="BV26" s="459" t="s">
        <v>137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179</v>
      </c>
      <c r="F27" s="416"/>
      <c r="G27" s="416"/>
      <c r="H27" s="416"/>
      <c r="I27" s="416"/>
      <c r="J27" s="416"/>
      <c r="K27" s="417"/>
      <c r="L27" s="412">
        <v>1</v>
      </c>
      <c r="M27" s="413"/>
      <c r="N27" s="413"/>
      <c r="O27" s="413"/>
      <c r="P27" s="414"/>
      <c r="Q27" s="412">
        <v>3210</v>
      </c>
      <c r="R27" s="413"/>
      <c r="S27" s="413"/>
      <c r="T27" s="413"/>
      <c r="U27" s="413"/>
      <c r="V27" s="414"/>
      <c r="W27" s="502"/>
      <c r="X27" s="439"/>
      <c r="Y27" s="440"/>
      <c r="Z27" s="415" t="s">
        <v>180</v>
      </c>
      <c r="AA27" s="416"/>
      <c r="AB27" s="416"/>
      <c r="AC27" s="416"/>
      <c r="AD27" s="416"/>
      <c r="AE27" s="416"/>
      <c r="AF27" s="416"/>
      <c r="AG27" s="417"/>
      <c r="AH27" s="412">
        <v>1</v>
      </c>
      <c r="AI27" s="413"/>
      <c r="AJ27" s="413"/>
      <c r="AK27" s="413"/>
      <c r="AL27" s="414"/>
      <c r="AM27" s="412" t="s">
        <v>181</v>
      </c>
      <c r="AN27" s="413"/>
      <c r="AO27" s="413"/>
      <c r="AP27" s="413"/>
      <c r="AQ27" s="413"/>
      <c r="AR27" s="414"/>
      <c r="AS27" s="412" t="s">
        <v>181</v>
      </c>
      <c r="AT27" s="413"/>
      <c r="AU27" s="413"/>
      <c r="AV27" s="413"/>
      <c r="AW27" s="413"/>
      <c r="AX27" s="472"/>
      <c r="AY27" s="496" t="s">
        <v>182</v>
      </c>
      <c r="AZ27" s="497"/>
      <c r="BA27" s="497"/>
      <c r="BB27" s="497"/>
      <c r="BC27" s="497"/>
      <c r="BD27" s="497"/>
      <c r="BE27" s="497"/>
      <c r="BF27" s="497"/>
      <c r="BG27" s="497"/>
      <c r="BH27" s="497"/>
      <c r="BI27" s="497"/>
      <c r="BJ27" s="497"/>
      <c r="BK27" s="497"/>
      <c r="BL27" s="497"/>
      <c r="BM27" s="498"/>
      <c r="BN27" s="493">
        <v>391468</v>
      </c>
      <c r="BO27" s="494"/>
      <c r="BP27" s="494"/>
      <c r="BQ27" s="494"/>
      <c r="BR27" s="494"/>
      <c r="BS27" s="494"/>
      <c r="BT27" s="494"/>
      <c r="BU27" s="495"/>
      <c r="BV27" s="493">
        <v>391441</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183</v>
      </c>
      <c r="F28" s="416"/>
      <c r="G28" s="416"/>
      <c r="H28" s="416"/>
      <c r="I28" s="416"/>
      <c r="J28" s="416"/>
      <c r="K28" s="417"/>
      <c r="L28" s="412">
        <v>1</v>
      </c>
      <c r="M28" s="413"/>
      <c r="N28" s="413"/>
      <c r="O28" s="413"/>
      <c r="P28" s="414"/>
      <c r="Q28" s="412">
        <v>2690</v>
      </c>
      <c r="R28" s="413"/>
      <c r="S28" s="413"/>
      <c r="T28" s="413"/>
      <c r="U28" s="413"/>
      <c r="V28" s="414"/>
      <c r="W28" s="502"/>
      <c r="X28" s="439"/>
      <c r="Y28" s="440"/>
      <c r="Z28" s="415" t="s">
        <v>184</v>
      </c>
      <c r="AA28" s="416"/>
      <c r="AB28" s="416"/>
      <c r="AC28" s="416"/>
      <c r="AD28" s="416"/>
      <c r="AE28" s="416"/>
      <c r="AF28" s="416"/>
      <c r="AG28" s="417"/>
      <c r="AH28" s="412" t="s">
        <v>137</v>
      </c>
      <c r="AI28" s="413"/>
      <c r="AJ28" s="413"/>
      <c r="AK28" s="413"/>
      <c r="AL28" s="414"/>
      <c r="AM28" s="412" t="s">
        <v>137</v>
      </c>
      <c r="AN28" s="413"/>
      <c r="AO28" s="413"/>
      <c r="AP28" s="413"/>
      <c r="AQ28" s="413"/>
      <c r="AR28" s="414"/>
      <c r="AS28" s="412" t="s">
        <v>137</v>
      </c>
      <c r="AT28" s="413"/>
      <c r="AU28" s="413"/>
      <c r="AV28" s="413"/>
      <c r="AW28" s="413"/>
      <c r="AX28" s="472"/>
      <c r="AY28" s="476" t="s">
        <v>185</v>
      </c>
      <c r="AZ28" s="477"/>
      <c r="BA28" s="477"/>
      <c r="BB28" s="478"/>
      <c r="BC28" s="485" t="s">
        <v>47</v>
      </c>
      <c r="BD28" s="486"/>
      <c r="BE28" s="486"/>
      <c r="BF28" s="486"/>
      <c r="BG28" s="486"/>
      <c r="BH28" s="486"/>
      <c r="BI28" s="486"/>
      <c r="BJ28" s="486"/>
      <c r="BK28" s="486"/>
      <c r="BL28" s="486"/>
      <c r="BM28" s="487"/>
      <c r="BN28" s="488">
        <v>1768942</v>
      </c>
      <c r="BO28" s="489"/>
      <c r="BP28" s="489"/>
      <c r="BQ28" s="489"/>
      <c r="BR28" s="489"/>
      <c r="BS28" s="489"/>
      <c r="BT28" s="489"/>
      <c r="BU28" s="490"/>
      <c r="BV28" s="488">
        <v>2008529</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186</v>
      </c>
      <c r="F29" s="416"/>
      <c r="G29" s="416"/>
      <c r="H29" s="416"/>
      <c r="I29" s="416"/>
      <c r="J29" s="416"/>
      <c r="K29" s="417"/>
      <c r="L29" s="412">
        <v>12</v>
      </c>
      <c r="M29" s="413"/>
      <c r="N29" s="413"/>
      <c r="O29" s="413"/>
      <c r="P29" s="414"/>
      <c r="Q29" s="412">
        <v>2580</v>
      </c>
      <c r="R29" s="413"/>
      <c r="S29" s="413"/>
      <c r="T29" s="413"/>
      <c r="U29" s="413"/>
      <c r="V29" s="414"/>
      <c r="W29" s="503"/>
      <c r="X29" s="504"/>
      <c r="Y29" s="505"/>
      <c r="Z29" s="415" t="s">
        <v>187</v>
      </c>
      <c r="AA29" s="416"/>
      <c r="AB29" s="416"/>
      <c r="AC29" s="416"/>
      <c r="AD29" s="416"/>
      <c r="AE29" s="416"/>
      <c r="AF29" s="416"/>
      <c r="AG29" s="417"/>
      <c r="AH29" s="412">
        <v>171</v>
      </c>
      <c r="AI29" s="413"/>
      <c r="AJ29" s="413"/>
      <c r="AK29" s="413"/>
      <c r="AL29" s="414"/>
      <c r="AM29" s="412">
        <v>479496</v>
      </c>
      <c r="AN29" s="413"/>
      <c r="AO29" s="413"/>
      <c r="AP29" s="413"/>
      <c r="AQ29" s="413"/>
      <c r="AR29" s="414"/>
      <c r="AS29" s="412">
        <v>2804</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v>1857464</v>
      </c>
      <c r="BO29" s="460"/>
      <c r="BP29" s="460"/>
      <c r="BQ29" s="460"/>
      <c r="BR29" s="460"/>
      <c r="BS29" s="460"/>
      <c r="BT29" s="460"/>
      <c r="BU29" s="461"/>
      <c r="BV29" s="459">
        <v>1800466</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189</v>
      </c>
      <c r="X30" s="427"/>
      <c r="Y30" s="427"/>
      <c r="Z30" s="427"/>
      <c r="AA30" s="427"/>
      <c r="AB30" s="427"/>
      <c r="AC30" s="427"/>
      <c r="AD30" s="427"/>
      <c r="AE30" s="427"/>
      <c r="AF30" s="427"/>
      <c r="AG30" s="428"/>
      <c r="AH30" s="429">
        <v>89.2</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702016</v>
      </c>
      <c r="BO30" s="494"/>
      <c r="BP30" s="494"/>
      <c r="BQ30" s="494"/>
      <c r="BR30" s="494"/>
      <c r="BS30" s="494"/>
      <c r="BT30" s="494"/>
      <c r="BU30" s="495"/>
      <c r="BV30" s="493">
        <v>490737</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190</v>
      </c>
      <c r="D32" s="418"/>
      <c r="E32" s="418"/>
      <c r="F32" s="418"/>
      <c r="G32" s="418"/>
      <c r="H32" s="418"/>
      <c r="I32" s="418"/>
      <c r="J32" s="418"/>
      <c r="K32" s="418"/>
      <c r="L32" s="418"/>
      <c r="M32" s="418"/>
      <c r="N32" s="418"/>
      <c r="O32" s="418"/>
      <c r="P32" s="418"/>
      <c r="Q32" s="418"/>
      <c r="R32" s="418"/>
      <c r="S32" s="418"/>
      <c r="U32" s="419" t="s">
        <v>191</v>
      </c>
      <c r="V32" s="419"/>
      <c r="W32" s="419"/>
      <c r="X32" s="419"/>
      <c r="Y32" s="419"/>
      <c r="Z32" s="419"/>
      <c r="AA32" s="419"/>
      <c r="AB32" s="419"/>
      <c r="AC32" s="419"/>
      <c r="AD32" s="419"/>
      <c r="AE32" s="419"/>
      <c r="AF32" s="419"/>
      <c r="AG32" s="419"/>
      <c r="AH32" s="419"/>
      <c r="AI32" s="419"/>
      <c r="AJ32" s="419"/>
      <c r="AK32" s="419"/>
      <c r="AM32" s="419" t="s">
        <v>192</v>
      </c>
      <c r="AN32" s="419"/>
      <c r="AO32" s="419"/>
      <c r="AP32" s="419"/>
      <c r="AQ32" s="419"/>
      <c r="AR32" s="419"/>
      <c r="AS32" s="419"/>
      <c r="AT32" s="419"/>
      <c r="AU32" s="419"/>
      <c r="AV32" s="419"/>
      <c r="AW32" s="419"/>
      <c r="AX32" s="419"/>
      <c r="AY32" s="419"/>
      <c r="AZ32" s="419"/>
      <c r="BA32" s="419"/>
      <c r="BB32" s="419"/>
      <c r="BC32" s="419"/>
      <c r="BE32" s="419" t="s">
        <v>193</v>
      </c>
      <c r="BF32" s="419"/>
      <c r="BG32" s="419"/>
      <c r="BH32" s="419"/>
      <c r="BI32" s="419"/>
      <c r="BJ32" s="419"/>
      <c r="BK32" s="419"/>
      <c r="BL32" s="419"/>
      <c r="BM32" s="419"/>
      <c r="BN32" s="419"/>
      <c r="BO32" s="419"/>
      <c r="BP32" s="419"/>
      <c r="BQ32" s="419"/>
      <c r="BR32" s="419"/>
      <c r="BS32" s="419"/>
      <c r="BT32" s="419"/>
      <c r="BU32" s="419"/>
      <c r="BW32" s="419" t="s">
        <v>194</v>
      </c>
      <c r="BX32" s="419"/>
      <c r="BY32" s="419"/>
      <c r="BZ32" s="419"/>
      <c r="CA32" s="419"/>
      <c r="CB32" s="419"/>
      <c r="CC32" s="419"/>
      <c r="CD32" s="419"/>
      <c r="CE32" s="419"/>
      <c r="CF32" s="419"/>
      <c r="CG32" s="419"/>
      <c r="CH32" s="419"/>
      <c r="CI32" s="419"/>
      <c r="CJ32" s="419"/>
      <c r="CK32" s="419"/>
      <c r="CL32" s="419"/>
      <c r="CM32" s="419"/>
      <c r="CO32" s="419" t="s">
        <v>195</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196</v>
      </c>
      <c r="D33" s="411"/>
      <c r="E33" s="410" t="s">
        <v>197</v>
      </c>
      <c r="F33" s="410"/>
      <c r="G33" s="410"/>
      <c r="H33" s="410"/>
      <c r="I33" s="410"/>
      <c r="J33" s="410"/>
      <c r="K33" s="410"/>
      <c r="L33" s="410"/>
      <c r="M33" s="410"/>
      <c r="N33" s="410"/>
      <c r="O33" s="410"/>
      <c r="P33" s="410"/>
      <c r="Q33" s="410"/>
      <c r="R33" s="410"/>
      <c r="S33" s="410"/>
      <c r="T33" s="203"/>
      <c r="U33" s="411" t="s">
        <v>196</v>
      </c>
      <c r="V33" s="411"/>
      <c r="W33" s="410" t="s">
        <v>197</v>
      </c>
      <c r="X33" s="410"/>
      <c r="Y33" s="410"/>
      <c r="Z33" s="410"/>
      <c r="AA33" s="410"/>
      <c r="AB33" s="410"/>
      <c r="AC33" s="410"/>
      <c r="AD33" s="410"/>
      <c r="AE33" s="410"/>
      <c r="AF33" s="410"/>
      <c r="AG33" s="410"/>
      <c r="AH33" s="410"/>
      <c r="AI33" s="410"/>
      <c r="AJ33" s="410"/>
      <c r="AK33" s="410"/>
      <c r="AL33" s="203"/>
      <c r="AM33" s="411" t="s">
        <v>196</v>
      </c>
      <c r="AN33" s="411"/>
      <c r="AO33" s="410" t="s">
        <v>197</v>
      </c>
      <c r="AP33" s="410"/>
      <c r="AQ33" s="410"/>
      <c r="AR33" s="410"/>
      <c r="AS33" s="410"/>
      <c r="AT33" s="410"/>
      <c r="AU33" s="410"/>
      <c r="AV33" s="410"/>
      <c r="AW33" s="410"/>
      <c r="AX33" s="410"/>
      <c r="AY33" s="410"/>
      <c r="AZ33" s="410"/>
      <c r="BA33" s="410"/>
      <c r="BB33" s="410"/>
      <c r="BC33" s="410"/>
      <c r="BD33" s="204"/>
      <c r="BE33" s="410" t="s">
        <v>198</v>
      </c>
      <c r="BF33" s="410"/>
      <c r="BG33" s="410" t="s">
        <v>199</v>
      </c>
      <c r="BH33" s="410"/>
      <c r="BI33" s="410"/>
      <c r="BJ33" s="410"/>
      <c r="BK33" s="410"/>
      <c r="BL33" s="410"/>
      <c r="BM33" s="410"/>
      <c r="BN33" s="410"/>
      <c r="BO33" s="410"/>
      <c r="BP33" s="410"/>
      <c r="BQ33" s="410"/>
      <c r="BR33" s="410"/>
      <c r="BS33" s="410"/>
      <c r="BT33" s="410"/>
      <c r="BU33" s="410"/>
      <c r="BV33" s="204"/>
      <c r="BW33" s="411" t="s">
        <v>198</v>
      </c>
      <c r="BX33" s="411"/>
      <c r="BY33" s="410" t="s">
        <v>200</v>
      </c>
      <c r="BZ33" s="410"/>
      <c r="CA33" s="410"/>
      <c r="CB33" s="410"/>
      <c r="CC33" s="410"/>
      <c r="CD33" s="410"/>
      <c r="CE33" s="410"/>
      <c r="CF33" s="410"/>
      <c r="CG33" s="410"/>
      <c r="CH33" s="410"/>
      <c r="CI33" s="410"/>
      <c r="CJ33" s="410"/>
      <c r="CK33" s="410"/>
      <c r="CL33" s="410"/>
      <c r="CM33" s="410"/>
      <c r="CN33" s="203"/>
      <c r="CO33" s="411" t="s">
        <v>196</v>
      </c>
      <c r="CP33" s="411"/>
      <c r="CQ33" s="410" t="s">
        <v>201</v>
      </c>
      <c r="CR33" s="410"/>
      <c r="CS33" s="410"/>
      <c r="CT33" s="410"/>
      <c r="CU33" s="410"/>
      <c r="CV33" s="410"/>
      <c r="CW33" s="410"/>
      <c r="CX33" s="410"/>
      <c r="CY33" s="410"/>
      <c r="CZ33" s="410"/>
      <c r="DA33" s="410"/>
      <c r="DB33" s="410"/>
      <c r="DC33" s="410"/>
      <c r="DD33" s="410"/>
      <c r="DE33" s="410"/>
      <c r="DF33" s="203"/>
      <c r="DG33" s="409" t="s">
        <v>202</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丸森町国民健康保険特別会計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丸森町水道事業会計</v>
      </c>
      <c r="AP34" s="408"/>
      <c r="AQ34" s="408"/>
      <c r="AR34" s="408"/>
      <c r="AS34" s="408"/>
      <c r="AT34" s="408"/>
      <c r="AU34" s="408"/>
      <c r="AV34" s="408"/>
      <c r="AW34" s="408"/>
      <c r="AX34" s="408"/>
      <c r="AY34" s="408"/>
      <c r="AZ34" s="408"/>
      <c r="BA34" s="408"/>
      <c r="BB34" s="408"/>
      <c r="BC34" s="408"/>
      <c r="BD34" s="178"/>
      <c r="BE34" s="407">
        <f>IF(BG34="","",MAX(C34:D43,U34:V43,AM34:AN43)+1)</f>
        <v>7</v>
      </c>
      <c r="BF34" s="407"/>
      <c r="BG34" s="408" t="str">
        <f>IF('各会計、関係団体の財政状況及び健全化判断比率'!B33="","",'各会計、関係団体の財政状況及び健全化判断比率'!B33)</f>
        <v>丸森町公共下水道事業特別会計</v>
      </c>
      <c r="BH34" s="408"/>
      <c r="BI34" s="408"/>
      <c r="BJ34" s="408"/>
      <c r="BK34" s="408"/>
      <c r="BL34" s="408"/>
      <c r="BM34" s="408"/>
      <c r="BN34" s="408"/>
      <c r="BO34" s="408"/>
      <c r="BP34" s="408"/>
      <c r="BQ34" s="408"/>
      <c r="BR34" s="408"/>
      <c r="BS34" s="408"/>
      <c r="BT34" s="408"/>
      <c r="BU34" s="408"/>
      <c r="BV34" s="178"/>
      <c r="BW34" s="407">
        <f>IF(BY34="","",MAX(C34:D43,U34:V43,AM34:AN43,BE34:BF43)+1)</f>
        <v>11</v>
      </c>
      <c r="BX34" s="407"/>
      <c r="BY34" s="408" t="str">
        <f>IF('各会計、関係団体の財政状況及び健全化判断比率'!B68="","",'各会計、関係団体の財政状況及び健全化判断比率'!B68)</f>
        <v>仙南地域広域行政事務組合</v>
      </c>
      <c r="BZ34" s="408"/>
      <c r="CA34" s="408"/>
      <c r="CB34" s="408"/>
      <c r="CC34" s="408"/>
      <c r="CD34" s="408"/>
      <c r="CE34" s="408"/>
      <c r="CF34" s="408"/>
      <c r="CG34" s="408"/>
      <c r="CH34" s="408"/>
      <c r="CI34" s="408"/>
      <c r="CJ34" s="408"/>
      <c r="CK34" s="408"/>
      <c r="CL34" s="408"/>
      <c r="CM34" s="408"/>
      <c r="CN34" s="178"/>
      <c r="CO34" s="407">
        <f>IF(CQ34="","",MAX(C34:D43,U34:V43,AM34:AN43,BE34:BF43,BW34:BX43)+1)</f>
        <v>17</v>
      </c>
      <c r="CP34" s="407"/>
      <c r="CQ34" s="408" t="str">
        <f>IF('各会計、関係団体の財政状況及び健全化判断比率'!BS7="","",'各会計、関係団体の財政状況及び健全化判断比率'!BS7)</f>
        <v>丸森町観光物産振興公社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丸森町介護保険特別会計</v>
      </c>
      <c r="X35" s="408"/>
      <c r="Y35" s="408"/>
      <c r="Z35" s="408"/>
      <c r="AA35" s="408"/>
      <c r="AB35" s="408"/>
      <c r="AC35" s="408"/>
      <c r="AD35" s="408"/>
      <c r="AE35" s="408"/>
      <c r="AF35" s="408"/>
      <c r="AG35" s="408"/>
      <c r="AH35" s="408"/>
      <c r="AI35" s="408"/>
      <c r="AJ35" s="408"/>
      <c r="AK35" s="408"/>
      <c r="AL35" s="178"/>
      <c r="AM35" s="407">
        <f t="shared" ref="AM35:AM43" si="0">IF(AO35="","",AM34+1)</f>
        <v>6</v>
      </c>
      <c r="AN35" s="407"/>
      <c r="AO35" s="408" t="str">
        <f>IF('各会計、関係団体の財政状況及び健全化判断比率'!B32="","",'各会計、関係団体の財政状況及び健全化判断比率'!B32)</f>
        <v>丸森町病院事業会計</v>
      </c>
      <c r="AP35" s="408"/>
      <c r="AQ35" s="408"/>
      <c r="AR35" s="408"/>
      <c r="AS35" s="408"/>
      <c r="AT35" s="408"/>
      <c r="AU35" s="408"/>
      <c r="AV35" s="408"/>
      <c r="AW35" s="408"/>
      <c r="AX35" s="408"/>
      <c r="AY35" s="408"/>
      <c r="AZ35" s="408"/>
      <c r="BA35" s="408"/>
      <c r="BB35" s="408"/>
      <c r="BC35" s="408"/>
      <c r="BD35" s="178"/>
      <c r="BE35" s="407">
        <f t="shared" ref="BE35:BE43" si="1">IF(BG35="","",BE34+1)</f>
        <v>8</v>
      </c>
      <c r="BF35" s="407"/>
      <c r="BG35" s="408" t="str">
        <f>IF('各会計、関係団体の財政状況及び健全化判断比率'!B34="","",'各会計、関係団体の財政状況及び健全化判断比率'!B34)</f>
        <v>丸森町農業集落排水事業特別会計</v>
      </c>
      <c r="BH35" s="408"/>
      <c r="BI35" s="408"/>
      <c r="BJ35" s="408"/>
      <c r="BK35" s="408"/>
      <c r="BL35" s="408"/>
      <c r="BM35" s="408"/>
      <c r="BN35" s="408"/>
      <c r="BO35" s="408"/>
      <c r="BP35" s="408"/>
      <c r="BQ35" s="408"/>
      <c r="BR35" s="408"/>
      <c r="BS35" s="408"/>
      <c r="BT35" s="408"/>
      <c r="BU35" s="408"/>
      <c r="BV35" s="178"/>
      <c r="BW35" s="407">
        <f t="shared" ref="BW35:BW43" si="2">IF(BY35="","",BW34+1)</f>
        <v>12</v>
      </c>
      <c r="BX35" s="407"/>
      <c r="BY35" s="408" t="str">
        <f>IF('各会計、関係団体の財政状況及び健全化判断比率'!B69="","",'各会計、関係団体の財政状況及び健全化判断比率'!B69)</f>
        <v>宮城県市町村職員退職手当組合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丸森町後期高齢者医療特別会計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f t="shared" si="1"/>
        <v>9</v>
      </c>
      <c r="BF36" s="407"/>
      <c r="BG36" s="408" t="str">
        <f>IF('各会計、関係団体の財政状況及び健全化判断比率'!B35="","",'各会計、関係団体の財政状況及び健全化判断比率'!B35)</f>
        <v>丸森町宅地造成事業特別会計</v>
      </c>
      <c r="BH36" s="408"/>
      <c r="BI36" s="408"/>
      <c r="BJ36" s="408"/>
      <c r="BK36" s="408"/>
      <c r="BL36" s="408"/>
      <c r="BM36" s="408"/>
      <c r="BN36" s="408"/>
      <c r="BO36" s="408"/>
      <c r="BP36" s="408"/>
      <c r="BQ36" s="408"/>
      <c r="BR36" s="408"/>
      <c r="BS36" s="408"/>
      <c r="BT36" s="408"/>
      <c r="BU36" s="408"/>
      <c r="BV36" s="178"/>
      <c r="BW36" s="407">
        <f t="shared" si="2"/>
        <v>13</v>
      </c>
      <c r="BX36" s="407"/>
      <c r="BY36" s="408" t="str">
        <f>IF('各会計、関係団体の財政状況及び健全化判断比率'!B70="","",'各会計、関係団体の財政状況及び健全化判断比率'!B70)</f>
        <v>宮城県市町村非常勤消防団員補償報償組合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f t="shared" si="1"/>
        <v>10</v>
      </c>
      <c r="BF37" s="407"/>
      <c r="BG37" s="408" t="str">
        <f>IF('各会計、関係団体の財政状況及び健全化判断比率'!B36="","",'各会計、関係団体の財政状況及び健全化判断比率'!B36)</f>
        <v>丸森町工場団地造成事業特別会計</v>
      </c>
      <c r="BH37" s="408"/>
      <c r="BI37" s="408"/>
      <c r="BJ37" s="408"/>
      <c r="BK37" s="408"/>
      <c r="BL37" s="408"/>
      <c r="BM37" s="408"/>
      <c r="BN37" s="408"/>
      <c r="BO37" s="408"/>
      <c r="BP37" s="408"/>
      <c r="BQ37" s="408"/>
      <c r="BR37" s="408"/>
      <c r="BS37" s="408"/>
      <c r="BT37" s="408"/>
      <c r="BU37" s="408"/>
      <c r="BV37" s="178"/>
      <c r="BW37" s="407">
        <f t="shared" si="2"/>
        <v>14</v>
      </c>
      <c r="BX37" s="407"/>
      <c r="BY37" s="408" t="str">
        <f>IF('各会計、関係団体の財政状況及び健全化判断比率'!B71="","",'各会計、関係団体の財政状況及び健全化判断比率'!B71)</f>
        <v>宮城県市町村自治振興センター</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15</v>
      </c>
      <c r="BX38" s="407"/>
      <c r="BY38" s="408" t="str">
        <f>IF('各会計、関係団体の財政状況及び健全化判断比率'!B72="","",'各会計、関係団体の財政状況及び健全化判断比率'!B72)</f>
        <v>宮城県後期高齢者医療広域連合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16</v>
      </c>
      <c r="BX39" s="407"/>
      <c r="BY39" s="408" t="str">
        <f>IF('各会計、関係団体の財政状況及び健全化判断比率'!B73="","",'各会計、関係団体の財政状況及び健全化判断比率'!B73)</f>
        <v>宮城県後期高齢者医療事業会計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404" t="s">
        <v>204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205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206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207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208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209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row r="54" spans="5:113"/>
    <row r="55" spans="5:113"/>
    <row r="56" spans="5:113"/>
  </sheetData>
  <sheetProtection algorithmName="SHA-512" hashValue="firyquQpkFUYCOWQtSJXaHsdVYFyGiRBzgnj0OEorGc+qSddpmaOdydf4RQQaIVWpn98E3l5QXUvEaYmhs2VAw==" saltValue="Btip65hN+vVPhBROo5aW4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21" t="s">
        <v>570</v>
      </c>
      <c r="D34" s="1221"/>
      <c r="E34" s="1222"/>
      <c r="F34" s="32">
        <v>7.58</v>
      </c>
      <c r="G34" s="33">
        <v>6.83</v>
      </c>
      <c r="H34" s="33">
        <v>3.07</v>
      </c>
      <c r="I34" s="33">
        <v>5.53</v>
      </c>
      <c r="J34" s="34">
        <v>7.21</v>
      </c>
      <c r="K34" s="22"/>
      <c r="L34" s="22"/>
      <c r="M34" s="22"/>
      <c r="N34" s="22"/>
      <c r="O34" s="22"/>
      <c r="P34" s="22"/>
    </row>
    <row r="35" spans="1:16" ht="39" customHeight="1">
      <c r="A35" s="22"/>
      <c r="B35" s="35"/>
      <c r="C35" s="1215" t="s">
        <v>571</v>
      </c>
      <c r="D35" s="1216"/>
      <c r="E35" s="1217"/>
      <c r="F35" s="36">
        <v>6.93</v>
      </c>
      <c r="G35" s="37">
        <v>6.28</v>
      </c>
      <c r="H35" s="37">
        <v>57.56</v>
      </c>
      <c r="I35" s="37">
        <v>3.4</v>
      </c>
      <c r="J35" s="38">
        <v>5.01</v>
      </c>
      <c r="K35" s="22"/>
      <c r="L35" s="22"/>
      <c r="M35" s="22"/>
      <c r="N35" s="22"/>
      <c r="O35" s="22"/>
      <c r="P35" s="22"/>
    </row>
    <row r="36" spans="1:16" ht="39" customHeight="1">
      <c r="A36" s="22"/>
      <c r="B36" s="35"/>
      <c r="C36" s="1215" t="s">
        <v>572</v>
      </c>
      <c r="D36" s="1216"/>
      <c r="E36" s="1217"/>
      <c r="F36" s="36">
        <v>7.43</v>
      </c>
      <c r="G36" s="37">
        <v>7.51</v>
      </c>
      <c r="H36" s="37">
        <v>4.0599999999999996</v>
      </c>
      <c r="I36" s="37">
        <v>3.77</v>
      </c>
      <c r="J36" s="38">
        <v>3.08</v>
      </c>
      <c r="K36" s="22"/>
      <c r="L36" s="22"/>
      <c r="M36" s="22"/>
      <c r="N36" s="22"/>
      <c r="O36" s="22"/>
      <c r="P36" s="22"/>
    </row>
    <row r="37" spans="1:16" ht="39" customHeight="1">
      <c r="A37" s="22"/>
      <c r="B37" s="35"/>
      <c r="C37" s="1215" t="s">
        <v>573</v>
      </c>
      <c r="D37" s="1216"/>
      <c r="E37" s="1217"/>
      <c r="F37" s="36">
        <v>1.6</v>
      </c>
      <c r="G37" s="37">
        <v>1.08</v>
      </c>
      <c r="H37" s="37">
        <v>1.51</v>
      </c>
      <c r="I37" s="37">
        <v>1.92</v>
      </c>
      <c r="J37" s="38">
        <v>2.09</v>
      </c>
      <c r="K37" s="22"/>
      <c r="L37" s="22"/>
      <c r="M37" s="22"/>
      <c r="N37" s="22"/>
      <c r="O37" s="22"/>
      <c r="P37" s="22"/>
    </row>
    <row r="38" spans="1:16" ht="39" customHeight="1">
      <c r="A38" s="22"/>
      <c r="B38" s="35"/>
      <c r="C38" s="1215" t="s">
        <v>574</v>
      </c>
      <c r="D38" s="1216"/>
      <c r="E38" s="1217"/>
      <c r="F38" s="36">
        <v>0.82</v>
      </c>
      <c r="G38" s="37">
        <v>0.68</v>
      </c>
      <c r="H38" s="37">
        <v>0.51</v>
      </c>
      <c r="I38" s="37">
        <v>1.0900000000000001</v>
      </c>
      <c r="J38" s="38">
        <v>1.26</v>
      </c>
      <c r="K38" s="22"/>
      <c r="L38" s="22"/>
      <c r="M38" s="22"/>
      <c r="N38" s="22"/>
      <c r="O38" s="22"/>
      <c r="P38" s="22"/>
    </row>
    <row r="39" spans="1:16" ht="39" customHeight="1">
      <c r="A39" s="22"/>
      <c r="B39" s="35"/>
      <c r="C39" s="1215" t="s">
        <v>575</v>
      </c>
      <c r="D39" s="1216"/>
      <c r="E39" s="1217"/>
      <c r="F39" s="36">
        <v>0.1</v>
      </c>
      <c r="G39" s="37">
        <v>0.11</v>
      </c>
      <c r="H39" s="37">
        <v>0.14000000000000001</v>
      </c>
      <c r="I39" s="37">
        <v>0.36</v>
      </c>
      <c r="J39" s="38">
        <v>0.44</v>
      </c>
      <c r="K39" s="22"/>
      <c r="L39" s="22"/>
      <c r="M39" s="22"/>
      <c r="N39" s="22"/>
      <c r="O39" s="22"/>
      <c r="P39" s="22"/>
    </row>
    <row r="40" spans="1:16" ht="39" customHeight="1">
      <c r="A40" s="22"/>
      <c r="B40" s="35"/>
      <c r="C40" s="1215" t="s">
        <v>576</v>
      </c>
      <c r="D40" s="1216"/>
      <c r="E40" s="1217"/>
      <c r="F40" s="36">
        <v>7.0000000000000007E-2</v>
      </c>
      <c r="G40" s="37">
        <v>0.12</v>
      </c>
      <c r="H40" s="37">
        <v>0.09</v>
      </c>
      <c r="I40" s="37">
        <v>0.56000000000000005</v>
      </c>
      <c r="J40" s="38">
        <v>0.36</v>
      </c>
      <c r="K40" s="22"/>
      <c r="L40" s="22"/>
      <c r="M40" s="22"/>
      <c r="N40" s="22"/>
      <c r="O40" s="22"/>
      <c r="P40" s="22"/>
    </row>
    <row r="41" spans="1:16" ht="39" customHeight="1">
      <c r="A41" s="22"/>
      <c r="B41" s="35"/>
      <c r="C41" s="1215" t="s">
        <v>577</v>
      </c>
      <c r="D41" s="1216"/>
      <c r="E41" s="1217"/>
      <c r="F41" s="36">
        <v>0.08</v>
      </c>
      <c r="G41" s="37">
        <v>0.09</v>
      </c>
      <c r="H41" s="37">
        <v>0.05</v>
      </c>
      <c r="I41" s="37">
        <v>0.06</v>
      </c>
      <c r="J41" s="38">
        <v>0.08</v>
      </c>
      <c r="K41" s="22"/>
      <c r="L41" s="22"/>
      <c r="M41" s="22"/>
      <c r="N41" s="22"/>
      <c r="O41" s="22"/>
      <c r="P41" s="22"/>
    </row>
    <row r="42" spans="1:16" ht="39" customHeight="1">
      <c r="A42" s="22"/>
      <c r="B42" s="39"/>
      <c r="C42" s="1215" t="s">
        <v>578</v>
      </c>
      <c r="D42" s="1216"/>
      <c r="E42" s="1217"/>
      <c r="F42" s="36" t="s">
        <v>520</v>
      </c>
      <c r="G42" s="37" t="s">
        <v>520</v>
      </c>
      <c r="H42" s="37" t="s">
        <v>520</v>
      </c>
      <c r="I42" s="37" t="s">
        <v>520</v>
      </c>
      <c r="J42" s="38" t="s">
        <v>520</v>
      </c>
      <c r="K42" s="22"/>
      <c r="L42" s="22"/>
      <c r="M42" s="22"/>
      <c r="N42" s="22"/>
      <c r="O42" s="22"/>
      <c r="P42" s="22"/>
    </row>
    <row r="43" spans="1:16" ht="39" customHeight="1" thickBot="1">
      <c r="A43" s="22"/>
      <c r="B43" s="40"/>
      <c r="C43" s="1218" t="s">
        <v>579</v>
      </c>
      <c r="D43" s="1219"/>
      <c r="E43" s="1220"/>
      <c r="F43" s="41">
        <v>0</v>
      </c>
      <c r="G43" s="42">
        <v>0</v>
      </c>
      <c r="H43" s="42">
        <v>0.14000000000000001</v>
      </c>
      <c r="I43" s="42">
        <v>0</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zBqhR0Old2gdAgqf7HDKzHXs3b8xPfTX/mtHKDWdq4EfA0VPXJadqOpPRDr3Y9odkVrdTPfr9OuPL5Owx454wQ==" saltValue="dmSxKp6K+T6G5zKm92PQ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41" t="s">
        <v>10</v>
      </c>
      <c r="C45" s="1242"/>
      <c r="D45" s="58"/>
      <c r="E45" s="1247" t="s">
        <v>11</v>
      </c>
      <c r="F45" s="1247"/>
      <c r="G45" s="1247"/>
      <c r="H45" s="1247"/>
      <c r="I45" s="1247"/>
      <c r="J45" s="1248"/>
      <c r="K45" s="59">
        <v>968</v>
      </c>
      <c r="L45" s="60">
        <v>938</v>
      </c>
      <c r="M45" s="60">
        <v>872</v>
      </c>
      <c r="N45" s="60">
        <v>877</v>
      </c>
      <c r="O45" s="61">
        <v>820</v>
      </c>
      <c r="P45" s="48"/>
      <c r="Q45" s="48"/>
      <c r="R45" s="48"/>
      <c r="S45" s="48"/>
      <c r="T45" s="48"/>
      <c r="U45" s="48"/>
    </row>
    <row r="46" spans="1:21" ht="30.75" customHeight="1">
      <c r="A46" s="48"/>
      <c r="B46" s="1243"/>
      <c r="C46" s="1244"/>
      <c r="D46" s="62"/>
      <c r="E46" s="1225" t="s">
        <v>12</v>
      </c>
      <c r="F46" s="1225"/>
      <c r="G46" s="1225"/>
      <c r="H46" s="1225"/>
      <c r="I46" s="1225"/>
      <c r="J46" s="1226"/>
      <c r="K46" s="63" t="s">
        <v>520</v>
      </c>
      <c r="L46" s="64" t="s">
        <v>520</v>
      </c>
      <c r="M46" s="64" t="s">
        <v>520</v>
      </c>
      <c r="N46" s="64" t="s">
        <v>520</v>
      </c>
      <c r="O46" s="65" t="s">
        <v>520</v>
      </c>
      <c r="P46" s="48"/>
      <c r="Q46" s="48"/>
      <c r="R46" s="48"/>
      <c r="S46" s="48"/>
      <c r="T46" s="48"/>
      <c r="U46" s="48"/>
    </row>
    <row r="47" spans="1:21" ht="30.75" customHeight="1">
      <c r="A47" s="48"/>
      <c r="B47" s="1243"/>
      <c r="C47" s="1244"/>
      <c r="D47" s="62"/>
      <c r="E47" s="1225" t="s">
        <v>13</v>
      </c>
      <c r="F47" s="1225"/>
      <c r="G47" s="1225"/>
      <c r="H47" s="1225"/>
      <c r="I47" s="1225"/>
      <c r="J47" s="1226"/>
      <c r="K47" s="63" t="s">
        <v>520</v>
      </c>
      <c r="L47" s="64" t="s">
        <v>520</v>
      </c>
      <c r="M47" s="64" t="s">
        <v>520</v>
      </c>
      <c r="N47" s="64" t="s">
        <v>520</v>
      </c>
      <c r="O47" s="65" t="s">
        <v>520</v>
      </c>
      <c r="P47" s="48"/>
      <c r="Q47" s="48"/>
      <c r="R47" s="48"/>
      <c r="S47" s="48"/>
      <c r="T47" s="48"/>
      <c r="U47" s="48"/>
    </row>
    <row r="48" spans="1:21" ht="30.75" customHeight="1">
      <c r="A48" s="48"/>
      <c r="B48" s="1243"/>
      <c r="C48" s="1244"/>
      <c r="D48" s="62"/>
      <c r="E48" s="1225" t="s">
        <v>14</v>
      </c>
      <c r="F48" s="1225"/>
      <c r="G48" s="1225"/>
      <c r="H48" s="1225"/>
      <c r="I48" s="1225"/>
      <c r="J48" s="1226"/>
      <c r="K48" s="63">
        <v>429</v>
      </c>
      <c r="L48" s="64">
        <v>532</v>
      </c>
      <c r="M48" s="64">
        <v>448</v>
      </c>
      <c r="N48" s="64">
        <v>371</v>
      </c>
      <c r="O48" s="65">
        <v>344</v>
      </c>
      <c r="P48" s="48"/>
      <c r="Q48" s="48"/>
      <c r="R48" s="48"/>
      <c r="S48" s="48"/>
      <c r="T48" s="48"/>
      <c r="U48" s="48"/>
    </row>
    <row r="49" spans="1:21" ht="30.75" customHeight="1">
      <c r="A49" s="48"/>
      <c r="B49" s="1243"/>
      <c r="C49" s="1244"/>
      <c r="D49" s="62"/>
      <c r="E49" s="1225" t="s">
        <v>15</v>
      </c>
      <c r="F49" s="1225"/>
      <c r="G49" s="1225"/>
      <c r="H49" s="1225"/>
      <c r="I49" s="1225"/>
      <c r="J49" s="1226"/>
      <c r="K49" s="63">
        <v>14</v>
      </c>
      <c r="L49" s="64">
        <v>17</v>
      </c>
      <c r="M49" s="64">
        <v>19</v>
      </c>
      <c r="N49" s="64">
        <v>29</v>
      </c>
      <c r="O49" s="65">
        <v>27</v>
      </c>
      <c r="P49" s="48"/>
      <c r="Q49" s="48"/>
      <c r="R49" s="48"/>
      <c r="S49" s="48"/>
      <c r="T49" s="48"/>
      <c r="U49" s="48"/>
    </row>
    <row r="50" spans="1:21" ht="30.75" customHeight="1">
      <c r="A50" s="48"/>
      <c r="B50" s="1243"/>
      <c r="C50" s="1244"/>
      <c r="D50" s="62"/>
      <c r="E50" s="1225" t="s">
        <v>16</v>
      </c>
      <c r="F50" s="1225"/>
      <c r="G50" s="1225"/>
      <c r="H50" s="1225"/>
      <c r="I50" s="1225"/>
      <c r="J50" s="1226"/>
      <c r="K50" s="63">
        <v>5</v>
      </c>
      <c r="L50" s="64">
        <v>4</v>
      </c>
      <c r="M50" s="64">
        <v>3</v>
      </c>
      <c r="N50" s="64">
        <v>2</v>
      </c>
      <c r="O50" s="65">
        <v>1</v>
      </c>
      <c r="P50" s="48"/>
      <c r="Q50" s="48"/>
      <c r="R50" s="48"/>
      <c r="S50" s="48"/>
      <c r="T50" s="48"/>
      <c r="U50" s="48"/>
    </row>
    <row r="51" spans="1:21" ht="30.75" customHeight="1">
      <c r="A51" s="48"/>
      <c r="B51" s="1245"/>
      <c r="C51" s="1246"/>
      <c r="D51" s="66"/>
      <c r="E51" s="1225" t="s">
        <v>17</v>
      </c>
      <c r="F51" s="1225"/>
      <c r="G51" s="1225"/>
      <c r="H51" s="1225"/>
      <c r="I51" s="1225"/>
      <c r="J51" s="1226"/>
      <c r="K51" s="63" t="s">
        <v>520</v>
      </c>
      <c r="L51" s="64" t="s">
        <v>520</v>
      </c>
      <c r="M51" s="64" t="s">
        <v>520</v>
      </c>
      <c r="N51" s="64">
        <v>1</v>
      </c>
      <c r="O51" s="65">
        <v>1</v>
      </c>
      <c r="P51" s="48"/>
      <c r="Q51" s="48"/>
      <c r="R51" s="48"/>
      <c r="S51" s="48"/>
      <c r="T51" s="48"/>
      <c r="U51" s="48"/>
    </row>
    <row r="52" spans="1:21" ht="30.75" customHeight="1">
      <c r="A52" s="48"/>
      <c r="B52" s="1223" t="s">
        <v>18</v>
      </c>
      <c r="C52" s="1224"/>
      <c r="D52" s="66"/>
      <c r="E52" s="1225" t="s">
        <v>19</v>
      </c>
      <c r="F52" s="1225"/>
      <c r="G52" s="1225"/>
      <c r="H52" s="1225"/>
      <c r="I52" s="1225"/>
      <c r="J52" s="1226"/>
      <c r="K52" s="63">
        <v>944</v>
      </c>
      <c r="L52" s="64">
        <v>942</v>
      </c>
      <c r="M52" s="64">
        <v>878</v>
      </c>
      <c r="N52" s="64">
        <v>877</v>
      </c>
      <c r="O52" s="65">
        <v>839</v>
      </c>
      <c r="P52" s="48"/>
      <c r="Q52" s="48"/>
      <c r="R52" s="48"/>
      <c r="S52" s="48"/>
      <c r="T52" s="48"/>
      <c r="U52" s="48"/>
    </row>
    <row r="53" spans="1:21" ht="30.75" customHeight="1" thickBot="1">
      <c r="A53" s="48"/>
      <c r="B53" s="1227" t="s">
        <v>20</v>
      </c>
      <c r="C53" s="1228"/>
      <c r="D53" s="67"/>
      <c r="E53" s="1229" t="s">
        <v>21</v>
      </c>
      <c r="F53" s="1229"/>
      <c r="G53" s="1229"/>
      <c r="H53" s="1229"/>
      <c r="I53" s="1229"/>
      <c r="J53" s="1230"/>
      <c r="K53" s="68">
        <v>472</v>
      </c>
      <c r="L53" s="69">
        <v>549</v>
      </c>
      <c r="M53" s="69">
        <v>464</v>
      </c>
      <c r="N53" s="69">
        <v>403</v>
      </c>
      <c r="O53" s="70">
        <v>354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231" t="s">
        <v>24</v>
      </c>
      <c r="C57" s="1232"/>
      <c r="D57" s="1235" t="s">
        <v>25</v>
      </c>
      <c r="E57" s="1236"/>
      <c r="F57" s="1236"/>
      <c r="G57" s="1236"/>
      <c r="H57" s="1236"/>
      <c r="I57" s="1236"/>
      <c r="J57" s="1237"/>
      <c r="K57" s="83"/>
      <c r="L57" s="84"/>
      <c r="M57" s="84"/>
      <c r="N57" s="84"/>
      <c r="O57" s="85"/>
    </row>
    <row r="58" spans="1:21" ht="31.5" customHeight="1" thickBot="1">
      <c r="B58" s="1233"/>
      <c r="C58" s="1234"/>
      <c r="D58" s="1238" t="s">
        <v>26</v>
      </c>
      <c r="E58" s="1239"/>
      <c r="F58" s="1239"/>
      <c r="G58" s="1239"/>
      <c r="H58" s="1239"/>
      <c r="I58" s="1239"/>
      <c r="J58" s="1240"/>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ATxAg91e/AA8naaPbKn5a1OpnuuRw69val91a26fgXxLY4UR/u/DhjhLU8Sm99kEyDZ1JwozzuopjC2m5HA1w==" saltValue="pcmBVANbwZCBUOyodXiX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90" zoomScaleNormal="9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561</v>
      </c>
      <c r="J40" s="100" t="s">
        <v>562</v>
      </c>
      <c r="K40" s="100" t="s">
        <v>563</v>
      </c>
      <c r="L40" s="100" t="s">
        <v>564</v>
      </c>
      <c r="M40" s="101" t="s">
        <v>565</v>
      </c>
    </row>
    <row r="41" spans="2:13" ht="27.75" customHeight="1">
      <c r="B41" s="1261" t="s">
        <v>29</v>
      </c>
      <c r="C41" s="1262"/>
      <c r="D41" s="102"/>
      <c r="E41" s="1263" t="s">
        <v>30</v>
      </c>
      <c r="F41" s="1263"/>
      <c r="G41" s="1263"/>
      <c r="H41" s="1264"/>
      <c r="I41" s="358">
        <v>7951</v>
      </c>
      <c r="J41" s="359">
        <v>8050</v>
      </c>
      <c r="K41" s="359">
        <v>9066</v>
      </c>
      <c r="L41" s="359">
        <v>10123</v>
      </c>
      <c r="M41" s="360">
        <v>10846</v>
      </c>
    </row>
    <row r="42" spans="2:13" ht="27.75" customHeight="1">
      <c r="B42" s="1251"/>
      <c r="C42" s="1252"/>
      <c r="D42" s="103"/>
      <c r="E42" s="1255" t="s">
        <v>31</v>
      </c>
      <c r="F42" s="1255"/>
      <c r="G42" s="1255"/>
      <c r="H42" s="1256"/>
      <c r="I42" s="361">
        <v>11</v>
      </c>
      <c r="J42" s="362">
        <v>4</v>
      </c>
      <c r="K42" s="362">
        <v>3</v>
      </c>
      <c r="L42" s="362">
        <v>1</v>
      </c>
      <c r="M42" s="363">
        <v>0</v>
      </c>
    </row>
    <row r="43" spans="2:13" ht="27.75" customHeight="1">
      <c r="B43" s="1251"/>
      <c r="C43" s="1252"/>
      <c r="D43" s="103"/>
      <c r="E43" s="1255" t="s">
        <v>32</v>
      </c>
      <c r="F43" s="1255"/>
      <c r="G43" s="1255"/>
      <c r="H43" s="1256"/>
      <c r="I43" s="361">
        <v>3033</v>
      </c>
      <c r="J43" s="362">
        <v>3255</v>
      </c>
      <c r="K43" s="362">
        <v>3183</v>
      </c>
      <c r="L43" s="362">
        <v>2992</v>
      </c>
      <c r="M43" s="363">
        <v>2460</v>
      </c>
    </row>
    <row r="44" spans="2:13" ht="27.75" customHeight="1">
      <c r="B44" s="1251"/>
      <c r="C44" s="1252"/>
      <c r="D44" s="103"/>
      <c r="E44" s="1255" t="s">
        <v>33</v>
      </c>
      <c r="F44" s="1255"/>
      <c r="G44" s="1255"/>
      <c r="H44" s="1256"/>
      <c r="I44" s="361">
        <v>274</v>
      </c>
      <c r="J44" s="362">
        <v>264</v>
      </c>
      <c r="K44" s="362">
        <v>260</v>
      </c>
      <c r="L44" s="362">
        <v>261</v>
      </c>
      <c r="M44" s="363">
        <v>300</v>
      </c>
    </row>
    <row r="45" spans="2:13" ht="27.75" customHeight="1">
      <c r="B45" s="1251"/>
      <c r="C45" s="1252"/>
      <c r="D45" s="103"/>
      <c r="E45" s="1255" t="s">
        <v>34</v>
      </c>
      <c r="F45" s="1255"/>
      <c r="G45" s="1255"/>
      <c r="H45" s="1256"/>
      <c r="I45" s="361">
        <v>1866</v>
      </c>
      <c r="J45" s="362">
        <v>1700</v>
      </c>
      <c r="K45" s="362">
        <v>1652</v>
      </c>
      <c r="L45" s="362">
        <v>1563</v>
      </c>
      <c r="M45" s="363">
        <v>1513</v>
      </c>
    </row>
    <row r="46" spans="2:13" ht="27.75" customHeight="1">
      <c r="B46" s="1251"/>
      <c r="C46" s="1252"/>
      <c r="D46" s="104"/>
      <c r="E46" s="1255" t="s">
        <v>35</v>
      </c>
      <c r="F46" s="1255"/>
      <c r="G46" s="1255"/>
      <c r="H46" s="1256"/>
      <c r="I46" s="361" t="s">
        <v>520</v>
      </c>
      <c r="J46" s="362" t="s">
        <v>520</v>
      </c>
      <c r="K46" s="362" t="s">
        <v>520</v>
      </c>
      <c r="L46" s="362" t="s">
        <v>520</v>
      </c>
      <c r="M46" s="363" t="s">
        <v>520</v>
      </c>
    </row>
    <row r="47" spans="2:13" ht="27.75" customHeight="1">
      <c r="B47" s="1251"/>
      <c r="C47" s="1252"/>
      <c r="D47" s="105"/>
      <c r="E47" s="1265" t="s">
        <v>36</v>
      </c>
      <c r="F47" s="1266"/>
      <c r="G47" s="1266"/>
      <c r="H47" s="1267"/>
      <c r="I47" s="361" t="s">
        <v>520</v>
      </c>
      <c r="J47" s="362" t="s">
        <v>520</v>
      </c>
      <c r="K47" s="362" t="s">
        <v>520</v>
      </c>
      <c r="L47" s="362" t="s">
        <v>520</v>
      </c>
      <c r="M47" s="363" t="s">
        <v>520</v>
      </c>
    </row>
    <row r="48" spans="2:13" ht="27.75" customHeight="1">
      <c r="B48" s="1251"/>
      <c r="C48" s="1252"/>
      <c r="D48" s="103"/>
      <c r="E48" s="1255" t="s">
        <v>37</v>
      </c>
      <c r="F48" s="1255"/>
      <c r="G48" s="1255"/>
      <c r="H48" s="1256"/>
      <c r="I48" s="361" t="s">
        <v>520</v>
      </c>
      <c r="J48" s="362" t="s">
        <v>520</v>
      </c>
      <c r="K48" s="362" t="s">
        <v>520</v>
      </c>
      <c r="L48" s="362" t="s">
        <v>520</v>
      </c>
      <c r="M48" s="363" t="s">
        <v>520</v>
      </c>
    </row>
    <row r="49" spans="2:13" ht="27.75" customHeight="1">
      <c r="B49" s="1253"/>
      <c r="C49" s="1254"/>
      <c r="D49" s="103"/>
      <c r="E49" s="1255" t="s">
        <v>38</v>
      </c>
      <c r="F49" s="1255"/>
      <c r="G49" s="1255"/>
      <c r="H49" s="1256"/>
      <c r="I49" s="361" t="s">
        <v>520</v>
      </c>
      <c r="J49" s="362" t="s">
        <v>520</v>
      </c>
      <c r="K49" s="362" t="s">
        <v>520</v>
      </c>
      <c r="L49" s="362" t="s">
        <v>520</v>
      </c>
      <c r="M49" s="363" t="s">
        <v>520</v>
      </c>
    </row>
    <row r="50" spans="2:13" ht="27.75" customHeight="1">
      <c r="B50" s="1249" t="s">
        <v>39</v>
      </c>
      <c r="C50" s="1250"/>
      <c r="D50" s="106"/>
      <c r="E50" s="1255" t="s">
        <v>40</v>
      </c>
      <c r="F50" s="1255"/>
      <c r="G50" s="1255"/>
      <c r="H50" s="1256"/>
      <c r="I50" s="361">
        <v>2714</v>
      </c>
      <c r="J50" s="362">
        <v>2591</v>
      </c>
      <c r="K50" s="362">
        <v>2887</v>
      </c>
      <c r="L50" s="362">
        <v>4898</v>
      </c>
      <c r="M50" s="363">
        <v>5003</v>
      </c>
    </row>
    <row r="51" spans="2:13" ht="27.75" customHeight="1">
      <c r="B51" s="1251"/>
      <c r="C51" s="1252"/>
      <c r="D51" s="103"/>
      <c r="E51" s="1255" t="s">
        <v>41</v>
      </c>
      <c r="F51" s="1255"/>
      <c r="G51" s="1255"/>
      <c r="H51" s="1256"/>
      <c r="I51" s="361">
        <v>23</v>
      </c>
      <c r="J51" s="362">
        <v>15</v>
      </c>
      <c r="K51" s="362">
        <v>27</v>
      </c>
      <c r="L51" s="362">
        <v>196</v>
      </c>
      <c r="M51" s="363">
        <v>218</v>
      </c>
    </row>
    <row r="52" spans="2:13" ht="27.75" customHeight="1">
      <c r="B52" s="1253"/>
      <c r="C52" s="1254"/>
      <c r="D52" s="103"/>
      <c r="E52" s="1255" t="s">
        <v>42</v>
      </c>
      <c r="F52" s="1255"/>
      <c r="G52" s="1255"/>
      <c r="H52" s="1256"/>
      <c r="I52" s="361">
        <v>7727</v>
      </c>
      <c r="J52" s="362">
        <v>7291</v>
      </c>
      <c r="K52" s="362">
        <v>7636</v>
      </c>
      <c r="L52" s="362">
        <v>9490</v>
      </c>
      <c r="M52" s="363">
        <v>9681</v>
      </c>
    </row>
    <row r="53" spans="2:13" ht="27.75" customHeight="1" thickBot="1">
      <c r="B53" s="1257" t="s">
        <v>43</v>
      </c>
      <c r="C53" s="1258"/>
      <c r="D53" s="107"/>
      <c r="E53" s="1259" t="s">
        <v>44</v>
      </c>
      <c r="F53" s="1259"/>
      <c r="G53" s="1259"/>
      <c r="H53" s="1260"/>
      <c r="I53" s="364">
        <v>2671</v>
      </c>
      <c r="J53" s="365">
        <v>3377</v>
      </c>
      <c r="K53" s="365">
        <v>3615</v>
      </c>
      <c r="L53" s="365">
        <v>355</v>
      </c>
      <c r="M53" s="366">
        <v>217</v>
      </c>
    </row>
    <row r="54" spans="2:13" ht="27.75" customHeight="1">
      <c r="B54" s="108" t="s">
        <v>45</v>
      </c>
      <c r="C54" s="109"/>
      <c r="D54" s="109"/>
      <c r="E54" s="110"/>
      <c r="F54" s="110"/>
      <c r="G54" s="110"/>
      <c r="H54" s="110"/>
      <c r="I54" s="111"/>
      <c r="J54" s="111"/>
      <c r="K54" s="111"/>
      <c r="L54" s="111"/>
      <c r="M54" s="111"/>
    </row>
    <row r="55" spans="2:13"/>
  </sheetData>
  <sheetProtection algorithmName="SHA-512" hashValue="tas+FlSHZ90CIcplu+2ZVugdMN6QA3xPdT99ERcsF+hlzH4oVzXQG+OEPzjd6hGZUlh9wxv1F44x7TbrZYeLjA==" saltValue="4Uehc++Oq1j1ptDvwL0u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563</v>
      </c>
      <c r="G54" s="116" t="s">
        <v>564</v>
      </c>
      <c r="H54" s="117" t="s">
        <v>565</v>
      </c>
    </row>
    <row r="55" spans="2:8" ht="52.5" customHeight="1">
      <c r="B55" s="118"/>
      <c r="C55" s="1276" t="s">
        <v>47</v>
      </c>
      <c r="D55" s="1276"/>
      <c r="E55" s="1277"/>
      <c r="F55" s="119">
        <v>1357</v>
      </c>
      <c r="G55" s="119">
        <v>2009</v>
      </c>
      <c r="H55" s="120">
        <v>1769</v>
      </c>
    </row>
    <row r="56" spans="2:8" ht="52.5" customHeight="1">
      <c r="B56" s="121"/>
      <c r="C56" s="1278" t="s">
        <v>48</v>
      </c>
      <c r="D56" s="1278"/>
      <c r="E56" s="1279"/>
      <c r="F56" s="122">
        <v>460</v>
      </c>
      <c r="G56" s="122">
        <v>1800</v>
      </c>
      <c r="H56" s="123">
        <v>1857</v>
      </c>
    </row>
    <row r="57" spans="2:8" ht="53.25" customHeight="1">
      <c r="B57" s="121"/>
      <c r="C57" s="1280" t="s">
        <v>49</v>
      </c>
      <c r="D57" s="1280"/>
      <c r="E57" s="1281"/>
      <c r="F57" s="124">
        <v>483</v>
      </c>
      <c r="G57" s="124">
        <v>491</v>
      </c>
      <c r="H57" s="125">
        <v>702</v>
      </c>
    </row>
    <row r="58" spans="2:8" ht="45.75" customHeight="1">
      <c r="B58" s="126"/>
      <c r="C58" s="1268" t="s">
        <v>587</v>
      </c>
      <c r="D58" s="1269"/>
      <c r="E58" s="1270"/>
      <c r="F58" s="127">
        <v>72</v>
      </c>
      <c r="G58" s="127">
        <v>42</v>
      </c>
      <c r="H58" s="128">
        <v>242</v>
      </c>
    </row>
    <row r="59" spans="2:8" ht="45.75" customHeight="1">
      <c r="B59" s="126"/>
      <c r="C59" s="1268" t="s">
        <v>586</v>
      </c>
      <c r="D59" s="1269"/>
      <c r="E59" s="1270"/>
      <c r="F59" s="127">
        <v>216</v>
      </c>
      <c r="G59" s="127">
        <v>220</v>
      </c>
      <c r="H59" s="128">
        <v>217</v>
      </c>
    </row>
    <row r="60" spans="2:8" ht="45.75" customHeight="1">
      <c r="B60" s="126"/>
      <c r="C60" s="1268" t="s">
        <v>588</v>
      </c>
      <c r="D60" s="1269"/>
      <c r="E60" s="1270"/>
      <c r="F60" s="127">
        <v>73</v>
      </c>
      <c r="G60" s="127">
        <v>70</v>
      </c>
      <c r="H60" s="128">
        <v>73</v>
      </c>
    </row>
    <row r="61" spans="2:8" ht="45.75" customHeight="1">
      <c r="B61" s="126"/>
      <c r="C61" s="1268" t="s">
        <v>600</v>
      </c>
      <c r="D61" s="1269"/>
      <c r="E61" s="1270"/>
      <c r="F61" s="127">
        <v>51</v>
      </c>
      <c r="G61" s="127">
        <v>51</v>
      </c>
      <c r="H61" s="128">
        <v>51</v>
      </c>
    </row>
    <row r="62" spans="2:8" ht="45.75" customHeight="1" thickBot="1">
      <c r="B62" s="129"/>
      <c r="C62" s="1271" t="s">
        <v>589</v>
      </c>
      <c r="D62" s="1272"/>
      <c r="E62" s="1273"/>
      <c r="F62" s="367" t="s">
        <v>590</v>
      </c>
      <c r="G62" s="130">
        <v>32</v>
      </c>
      <c r="H62" s="131">
        <v>50</v>
      </c>
    </row>
    <row r="63" spans="2:8" ht="52.5" customHeight="1" thickBot="1">
      <c r="B63" s="132"/>
      <c r="C63" s="1274" t="s">
        <v>50</v>
      </c>
      <c r="D63" s="1274"/>
      <c r="E63" s="1275"/>
      <c r="F63" s="133">
        <v>2300</v>
      </c>
      <c r="G63" s="133">
        <v>4300</v>
      </c>
      <c r="H63" s="134">
        <v>4328</v>
      </c>
    </row>
    <row r="64" spans="2:8"/>
  </sheetData>
  <sheetProtection algorithmName="SHA-512" hashValue="6A5rXuoS0fYPc3k9zww91B0dsiHQEZ7epQTRjqcApP0RDwJOQZphGICNQeletoGhML3QY5yg1FM3+QRQAhnJvQ==" saltValue="Jj47qi5SXtJkrg+xId1C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601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602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94" t="s">
        <v>603</v>
      </c>
      <c r="AO43" s="1304"/>
      <c r="AP43" s="1304"/>
      <c r="AQ43" s="1304"/>
      <c r="AR43" s="1304"/>
      <c r="AS43" s="1304"/>
      <c r="AT43" s="1304"/>
      <c r="AU43" s="1304"/>
      <c r="AV43" s="1304"/>
      <c r="AW43" s="1304"/>
      <c r="AX43" s="1304"/>
      <c r="AY43" s="1304"/>
      <c r="AZ43" s="1304"/>
      <c r="BA43" s="1304"/>
      <c r="BB43" s="1304"/>
      <c r="BC43" s="1304"/>
      <c r="BD43" s="1304"/>
      <c r="BE43" s="1304"/>
      <c r="BF43" s="1304"/>
      <c r="BG43" s="1304"/>
      <c r="BH43" s="1304"/>
      <c r="BI43" s="1304"/>
      <c r="BJ43" s="1304"/>
      <c r="BK43" s="1304"/>
      <c r="BL43" s="1304"/>
      <c r="BM43" s="1304"/>
      <c r="BN43" s="1304"/>
      <c r="BO43" s="1304"/>
      <c r="BP43" s="1304"/>
      <c r="BQ43" s="1304"/>
      <c r="BR43" s="1304"/>
      <c r="BS43" s="1304"/>
      <c r="BT43" s="1304"/>
      <c r="BU43" s="1304"/>
      <c r="BV43" s="1304"/>
      <c r="BW43" s="1304"/>
      <c r="BX43" s="1304"/>
      <c r="BY43" s="1304"/>
      <c r="BZ43" s="1304"/>
      <c r="CA43" s="1304"/>
      <c r="CB43" s="1304"/>
      <c r="CC43" s="1304"/>
      <c r="CD43" s="1304"/>
      <c r="CE43" s="1304"/>
      <c r="CF43" s="1304"/>
      <c r="CG43" s="1304"/>
      <c r="CH43" s="1304"/>
      <c r="CI43" s="1304"/>
      <c r="CJ43" s="1304"/>
      <c r="CK43" s="1304"/>
      <c r="CL43" s="1304"/>
      <c r="CM43" s="1304"/>
      <c r="CN43" s="1304"/>
      <c r="CO43" s="1304"/>
      <c r="CP43" s="1304"/>
      <c r="CQ43" s="1304"/>
      <c r="CR43" s="1304"/>
      <c r="CS43" s="1304"/>
      <c r="CT43" s="1304"/>
      <c r="CU43" s="1304"/>
      <c r="CV43" s="1304"/>
      <c r="CW43" s="1304"/>
      <c r="CX43" s="1304"/>
      <c r="CY43" s="1304"/>
      <c r="CZ43" s="1304"/>
      <c r="DA43" s="1304"/>
      <c r="DB43" s="1304"/>
      <c r="DC43" s="1305"/>
    </row>
    <row r="44" spans="2:109">
      <c r="B44" s="376"/>
      <c r="AN44" s="1306"/>
      <c r="AO44" s="1307"/>
      <c r="AP44" s="1307"/>
      <c r="AQ44" s="1307"/>
      <c r="AR44" s="1307"/>
      <c r="AS44" s="1307"/>
      <c r="AT44" s="1307"/>
      <c r="AU44" s="1307"/>
      <c r="AV44" s="1307"/>
      <c r="AW44" s="1307"/>
      <c r="AX44" s="1307"/>
      <c r="AY44" s="1307"/>
      <c r="AZ44" s="1307"/>
      <c r="BA44" s="1307"/>
      <c r="BB44" s="1307"/>
      <c r="BC44" s="1307"/>
      <c r="BD44" s="1307"/>
      <c r="BE44" s="1307"/>
      <c r="BF44" s="1307"/>
      <c r="BG44" s="1307"/>
      <c r="BH44" s="1307"/>
      <c r="BI44" s="1307"/>
      <c r="BJ44" s="1307"/>
      <c r="BK44" s="1307"/>
      <c r="BL44" s="1307"/>
      <c r="BM44" s="1307"/>
      <c r="BN44" s="1307"/>
      <c r="BO44" s="1307"/>
      <c r="BP44" s="1307"/>
      <c r="BQ44" s="1307"/>
      <c r="BR44" s="1307"/>
      <c r="BS44" s="1307"/>
      <c r="BT44" s="1307"/>
      <c r="BU44" s="1307"/>
      <c r="BV44" s="1307"/>
      <c r="BW44" s="1307"/>
      <c r="BX44" s="1307"/>
      <c r="BY44" s="1307"/>
      <c r="BZ44" s="1307"/>
      <c r="CA44" s="1307"/>
      <c r="CB44" s="1307"/>
      <c r="CC44" s="1307"/>
      <c r="CD44" s="1307"/>
      <c r="CE44" s="1307"/>
      <c r="CF44" s="1307"/>
      <c r="CG44" s="1307"/>
      <c r="CH44" s="1307"/>
      <c r="CI44" s="1307"/>
      <c r="CJ44" s="1307"/>
      <c r="CK44" s="1307"/>
      <c r="CL44" s="1307"/>
      <c r="CM44" s="1307"/>
      <c r="CN44" s="1307"/>
      <c r="CO44" s="1307"/>
      <c r="CP44" s="1307"/>
      <c r="CQ44" s="1307"/>
      <c r="CR44" s="1307"/>
      <c r="CS44" s="1307"/>
      <c r="CT44" s="1307"/>
      <c r="CU44" s="1307"/>
      <c r="CV44" s="1307"/>
      <c r="CW44" s="1307"/>
      <c r="CX44" s="1307"/>
      <c r="CY44" s="1307"/>
      <c r="CZ44" s="1307"/>
      <c r="DA44" s="1307"/>
      <c r="DB44" s="1307"/>
      <c r="DC44" s="1308"/>
    </row>
    <row r="45" spans="2:109">
      <c r="B45" s="376"/>
      <c r="AN45" s="1306"/>
      <c r="AO45" s="1307"/>
      <c r="AP45" s="1307"/>
      <c r="AQ45" s="1307"/>
      <c r="AR45" s="1307"/>
      <c r="AS45" s="1307"/>
      <c r="AT45" s="1307"/>
      <c r="AU45" s="1307"/>
      <c r="AV45" s="1307"/>
      <c r="AW45" s="1307"/>
      <c r="AX45" s="1307"/>
      <c r="AY45" s="1307"/>
      <c r="AZ45" s="1307"/>
      <c r="BA45" s="1307"/>
      <c r="BB45" s="1307"/>
      <c r="BC45" s="1307"/>
      <c r="BD45" s="1307"/>
      <c r="BE45" s="1307"/>
      <c r="BF45" s="1307"/>
      <c r="BG45" s="1307"/>
      <c r="BH45" s="1307"/>
      <c r="BI45" s="1307"/>
      <c r="BJ45" s="1307"/>
      <c r="BK45" s="1307"/>
      <c r="BL45" s="1307"/>
      <c r="BM45" s="1307"/>
      <c r="BN45" s="1307"/>
      <c r="BO45" s="1307"/>
      <c r="BP45" s="1307"/>
      <c r="BQ45" s="1307"/>
      <c r="BR45" s="1307"/>
      <c r="BS45" s="1307"/>
      <c r="BT45" s="1307"/>
      <c r="BU45" s="1307"/>
      <c r="BV45" s="1307"/>
      <c r="BW45" s="1307"/>
      <c r="BX45" s="1307"/>
      <c r="BY45" s="1307"/>
      <c r="BZ45" s="1307"/>
      <c r="CA45" s="1307"/>
      <c r="CB45" s="1307"/>
      <c r="CC45" s="1307"/>
      <c r="CD45" s="1307"/>
      <c r="CE45" s="1307"/>
      <c r="CF45" s="1307"/>
      <c r="CG45" s="1307"/>
      <c r="CH45" s="1307"/>
      <c r="CI45" s="1307"/>
      <c r="CJ45" s="1307"/>
      <c r="CK45" s="1307"/>
      <c r="CL45" s="1307"/>
      <c r="CM45" s="1307"/>
      <c r="CN45" s="1307"/>
      <c r="CO45" s="1307"/>
      <c r="CP45" s="1307"/>
      <c r="CQ45" s="1307"/>
      <c r="CR45" s="1307"/>
      <c r="CS45" s="1307"/>
      <c r="CT45" s="1307"/>
      <c r="CU45" s="1307"/>
      <c r="CV45" s="1307"/>
      <c r="CW45" s="1307"/>
      <c r="CX45" s="1307"/>
      <c r="CY45" s="1307"/>
      <c r="CZ45" s="1307"/>
      <c r="DA45" s="1307"/>
      <c r="DB45" s="1307"/>
      <c r="DC45" s="1308"/>
    </row>
    <row r="46" spans="2:109">
      <c r="B46" s="376"/>
      <c r="AN46" s="1306"/>
      <c r="AO46" s="1307"/>
      <c r="AP46" s="1307"/>
      <c r="AQ46" s="1307"/>
      <c r="AR46" s="1307"/>
      <c r="AS46" s="1307"/>
      <c r="AT46" s="1307"/>
      <c r="AU46" s="1307"/>
      <c r="AV46" s="1307"/>
      <c r="AW46" s="1307"/>
      <c r="AX46" s="1307"/>
      <c r="AY46" s="1307"/>
      <c r="AZ46" s="1307"/>
      <c r="BA46" s="1307"/>
      <c r="BB46" s="1307"/>
      <c r="BC46" s="1307"/>
      <c r="BD46" s="1307"/>
      <c r="BE46" s="1307"/>
      <c r="BF46" s="1307"/>
      <c r="BG46" s="1307"/>
      <c r="BH46" s="1307"/>
      <c r="BI46" s="1307"/>
      <c r="BJ46" s="1307"/>
      <c r="BK46" s="1307"/>
      <c r="BL46" s="1307"/>
      <c r="BM46" s="1307"/>
      <c r="BN46" s="1307"/>
      <c r="BO46" s="1307"/>
      <c r="BP46" s="1307"/>
      <c r="BQ46" s="1307"/>
      <c r="BR46" s="1307"/>
      <c r="BS46" s="1307"/>
      <c r="BT46" s="1307"/>
      <c r="BU46" s="1307"/>
      <c r="BV46" s="1307"/>
      <c r="BW46" s="1307"/>
      <c r="BX46" s="1307"/>
      <c r="BY46" s="1307"/>
      <c r="BZ46" s="1307"/>
      <c r="CA46" s="1307"/>
      <c r="CB46" s="1307"/>
      <c r="CC46" s="1307"/>
      <c r="CD46" s="1307"/>
      <c r="CE46" s="1307"/>
      <c r="CF46" s="1307"/>
      <c r="CG46" s="1307"/>
      <c r="CH46" s="1307"/>
      <c r="CI46" s="1307"/>
      <c r="CJ46" s="1307"/>
      <c r="CK46" s="1307"/>
      <c r="CL46" s="1307"/>
      <c r="CM46" s="1307"/>
      <c r="CN46" s="1307"/>
      <c r="CO46" s="1307"/>
      <c r="CP46" s="1307"/>
      <c r="CQ46" s="1307"/>
      <c r="CR46" s="1307"/>
      <c r="CS46" s="1307"/>
      <c r="CT46" s="1307"/>
      <c r="CU46" s="1307"/>
      <c r="CV46" s="1307"/>
      <c r="CW46" s="1307"/>
      <c r="CX46" s="1307"/>
      <c r="CY46" s="1307"/>
      <c r="CZ46" s="1307"/>
      <c r="DA46" s="1307"/>
      <c r="DB46" s="1307"/>
      <c r="DC46" s="1308"/>
    </row>
    <row r="47" spans="2:109">
      <c r="B47" s="376"/>
      <c r="AN47" s="1309"/>
      <c r="AO47" s="1310"/>
      <c r="AP47" s="1310"/>
      <c r="AQ47" s="1310"/>
      <c r="AR47" s="1310"/>
      <c r="AS47" s="1310"/>
      <c r="AT47" s="1310"/>
      <c r="AU47" s="1310"/>
      <c r="AV47" s="1310"/>
      <c r="AW47" s="1310"/>
      <c r="AX47" s="1310"/>
      <c r="AY47" s="1310"/>
      <c r="AZ47" s="1310"/>
      <c r="BA47" s="1310"/>
      <c r="BB47" s="1310"/>
      <c r="BC47" s="1310"/>
      <c r="BD47" s="1310"/>
      <c r="BE47" s="1310"/>
      <c r="BF47" s="1310"/>
      <c r="BG47" s="1310"/>
      <c r="BH47" s="1310"/>
      <c r="BI47" s="1310"/>
      <c r="BJ47" s="1310"/>
      <c r="BK47" s="1310"/>
      <c r="BL47" s="1310"/>
      <c r="BM47" s="1310"/>
      <c r="BN47" s="1310"/>
      <c r="BO47" s="1310"/>
      <c r="BP47" s="1310"/>
      <c r="BQ47" s="1310"/>
      <c r="BR47" s="1310"/>
      <c r="BS47" s="1310"/>
      <c r="BT47" s="1310"/>
      <c r="BU47" s="1310"/>
      <c r="BV47" s="1310"/>
      <c r="BW47" s="1310"/>
      <c r="BX47" s="1310"/>
      <c r="BY47" s="1310"/>
      <c r="BZ47" s="1310"/>
      <c r="CA47" s="1310"/>
      <c r="CB47" s="1310"/>
      <c r="CC47" s="1310"/>
      <c r="CD47" s="1310"/>
      <c r="CE47" s="1310"/>
      <c r="CF47" s="1310"/>
      <c r="CG47" s="1310"/>
      <c r="CH47" s="1310"/>
      <c r="CI47" s="1310"/>
      <c r="CJ47" s="1310"/>
      <c r="CK47" s="1310"/>
      <c r="CL47" s="1310"/>
      <c r="CM47" s="1310"/>
      <c r="CN47" s="1310"/>
      <c r="CO47" s="1310"/>
      <c r="CP47" s="1310"/>
      <c r="CQ47" s="1310"/>
      <c r="CR47" s="1310"/>
      <c r="CS47" s="1310"/>
      <c r="CT47" s="1310"/>
      <c r="CU47" s="1310"/>
      <c r="CV47" s="1310"/>
      <c r="CW47" s="1310"/>
      <c r="CX47" s="1310"/>
      <c r="CY47" s="1310"/>
      <c r="CZ47" s="1310"/>
      <c r="DA47" s="1310"/>
      <c r="DB47" s="1310"/>
      <c r="DC47" s="1311"/>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604</v>
      </c>
    </row>
    <row r="50" spans="1:109">
      <c r="B50" s="376"/>
      <c r="G50" s="1288"/>
      <c r="H50" s="1288"/>
      <c r="I50" s="1288"/>
      <c r="J50" s="1288"/>
      <c r="K50" s="386"/>
      <c r="L50" s="386"/>
      <c r="M50" s="387"/>
      <c r="N50" s="387"/>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87" t="s">
        <v>561</v>
      </c>
      <c r="BQ50" s="1287"/>
      <c r="BR50" s="1287"/>
      <c r="BS50" s="1287"/>
      <c r="BT50" s="1287"/>
      <c r="BU50" s="1287"/>
      <c r="BV50" s="1287"/>
      <c r="BW50" s="1287"/>
      <c r="BX50" s="1287" t="s">
        <v>562</v>
      </c>
      <c r="BY50" s="1287"/>
      <c r="BZ50" s="1287"/>
      <c r="CA50" s="1287"/>
      <c r="CB50" s="1287"/>
      <c r="CC50" s="1287"/>
      <c r="CD50" s="1287"/>
      <c r="CE50" s="1287"/>
      <c r="CF50" s="1287" t="s">
        <v>563</v>
      </c>
      <c r="CG50" s="1287"/>
      <c r="CH50" s="1287"/>
      <c r="CI50" s="1287"/>
      <c r="CJ50" s="1287"/>
      <c r="CK50" s="1287"/>
      <c r="CL50" s="1287"/>
      <c r="CM50" s="1287"/>
      <c r="CN50" s="1287" t="s">
        <v>564</v>
      </c>
      <c r="CO50" s="1287"/>
      <c r="CP50" s="1287"/>
      <c r="CQ50" s="1287"/>
      <c r="CR50" s="1287"/>
      <c r="CS50" s="1287"/>
      <c r="CT50" s="1287"/>
      <c r="CU50" s="1287"/>
      <c r="CV50" s="1287" t="s">
        <v>565</v>
      </c>
      <c r="CW50" s="1287"/>
      <c r="CX50" s="1287"/>
      <c r="CY50" s="1287"/>
      <c r="CZ50" s="1287"/>
      <c r="DA50" s="1287"/>
      <c r="DB50" s="1287"/>
      <c r="DC50" s="1287"/>
    </row>
    <row r="51" spans="1:109" ht="13.5" customHeight="1">
      <c r="B51" s="376"/>
      <c r="G51" s="1290"/>
      <c r="H51" s="1290"/>
      <c r="I51" s="1303"/>
      <c r="J51" s="1303"/>
      <c r="K51" s="1289"/>
      <c r="L51" s="1289"/>
      <c r="M51" s="1289"/>
      <c r="N51" s="1289"/>
      <c r="AM51" s="385"/>
      <c r="AN51" s="1285" t="s">
        <v>605</v>
      </c>
      <c r="AO51" s="1285"/>
      <c r="AP51" s="1285"/>
      <c r="AQ51" s="1285"/>
      <c r="AR51" s="1285"/>
      <c r="AS51" s="1285"/>
      <c r="AT51" s="1285"/>
      <c r="AU51" s="1285"/>
      <c r="AV51" s="1285"/>
      <c r="AW51" s="1285"/>
      <c r="AX51" s="1285"/>
      <c r="AY51" s="1285"/>
      <c r="AZ51" s="1285"/>
      <c r="BA51" s="1285"/>
      <c r="BB51" s="1285" t="s">
        <v>606</v>
      </c>
      <c r="BC51" s="1285"/>
      <c r="BD51" s="1285"/>
      <c r="BE51" s="1285"/>
      <c r="BF51" s="1285"/>
      <c r="BG51" s="1285"/>
      <c r="BH51" s="1285"/>
      <c r="BI51" s="1285"/>
      <c r="BJ51" s="1285"/>
      <c r="BK51" s="1285"/>
      <c r="BL51" s="1285"/>
      <c r="BM51" s="1285"/>
      <c r="BN51" s="1285"/>
      <c r="BO51" s="1285"/>
      <c r="BP51" s="1282">
        <v>64</v>
      </c>
      <c r="BQ51" s="1282"/>
      <c r="BR51" s="1282"/>
      <c r="BS51" s="1282"/>
      <c r="BT51" s="1282"/>
      <c r="BU51" s="1282"/>
      <c r="BV51" s="1282"/>
      <c r="BW51" s="1282"/>
      <c r="BX51" s="1282">
        <v>80.099999999999994</v>
      </c>
      <c r="BY51" s="1282"/>
      <c r="BZ51" s="1282"/>
      <c r="CA51" s="1282"/>
      <c r="CB51" s="1282"/>
      <c r="CC51" s="1282"/>
      <c r="CD51" s="1282"/>
      <c r="CE51" s="1282"/>
      <c r="CF51" s="1282">
        <v>87.4</v>
      </c>
      <c r="CG51" s="1282"/>
      <c r="CH51" s="1282"/>
      <c r="CI51" s="1282"/>
      <c r="CJ51" s="1282"/>
      <c r="CK51" s="1282"/>
      <c r="CL51" s="1282"/>
      <c r="CM51" s="1282"/>
      <c r="CN51" s="1282">
        <v>8.1</v>
      </c>
      <c r="CO51" s="1282"/>
      <c r="CP51" s="1282"/>
      <c r="CQ51" s="1282"/>
      <c r="CR51" s="1282"/>
      <c r="CS51" s="1282"/>
      <c r="CT51" s="1282"/>
      <c r="CU51" s="1282"/>
      <c r="CV51" s="1282">
        <v>4.7</v>
      </c>
      <c r="CW51" s="1282"/>
      <c r="CX51" s="1282"/>
      <c r="CY51" s="1282"/>
      <c r="CZ51" s="1282"/>
      <c r="DA51" s="1282"/>
      <c r="DB51" s="1282"/>
      <c r="DC51" s="1282"/>
    </row>
    <row r="52" spans="1:109">
      <c r="B52" s="376"/>
      <c r="G52" s="1290"/>
      <c r="H52" s="1290"/>
      <c r="I52" s="1303"/>
      <c r="J52" s="1303"/>
      <c r="K52" s="1289"/>
      <c r="L52" s="1289"/>
      <c r="M52" s="1289"/>
      <c r="N52" s="1289"/>
      <c r="AM52" s="385"/>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c r="A53" s="384"/>
      <c r="B53" s="376"/>
      <c r="G53" s="1290"/>
      <c r="H53" s="1290"/>
      <c r="I53" s="1288"/>
      <c r="J53" s="1288"/>
      <c r="K53" s="1289"/>
      <c r="L53" s="1289"/>
      <c r="M53" s="1289"/>
      <c r="N53" s="1289"/>
      <c r="AM53" s="385"/>
      <c r="AN53" s="1285"/>
      <c r="AO53" s="1285"/>
      <c r="AP53" s="1285"/>
      <c r="AQ53" s="1285"/>
      <c r="AR53" s="1285"/>
      <c r="AS53" s="1285"/>
      <c r="AT53" s="1285"/>
      <c r="AU53" s="1285"/>
      <c r="AV53" s="1285"/>
      <c r="AW53" s="1285"/>
      <c r="AX53" s="1285"/>
      <c r="AY53" s="1285"/>
      <c r="AZ53" s="1285"/>
      <c r="BA53" s="1285"/>
      <c r="BB53" s="1285" t="s">
        <v>607</v>
      </c>
      <c r="BC53" s="1285"/>
      <c r="BD53" s="1285"/>
      <c r="BE53" s="1285"/>
      <c r="BF53" s="1285"/>
      <c r="BG53" s="1285"/>
      <c r="BH53" s="1285"/>
      <c r="BI53" s="1285"/>
      <c r="BJ53" s="1285"/>
      <c r="BK53" s="1285"/>
      <c r="BL53" s="1285"/>
      <c r="BM53" s="1285"/>
      <c r="BN53" s="1285"/>
      <c r="BO53" s="1285"/>
      <c r="BP53" s="1282">
        <v>59.8</v>
      </c>
      <c r="BQ53" s="1282"/>
      <c r="BR53" s="1282"/>
      <c r="BS53" s="1282"/>
      <c r="BT53" s="1282"/>
      <c r="BU53" s="1282"/>
      <c r="BV53" s="1282"/>
      <c r="BW53" s="1282"/>
      <c r="BX53" s="1282">
        <v>60.1</v>
      </c>
      <c r="BY53" s="1282"/>
      <c r="BZ53" s="1282"/>
      <c r="CA53" s="1282"/>
      <c r="CB53" s="1282"/>
      <c r="CC53" s="1282"/>
      <c r="CD53" s="1282"/>
      <c r="CE53" s="1282"/>
      <c r="CF53" s="1282">
        <v>61.6</v>
      </c>
      <c r="CG53" s="1282"/>
      <c r="CH53" s="1282"/>
      <c r="CI53" s="1282"/>
      <c r="CJ53" s="1282"/>
      <c r="CK53" s="1282"/>
      <c r="CL53" s="1282"/>
      <c r="CM53" s="1282"/>
      <c r="CN53" s="1282">
        <v>62.1</v>
      </c>
      <c r="CO53" s="1282"/>
      <c r="CP53" s="1282"/>
      <c r="CQ53" s="1282"/>
      <c r="CR53" s="1282"/>
      <c r="CS53" s="1282"/>
      <c r="CT53" s="1282"/>
      <c r="CU53" s="1282"/>
      <c r="CV53" s="1282">
        <v>65.2</v>
      </c>
      <c r="CW53" s="1282"/>
      <c r="CX53" s="1282"/>
      <c r="CY53" s="1282"/>
      <c r="CZ53" s="1282"/>
      <c r="DA53" s="1282"/>
      <c r="DB53" s="1282"/>
      <c r="DC53" s="1282"/>
    </row>
    <row r="54" spans="1:109">
      <c r="A54" s="384"/>
      <c r="B54" s="376"/>
      <c r="G54" s="1290"/>
      <c r="H54" s="1290"/>
      <c r="I54" s="1288"/>
      <c r="J54" s="1288"/>
      <c r="K54" s="1289"/>
      <c r="L54" s="1289"/>
      <c r="M54" s="1289"/>
      <c r="N54" s="1289"/>
      <c r="AM54" s="385"/>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c r="A55" s="384"/>
      <c r="B55" s="376"/>
      <c r="G55" s="1288"/>
      <c r="H55" s="1288"/>
      <c r="I55" s="1288"/>
      <c r="J55" s="1288"/>
      <c r="K55" s="1289"/>
      <c r="L55" s="1289"/>
      <c r="M55" s="1289"/>
      <c r="N55" s="1289"/>
      <c r="AN55" s="1287" t="s">
        <v>608</v>
      </c>
      <c r="AO55" s="1287"/>
      <c r="AP55" s="1287"/>
      <c r="AQ55" s="1287"/>
      <c r="AR55" s="1287"/>
      <c r="AS55" s="1287"/>
      <c r="AT55" s="1287"/>
      <c r="AU55" s="1287"/>
      <c r="AV55" s="1287"/>
      <c r="AW55" s="1287"/>
      <c r="AX55" s="1287"/>
      <c r="AY55" s="1287"/>
      <c r="AZ55" s="1287"/>
      <c r="BA55" s="1287"/>
      <c r="BB55" s="1285" t="s">
        <v>606</v>
      </c>
      <c r="BC55" s="1285"/>
      <c r="BD55" s="1285"/>
      <c r="BE55" s="1285"/>
      <c r="BF55" s="1285"/>
      <c r="BG55" s="1285"/>
      <c r="BH55" s="1285"/>
      <c r="BI55" s="1285"/>
      <c r="BJ55" s="1285"/>
      <c r="BK55" s="1285"/>
      <c r="BL55" s="1285"/>
      <c r="BM55" s="1285"/>
      <c r="BN55" s="1285"/>
      <c r="BO55" s="1285"/>
      <c r="BP55" s="1282">
        <v>32.799999999999997</v>
      </c>
      <c r="BQ55" s="1282"/>
      <c r="BR55" s="1282"/>
      <c r="BS55" s="1282"/>
      <c r="BT55" s="1282"/>
      <c r="BU55" s="1282"/>
      <c r="BV55" s="1282"/>
      <c r="BW55" s="1282"/>
      <c r="BX55" s="1282">
        <v>20.9</v>
      </c>
      <c r="BY55" s="1282"/>
      <c r="BZ55" s="1282"/>
      <c r="CA55" s="1282"/>
      <c r="CB55" s="1282"/>
      <c r="CC55" s="1282"/>
      <c r="CD55" s="1282"/>
      <c r="CE55" s="1282"/>
      <c r="CF55" s="1282">
        <v>21</v>
      </c>
      <c r="CG55" s="1282"/>
      <c r="CH55" s="1282"/>
      <c r="CI55" s="1282"/>
      <c r="CJ55" s="1282"/>
      <c r="CK55" s="1282"/>
      <c r="CL55" s="1282"/>
      <c r="CM55" s="1282"/>
      <c r="CN55" s="1282">
        <v>23.5</v>
      </c>
      <c r="CO55" s="1282"/>
      <c r="CP55" s="1282"/>
      <c r="CQ55" s="1282"/>
      <c r="CR55" s="1282"/>
      <c r="CS55" s="1282"/>
      <c r="CT55" s="1282"/>
      <c r="CU55" s="1282"/>
      <c r="CV55" s="1282">
        <v>8.5</v>
      </c>
      <c r="CW55" s="1282"/>
      <c r="CX55" s="1282"/>
      <c r="CY55" s="1282"/>
      <c r="CZ55" s="1282"/>
      <c r="DA55" s="1282"/>
      <c r="DB55" s="1282"/>
      <c r="DC55" s="1282"/>
    </row>
    <row r="56" spans="1:109">
      <c r="A56" s="384"/>
      <c r="B56" s="376"/>
      <c r="G56" s="1288"/>
      <c r="H56" s="1288"/>
      <c r="I56" s="1288"/>
      <c r="J56" s="1288"/>
      <c r="K56" s="1289"/>
      <c r="L56" s="1289"/>
      <c r="M56" s="1289"/>
      <c r="N56" s="1289"/>
      <c r="AN56" s="1287"/>
      <c r="AO56" s="1287"/>
      <c r="AP56" s="1287"/>
      <c r="AQ56" s="1287"/>
      <c r="AR56" s="1287"/>
      <c r="AS56" s="1287"/>
      <c r="AT56" s="1287"/>
      <c r="AU56" s="1287"/>
      <c r="AV56" s="1287"/>
      <c r="AW56" s="1287"/>
      <c r="AX56" s="1287"/>
      <c r="AY56" s="1287"/>
      <c r="AZ56" s="1287"/>
      <c r="BA56" s="1287"/>
      <c r="BB56" s="1285"/>
      <c r="BC56" s="1285"/>
      <c r="BD56" s="1285"/>
      <c r="BE56" s="1285"/>
      <c r="BF56" s="1285"/>
      <c r="BG56" s="1285"/>
      <c r="BH56" s="1285"/>
      <c r="BI56" s="1285"/>
      <c r="BJ56" s="1285"/>
      <c r="BK56" s="1285"/>
      <c r="BL56" s="1285"/>
      <c r="BM56" s="1285"/>
      <c r="BN56" s="1285"/>
      <c r="BO56" s="1285"/>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4" customFormat="1">
      <c r="B57" s="388"/>
      <c r="G57" s="1288"/>
      <c r="H57" s="1288"/>
      <c r="I57" s="1283"/>
      <c r="J57" s="1283"/>
      <c r="K57" s="1289"/>
      <c r="L57" s="1289"/>
      <c r="M57" s="1289"/>
      <c r="N57" s="1289"/>
      <c r="AM57" s="370"/>
      <c r="AN57" s="1287"/>
      <c r="AO57" s="1287"/>
      <c r="AP57" s="1287"/>
      <c r="AQ57" s="1287"/>
      <c r="AR57" s="1287"/>
      <c r="AS57" s="1287"/>
      <c r="AT57" s="1287"/>
      <c r="AU57" s="1287"/>
      <c r="AV57" s="1287"/>
      <c r="AW57" s="1287"/>
      <c r="AX57" s="1287"/>
      <c r="AY57" s="1287"/>
      <c r="AZ57" s="1287"/>
      <c r="BA57" s="1287"/>
      <c r="BB57" s="1285" t="s">
        <v>607</v>
      </c>
      <c r="BC57" s="1285"/>
      <c r="BD57" s="1285"/>
      <c r="BE57" s="1285"/>
      <c r="BF57" s="1285"/>
      <c r="BG57" s="1285"/>
      <c r="BH57" s="1285"/>
      <c r="BI57" s="1285"/>
      <c r="BJ57" s="1285"/>
      <c r="BK57" s="1285"/>
      <c r="BL57" s="1285"/>
      <c r="BM57" s="1285"/>
      <c r="BN57" s="1285"/>
      <c r="BO57" s="1285"/>
      <c r="BP57" s="1282">
        <v>58.9</v>
      </c>
      <c r="BQ57" s="1282"/>
      <c r="BR57" s="1282"/>
      <c r="BS57" s="1282"/>
      <c r="BT57" s="1282"/>
      <c r="BU57" s="1282"/>
      <c r="BV57" s="1282"/>
      <c r="BW57" s="1282"/>
      <c r="BX57" s="1282">
        <v>60.5</v>
      </c>
      <c r="BY57" s="1282"/>
      <c r="BZ57" s="1282"/>
      <c r="CA57" s="1282"/>
      <c r="CB57" s="1282"/>
      <c r="CC57" s="1282"/>
      <c r="CD57" s="1282"/>
      <c r="CE57" s="1282"/>
      <c r="CF57" s="1282">
        <v>61.5</v>
      </c>
      <c r="CG57" s="1282"/>
      <c r="CH57" s="1282"/>
      <c r="CI57" s="1282"/>
      <c r="CJ57" s="1282"/>
      <c r="CK57" s="1282"/>
      <c r="CL57" s="1282"/>
      <c r="CM57" s="1282"/>
      <c r="CN57" s="1282">
        <v>61.9</v>
      </c>
      <c r="CO57" s="1282"/>
      <c r="CP57" s="1282"/>
      <c r="CQ57" s="1282"/>
      <c r="CR57" s="1282"/>
      <c r="CS57" s="1282"/>
      <c r="CT57" s="1282"/>
      <c r="CU57" s="1282"/>
      <c r="CV57" s="1282">
        <v>62.1</v>
      </c>
      <c r="CW57" s="1282"/>
      <c r="CX57" s="1282"/>
      <c r="CY57" s="1282"/>
      <c r="CZ57" s="1282"/>
      <c r="DA57" s="1282"/>
      <c r="DB57" s="1282"/>
      <c r="DC57" s="1282"/>
      <c r="DD57" s="389"/>
      <c r="DE57" s="388"/>
    </row>
    <row r="58" spans="1:109" s="384" customFormat="1">
      <c r="A58" s="370"/>
      <c r="B58" s="388"/>
      <c r="G58" s="1288"/>
      <c r="H58" s="1288"/>
      <c r="I58" s="1283"/>
      <c r="J58" s="1283"/>
      <c r="K58" s="1289"/>
      <c r="L58" s="1289"/>
      <c r="M58" s="1289"/>
      <c r="N58" s="1289"/>
      <c r="AM58" s="370"/>
      <c r="AN58" s="1287"/>
      <c r="AO58" s="1287"/>
      <c r="AP58" s="1287"/>
      <c r="AQ58" s="1287"/>
      <c r="AR58" s="1287"/>
      <c r="AS58" s="1287"/>
      <c r="AT58" s="1287"/>
      <c r="AU58" s="1287"/>
      <c r="AV58" s="1287"/>
      <c r="AW58" s="1287"/>
      <c r="AX58" s="1287"/>
      <c r="AY58" s="1287"/>
      <c r="AZ58" s="1287"/>
      <c r="BA58" s="1287"/>
      <c r="BB58" s="1285"/>
      <c r="BC58" s="1285"/>
      <c r="BD58" s="1285"/>
      <c r="BE58" s="1285"/>
      <c r="BF58" s="1285"/>
      <c r="BG58" s="1285"/>
      <c r="BH58" s="1285"/>
      <c r="BI58" s="1285"/>
      <c r="BJ58" s="1285"/>
      <c r="BK58" s="1285"/>
      <c r="BL58" s="1285"/>
      <c r="BM58" s="1285"/>
      <c r="BN58" s="1285"/>
      <c r="BO58" s="1285"/>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609</v>
      </c>
    </row>
    <row r="64" spans="1:109">
      <c r="B64" s="376"/>
      <c r="G64" s="383"/>
      <c r="I64" s="396"/>
      <c r="J64" s="396"/>
      <c r="K64" s="396"/>
      <c r="L64" s="396"/>
      <c r="M64" s="396"/>
      <c r="N64" s="397"/>
      <c r="AM64" s="383"/>
      <c r="AN64" s="383" t="s">
        <v>602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94" t="s">
        <v>610</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c r="B66" s="376"/>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c r="B67" s="376"/>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c r="B68" s="376"/>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c r="B69" s="376"/>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604</v>
      </c>
    </row>
    <row r="72" spans="2:107">
      <c r="B72" s="376"/>
      <c r="G72" s="1288"/>
      <c r="H72" s="1288"/>
      <c r="I72" s="1288"/>
      <c r="J72" s="1288"/>
      <c r="K72" s="386"/>
      <c r="L72" s="386"/>
      <c r="M72" s="387"/>
      <c r="N72" s="387"/>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87" t="s">
        <v>561</v>
      </c>
      <c r="BQ72" s="1287"/>
      <c r="BR72" s="1287"/>
      <c r="BS72" s="1287"/>
      <c r="BT72" s="1287"/>
      <c r="BU72" s="1287"/>
      <c r="BV72" s="1287"/>
      <c r="BW72" s="1287"/>
      <c r="BX72" s="1287" t="s">
        <v>562</v>
      </c>
      <c r="BY72" s="1287"/>
      <c r="BZ72" s="1287"/>
      <c r="CA72" s="1287"/>
      <c r="CB72" s="1287"/>
      <c r="CC72" s="1287"/>
      <c r="CD72" s="1287"/>
      <c r="CE72" s="1287"/>
      <c r="CF72" s="1287" t="s">
        <v>563</v>
      </c>
      <c r="CG72" s="1287"/>
      <c r="CH72" s="1287"/>
      <c r="CI72" s="1287"/>
      <c r="CJ72" s="1287"/>
      <c r="CK72" s="1287"/>
      <c r="CL72" s="1287"/>
      <c r="CM72" s="1287"/>
      <c r="CN72" s="1287" t="s">
        <v>564</v>
      </c>
      <c r="CO72" s="1287"/>
      <c r="CP72" s="1287"/>
      <c r="CQ72" s="1287"/>
      <c r="CR72" s="1287"/>
      <c r="CS72" s="1287"/>
      <c r="CT72" s="1287"/>
      <c r="CU72" s="1287"/>
      <c r="CV72" s="1287" t="s">
        <v>565</v>
      </c>
      <c r="CW72" s="1287"/>
      <c r="CX72" s="1287"/>
      <c r="CY72" s="1287"/>
      <c r="CZ72" s="1287"/>
      <c r="DA72" s="1287"/>
      <c r="DB72" s="1287"/>
      <c r="DC72" s="1287"/>
    </row>
    <row r="73" spans="2:107">
      <c r="B73" s="376"/>
      <c r="G73" s="1290"/>
      <c r="H73" s="1290"/>
      <c r="I73" s="1290"/>
      <c r="J73" s="1290"/>
      <c r="K73" s="1286"/>
      <c r="L73" s="1286"/>
      <c r="M73" s="1286"/>
      <c r="N73" s="1286"/>
      <c r="AM73" s="385"/>
      <c r="AN73" s="1285" t="s">
        <v>605</v>
      </c>
      <c r="AO73" s="1285"/>
      <c r="AP73" s="1285"/>
      <c r="AQ73" s="1285"/>
      <c r="AR73" s="1285"/>
      <c r="AS73" s="1285"/>
      <c r="AT73" s="1285"/>
      <c r="AU73" s="1285"/>
      <c r="AV73" s="1285"/>
      <c r="AW73" s="1285"/>
      <c r="AX73" s="1285"/>
      <c r="AY73" s="1285"/>
      <c r="AZ73" s="1285"/>
      <c r="BA73" s="1285"/>
      <c r="BB73" s="1285" t="s">
        <v>606</v>
      </c>
      <c r="BC73" s="1285"/>
      <c r="BD73" s="1285"/>
      <c r="BE73" s="1285"/>
      <c r="BF73" s="1285"/>
      <c r="BG73" s="1285"/>
      <c r="BH73" s="1285"/>
      <c r="BI73" s="1285"/>
      <c r="BJ73" s="1285"/>
      <c r="BK73" s="1285"/>
      <c r="BL73" s="1285"/>
      <c r="BM73" s="1285"/>
      <c r="BN73" s="1285"/>
      <c r="BO73" s="1285"/>
      <c r="BP73" s="1282">
        <v>64</v>
      </c>
      <c r="BQ73" s="1282"/>
      <c r="BR73" s="1282"/>
      <c r="BS73" s="1282"/>
      <c r="BT73" s="1282"/>
      <c r="BU73" s="1282"/>
      <c r="BV73" s="1282"/>
      <c r="BW73" s="1282"/>
      <c r="BX73" s="1282">
        <v>80.099999999999994</v>
      </c>
      <c r="BY73" s="1282"/>
      <c r="BZ73" s="1282"/>
      <c r="CA73" s="1282"/>
      <c r="CB73" s="1282"/>
      <c r="CC73" s="1282"/>
      <c r="CD73" s="1282"/>
      <c r="CE73" s="1282"/>
      <c r="CF73" s="1282">
        <v>87.4</v>
      </c>
      <c r="CG73" s="1282"/>
      <c r="CH73" s="1282"/>
      <c r="CI73" s="1282"/>
      <c r="CJ73" s="1282"/>
      <c r="CK73" s="1282"/>
      <c r="CL73" s="1282"/>
      <c r="CM73" s="1282"/>
      <c r="CN73" s="1282">
        <v>8.1</v>
      </c>
      <c r="CO73" s="1282"/>
      <c r="CP73" s="1282"/>
      <c r="CQ73" s="1282"/>
      <c r="CR73" s="1282"/>
      <c r="CS73" s="1282"/>
      <c r="CT73" s="1282"/>
      <c r="CU73" s="1282"/>
      <c r="CV73" s="1282">
        <v>4.7</v>
      </c>
      <c r="CW73" s="1282"/>
      <c r="CX73" s="1282"/>
      <c r="CY73" s="1282"/>
      <c r="CZ73" s="1282"/>
      <c r="DA73" s="1282"/>
      <c r="DB73" s="1282"/>
      <c r="DC73" s="1282"/>
    </row>
    <row r="74" spans="2:107">
      <c r="B74" s="376"/>
      <c r="G74" s="1290"/>
      <c r="H74" s="1290"/>
      <c r="I74" s="1290"/>
      <c r="J74" s="1290"/>
      <c r="K74" s="1286"/>
      <c r="L74" s="1286"/>
      <c r="M74" s="1286"/>
      <c r="N74" s="1286"/>
      <c r="AM74" s="385"/>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c r="B75" s="376"/>
      <c r="G75" s="1290"/>
      <c r="H75" s="1290"/>
      <c r="I75" s="1288"/>
      <c r="J75" s="1288"/>
      <c r="K75" s="1289"/>
      <c r="L75" s="1289"/>
      <c r="M75" s="1289"/>
      <c r="N75" s="1289"/>
      <c r="AM75" s="385"/>
      <c r="AN75" s="1285"/>
      <c r="AO75" s="1285"/>
      <c r="AP75" s="1285"/>
      <c r="AQ75" s="1285"/>
      <c r="AR75" s="1285"/>
      <c r="AS75" s="1285"/>
      <c r="AT75" s="1285"/>
      <c r="AU75" s="1285"/>
      <c r="AV75" s="1285"/>
      <c r="AW75" s="1285"/>
      <c r="AX75" s="1285"/>
      <c r="AY75" s="1285"/>
      <c r="AZ75" s="1285"/>
      <c r="BA75" s="1285"/>
      <c r="BB75" s="1285" t="s">
        <v>611</v>
      </c>
      <c r="BC75" s="1285"/>
      <c r="BD75" s="1285"/>
      <c r="BE75" s="1285"/>
      <c r="BF75" s="1285"/>
      <c r="BG75" s="1285"/>
      <c r="BH75" s="1285"/>
      <c r="BI75" s="1285"/>
      <c r="BJ75" s="1285"/>
      <c r="BK75" s="1285"/>
      <c r="BL75" s="1285"/>
      <c r="BM75" s="1285"/>
      <c r="BN75" s="1285"/>
      <c r="BO75" s="1285"/>
      <c r="BP75" s="1282">
        <v>10.1</v>
      </c>
      <c r="BQ75" s="1282"/>
      <c r="BR75" s="1282"/>
      <c r="BS75" s="1282"/>
      <c r="BT75" s="1282"/>
      <c r="BU75" s="1282"/>
      <c r="BV75" s="1282"/>
      <c r="BW75" s="1282"/>
      <c r="BX75" s="1282">
        <v>11.4</v>
      </c>
      <c r="BY75" s="1282"/>
      <c r="BZ75" s="1282"/>
      <c r="CA75" s="1282"/>
      <c r="CB75" s="1282"/>
      <c r="CC75" s="1282"/>
      <c r="CD75" s="1282"/>
      <c r="CE75" s="1282"/>
      <c r="CF75" s="1282">
        <v>11.8</v>
      </c>
      <c r="CG75" s="1282"/>
      <c r="CH75" s="1282"/>
      <c r="CI75" s="1282"/>
      <c r="CJ75" s="1282"/>
      <c r="CK75" s="1282"/>
      <c r="CL75" s="1282"/>
      <c r="CM75" s="1282"/>
      <c r="CN75" s="1282">
        <v>11.1</v>
      </c>
      <c r="CO75" s="1282"/>
      <c r="CP75" s="1282"/>
      <c r="CQ75" s="1282"/>
      <c r="CR75" s="1282"/>
      <c r="CS75" s="1282"/>
      <c r="CT75" s="1282"/>
      <c r="CU75" s="1282"/>
      <c r="CV75" s="1282">
        <v>9.3000000000000007</v>
      </c>
      <c r="CW75" s="1282"/>
      <c r="CX75" s="1282"/>
      <c r="CY75" s="1282"/>
      <c r="CZ75" s="1282"/>
      <c r="DA75" s="1282"/>
      <c r="DB75" s="1282"/>
      <c r="DC75" s="1282"/>
    </row>
    <row r="76" spans="2:107">
      <c r="B76" s="376"/>
      <c r="G76" s="1290"/>
      <c r="H76" s="1290"/>
      <c r="I76" s="1288"/>
      <c r="J76" s="1288"/>
      <c r="K76" s="1289"/>
      <c r="L76" s="1289"/>
      <c r="M76" s="1289"/>
      <c r="N76" s="1289"/>
      <c r="AM76" s="385"/>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c r="B77" s="376"/>
      <c r="G77" s="1288"/>
      <c r="H77" s="1288"/>
      <c r="I77" s="1288"/>
      <c r="J77" s="1288"/>
      <c r="K77" s="1286"/>
      <c r="L77" s="1286"/>
      <c r="M77" s="1286"/>
      <c r="N77" s="1286"/>
      <c r="AN77" s="1287" t="s">
        <v>608</v>
      </c>
      <c r="AO77" s="1287"/>
      <c r="AP77" s="1287"/>
      <c r="AQ77" s="1287"/>
      <c r="AR77" s="1287"/>
      <c r="AS77" s="1287"/>
      <c r="AT77" s="1287"/>
      <c r="AU77" s="1287"/>
      <c r="AV77" s="1287"/>
      <c r="AW77" s="1287"/>
      <c r="AX77" s="1287"/>
      <c r="AY77" s="1287"/>
      <c r="AZ77" s="1287"/>
      <c r="BA77" s="1287"/>
      <c r="BB77" s="1285" t="s">
        <v>606</v>
      </c>
      <c r="BC77" s="1285"/>
      <c r="BD77" s="1285"/>
      <c r="BE77" s="1285"/>
      <c r="BF77" s="1285"/>
      <c r="BG77" s="1285"/>
      <c r="BH77" s="1285"/>
      <c r="BI77" s="1285"/>
      <c r="BJ77" s="1285"/>
      <c r="BK77" s="1285"/>
      <c r="BL77" s="1285"/>
      <c r="BM77" s="1285"/>
      <c r="BN77" s="1285"/>
      <c r="BO77" s="1285"/>
      <c r="BP77" s="1282">
        <v>32.799999999999997</v>
      </c>
      <c r="BQ77" s="1282"/>
      <c r="BR77" s="1282"/>
      <c r="BS77" s="1282"/>
      <c r="BT77" s="1282"/>
      <c r="BU77" s="1282"/>
      <c r="BV77" s="1282"/>
      <c r="BW77" s="1282"/>
      <c r="BX77" s="1282">
        <v>20.9</v>
      </c>
      <c r="BY77" s="1282"/>
      <c r="BZ77" s="1282"/>
      <c r="CA77" s="1282"/>
      <c r="CB77" s="1282"/>
      <c r="CC77" s="1282"/>
      <c r="CD77" s="1282"/>
      <c r="CE77" s="1282"/>
      <c r="CF77" s="1282">
        <v>21</v>
      </c>
      <c r="CG77" s="1282"/>
      <c r="CH77" s="1282"/>
      <c r="CI77" s="1282"/>
      <c r="CJ77" s="1282"/>
      <c r="CK77" s="1282"/>
      <c r="CL77" s="1282"/>
      <c r="CM77" s="1282"/>
      <c r="CN77" s="1282">
        <v>23.5</v>
      </c>
      <c r="CO77" s="1282"/>
      <c r="CP77" s="1282"/>
      <c r="CQ77" s="1282"/>
      <c r="CR77" s="1282"/>
      <c r="CS77" s="1282"/>
      <c r="CT77" s="1282"/>
      <c r="CU77" s="1282"/>
      <c r="CV77" s="1282">
        <v>8.5</v>
      </c>
      <c r="CW77" s="1282"/>
      <c r="CX77" s="1282"/>
      <c r="CY77" s="1282"/>
      <c r="CZ77" s="1282"/>
      <c r="DA77" s="1282"/>
      <c r="DB77" s="1282"/>
      <c r="DC77" s="1282"/>
    </row>
    <row r="78" spans="2:107">
      <c r="B78" s="376"/>
      <c r="G78" s="1288"/>
      <c r="H78" s="1288"/>
      <c r="I78" s="1288"/>
      <c r="J78" s="1288"/>
      <c r="K78" s="1286"/>
      <c r="L78" s="1286"/>
      <c r="M78" s="1286"/>
      <c r="N78" s="1286"/>
      <c r="AN78" s="1287"/>
      <c r="AO78" s="1287"/>
      <c r="AP78" s="1287"/>
      <c r="AQ78" s="1287"/>
      <c r="AR78" s="1287"/>
      <c r="AS78" s="1287"/>
      <c r="AT78" s="1287"/>
      <c r="AU78" s="1287"/>
      <c r="AV78" s="1287"/>
      <c r="AW78" s="1287"/>
      <c r="AX78" s="1287"/>
      <c r="AY78" s="1287"/>
      <c r="AZ78" s="1287"/>
      <c r="BA78" s="1287"/>
      <c r="BB78" s="1285"/>
      <c r="BC78" s="1285"/>
      <c r="BD78" s="1285"/>
      <c r="BE78" s="1285"/>
      <c r="BF78" s="1285"/>
      <c r="BG78" s="1285"/>
      <c r="BH78" s="1285"/>
      <c r="BI78" s="1285"/>
      <c r="BJ78" s="1285"/>
      <c r="BK78" s="1285"/>
      <c r="BL78" s="1285"/>
      <c r="BM78" s="1285"/>
      <c r="BN78" s="1285"/>
      <c r="BO78" s="1285"/>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c r="B79" s="376"/>
      <c r="G79" s="1288"/>
      <c r="H79" s="1288"/>
      <c r="I79" s="1283"/>
      <c r="J79" s="1283"/>
      <c r="K79" s="1284"/>
      <c r="L79" s="1284"/>
      <c r="M79" s="1284"/>
      <c r="N79" s="1284"/>
      <c r="AN79" s="1287"/>
      <c r="AO79" s="1287"/>
      <c r="AP79" s="1287"/>
      <c r="AQ79" s="1287"/>
      <c r="AR79" s="1287"/>
      <c r="AS79" s="1287"/>
      <c r="AT79" s="1287"/>
      <c r="AU79" s="1287"/>
      <c r="AV79" s="1287"/>
      <c r="AW79" s="1287"/>
      <c r="AX79" s="1287"/>
      <c r="AY79" s="1287"/>
      <c r="AZ79" s="1287"/>
      <c r="BA79" s="1287"/>
      <c r="BB79" s="1285" t="s">
        <v>611</v>
      </c>
      <c r="BC79" s="1285"/>
      <c r="BD79" s="1285"/>
      <c r="BE79" s="1285"/>
      <c r="BF79" s="1285"/>
      <c r="BG79" s="1285"/>
      <c r="BH79" s="1285"/>
      <c r="BI79" s="1285"/>
      <c r="BJ79" s="1285"/>
      <c r="BK79" s="1285"/>
      <c r="BL79" s="1285"/>
      <c r="BM79" s="1285"/>
      <c r="BN79" s="1285"/>
      <c r="BO79" s="1285"/>
      <c r="BP79" s="1282">
        <v>9.1</v>
      </c>
      <c r="BQ79" s="1282"/>
      <c r="BR79" s="1282"/>
      <c r="BS79" s="1282"/>
      <c r="BT79" s="1282"/>
      <c r="BU79" s="1282"/>
      <c r="BV79" s="1282"/>
      <c r="BW79" s="1282"/>
      <c r="BX79" s="1282">
        <v>9.1</v>
      </c>
      <c r="BY79" s="1282"/>
      <c r="BZ79" s="1282"/>
      <c r="CA79" s="1282"/>
      <c r="CB79" s="1282"/>
      <c r="CC79" s="1282"/>
      <c r="CD79" s="1282"/>
      <c r="CE79" s="1282"/>
      <c r="CF79" s="1282">
        <v>9.1999999999999993</v>
      </c>
      <c r="CG79" s="1282"/>
      <c r="CH79" s="1282"/>
      <c r="CI79" s="1282"/>
      <c r="CJ79" s="1282"/>
      <c r="CK79" s="1282"/>
      <c r="CL79" s="1282"/>
      <c r="CM79" s="1282"/>
      <c r="CN79" s="1282">
        <v>8.6</v>
      </c>
      <c r="CO79" s="1282"/>
      <c r="CP79" s="1282"/>
      <c r="CQ79" s="1282"/>
      <c r="CR79" s="1282"/>
      <c r="CS79" s="1282"/>
      <c r="CT79" s="1282"/>
      <c r="CU79" s="1282"/>
      <c r="CV79" s="1282">
        <v>8.1999999999999993</v>
      </c>
      <c r="CW79" s="1282"/>
      <c r="CX79" s="1282"/>
      <c r="CY79" s="1282"/>
      <c r="CZ79" s="1282"/>
      <c r="DA79" s="1282"/>
      <c r="DB79" s="1282"/>
      <c r="DC79" s="1282"/>
    </row>
    <row r="80" spans="2:107">
      <c r="B80" s="376"/>
      <c r="G80" s="1288"/>
      <c r="H80" s="1288"/>
      <c r="I80" s="1283"/>
      <c r="J80" s="1283"/>
      <c r="K80" s="1284"/>
      <c r="L80" s="1284"/>
      <c r="M80" s="1284"/>
      <c r="N80" s="1284"/>
      <c r="AN80" s="1287"/>
      <c r="AO80" s="1287"/>
      <c r="AP80" s="1287"/>
      <c r="AQ80" s="1287"/>
      <c r="AR80" s="1287"/>
      <c r="AS80" s="1287"/>
      <c r="AT80" s="1287"/>
      <c r="AU80" s="1287"/>
      <c r="AV80" s="1287"/>
      <c r="AW80" s="1287"/>
      <c r="AX80" s="1287"/>
      <c r="AY80" s="1287"/>
      <c r="AZ80" s="1287"/>
      <c r="BA80" s="1287"/>
      <c r="BB80" s="1285"/>
      <c r="BC80" s="1285"/>
      <c r="BD80" s="1285"/>
      <c r="BE80" s="1285"/>
      <c r="BF80" s="1285"/>
      <c r="BG80" s="1285"/>
      <c r="BH80" s="1285"/>
      <c r="BI80" s="1285"/>
      <c r="BJ80" s="1285"/>
      <c r="BK80" s="1285"/>
      <c r="BL80" s="1285"/>
      <c r="BM80" s="1285"/>
      <c r="BN80" s="1285"/>
      <c r="BO80" s="1285"/>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B6KYO5b0AiBUdgEtmCo2gNq4TuTKu1Y7QrMtKe3BJE05nF1vouZnPEr82ptCG97yIwHQZAFNnRLWgtO/6Y6vxg==" saltValue="Ii14Yadha47Z64zCAeRVJ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508</v>
      </c>
    </row>
  </sheetData>
  <sheetProtection algorithmName="SHA-512" hashValue="W4FMRdnBB6Ep4+4I3y7SpovdS5RhPuCjb0cRj8y5nTlffbDCednP/9dm/EwzcH7ZV+ymjNLCZqsApHfpuaYYdQ==" saltValue="1RE4hibk1uSJTMgZiljC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508</v>
      </c>
    </row>
  </sheetData>
  <sheetProtection algorithmName="SHA-512" hashValue="AUdCdYJ4LEf/mCrq4+kFOFTLa4CrpH1wxtU7ci9qkMKFjCK33qBo20NzeGYQ/1pzlOwx8+1s1WMXj5h/WhtM1A==" saltValue="E+UUsLaeRc0AiNWnpV1wp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558</v>
      </c>
      <c r="G2" s="148"/>
      <c r="H2" s="149"/>
    </row>
    <row r="3" spans="1:8">
      <c r="A3" s="145" t="s">
        <v>551</v>
      </c>
      <c r="B3" s="150"/>
      <c r="C3" s="151"/>
      <c r="D3" s="152">
        <v>72989</v>
      </c>
      <c r="E3" s="153"/>
      <c r="F3" s="154">
        <v>82993</v>
      </c>
      <c r="G3" s="155"/>
      <c r="H3" s="156"/>
    </row>
    <row r="4" spans="1:8">
      <c r="A4" s="157"/>
      <c r="B4" s="158"/>
      <c r="C4" s="159"/>
      <c r="D4" s="160">
        <v>40675</v>
      </c>
      <c r="E4" s="161"/>
      <c r="F4" s="162">
        <v>46787</v>
      </c>
      <c r="G4" s="163"/>
      <c r="H4" s="164"/>
    </row>
    <row r="5" spans="1:8">
      <c r="A5" s="145" t="s">
        <v>553</v>
      </c>
      <c r="B5" s="150"/>
      <c r="C5" s="151"/>
      <c r="D5" s="152">
        <v>74630</v>
      </c>
      <c r="E5" s="153"/>
      <c r="F5" s="154">
        <v>108252</v>
      </c>
      <c r="G5" s="155"/>
      <c r="H5" s="156"/>
    </row>
    <row r="6" spans="1:8">
      <c r="A6" s="157"/>
      <c r="B6" s="158"/>
      <c r="C6" s="159"/>
      <c r="D6" s="160">
        <v>41259</v>
      </c>
      <c r="E6" s="161"/>
      <c r="F6" s="162">
        <v>50321</v>
      </c>
      <c r="G6" s="163"/>
      <c r="H6" s="164"/>
    </row>
    <row r="7" spans="1:8">
      <c r="A7" s="145" t="s">
        <v>554</v>
      </c>
      <c r="B7" s="150"/>
      <c r="C7" s="151"/>
      <c r="D7" s="152">
        <v>53179</v>
      </c>
      <c r="E7" s="153"/>
      <c r="F7" s="154">
        <v>93492</v>
      </c>
      <c r="G7" s="155"/>
      <c r="H7" s="156"/>
    </row>
    <row r="8" spans="1:8">
      <c r="A8" s="157"/>
      <c r="B8" s="158"/>
      <c r="C8" s="159"/>
      <c r="D8" s="160">
        <v>30092</v>
      </c>
      <c r="E8" s="161"/>
      <c r="F8" s="162">
        <v>53316</v>
      </c>
      <c r="G8" s="163"/>
      <c r="H8" s="164"/>
    </row>
    <row r="9" spans="1:8">
      <c r="A9" s="145" t="s">
        <v>555</v>
      </c>
      <c r="B9" s="150"/>
      <c r="C9" s="151"/>
      <c r="D9" s="152">
        <v>113635</v>
      </c>
      <c r="E9" s="153"/>
      <c r="F9" s="154">
        <v>94796</v>
      </c>
      <c r="G9" s="155"/>
      <c r="H9" s="156"/>
    </row>
    <row r="10" spans="1:8">
      <c r="A10" s="157"/>
      <c r="B10" s="158"/>
      <c r="C10" s="159"/>
      <c r="D10" s="160">
        <v>43629</v>
      </c>
      <c r="E10" s="161"/>
      <c r="F10" s="162">
        <v>55781</v>
      </c>
      <c r="G10" s="163"/>
      <c r="H10" s="164"/>
    </row>
    <row r="11" spans="1:8">
      <c r="A11" s="145" t="s">
        <v>556</v>
      </c>
      <c r="B11" s="150"/>
      <c r="C11" s="151"/>
      <c r="D11" s="152">
        <v>110771</v>
      </c>
      <c r="E11" s="153"/>
      <c r="F11" s="154">
        <v>85942</v>
      </c>
      <c r="G11" s="155"/>
      <c r="H11" s="156"/>
    </row>
    <row r="12" spans="1:8">
      <c r="A12" s="157"/>
      <c r="B12" s="158"/>
      <c r="C12" s="165"/>
      <c r="D12" s="160">
        <v>32815</v>
      </c>
      <c r="E12" s="161"/>
      <c r="F12" s="162">
        <v>48630</v>
      </c>
      <c r="G12" s="163"/>
      <c r="H12" s="164"/>
    </row>
    <row r="13" spans="1:8">
      <c r="A13" s="145"/>
      <c r="B13" s="150"/>
      <c r="C13" s="166"/>
      <c r="D13" s="167">
        <v>85041</v>
      </c>
      <c r="E13" s="168"/>
      <c r="F13" s="169">
        <v>93095</v>
      </c>
      <c r="G13" s="170"/>
      <c r="H13" s="156"/>
    </row>
    <row r="14" spans="1:8">
      <c r="A14" s="157"/>
      <c r="B14" s="158"/>
      <c r="C14" s="159"/>
      <c r="D14" s="160">
        <v>37694</v>
      </c>
      <c r="E14" s="161"/>
      <c r="F14" s="162">
        <v>50967</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6.94</v>
      </c>
      <c r="C19" s="171">
        <f>ROUND(VALUE(SUBSTITUTE(実質収支比率等に係る経年分析!G$48,"▲","-")),2)</f>
        <v>6.29</v>
      </c>
      <c r="D19" s="171">
        <f>ROUND(VALUE(SUBSTITUTE(実質収支比率等に係る経年分析!H$48,"▲","-")),2)</f>
        <v>57.57</v>
      </c>
      <c r="E19" s="171">
        <f>ROUND(VALUE(SUBSTITUTE(実質収支比率等に係る経年分析!I$48,"▲","-")),2)</f>
        <v>3.4</v>
      </c>
      <c r="F19" s="171">
        <f>ROUND(VALUE(SUBSTITUTE(実質収支比率等に係る経年分析!J$48,"▲","-")),2)</f>
        <v>5.01</v>
      </c>
    </row>
    <row r="20" spans="1:11">
      <c r="A20" s="171" t="s">
        <v>54</v>
      </c>
      <c r="B20" s="171">
        <f>ROUND(VALUE(SUBSTITUTE(実質収支比率等に係る経年分析!F$47,"▲","-")),2)</f>
        <v>24.54</v>
      </c>
      <c r="C20" s="171">
        <f>ROUND(VALUE(SUBSTITUTE(実質収支比率等に係る経年分析!G$47,"▲","-")),2)</f>
        <v>23.04</v>
      </c>
      <c r="D20" s="171">
        <f>ROUND(VALUE(SUBSTITUTE(実質収支比率等に係る経年分析!H$47,"▲","-")),2)</f>
        <v>27.15</v>
      </c>
      <c r="E20" s="171">
        <f>ROUND(VALUE(SUBSTITUTE(実質収支比率等に係る経年分析!I$47,"▲","-")),2)</f>
        <v>38.61</v>
      </c>
      <c r="F20" s="171">
        <f>ROUND(VALUE(SUBSTITUTE(実質収支比率等に係る経年分析!J$47,"▲","-")),2)</f>
        <v>32.61</v>
      </c>
    </row>
    <row r="21" spans="1:11">
      <c r="A21" s="171" t="s">
        <v>55</v>
      </c>
      <c r="B21" s="171">
        <f>IF(ISNUMBER(VALUE(SUBSTITUTE(実質収支比率等に係る経年分析!F$49,"▲","-"))),ROUND(VALUE(SUBSTITUTE(実質収支比率等に係る経年分析!F$49,"▲","-")),2),NA())</f>
        <v>-6.76</v>
      </c>
      <c r="C21" s="171">
        <f>IF(ISNUMBER(VALUE(SUBSTITUTE(実質収支比率等に係る経年分析!G$49,"▲","-"))),ROUND(VALUE(SUBSTITUTE(実質収支比率等に係る経年分析!G$49,"▲","-")),2),NA())</f>
        <v>-5.42</v>
      </c>
      <c r="D21" s="171">
        <f>IF(ISNUMBER(VALUE(SUBSTITUTE(実質収支比率等に係る経年分析!H$49,"▲","-"))),ROUND(VALUE(SUBSTITUTE(実質収支比率等に係る経年分析!H$49,"▲","-")),2),NA())</f>
        <v>51.16</v>
      </c>
      <c r="E21" s="171">
        <f>IF(ISNUMBER(VALUE(SUBSTITUTE(実質収支比率等に係る経年分析!I$49,"▲","-"))),ROUND(VALUE(SUBSTITUTE(実質収支比率等に係る経年分析!I$49,"▲","-")),2),NA())</f>
        <v>-67.239999999999995</v>
      </c>
      <c r="F21" s="171">
        <f>IF(ISNUMBER(VALUE(SUBSTITUTE(実質収支比率等に係る経年分析!J$49,"▲","-"))),ROUND(VALUE(SUBSTITUTE(実質収支比率等に係る経年分析!J$49,"▲","-")),2),NA())</f>
        <v>-4.33</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0.14000000000000001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丸森町後期高齢者医療特別会計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0.08</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0.09</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0.08</v>
      </c>
    </row>
    <row r="30" spans="1:11">
      <c r="A30" s="172" t="str">
        <f>IF(連結実質赤字比率に係る赤字・黒字の構成分析!C$40="",NA(),連結実質赤字比率に係る赤字・黒字の構成分析!C$40)</f>
        <v>丸森町農業集落排水事業特別会計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0.56000000000000005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0.36</v>
      </c>
    </row>
    <row r="31" spans="1:11">
      <c r="A31" s="172" t="str">
        <f>IF(連結実質赤字比率に係る赤字・黒字の構成分析!C$39="",NA(),連結実質赤字比率に係る赤字・黒字の構成分析!C$39)</f>
        <v>丸森町公共下水道事業特別会計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0.14000000000000001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0.44</v>
      </c>
    </row>
    <row r="32" spans="1:11">
      <c r="A32" s="172" t="str">
        <f>IF(連結実質赤字比率に係る赤字・黒字の構成分析!C$38="",NA(),連結実質赤字比率に係る赤字・黒字の構成分析!C$38)</f>
        <v>丸森町介護保険特別会計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1.0900000000000001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1.26</v>
      </c>
    </row>
    <row r="33" spans="1:16">
      <c r="A33" s="172" t="str">
        <f>IF(連結実質赤字比率に係る赤字・黒字の構成分析!C$37="",NA(),連結実質赤字比率に係る赤字・黒字の構成分析!C$37)</f>
        <v>丸森町国民健康保険特別会計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1.92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2.09</v>
      </c>
    </row>
    <row r="34" spans="1:16">
      <c r="A34" s="172" t="str">
        <f>IF(連結実質赤字比率に係る赤字・黒字の構成分析!C$36="",NA(),連結実質赤字比率に係る赤字・黒字の構成分析!C$36)</f>
        <v>丸森町水道事業会計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7.43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7.51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4.0599999999999996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3.77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3.08</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6.93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6.28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57.56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5.01</v>
      </c>
    </row>
    <row r="36" spans="1:16">
      <c r="A36" s="172" t="str">
        <f>IF(連結実質赤字比率に係る赤字・黒字の構成分析!C$34="",NA(),連結実質赤字比率に係る赤字・黒字の構成分析!C$34)</f>
        <v>丸森町病院事業会計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7.58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6.83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3.07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5.53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7.21</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944</v>
      </c>
      <c r="E42" s="173"/>
      <c r="F42" s="173"/>
      <c r="G42" s="173">
        <f>'実質公債費比率（分子）の構造'!L$52</f>
        <v>942</v>
      </c>
      <c r="H42" s="173"/>
      <c r="I42" s="173"/>
      <c r="J42" s="173">
        <f>'実質公債費比率（分子）の構造'!M$52</f>
        <v>878</v>
      </c>
      <c r="K42" s="173"/>
      <c r="L42" s="173"/>
      <c r="M42" s="173">
        <f>'実質公債費比率（分子）の構造'!N$52</f>
        <v>877</v>
      </c>
      <c r="N42" s="173"/>
      <c r="O42" s="173"/>
      <c r="P42" s="173">
        <f>'実質公債費比率（分子）の構造'!O$52</f>
        <v>839</v>
      </c>
    </row>
    <row r="43" spans="1:16">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1</v>
      </c>
      <c r="L43" s="173"/>
      <c r="M43" s="173"/>
      <c r="N43" s="173">
        <f>'実質公債費比率（分子）の構造'!O$51</f>
        <v>1</v>
      </c>
      <c r="O43" s="173"/>
      <c r="P43" s="173"/>
    </row>
    <row r="44" spans="1:16">
      <c r="A44" s="173" t="s">
        <v>64</v>
      </c>
      <c r="B44" s="173">
        <f>'実質公債費比率（分子）の構造'!K$50</f>
        <v>5</v>
      </c>
      <c r="C44" s="173"/>
      <c r="D44" s="173"/>
      <c r="E44" s="173">
        <f>'実質公債費比率（分子）の構造'!L$50</f>
        <v>4</v>
      </c>
      <c r="F44" s="173"/>
      <c r="G44" s="173"/>
      <c r="H44" s="173">
        <f>'実質公債費比率（分子）の構造'!M$50</f>
        <v>3</v>
      </c>
      <c r="I44" s="173"/>
      <c r="J44" s="173"/>
      <c r="K44" s="173">
        <f>'実質公債費比率（分子）の構造'!N$50</f>
        <v>2</v>
      </c>
      <c r="L44" s="173"/>
      <c r="M44" s="173"/>
      <c r="N44" s="173">
        <f>'実質公債費比率（分子）の構造'!O$50</f>
        <v>1</v>
      </c>
      <c r="O44" s="173"/>
      <c r="P44" s="173"/>
    </row>
    <row r="45" spans="1:16">
      <c r="A45" s="173" t="s">
        <v>65</v>
      </c>
      <c r="B45" s="173">
        <f>'実質公債費比率（分子）の構造'!K$49</f>
        <v>14</v>
      </c>
      <c r="C45" s="173"/>
      <c r="D45" s="173"/>
      <c r="E45" s="173">
        <f>'実質公債費比率（分子）の構造'!L$49</f>
        <v>17</v>
      </c>
      <c r="F45" s="173"/>
      <c r="G45" s="173"/>
      <c r="H45" s="173">
        <f>'実質公債費比率（分子）の構造'!M$49</f>
        <v>19</v>
      </c>
      <c r="I45" s="173"/>
      <c r="J45" s="173"/>
      <c r="K45" s="173">
        <f>'実質公債費比率（分子）の構造'!N$49</f>
        <v>29</v>
      </c>
      <c r="L45" s="173"/>
      <c r="M45" s="173"/>
      <c r="N45" s="173">
        <f>'実質公債費比率（分子）の構造'!O$49</f>
        <v>27</v>
      </c>
      <c r="O45" s="173"/>
      <c r="P45" s="173"/>
    </row>
    <row r="46" spans="1:16">
      <c r="A46" s="173" t="s">
        <v>66</v>
      </c>
      <c r="B46" s="173">
        <f>'実質公債費比率（分子）の構造'!K$48</f>
        <v>429</v>
      </c>
      <c r="C46" s="173"/>
      <c r="D46" s="173"/>
      <c r="E46" s="173">
        <f>'実質公債費比率（分子）の構造'!L$48</f>
        <v>532</v>
      </c>
      <c r="F46" s="173"/>
      <c r="G46" s="173"/>
      <c r="H46" s="173">
        <f>'実質公債費比率（分子）の構造'!M$48</f>
        <v>448</v>
      </c>
      <c r="I46" s="173"/>
      <c r="J46" s="173"/>
      <c r="K46" s="173">
        <f>'実質公債費比率（分子）の構造'!N$48</f>
        <v>371</v>
      </c>
      <c r="L46" s="173"/>
      <c r="M46" s="173"/>
      <c r="N46" s="173">
        <f>'実質公債費比率（分子）の構造'!O$48</f>
        <v>344</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968</v>
      </c>
      <c r="C49" s="173"/>
      <c r="D49" s="173"/>
      <c r="E49" s="173">
        <f>'実質公債費比率（分子）の構造'!L$45</f>
        <v>938</v>
      </c>
      <c r="F49" s="173"/>
      <c r="G49" s="173"/>
      <c r="H49" s="173">
        <f>'実質公債費比率（分子）の構造'!M$45</f>
        <v>872</v>
      </c>
      <c r="I49" s="173"/>
      <c r="J49" s="173"/>
      <c r="K49" s="173">
        <f>'実質公債費比率（分子）の構造'!N$45</f>
        <v>877</v>
      </c>
      <c r="L49" s="173"/>
      <c r="M49" s="173"/>
      <c r="N49" s="173">
        <f>'実質公債費比率（分子）の構造'!O$45</f>
        <v>820</v>
      </c>
      <c r="O49" s="173"/>
      <c r="P49" s="173"/>
    </row>
    <row r="50" spans="1:16">
      <c r="A50" s="173" t="s">
        <v>70</v>
      </c>
      <c r="B50" s="173" t="e">
        <f>NA()</f>
        <v>#N/A</v>
      </c>
      <c r="C50" s="173">
        <f>IF(ISNUMBER('実質公債費比率（分子）の構造'!K$53),'実質公債費比率（分子）の構造'!K$53,NA())</f>
        <v>472</v>
      </c>
      <c r="D50" s="173" t="e">
        <f>NA()</f>
        <v>#N/A</v>
      </c>
      <c r="E50" s="173" t="e">
        <f>NA()</f>
        <v>#N/A</v>
      </c>
      <c r="F50" s="173">
        <f>IF(ISNUMBER('実質公債費比率（分子）の構造'!L$53),'実質公債費比率（分子）の構造'!L$53,NA())</f>
        <v>549</v>
      </c>
      <c r="G50" s="173" t="e">
        <f>NA()</f>
        <v>#N/A</v>
      </c>
      <c r="H50" s="173" t="e">
        <f>NA()</f>
        <v>#N/A</v>
      </c>
      <c r="I50" s="173">
        <f>IF(ISNUMBER('実質公債費比率（分子）の構造'!M$53),'実質公債費比率（分子）の構造'!M$53,NA())</f>
        <v>464</v>
      </c>
      <c r="J50" s="173" t="e">
        <f>NA()</f>
        <v>#N/A</v>
      </c>
      <c r="K50" s="173" t="e">
        <f>NA()</f>
        <v>#N/A</v>
      </c>
      <c r="L50" s="173">
        <f>IF(ISNUMBER('実質公債費比率（分子）の構造'!N$53),'実質公債費比率（分子）の構造'!N$53,NA())</f>
        <v>403</v>
      </c>
      <c r="M50" s="173" t="e">
        <f>NA()</f>
        <v>#N/A</v>
      </c>
      <c r="N50" s="173" t="e">
        <f>NA()</f>
        <v>#N/A</v>
      </c>
      <c r="O50" s="173">
        <f>IF(ISNUMBER('実質公債費比率（分子）の構造'!O$53),'実質公債費比率（分子）の構造'!O$53,NA())</f>
        <v>354</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7727</v>
      </c>
      <c r="E56" s="172"/>
      <c r="F56" s="172"/>
      <c r="G56" s="172">
        <f>'将来負担比率（分子）の構造'!J$52</f>
        <v>7291</v>
      </c>
      <c r="H56" s="172"/>
      <c r="I56" s="172"/>
      <c r="J56" s="172">
        <f>'将来負担比率（分子）の構造'!K$52</f>
        <v>7636</v>
      </c>
      <c r="K56" s="172"/>
      <c r="L56" s="172"/>
      <c r="M56" s="172">
        <f>'将来負担比率（分子）の構造'!L$52</f>
        <v>9490</v>
      </c>
      <c r="N56" s="172"/>
      <c r="O56" s="172"/>
      <c r="P56" s="172">
        <f>'将来負担比率（分子）の構造'!M$52</f>
        <v>9681</v>
      </c>
    </row>
    <row r="57" spans="1:16">
      <c r="A57" s="172" t="s">
        <v>41</v>
      </c>
      <c r="B57" s="172"/>
      <c r="C57" s="172"/>
      <c r="D57" s="172">
        <f>'将来負担比率（分子）の構造'!I$51</f>
        <v>23</v>
      </c>
      <c r="E57" s="172"/>
      <c r="F57" s="172"/>
      <c r="G57" s="172">
        <f>'将来負担比率（分子）の構造'!J$51</f>
        <v>15</v>
      </c>
      <c r="H57" s="172"/>
      <c r="I57" s="172"/>
      <c r="J57" s="172">
        <f>'将来負担比率（分子）の構造'!K$51</f>
        <v>27</v>
      </c>
      <c r="K57" s="172"/>
      <c r="L57" s="172"/>
      <c r="M57" s="172">
        <f>'将来負担比率（分子）の構造'!L$51</f>
        <v>196</v>
      </c>
      <c r="N57" s="172"/>
      <c r="O57" s="172"/>
      <c r="P57" s="172">
        <f>'将来負担比率（分子）の構造'!M$51</f>
        <v>218</v>
      </c>
    </row>
    <row r="58" spans="1:16">
      <c r="A58" s="172" t="s">
        <v>40</v>
      </c>
      <c r="B58" s="172"/>
      <c r="C58" s="172"/>
      <c r="D58" s="172">
        <f>'将来負担比率（分子）の構造'!I$50</f>
        <v>2714</v>
      </c>
      <c r="E58" s="172"/>
      <c r="F58" s="172"/>
      <c r="G58" s="172">
        <f>'将来負担比率（分子）の構造'!J$50</f>
        <v>2591</v>
      </c>
      <c r="H58" s="172"/>
      <c r="I58" s="172"/>
      <c r="J58" s="172">
        <f>'将来負担比率（分子）の構造'!K$50</f>
        <v>2887</v>
      </c>
      <c r="K58" s="172"/>
      <c r="L58" s="172"/>
      <c r="M58" s="172">
        <f>'将来負担比率（分子）の構造'!L$50</f>
        <v>4898</v>
      </c>
      <c r="N58" s="172"/>
      <c r="O58" s="172"/>
      <c r="P58" s="172">
        <f>'将来負担比率（分子）の構造'!M$50</f>
        <v>5003</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1866</v>
      </c>
      <c r="C62" s="172"/>
      <c r="D62" s="172"/>
      <c r="E62" s="172">
        <f>'将来負担比率（分子）の構造'!J$45</f>
        <v>1700</v>
      </c>
      <c r="F62" s="172"/>
      <c r="G62" s="172"/>
      <c r="H62" s="172">
        <f>'将来負担比率（分子）の構造'!K$45</f>
        <v>1652</v>
      </c>
      <c r="I62" s="172"/>
      <c r="J62" s="172"/>
      <c r="K62" s="172">
        <f>'将来負担比率（分子）の構造'!L$45</f>
        <v>1563</v>
      </c>
      <c r="L62" s="172"/>
      <c r="M62" s="172"/>
      <c r="N62" s="172">
        <f>'将来負担比率（分子）の構造'!M$45</f>
        <v>1513</v>
      </c>
      <c r="O62" s="172"/>
      <c r="P62" s="172"/>
    </row>
    <row r="63" spans="1:16">
      <c r="A63" s="172" t="s">
        <v>33</v>
      </c>
      <c r="B63" s="172">
        <f>'将来負担比率（分子）の構造'!I$44</f>
        <v>274</v>
      </c>
      <c r="C63" s="172"/>
      <c r="D63" s="172"/>
      <c r="E63" s="172">
        <f>'将来負担比率（分子）の構造'!J$44</f>
        <v>264</v>
      </c>
      <c r="F63" s="172"/>
      <c r="G63" s="172"/>
      <c r="H63" s="172">
        <f>'将来負担比率（分子）の構造'!K$44</f>
        <v>260</v>
      </c>
      <c r="I63" s="172"/>
      <c r="J63" s="172"/>
      <c r="K63" s="172">
        <f>'将来負担比率（分子）の構造'!L$44</f>
        <v>261</v>
      </c>
      <c r="L63" s="172"/>
      <c r="M63" s="172"/>
      <c r="N63" s="172">
        <f>'将来負担比率（分子）の構造'!M$44</f>
        <v>300</v>
      </c>
      <c r="O63" s="172"/>
      <c r="P63" s="172"/>
    </row>
    <row r="64" spans="1:16">
      <c r="A64" s="172" t="s">
        <v>32</v>
      </c>
      <c r="B64" s="172">
        <f>'将来負担比率（分子）の構造'!I$43</f>
        <v>3033</v>
      </c>
      <c r="C64" s="172"/>
      <c r="D64" s="172"/>
      <c r="E64" s="172">
        <f>'将来負担比率（分子）の構造'!J$43</f>
        <v>3255</v>
      </c>
      <c r="F64" s="172"/>
      <c r="G64" s="172"/>
      <c r="H64" s="172">
        <f>'将来負担比率（分子）の構造'!K$43</f>
        <v>3183</v>
      </c>
      <c r="I64" s="172"/>
      <c r="J64" s="172"/>
      <c r="K64" s="172">
        <f>'将来負担比率（分子）の構造'!L$43</f>
        <v>2992</v>
      </c>
      <c r="L64" s="172"/>
      <c r="M64" s="172"/>
      <c r="N64" s="172">
        <f>'将来負担比率（分子）の構造'!M$43</f>
        <v>2460</v>
      </c>
      <c r="O64" s="172"/>
      <c r="P64" s="172"/>
    </row>
    <row r="65" spans="1:16">
      <c r="A65" s="172" t="s">
        <v>31</v>
      </c>
      <c r="B65" s="172">
        <f>'将来負担比率（分子）の構造'!I$42</f>
        <v>11</v>
      </c>
      <c r="C65" s="172"/>
      <c r="D65" s="172"/>
      <c r="E65" s="172">
        <f>'将来負担比率（分子）の構造'!J$42</f>
        <v>4</v>
      </c>
      <c r="F65" s="172"/>
      <c r="G65" s="172"/>
      <c r="H65" s="172">
        <f>'将来負担比率（分子）の構造'!K$42</f>
        <v>3</v>
      </c>
      <c r="I65" s="172"/>
      <c r="J65" s="172"/>
      <c r="K65" s="172">
        <f>'将来負担比率（分子）の構造'!L$42</f>
        <v>1</v>
      </c>
      <c r="L65" s="172"/>
      <c r="M65" s="172"/>
      <c r="N65" s="172">
        <f>'将来負担比率（分子）の構造'!M$42</f>
        <v>0</v>
      </c>
      <c r="O65" s="172"/>
      <c r="P65" s="172"/>
    </row>
    <row r="66" spans="1:16">
      <c r="A66" s="172" t="s">
        <v>30</v>
      </c>
      <c r="B66" s="172">
        <f>'将来負担比率（分子）の構造'!I$41</f>
        <v>7951</v>
      </c>
      <c r="C66" s="172"/>
      <c r="D66" s="172"/>
      <c r="E66" s="172">
        <f>'将来負担比率（分子）の構造'!J$41</f>
        <v>8050</v>
      </c>
      <c r="F66" s="172"/>
      <c r="G66" s="172"/>
      <c r="H66" s="172">
        <f>'将来負担比率（分子）の構造'!K$41</f>
        <v>9066</v>
      </c>
      <c r="I66" s="172"/>
      <c r="J66" s="172"/>
      <c r="K66" s="172">
        <f>'将来負担比率（分子）の構造'!L$41</f>
        <v>10123</v>
      </c>
      <c r="L66" s="172"/>
      <c r="M66" s="172"/>
      <c r="N66" s="172">
        <f>'将来負担比率（分子）の構造'!M$41</f>
        <v>10846</v>
      </c>
      <c r="O66" s="172"/>
      <c r="P66" s="172"/>
    </row>
    <row r="67" spans="1:16">
      <c r="A67" s="172" t="s">
        <v>74</v>
      </c>
      <c r="B67" s="172" t="e">
        <f>NA()</f>
        <v>#N/A</v>
      </c>
      <c r="C67" s="172">
        <f>IF(ISNUMBER('将来負担比率（分子）の構造'!I$53), IF('将来負担比率（分子）の構造'!I$53 &lt; 0, 0, '将来負担比率（分子）の構造'!I$53), NA())</f>
        <v>2671</v>
      </c>
      <c r="D67" s="172" t="e">
        <f>NA()</f>
        <v>#N/A</v>
      </c>
      <c r="E67" s="172" t="e">
        <f>NA()</f>
        <v>#N/A</v>
      </c>
      <c r="F67" s="172">
        <f>IF(ISNUMBER('将来負担比率（分子）の構造'!J$53), IF('将来負担比率（分子）の構造'!J$53 &lt; 0, 0, '将来負担比率（分子）の構造'!J$53), NA())</f>
        <v>3377</v>
      </c>
      <c r="G67" s="172" t="e">
        <f>NA()</f>
        <v>#N/A</v>
      </c>
      <c r="H67" s="172" t="e">
        <f>NA()</f>
        <v>#N/A</v>
      </c>
      <c r="I67" s="172">
        <f>IF(ISNUMBER('将来負担比率（分子）の構造'!K$53), IF('将来負担比率（分子）の構造'!K$53 &lt; 0, 0, '将来負担比率（分子）の構造'!K$53), NA())</f>
        <v>3615</v>
      </c>
      <c r="J67" s="172" t="e">
        <f>NA()</f>
        <v>#N/A</v>
      </c>
      <c r="K67" s="172" t="e">
        <f>NA()</f>
        <v>#N/A</v>
      </c>
      <c r="L67" s="172">
        <f>IF(ISNUMBER('将来負担比率（分子）の構造'!L$53), IF('将来負担比率（分子）の構造'!L$53 &lt; 0, 0, '将来負担比率（分子）の構造'!L$53), NA())</f>
        <v>355</v>
      </c>
      <c r="M67" s="172" t="e">
        <f>NA()</f>
        <v>#N/A</v>
      </c>
      <c r="N67" s="172" t="e">
        <f>NA()</f>
        <v>#N/A</v>
      </c>
      <c r="O67" s="172">
        <f>IF(ISNUMBER('将来負担比率（分子）の構造'!M$53), IF('将来負担比率（分子）の構造'!M$53 &lt; 0, 0, '将来負担比率（分子）の構造'!M$53), NA())</f>
        <v>217</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1357</v>
      </c>
      <c r="C72" s="176">
        <f>基金残高に係る経年分析!G55</f>
        <v>2009</v>
      </c>
      <c r="D72" s="176">
        <f>基金残高に係る経年分析!H55</f>
        <v>1769</v>
      </c>
    </row>
    <row r="73" spans="1:16">
      <c r="A73" s="175" t="s">
        <v>77</v>
      </c>
      <c r="B73" s="176">
        <f>基金残高に係る経年分析!F56</f>
        <v>460</v>
      </c>
      <c r="C73" s="176">
        <f>基金残高に係る経年分析!G56</f>
        <v>1800</v>
      </c>
      <c r="D73" s="176">
        <f>基金残高に係る経年分析!H56</f>
        <v>1857</v>
      </c>
    </row>
    <row r="74" spans="1:16">
      <c r="A74" s="175" t="s">
        <v>78</v>
      </c>
      <c r="B74" s="176">
        <f>基金残高に係る経年分析!F57</f>
        <v>483</v>
      </c>
      <c r="C74" s="176">
        <f>基金残高に係る経年分析!G57</f>
        <v>491</v>
      </c>
      <c r="D74" s="176">
        <f>基金残高に係る経年分析!H57</f>
        <v>702</v>
      </c>
    </row>
  </sheetData>
  <sheetProtection algorithmName="SHA-512" hashValue="3iyLj+0dd+rb6/7Yh/yPhrmO/2eUdUu7NRevJLnwiLfHTpqEgLaGrwQuLynQGrksWRI5LxQiFLDQykozTc7xHQ==" saltValue="yTbxeYQlYYrREXXfihbh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211</v>
      </c>
      <c r="DI1" s="783"/>
      <c r="DJ1" s="783"/>
      <c r="DK1" s="783"/>
      <c r="DL1" s="783"/>
      <c r="DM1" s="783"/>
      <c r="DN1" s="784"/>
      <c r="DO1" s="212"/>
      <c r="DP1" s="782" t="s">
        <v>212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24" t="s">
        <v>1</v>
      </c>
      <c r="C4" s="725"/>
      <c r="D4" s="725"/>
      <c r="E4" s="725"/>
      <c r="F4" s="725"/>
      <c r="G4" s="725"/>
      <c r="H4" s="725"/>
      <c r="I4" s="725"/>
      <c r="J4" s="725"/>
      <c r="K4" s="725"/>
      <c r="L4" s="725"/>
      <c r="M4" s="725"/>
      <c r="N4" s="725"/>
      <c r="O4" s="725"/>
      <c r="P4" s="725"/>
      <c r="Q4" s="726"/>
      <c r="R4" s="724" t="s">
        <v>217</v>
      </c>
      <c r="S4" s="725"/>
      <c r="T4" s="725"/>
      <c r="U4" s="725"/>
      <c r="V4" s="725"/>
      <c r="W4" s="725"/>
      <c r="X4" s="725"/>
      <c r="Y4" s="726"/>
      <c r="Z4" s="724" t="s">
        <v>218</v>
      </c>
      <c r="AA4" s="725"/>
      <c r="AB4" s="725"/>
      <c r="AC4" s="726"/>
      <c r="AD4" s="724" t="s">
        <v>219</v>
      </c>
      <c r="AE4" s="725"/>
      <c r="AF4" s="725"/>
      <c r="AG4" s="725"/>
      <c r="AH4" s="725"/>
      <c r="AI4" s="725"/>
      <c r="AJ4" s="725"/>
      <c r="AK4" s="726"/>
      <c r="AL4" s="724" t="s">
        <v>218</v>
      </c>
      <c r="AM4" s="725"/>
      <c r="AN4" s="725"/>
      <c r="AO4" s="726"/>
      <c r="AP4" s="785" t="s">
        <v>220</v>
      </c>
      <c r="AQ4" s="785"/>
      <c r="AR4" s="785"/>
      <c r="AS4" s="785"/>
      <c r="AT4" s="785"/>
      <c r="AU4" s="785"/>
      <c r="AV4" s="785"/>
      <c r="AW4" s="785"/>
      <c r="AX4" s="785"/>
      <c r="AY4" s="785"/>
      <c r="AZ4" s="785"/>
      <c r="BA4" s="785"/>
      <c r="BB4" s="785"/>
      <c r="BC4" s="785"/>
      <c r="BD4" s="785"/>
      <c r="BE4" s="785"/>
      <c r="BF4" s="785"/>
      <c r="BG4" s="785" t="s">
        <v>221</v>
      </c>
      <c r="BH4" s="785"/>
      <c r="BI4" s="785"/>
      <c r="BJ4" s="785"/>
      <c r="BK4" s="785"/>
      <c r="BL4" s="785"/>
      <c r="BM4" s="785"/>
      <c r="BN4" s="785"/>
      <c r="BO4" s="785" t="s">
        <v>218</v>
      </c>
      <c r="BP4" s="785"/>
      <c r="BQ4" s="785"/>
      <c r="BR4" s="785"/>
      <c r="BS4" s="785" t="s">
        <v>222</v>
      </c>
      <c r="BT4" s="785"/>
      <c r="BU4" s="785"/>
      <c r="BV4" s="785"/>
      <c r="BW4" s="785"/>
      <c r="BX4" s="785"/>
      <c r="BY4" s="785"/>
      <c r="BZ4" s="785"/>
      <c r="CA4" s="785"/>
      <c r="CB4" s="785"/>
      <c r="CD4" s="767" t="s">
        <v>223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6" customFormat="1" ht="11.25" customHeight="1">
      <c r="B5" s="732" t="s">
        <v>224</v>
      </c>
      <c r="C5" s="733"/>
      <c r="D5" s="733"/>
      <c r="E5" s="733"/>
      <c r="F5" s="733"/>
      <c r="G5" s="733"/>
      <c r="H5" s="733"/>
      <c r="I5" s="733"/>
      <c r="J5" s="733"/>
      <c r="K5" s="733"/>
      <c r="L5" s="733"/>
      <c r="M5" s="733"/>
      <c r="N5" s="733"/>
      <c r="O5" s="733"/>
      <c r="P5" s="733"/>
      <c r="Q5" s="734"/>
      <c r="R5" s="718">
        <v>1226327</v>
      </c>
      <c r="S5" s="719"/>
      <c r="T5" s="719"/>
      <c r="U5" s="719"/>
      <c r="V5" s="719"/>
      <c r="W5" s="719"/>
      <c r="X5" s="719"/>
      <c r="Y5" s="762"/>
      <c r="Z5" s="780">
        <v>7.6</v>
      </c>
      <c r="AA5" s="780"/>
      <c r="AB5" s="780"/>
      <c r="AC5" s="780"/>
      <c r="AD5" s="781">
        <v>1226327</v>
      </c>
      <c r="AE5" s="781"/>
      <c r="AF5" s="781"/>
      <c r="AG5" s="781"/>
      <c r="AH5" s="781"/>
      <c r="AI5" s="781"/>
      <c r="AJ5" s="781"/>
      <c r="AK5" s="781"/>
      <c r="AL5" s="763">
        <v>22.8</v>
      </c>
      <c r="AM5" s="737"/>
      <c r="AN5" s="737"/>
      <c r="AO5" s="764"/>
      <c r="AP5" s="732" t="s">
        <v>225</v>
      </c>
      <c r="AQ5" s="733"/>
      <c r="AR5" s="733"/>
      <c r="AS5" s="733"/>
      <c r="AT5" s="733"/>
      <c r="AU5" s="733"/>
      <c r="AV5" s="733"/>
      <c r="AW5" s="733"/>
      <c r="AX5" s="733"/>
      <c r="AY5" s="733"/>
      <c r="AZ5" s="733"/>
      <c r="BA5" s="733"/>
      <c r="BB5" s="733"/>
      <c r="BC5" s="733"/>
      <c r="BD5" s="733"/>
      <c r="BE5" s="733"/>
      <c r="BF5" s="734"/>
      <c r="BG5" s="665">
        <v>1226327</v>
      </c>
      <c r="BH5" s="666"/>
      <c r="BI5" s="666"/>
      <c r="BJ5" s="666"/>
      <c r="BK5" s="666"/>
      <c r="BL5" s="666"/>
      <c r="BM5" s="666"/>
      <c r="BN5" s="667"/>
      <c r="BO5" s="692">
        <v>100</v>
      </c>
      <c r="BP5" s="692"/>
      <c r="BQ5" s="692"/>
      <c r="BR5" s="692"/>
      <c r="BS5" s="693" t="s">
        <v>226</v>
      </c>
      <c r="BT5" s="693"/>
      <c r="BU5" s="693"/>
      <c r="BV5" s="693"/>
      <c r="BW5" s="693"/>
      <c r="BX5" s="693"/>
      <c r="BY5" s="693"/>
      <c r="BZ5" s="693"/>
      <c r="CA5" s="693"/>
      <c r="CB5" s="760"/>
      <c r="CD5" s="767" t="s">
        <v>220</v>
      </c>
      <c r="CE5" s="768"/>
      <c r="CF5" s="768"/>
      <c r="CG5" s="768"/>
      <c r="CH5" s="768"/>
      <c r="CI5" s="768"/>
      <c r="CJ5" s="768"/>
      <c r="CK5" s="768"/>
      <c r="CL5" s="768"/>
      <c r="CM5" s="768"/>
      <c r="CN5" s="768"/>
      <c r="CO5" s="768"/>
      <c r="CP5" s="768"/>
      <c r="CQ5" s="769"/>
      <c r="CR5" s="767" t="s">
        <v>227</v>
      </c>
      <c r="CS5" s="768"/>
      <c r="CT5" s="768"/>
      <c r="CU5" s="768"/>
      <c r="CV5" s="768"/>
      <c r="CW5" s="768"/>
      <c r="CX5" s="768"/>
      <c r="CY5" s="769"/>
      <c r="CZ5" s="767" t="s">
        <v>218</v>
      </c>
      <c r="DA5" s="768"/>
      <c r="DB5" s="768"/>
      <c r="DC5" s="769"/>
      <c r="DD5" s="767" t="s">
        <v>228</v>
      </c>
      <c r="DE5" s="768"/>
      <c r="DF5" s="768"/>
      <c r="DG5" s="768"/>
      <c r="DH5" s="768"/>
      <c r="DI5" s="768"/>
      <c r="DJ5" s="768"/>
      <c r="DK5" s="768"/>
      <c r="DL5" s="768"/>
      <c r="DM5" s="768"/>
      <c r="DN5" s="768"/>
      <c r="DO5" s="768"/>
      <c r="DP5" s="769"/>
      <c r="DQ5" s="767" t="s">
        <v>229</v>
      </c>
      <c r="DR5" s="768"/>
      <c r="DS5" s="768"/>
      <c r="DT5" s="768"/>
      <c r="DU5" s="768"/>
      <c r="DV5" s="768"/>
      <c r="DW5" s="768"/>
      <c r="DX5" s="768"/>
      <c r="DY5" s="768"/>
      <c r="DZ5" s="768"/>
      <c r="EA5" s="768"/>
      <c r="EB5" s="768"/>
      <c r="EC5" s="769"/>
    </row>
    <row r="6" spans="2:143" ht="11.25" customHeight="1">
      <c r="B6" s="662" t="s">
        <v>230</v>
      </c>
      <c r="C6" s="663"/>
      <c r="D6" s="663"/>
      <c r="E6" s="663"/>
      <c r="F6" s="663"/>
      <c r="G6" s="663"/>
      <c r="H6" s="663"/>
      <c r="I6" s="663"/>
      <c r="J6" s="663"/>
      <c r="K6" s="663"/>
      <c r="L6" s="663"/>
      <c r="M6" s="663"/>
      <c r="N6" s="663"/>
      <c r="O6" s="663"/>
      <c r="P6" s="663"/>
      <c r="Q6" s="664"/>
      <c r="R6" s="665">
        <v>136569</v>
      </c>
      <c r="S6" s="666"/>
      <c r="T6" s="666"/>
      <c r="U6" s="666"/>
      <c r="V6" s="666"/>
      <c r="W6" s="666"/>
      <c r="X6" s="666"/>
      <c r="Y6" s="667"/>
      <c r="Z6" s="692">
        <v>0.8</v>
      </c>
      <c r="AA6" s="692"/>
      <c r="AB6" s="692"/>
      <c r="AC6" s="692"/>
      <c r="AD6" s="693">
        <v>136569</v>
      </c>
      <c r="AE6" s="693"/>
      <c r="AF6" s="693"/>
      <c r="AG6" s="693"/>
      <c r="AH6" s="693"/>
      <c r="AI6" s="693"/>
      <c r="AJ6" s="693"/>
      <c r="AK6" s="693"/>
      <c r="AL6" s="668">
        <v>2.5</v>
      </c>
      <c r="AM6" s="669"/>
      <c r="AN6" s="669"/>
      <c r="AO6" s="694"/>
      <c r="AP6" s="662" t="s">
        <v>231</v>
      </c>
      <c r="AQ6" s="663"/>
      <c r="AR6" s="663"/>
      <c r="AS6" s="663"/>
      <c r="AT6" s="663"/>
      <c r="AU6" s="663"/>
      <c r="AV6" s="663"/>
      <c r="AW6" s="663"/>
      <c r="AX6" s="663"/>
      <c r="AY6" s="663"/>
      <c r="AZ6" s="663"/>
      <c r="BA6" s="663"/>
      <c r="BB6" s="663"/>
      <c r="BC6" s="663"/>
      <c r="BD6" s="663"/>
      <c r="BE6" s="663"/>
      <c r="BF6" s="664"/>
      <c r="BG6" s="665">
        <v>1226327</v>
      </c>
      <c r="BH6" s="666"/>
      <c r="BI6" s="666"/>
      <c r="BJ6" s="666"/>
      <c r="BK6" s="666"/>
      <c r="BL6" s="666"/>
      <c r="BM6" s="666"/>
      <c r="BN6" s="667"/>
      <c r="BO6" s="692">
        <v>100</v>
      </c>
      <c r="BP6" s="692"/>
      <c r="BQ6" s="692"/>
      <c r="BR6" s="692"/>
      <c r="BS6" s="693" t="s">
        <v>232</v>
      </c>
      <c r="BT6" s="693"/>
      <c r="BU6" s="693"/>
      <c r="BV6" s="693"/>
      <c r="BW6" s="693"/>
      <c r="BX6" s="693"/>
      <c r="BY6" s="693"/>
      <c r="BZ6" s="693"/>
      <c r="CA6" s="693"/>
      <c r="CB6" s="760"/>
      <c r="CD6" s="721" t="s">
        <v>233</v>
      </c>
      <c r="CE6" s="722"/>
      <c r="CF6" s="722"/>
      <c r="CG6" s="722"/>
      <c r="CH6" s="722"/>
      <c r="CI6" s="722"/>
      <c r="CJ6" s="722"/>
      <c r="CK6" s="722"/>
      <c r="CL6" s="722"/>
      <c r="CM6" s="722"/>
      <c r="CN6" s="722"/>
      <c r="CO6" s="722"/>
      <c r="CP6" s="722"/>
      <c r="CQ6" s="723"/>
      <c r="CR6" s="665">
        <v>105173</v>
      </c>
      <c r="CS6" s="666"/>
      <c r="CT6" s="666"/>
      <c r="CU6" s="666"/>
      <c r="CV6" s="666"/>
      <c r="CW6" s="666"/>
      <c r="CX6" s="666"/>
      <c r="CY6" s="667"/>
      <c r="CZ6" s="763">
        <v>0.7</v>
      </c>
      <c r="DA6" s="737"/>
      <c r="DB6" s="737"/>
      <c r="DC6" s="766"/>
      <c r="DD6" s="671" t="s">
        <v>226</v>
      </c>
      <c r="DE6" s="666"/>
      <c r="DF6" s="666"/>
      <c r="DG6" s="666"/>
      <c r="DH6" s="666"/>
      <c r="DI6" s="666"/>
      <c r="DJ6" s="666"/>
      <c r="DK6" s="666"/>
      <c r="DL6" s="666"/>
      <c r="DM6" s="666"/>
      <c r="DN6" s="666"/>
      <c r="DO6" s="666"/>
      <c r="DP6" s="667"/>
      <c r="DQ6" s="671">
        <v>105173</v>
      </c>
      <c r="DR6" s="666"/>
      <c r="DS6" s="666"/>
      <c r="DT6" s="666"/>
      <c r="DU6" s="666"/>
      <c r="DV6" s="666"/>
      <c r="DW6" s="666"/>
      <c r="DX6" s="666"/>
      <c r="DY6" s="666"/>
      <c r="DZ6" s="666"/>
      <c r="EA6" s="666"/>
      <c r="EB6" s="666"/>
      <c r="EC6" s="706"/>
    </row>
    <row r="7" spans="2:143" ht="11.25" customHeight="1">
      <c r="B7" s="662" t="s">
        <v>234</v>
      </c>
      <c r="C7" s="663"/>
      <c r="D7" s="663"/>
      <c r="E7" s="663"/>
      <c r="F7" s="663"/>
      <c r="G7" s="663"/>
      <c r="H7" s="663"/>
      <c r="I7" s="663"/>
      <c r="J7" s="663"/>
      <c r="K7" s="663"/>
      <c r="L7" s="663"/>
      <c r="M7" s="663"/>
      <c r="N7" s="663"/>
      <c r="O7" s="663"/>
      <c r="P7" s="663"/>
      <c r="Q7" s="664"/>
      <c r="R7" s="665">
        <v>462</v>
      </c>
      <c r="S7" s="666"/>
      <c r="T7" s="666"/>
      <c r="U7" s="666"/>
      <c r="V7" s="666"/>
      <c r="W7" s="666"/>
      <c r="X7" s="666"/>
      <c r="Y7" s="667"/>
      <c r="Z7" s="692">
        <v>0</v>
      </c>
      <c r="AA7" s="692"/>
      <c r="AB7" s="692"/>
      <c r="AC7" s="692"/>
      <c r="AD7" s="693">
        <v>462</v>
      </c>
      <c r="AE7" s="693"/>
      <c r="AF7" s="693"/>
      <c r="AG7" s="693"/>
      <c r="AH7" s="693"/>
      <c r="AI7" s="693"/>
      <c r="AJ7" s="693"/>
      <c r="AK7" s="693"/>
      <c r="AL7" s="668">
        <v>0</v>
      </c>
      <c r="AM7" s="669"/>
      <c r="AN7" s="669"/>
      <c r="AO7" s="694"/>
      <c r="AP7" s="662" t="s">
        <v>235</v>
      </c>
      <c r="AQ7" s="663"/>
      <c r="AR7" s="663"/>
      <c r="AS7" s="663"/>
      <c r="AT7" s="663"/>
      <c r="AU7" s="663"/>
      <c r="AV7" s="663"/>
      <c r="AW7" s="663"/>
      <c r="AX7" s="663"/>
      <c r="AY7" s="663"/>
      <c r="AZ7" s="663"/>
      <c r="BA7" s="663"/>
      <c r="BB7" s="663"/>
      <c r="BC7" s="663"/>
      <c r="BD7" s="663"/>
      <c r="BE7" s="663"/>
      <c r="BF7" s="664"/>
      <c r="BG7" s="665">
        <v>469601</v>
      </c>
      <c r="BH7" s="666"/>
      <c r="BI7" s="666"/>
      <c r="BJ7" s="666"/>
      <c r="BK7" s="666"/>
      <c r="BL7" s="666"/>
      <c r="BM7" s="666"/>
      <c r="BN7" s="667"/>
      <c r="BO7" s="692">
        <v>38.299999999999997</v>
      </c>
      <c r="BP7" s="692"/>
      <c r="BQ7" s="692"/>
      <c r="BR7" s="692"/>
      <c r="BS7" s="693" t="s">
        <v>137</v>
      </c>
      <c r="BT7" s="693"/>
      <c r="BU7" s="693"/>
      <c r="BV7" s="693"/>
      <c r="BW7" s="693"/>
      <c r="BX7" s="693"/>
      <c r="BY7" s="693"/>
      <c r="BZ7" s="693"/>
      <c r="CA7" s="693"/>
      <c r="CB7" s="760"/>
      <c r="CD7" s="707" t="s">
        <v>236</v>
      </c>
      <c r="CE7" s="704"/>
      <c r="CF7" s="704"/>
      <c r="CG7" s="704"/>
      <c r="CH7" s="704"/>
      <c r="CI7" s="704"/>
      <c r="CJ7" s="704"/>
      <c r="CK7" s="704"/>
      <c r="CL7" s="704"/>
      <c r="CM7" s="704"/>
      <c r="CN7" s="704"/>
      <c r="CO7" s="704"/>
      <c r="CP7" s="704"/>
      <c r="CQ7" s="705"/>
      <c r="CR7" s="665">
        <v>1529987</v>
      </c>
      <c r="CS7" s="666"/>
      <c r="CT7" s="666"/>
      <c r="CU7" s="666"/>
      <c r="CV7" s="666"/>
      <c r="CW7" s="666"/>
      <c r="CX7" s="666"/>
      <c r="CY7" s="667"/>
      <c r="CZ7" s="692">
        <v>9.9</v>
      </c>
      <c r="DA7" s="692"/>
      <c r="DB7" s="692"/>
      <c r="DC7" s="692"/>
      <c r="DD7" s="671">
        <v>44418</v>
      </c>
      <c r="DE7" s="666"/>
      <c r="DF7" s="666"/>
      <c r="DG7" s="666"/>
      <c r="DH7" s="666"/>
      <c r="DI7" s="666"/>
      <c r="DJ7" s="666"/>
      <c r="DK7" s="666"/>
      <c r="DL7" s="666"/>
      <c r="DM7" s="666"/>
      <c r="DN7" s="666"/>
      <c r="DO7" s="666"/>
      <c r="DP7" s="667"/>
      <c r="DQ7" s="671">
        <v>1259103</v>
      </c>
      <c r="DR7" s="666"/>
      <c r="DS7" s="666"/>
      <c r="DT7" s="666"/>
      <c r="DU7" s="666"/>
      <c r="DV7" s="666"/>
      <c r="DW7" s="666"/>
      <c r="DX7" s="666"/>
      <c r="DY7" s="666"/>
      <c r="DZ7" s="666"/>
      <c r="EA7" s="666"/>
      <c r="EB7" s="666"/>
      <c r="EC7" s="706"/>
    </row>
    <row r="8" spans="2:143" ht="11.25" customHeight="1">
      <c r="B8" s="662" t="s">
        <v>237</v>
      </c>
      <c r="C8" s="663"/>
      <c r="D8" s="663"/>
      <c r="E8" s="663"/>
      <c r="F8" s="663"/>
      <c r="G8" s="663"/>
      <c r="H8" s="663"/>
      <c r="I8" s="663"/>
      <c r="J8" s="663"/>
      <c r="K8" s="663"/>
      <c r="L8" s="663"/>
      <c r="M8" s="663"/>
      <c r="N8" s="663"/>
      <c r="O8" s="663"/>
      <c r="P8" s="663"/>
      <c r="Q8" s="664"/>
      <c r="R8" s="665">
        <v>4097</v>
      </c>
      <c r="S8" s="666"/>
      <c r="T8" s="666"/>
      <c r="U8" s="666"/>
      <c r="V8" s="666"/>
      <c r="W8" s="666"/>
      <c r="X8" s="666"/>
      <c r="Y8" s="667"/>
      <c r="Z8" s="692">
        <v>0</v>
      </c>
      <c r="AA8" s="692"/>
      <c r="AB8" s="692"/>
      <c r="AC8" s="692"/>
      <c r="AD8" s="693">
        <v>4097</v>
      </c>
      <c r="AE8" s="693"/>
      <c r="AF8" s="693"/>
      <c r="AG8" s="693"/>
      <c r="AH8" s="693"/>
      <c r="AI8" s="693"/>
      <c r="AJ8" s="693"/>
      <c r="AK8" s="693"/>
      <c r="AL8" s="668">
        <v>0.1</v>
      </c>
      <c r="AM8" s="669"/>
      <c r="AN8" s="669"/>
      <c r="AO8" s="694"/>
      <c r="AP8" s="662" t="s">
        <v>238</v>
      </c>
      <c r="AQ8" s="663"/>
      <c r="AR8" s="663"/>
      <c r="AS8" s="663"/>
      <c r="AT8" s="663"/>
      <c r="AU8" s="663"/>
      <c r="AV8" s="663"/>
      <c r="AW8" s="663"/>
      <c r="AX8" s="663"/>
      <c r="AY8" s="663"/>
      <c r="AZ8" s="663"/>
      <c r="BA8" s="663"/>
      <c r="BB8" s="663"/>
      <c r="BC8" s="663"/>
      <c r="BD8" s="663"/>
      <c r="BE8" s="663"/>
      <c r="BF8" s="664"/>
      <c r="BG8" s="665">
        <v>20428</v>
      </c>
      <c r="BH8" s="666"/>
      <c r="BI8" s="666"/>
      <c r="BJ8" s="666"/>
      <c r="BK8" s="666"/>
      <c r="BL8" s="666"/>
      <c r="BM8" s="666"/>
      <c r="BN8" s="667"/>
      <c r="BO8" s="692">
        <v>1.7</v>
      </c>
      <c r="BP8" s="692"/>
      <c r="BQ8" s="692"/>
      <c r="BR8" s="692"/>
      <c r="BS8" s="693" t="s">
        <v>226</v>
      </c>
      <c r="BT8" s="693"/>
      <c r="BU8" s="693"/>
      <c r="BV8" s="693"/>
      <c r="BW8" s="693"/>
      <c r="BX8" s="693"/>
      <c r="BY8" s="693"/>
      <c r="BZ8" s="693"/>
      <c r="CA8" s="693"/>
      <c r="CB8" s="760"/>
      <c r="CD8" s="707" t="s">
        <v>239</v>
      </c>
      <c r="CE8" s="704"/>
      <c r="CF8" s="704"/>
      <c r="CG8" s="704"/>
      <c r="CH8" s="704"/>
      <c r="CI8" s="704"/>
      <c r="CJ8" s="704"/>
      <c r="CK8" s="704"/>
      <c r="CL8" s="704"/>
      <c r="CM8" s="704"/>
      <c r="CN8" s="704"/>
      <c r="CO8" s="704"/>
      <c r="CP8" s="704"/>
      <c r="CQ8" s="705"/>
      <c r="CR8" s="665">
        <v>2636461</v>
      </c>
      <c r="CS8" s="666"/>
      <c r="CT8" s="666"/>
      <c r="CU8" s="666"/>
      <c r="CV8" s="666"/>
      <c r="CW8" s="666"/>
      <c r="CX8" s="666"/>
      <c r="CY8" s="667"/>
      <c r="CZ8" s="692">
        <v>17.100000000000001</v>
      </c>
      <c r="DA8" s="692"/>
      <c r="DB8" s="692"/>
      <c r="DC8" s="692"/>
      <c r="DD8" s="671">
        <v>11065</v>
      </c>
      <c r="DE8" s="666"/>
      <c r="DF8" s="666"/>
      <c r="DG8" s="666"/>
      <c r="DH8" s="666"/>
      <c r="DI8" s="666"/>
      <c r="DJ8" s="666"/>
      <c r="DK8" s="666"/>
      <c r="DL8" s="666"/>
      <c r="DM8" s="666"/>
      <c r="DN8" s="666"/>
      <c r="DO8" s="666"/>
      <c r="DP8" s="667"/>
      <c r="DQ8" s="671">
        <v>1422743</v>
      </c>
      <c r="DR8" s="666"/>
      <c r="DS8" s="666"/>
      <c r="DT8" s="666"/>
      <c r="DU8" s="666"/>
      <c r="DV8" s="666"/>
      <c r="DW8" s="666"/>
      <c r="DX8" s="666"/>
      <c r="DY8" s="666"/>
      <c r="DZ8" s="666"/>
      <c r="EA8" s="666"/>
      <c r="EB8" s="666"/>
      <c r="EC8" s="706"/>
    </row>
    <row r="9" spans="2:143" ht="11.25" customHeight="1">
      <c r="B9" s="662" t="s">
        <v>240</v>
      </c>
      <c r="C9" s="663"/>
      <c r="D9" s="663"/>
      <c r="E9" s="663"/>
      <c r="F9" s="663"/>
      <c r="G9" s="663"/>
      <c r="H9" s="663"/>
      <c r="I9" s="663"/>
      <c r="J9" s="663"/>
      <c r="K9" s="663"/>
      <c r="L9" s="663"/>
      <c r="M9" s="663"/>
      <c r="N9" s="663"/>
      <c r="O9" s="663"/>
      <c r="P9" s="663"/>
      <c r="Q9" s="664"/>
      <c r="R9" s="665">
        <v>4647</v>
      </c>
      <c r="S9" s="666"/>
      <c r="T9" s="666"/>
      <c r="U9" s="666"/>
      <c r="V9" s="666"/>
      <c r="W9" s="666"/>
      <c r="X9" s="666"/>
      <c r="Y9" s="667"/>
      <c r="Z9" s="692">
        <v>0</v>
      </c>
      <c r="AA9" s="692"/>
      <c r="AB9" s="692"/>
      <c r="AC9" s="692"/>
      <c r="AD9" s="693">
        <v>4647</v>
      </c>
      <c r="AE9" s="693"/>
      <c r="AF9" s="693"/>
      <c r="AG9" s="693"/>
      <c r="AH9" s="693"/>
      <c r="AI9" s="693"/>
      <c r="AJ9" s="693"/>
      <c r="AK9" s="693"/>
      <c r="AL9" s="668">
        <v>0.1</v>
      </c>
      <c r="AM9" s="669"/>
      <c r="AN9" s="669"/>
      <c r="AO9" s="694"/>
      <c r="AP9" s="662" t="s">
        <v>241</v>
      </c>
      <c r="AQ9" s="663"/>
      <c r="AR9" s="663"/>
      <c r="AS9" s="663"/>
      <c r="AT9" s="663"/>
      <c r="AU9" s="663"/>
      <c r="AV9" s="663"/>
      <c r="AW9" s="663"/>
      <c r="AX9" s="663"/>
      <c r="AY9" s="663"/>
      <c r="AZ9" s="663"/>
      <c r="BA9" s="663"/>
      <c r="BB9" s="663"/>
      <c r="BC9" s="663"/>
      <c r="BD9" s="663"/>
      <c r="BE9" s="663"/>
      <c r="BF9" s="664"/>
      <c r="BG9" s="665">
        <v>390727</v>
      </c>
      <c r="BH9" s="666"/>
      <c r="BI9" s="666"/>
      <c r="BJ9" s="666"/>
      <c r="BK9" s="666"/>
      <c r="BL9" s="666"/>
      <c r="BM9" s="666"/>
      <c r="BN9" s="667"/>
      <c r="BO9" s="692">
        <v>31.9</v>
      </c>
      <c r="BP9" s="692"/>
      <c r="BQ9" s="692"/>
      <c r="BR9" s="692"/>
      <c r="BS9" s="693" t="s">
        <v>137</v>
      </c>
      <c r="BT9" s="693"/>
      <c r="BU9" s="693"/>
      <c r="BV9" s="693"/>
      <c r="BW9" s="693"/>
      <c r="BX9" s="693"/>
      <c r="BY9" s="693"/>
      <c r="BZ9" s="693"/>
      <c r="CA9" s="693"/>
      <c r="CB9" s="760"/>
      <c r="CD9" s="707" t="s">
        <v>242</v>
      </c>
      <c r="CE9" s="704"/>
      <c r="CF9" s="704"/>
      <c r="CG9" s="704"/>
      <c r="CH9" s="704"/>
      <c r="CI9" s="704"/>
      <c r="CJ9" s="704"/>
      <c r="CK9" s="704"/>
      <c r="CL9" s="704"/>
      <c r="CM9" s="704"/>
      <c r="CN9" s="704"/>
      <c r="CO9" s="704"/>
      <c r="CP9" s="704"/>
      <c r="CQ9" s="705"/>
      <c r="CR9" s="665">
        <v>983131</v>
      </c>
      <c r="CS9" s="666"/>
      <c r="CT9" s="666"/>
      <c r="CU9" s="666"/>
      <c r="CV9" s="666"/>
      <c r="CW9" s="666"/>
      <c r="CX9" s="666"/>
      <c r="CY9" s="667"/>
      <c r="CZ9" s="692">
        <v>6.4</v>
      </c>
      <c r="DA9" s="692"/>
      <c r="DB9" s="692"/>
      <c r="DC9" s="692"/>
      <c r="DD9" s="671">
        <v>18480</v>
      </c>
      <c r="DE9" s="666"/>
      <c r="DF9" s="666"/>
      <c r="DG9" s="666"/>
      <c r="DH9" s="666"/>
      <c r="DI9" s="666"/>
      <c r="DJ9" s="666"/>
      <c r="DK9" s="666"/>
      <c r="DL9" s="666"/>
      <c r="DM9" s="666"/>
      <c r="DN9" s="666"/>
      <c r="DO9" s="666"/>
      <c r="DP9" s="667"/>
      <c r="DQ9" s="671">
        <v>820591</v>
      </c>
      <c r="DR9" s="666"/>
      <c r="DS9" s="666"/>
      <c r="DT9" s="666"/>
      <c r="DU9" s="666"/>
      <c r="DV9" s="666"/>
      <c r="DW9" s="666"/>
      <c r="DX9" s="666"/>
      <c r="DY9" s="666"/>
      <c r="DZ9" s="666"/>
      <c r="EA9" s="666"/>
      <c r="EB9" s="666"/>
      <c r="EC9" s="706"/>
    </row>
    <row r="10" spans="2:143" ht="11.25" customHeight="1">
      <c r="B10" s="662" t="s">
        <v>243</v>
      </c>
      <c r="C10" s="663"/>
      <c r="D10" s="663"/>
      <c r="E10" s="663"/>
      <c r="F10" s="663"/>
      <c r="G10" s="663"/>
      <c r="H10" s="663"/>
      <c r="I10" s="663"/>
      <c r="J10" s="663"/>
      <c r="K10" s="663"/>
      <c r="L10" s="663"/>
      <c r="M10" s="663"/>
      <c r="N10" s="663"/>
      <c r="O10" s="663"/>
      <c r="P10" s="663"/>
      <c r="Q10" s="664"/>
      <c r="R10" s="665" t="s">
        <v>232</v>
      </c>
      <c r="S10" s="666"/>
      <c r="T10" s="666"/>
      <c r="U10" s="666"/>
      <c r="V10" s="666"/>
      <c r="W10" s="666"/>
      <c r="X10" s="666"/>
      <c r="Y10" s="667"/>
      <c r="Z10" s="692" t="s">
        <v>232</v>
      </c>
      <c r="AA10" s="692"/>
      <c r="AB10" s="692"/>
      <c r="AC10" s="692"/>
      <c r="AD10" s="693" t="s">
        <v>232</v>
      </c>
      <c r="AE10" s="693"/>
      <c r="AF10" s="693"/>
      <c r="AG10" s="693"/>
      <c r="AH10" s="693"/>
      <c r="AI10" s="693"/>
      <c r="AJ10" s="693"/>
      <c r="AK10" s="693"/>
      <c r="AL10" s="668" t="s">
        <v>226</v>
      </c>
      <c r="AM10" s="669"/>
      <c r="AN10" s="669"/>
      <c r="AO10" s="694"/>
      <c r="AP10" s="662" t="s">
        <v>244</v>
      </c>
      <c r="AQ10" s="663"/>
      <c r="AR10" s="663"/>
      <c r="AS10" s="663"/>
      <c r="AT10" s="663"/>
      <c r="AU10" s="663"/>
      <c r="AV10" s="663"/>
      <c r="AW10" s="663"/>
      <c r="AX10" s="663"/>
      <c r="AY10" s="663"/>
      <c r="AZ10" s="663"/>
      <c r="BA10" s="663"/>
      <c r="BB10" s="663"/>
      <c r="BC10" s="663"/>
      <c r="BD10" s="663"/>
      <c r="BE10" s="663"/>
      <c r="BF10" s="664"/>
      <c r="BG10" s="665">
        <v>25116</v>
      </c>
      <c r="BH10" s="666"/>
      <c r="BI10" s="666"/>
      <c r="BJ10" s="666"/>
      <c r="BK10" s="666"/>
      <c r="BL10" s="666"/>
      <c r="BM10" s="666"/>
      <c r="BN10" s="667"/>
      <c r="BO10" s="692">
        <v>2</v>
      </c>
      <c r="BP10" s="692"/>
      <c r="BQ10" s="692"/>
      <c r="BR10" s="692"/>
      <c r="BS10" s="693" t="s">
        <v>232</v>
      </c>
      <c r="BT10" s="693"/>
      <c r="BU10" s="693"/>
      <c r="BV10" s="693"/>
      <c r="BW10" s="693"/>
      <c r="BX10" s="693"/>
      <c r="BY10" s="693"/>
      <c r="BZ10" s="693"/>
      <c r="CA10" s="693"/>
      <c r="CB10" s="760"/>
      <c r="CD10" s="707" t="s">
        <v>245</v>
      </c>
      <c r="CE10" s="704"/>
      <c r="CF10" s="704"/>
      <c r="CG10" s="704"/>
      <c r="CH10" s="704"/>
      <c r="CI10" s="704"/>
      <c r="CJ10" s="704"/>
      <c r="CK10" s="704"/>
      <c r="CL10" s="704"/>
      <c r="CM10" s="704"/>
      <c r="CN10" s="704"/>
      <c r="CO10" s="704"/>
      <c r="CP10" s="704"/>
      <c r="CQ10" s="705"/>
      <c r="CR10" s="665">
        <v>12194</v>
      </c>
      <c r="CS10" s="666"/>
      <c r="CT10" s="666"/>
      <c r="CU10" s="666"/>
      <c r="CV10" s="666"/>
      <c r="CW10" s="666"/>
      <c r="CX10" s="666"/>
      <c r="CY10" s="667"/>
      <c r="CZ10" s="692">
        <v>0.1</v>
      </c>
      <c r="DA10" s="692"/>
      <c r="DB10" s="692"/>
      <c r="DC10" s="692"/>
      <c r="DD10" s="671" t="s">
        <v>226</v>
      </c>
      <c r="DE10" s="666"/>
      <c r="DF10" s="666"/>
      <c r="DG10" s="666"/>
      <c r="DH10" s="666"/>
      <c r="DI10" s="666"/>
      <c r="DJ10" s="666"/>
      <c r="DK10" s="666"/>
      <c r="DL10" s="666"/>
      <c r="DM10" s="666"/>
      <c r="DN10" s="666"/>
      <c r="DO10" s="666"/>
      <c r="DP10" s="667"/>
      <c r="DQ10" s="671">
        <v>10194</v>
      </c>
      <c r="DR10" s="666"/>
      <c r="DS10" s="666"/>
      <c r="DT10" s="666"/>
      <c r="DU10" s="666"/>
      <c r="DV10" s="666"/>
      <c r="DW10" s="666"/>
      <c r="DX10" s="666"/>
      <c r="DY10" s="666"/>
      <c r="DZ10" s="666"/>
      <c r="EA10" s="666"/>
      <c r="EB10" s="666"/>
      <c r="EC10" s="706"/>
    </row>
    <row r="11" spans="2:143" ht="11.25" customHeight="1">
      <c r="B11" s="662" t="s">
        <v>246</v>
      </c>
      <c r="C11" s="663"/>
      <c r="D11" s="663"/>
      <c r="E11" s="663"/>
      <c r="F11" s="663"/>
      <c r="G11" s="663"/>
      <c r="H11" s="663"/>
      <c r="I11" s="663"/>
      <c r="J11" s="663"/>
      <c r="K11" s="663"/>
      <c r="L11" s="663"/>
      <c r="M11" s="663"/>
      <c r="N11" s="663"/>
      <c r="O11" s="663"/>
      <c r="P11" s="663"/>
      <c r="Q11" s="664"/>
      <c r="R11" s="665">
        <v>301063</v>
      </c>
      <c r="S11" s="666"/>
      <c r="T11" s="666"/>
      <c r="U11" s="666"/>
      <c r="V11" s="666"/>
      <c r="W11" s="666"/>
      <c r="X11" s="666"/>
      <c r="Y11" s="667"/>
      <c r="Z11" s="668">
        <v>1.9</v>
      </c>
      <c r="AA11" s="669"/>
      <c r="AB11" s="669"/>
      <c r="AC11" s="670"/>
      <c r="AD11" s="671">
        <v>301063</v>
      </c>
      <c r="AE11" s="666"/>
      <c r="AF11" s="666"/>
      <c r="AG11" s="666"/>
      <c r="AH11" s="666"/>
      <c r="AI11" s="666"/>
      <c r="AJ11" s="666"/>
      <c r="AK11" s="667"/>
      <c r="AL11" s="668">
        <v>5.6</v>
      </c>
      <c r="AM11" s="669"/>
      <c r="AN11" s="669"/>
      <c r="AO11" s="694"/>
      <c r="AP11" s="662" t="s">
        <v>247</v>
      </c>
      <c r="AQ11" s="663"/>
      <c r="AR11" s="663"/>
      <c r="AS11" s="663"/>
      <c r="AT11" s="663"/>
      <c r="AU11" s="663"/>
      <c r="AV11" s="663"/>
      <c r="AW11" s="663"/>
      <c r="AX11" s="663"/>
      <c r="AY11" s="663"/>
      <c r="AZ11" s="663"/>
      <c r="BA11" s="663"/>
      <c r="BB11" s="663"/>
      <c r="BC11" s="663"/>
      <c r="BD11" s="663"/>
      <c r="BE11" s="663"/>
      <c r="BF11" s="664"/>
      <c r="BG11" s="665">
        <v>33330</v>
      </c>
      <c r="BH11" s="666"/>
      <c r="BI11" s="666"/>
      <c r="BJ11" s="666"/>
      <c r="BK11" s="666"/>
      <c r="BL11" s="666"/>
      <c r="BM11" s="666"/>
      <c r="BN11" s="667"/>
      <c r="BO11" s="692">
        <v>2.7</v>
      </c>
      <c r="BP11" s="692"/>
      <c r="BQ11" s="692"/>
      <c r="BR11" s="692"/>
      <c r="BS11" s="693" t="s">
        <v>226</v>
      </c>
      <c r="BT11" s="693"/>
      <c r="BU11" s="693"/>
      <c r="BV11" s="693"/>
      <c r="BW11" s="693"/>
      <c r="BX11" s="693"/>
      <c r="BY11" s="693"/>
      <c r="BZ11" s="693"/>
      <c r="CA11" s="693"/>
      <c r="CB11" s="760"/>
      <c r="CD11" s="707" t="s">
        <v>248</v>
      </c>
      <c r="CE11" s="704"/>
      <c r="CF11" s="704"/>
      <c r="CG11" s="704"/>
      <c r="CH11" s="704"/>
      <c r="CI11" s="704"/>
      <c r="CJ11" s="704"/>
      <c r="CK11" s="704"/>
      <c r="CL11" s="704"/>
      <c r="CM11" s="704"/>
      <c r="CN11" s="704"/>
      <c r="CO11" s="704"/>
      <c r="CP11" s="704"/>
      <c r="CQ11" s="705"/>
      <c r="CR11" s="665">
        <v>737021</v>
      </c>
      <c r="CS11" s="666"/>
      <c r="CT11" s="666"/>
      <c r="CU11" s="666"/>
      <c r="CV11" s="666"/>
      <c r="CW11" s="666"/>
      <c r="CX11" s="666"/>
      <c r="CY11" s="667"/>
      <c r="CZ11" s="692">
        <v>4.8</v>
      </c>
      <c r="DA11" s="692"/>
      <c r="DB11" s="692"/>
      <c r="DC11" s="692"/>
      <c r="DD11" s="671">
        <v>99869</v>
      </c>
      <c r="DE11" s="666"/>
      <c r="DF11" s="666"/>
      <c r="DG11" s="666"/>
      <c r="DH11" s="666"/>
      <c r="DI11" s="666"/>
      <c r="DJ11" s="666"/>
      <c r="DK11" s="666"/>
      <c r="DL11" s="666"/>
      <c r="DM11" s="666"/>
      <c r="DN11" s="666"/>
      <c r="DO11" s="666"/>
      <c r="DP11" s="667"/>
      <c r="DQ11" s="671">
        <v>511604</v>
      </c>
      <c r="DR11" s="666"/>
      <c r="DS11" s="666"/>
      <c r="DT11" s="666"/>
      <c r="DU11" s="666"/>
      <c r="DV11" s="666"/>
      <c r="DW11" s="666"/>
      <c r="DX11" s="666"/>
      <c r="DY11" s="666"/>
      <c r="DZ11" s="666"/>
      <c r="EA11" s="666"/>
      <c r="EB11" s="666"/>
      <c r="EC11" s="706"/>
    </row>
    <row r="12" spans="2:143" ht="11.25" customHeight="1">
      <c r="B12" s="662" t="s">
        <v>249</v>
      </c>
      <c r="C12" s="663"/>
      <c r="D12" s="663"/>
      <c r="E12" s="663"/>
      <c r="F12" s="663"/>
      <c r="G12" s="663"/>
      <c r="H12" s="663"/>
      <c r="I12" s="663"/>
      <c r="J12" s="663"/>
      <c r="K12" s="663"/>
      <c r="L12" s="663"/>
      <c r="M12" s="663"/>
      <c r="N12" s="663"/>
      <c r="O12" s="663"/>
      <c r="P12" s="663"/>
      <c r="Q12" s="664"/>
      <c r="R12" s="665" t="s">
        <v>226</v>
      </c>
      <c r="S12" s="666"/>
      <c r="T12" s="666"/>
      <c r="U12" s="666"/>
      <c r="V12" s="666"/>
      <c r="W12" s="666"/>
      <c r="X12" s="666"/>
      <c r="Y12" s="667"/>
      <c r="Z12" s="692" t="s">
        <v>232</v>
      </c>
      <c r="AA12" s="692"/>
      <c r="AB12" s="692"/>
      <c r="AC12" s="692"/>
      <c r="AD12" s="693" t="s">
        <v>232</v>
      </c>
      <c r="AE12" s="693"/>
      <c r="AF12" s="693"/>
      <c r="AG12" s="693"/>
      <c r="AH12" s="693"/>
      <c r="AI12" s="693"/>
      <c r="AJ12" s="693"/>
      <c r="AK12" s="693"/>
      <c r="AL12" s="668" t="s">
        <v>137</v>
      </c>
      <c r="AM12" s="669"/>
      <c r="AN12" s="669"/>
      <c r="AO12" s="694"/>
      <c r="AP12" s="662" t="s">
        <v>250</v>
      </c>
      <c r="AQ12" s="663"/>
      <c r="AR12" s="663"/>
      <c r="AS12" s="663"/>
      <c r="AT12" s="663"/>
      <c r="AU12" s="663"/>
      <c r="AV12" s="663"/>
      <c r="AW12" s="663"/>
      <c r="AX12" s="663"/>
      <c r="AY12" s="663"/>
      <c r="AZ12" s="663"/>
      <c r="BA12" s="663"/>
      <c r="BB12" s="663"/>
      <c r="BC12" s="663"/>
      <c r="BD12" s="663"/>
      <c r="BE12" s="663"/>
      <c r="BF12" s="664"/>
      <c r="BG12" s="665">
        <v>609537</v>
      </c>
      <c r="BH12" s="666"/>
      <c r="BI12" s="666"/>
      <c r="BJ12" s="666"/>
      <c r="BK12" s="666"/>
      <c r="BL12" s="666"/>
      <c r="BM12" s="666"/>
      <c r="BN12" s="667"/>
      <c r="BO12" s="692">
        <v>49.7</v>
      </c>
      <c r="BP12" s="692"/>
      <c r="BQ12" s="692"/>
      <c r="BR12" s="692"/>
      <c r="BS12" s="693" t="s">
        <v>232</v>
      </c>
      <c r="BT12" s="693"/>
      <c r="BU12" s="693"/>
      <c r="BV12" s="693"/>
      <c r="BW12" s="693"/>
      <c r="BX12" s="693"/>
      <c r="BY12" s="693"/>
      <c r="BZ12" s="693"/>
      <c r="CA12" s="693"/>
      <c r="CB12" s="760"/>
      <c r="CD12" s="707" t="s">
        <v>251</v>
      </c>
      <c r="CE12" s="704"/>
      <c r="CF12" s="704"/>
      <c r="CG12" s="704"/>
      <c r="CH12" s="704"/>
      <c r="CI12" s="704"/>
      <c r="CJ12" s="704"/>
      <c r="CK12" s="704"/>
      <c r="CL12" s="704"/>
      <c r="CM12" s="704"/>
      <c r="CN12" s="704"/>
      <c r="CO12" s="704"/>
      <c r="CP12" s="704"/>
      <c r="CQ12" s="705"/>
      <c r="CR12" s="665">
        <v>535256</v>
      </c>
      <c r="CS12" s="666"/>
      <c r="CT12" s="666"/>
      <c r="CU12" s="666"/>
      <c r="CV12" s="666"/>
      <c r="CW12" s="666"/>
      <c r="CX12" s="666"/>
      <c r="CY12" s="667"/>
      <c r="CZ12" s="692">
        <v>3.5</v>
      </c>
      <c r="DA12" s="692"/>
      <c r="DB12" s="692"/>
      <c r="DC12" s="692"/>
      <c r="DD12" s="671">
        <v>18826</v>
      </c>
      <c r="DE12" s="666"/>
      <c r="DF12" s="666"/>
      <c r="DG12" s="666"/>
      <c r="DH12" s="666"/>
      <c r="DI12" s="666"/>
      <c r="DJ12" s="666"/>
      <c r="DK12" s="666"/>
      <c r="DL12" s="666"/>
      <c r="DM12" s="666"/>
      <c r="DN12" s="666"/>
      <c r="DO12" s="666"/>
      <c r="DP12" s="667"/>
      <c r="DQ12" s="671">
        <v>322130</v>
      </c>
      <c r="DR12" s="666"/>
      <c r="DS12" s="666"/>
      <c r="DT12" s="666"/>
      <c r="DU12" s="666"/>
      <c r="DV12" s="666"/>
      <c r="DW12" s="666"/>
      <c r="DX12" s="666"/>
      <c r="DY12" s="666"/>
      <c r="DZ12" s="666"/>
      <c r="EA12" s="666"/>
      <c r="EB12" s="666"/>
      <c r="EC12" s="706"/>
    </row>
    <row r="13" spans="2:143" ht="11.25" customHeight="1">
      <c r="B13" s="662" t="s">
        <v>252</v>
      </c>
      <c r="C13" s="663"/>
      <c r="D13" s="663"/>
      <c r="E13" s="663"/>
      <c r="F13" s="663"/>
      <c r="G13" s="663"/>
      <c r="H13" s="663"/>
      <c r="I13" s="663"/>
      <c r="J13" s="663"/>
      <c r="K13" s="663"/>
      <c r="L13" s="663"/>
      <c r="M13" s="663"/>
      <c r="N13" s="663"/>
      <c r="O13" s="663"/>
      <c r="P13" s="663"/>
      <c r="Q13" s="664"/>
      <c r="R13" s="665" t="s">
        <v>137</v>
      </c>
      <c r="S13" s="666"/>
      <c r="T13" s="666"/>
      <c r="U13" s="666"/>
      <c r="V13" s="666"/>
      <c r="W13" s="666"/>
      <c r="X13" s="666"/>
      <c r="Y13" s="667"/>
      <c r="Z13" s="692" t="s">
        <v>232</v>
      </c>
      <c r="AA13" s="692"/>
      <c r="AB13" s="692"/>
      <c r="AC13" s="692"/>
      <c r="AD13" s="693" t="s">
        <v>232</v>
      </c>
      <c r="AE13" s="693"/>
      <c r="AF13" s="693"/>
      <c r="AG13" s="693"/>
      <c r="AH13" s="693"/>
      <c r="AI13" s="693"/>
      <c r="AJ13" s="693"/>
      <c r="AK13" s="693"/>
      <c r="AL13" s="668" t="s">
        <v>226</v>
      </c>
      <c r="AM13" s="669"/>
      <c r="AN13" s="669"/>
      <c r="AO13" s="694"/>
      <c r="AP13" s="662" t="s">
        <v>253</v>
      </c>
      <c r="AQ13" s="663"/>
      <c r="AR13" s="663"/>
      <c r="AS13" s="663"/>
      <c r="AT13" s="663"/>
      <c r="AU13" s="663"/>
      <c r="AV13" s="663"/>
      <c r="AW13" s="663"/>
      <c r="AX13" s="663"/>
      <c r="AY13" s="663"/>
      <c r="AZ13" s="663"/>
      <c r="BA13" s="663"/>
      <c r="BB13" s="663"/>
      <c r="BC13" s="663"/>
      <c r="BD13" s="663"/>
      <c r="BE13" s="663"/>
      <c r="BF13" s="664"/>
      <c r="BG13" s="665">
        <v>605612</v>
      </c>
      <c r="BH13" s="666"/>
      <c r="BI13" s="666"/>
      <c r="BJ13" s="666"/>
      <c r="BK13" s="666"/>
      <c r="BL13" s="666"/>
      <c r="BM13" s="666"/>
      <c r="BN13" s="667"/>
      <c r="BO13" s="692">
        <v>49.4</v>
      </c>
      <c r="BP13" s="692"/>
      <c r="BQ13" s="692"/>
      <c r="BR13" s="692"/>
      <c r="BS13" s="693" t="s">
        <v>232</v>
      </c>
      <c r="BT13" s="693"/>
      <c r="BU13" s="693"/>
      <c r="BV13" s="693"/>
      <c r="BW13" s="693"/>
      <c r="BX13" s="693"/>
      <c r="BY13" s="693"/>
      <c r="BZ13" s="693"/>
      <c r="CA13" s="693"/>
      <c r="CB13" s="760"/>
      <c r="CD13" s="707" t="s">
        <v>254</v>
      </c>
      <c r="CE13" s="704"/>
      <c r="CF13" s="704"/>
      <c r="CG13" s="704"/>
      <c r="CH13" s="704"/>
      <c r="CI13" s="704"/>
      <c r="CJ13" s="704"/>
      <c r="CK13" s="704"/>
      <c r="CL13" s="704"/>
      <c r="CM13" s="704"/>
      <c r="CN13" s="704"/>
      <c r="CO13" s="704"/>
      <c r="CP13" s="704"/>
      <c r="CQ13" s="705"/>
      <c r="CR13" s="665">
        <v>810984</v>
      </c>
      <c r="CS13" s="666"/>
      <c r="CT13" s="666"/>
      <c r="CU13" s="666"/>
      <c r="CV13" s="666"/>
      <c r="CW13" s="666"/>
      <c r="CX13" s="666"/>
      <c r="CY13" s="667"/>
      <c r="CZ13" s="692">
        <v>5.3</v>
      </c>
      <c r="DA13" s="692"/>
      <c r="DB13" s="692"/>
      <c r="DC13" s="692"/>
      <c r="DD13" s="671">
        <v>461648</v>
      </c>
      <c r="DE13" s="666"/>
      <c r="DF13" s="666"/>
      <c r="DG13" s="666"/>
      <c r="DH13" s="666"/>
      <c r="DI13" s="666"/>
      <c r="DJ13" s="666"/>
      <c r="DK13" s="666"/>
      <c r="DL13" s="666"/>
      <c r="DM13" s="666"/>
      <c r="DN13" s="666"/>
      <c r="DO13" s="666"/>
      <c r="DP13" s="667"/>
      <c r="DQ13" s="671">
        <v>382427</v>
      </c>
      <c r="DR13" s="666"/>
      <c r="DS13" s="666"/>
      <c r="DT13" s="666"/>
      <c r="DU13" s="666"/>
      <c r="DV13" s="666"/>
      <c r="DW13" s="666"/>
      <c r="DX13" s="666"/>
      <c r="DY13" s="666"/>
      <c r="DZ13" s="666"/>
      <c r="EA13" s="666"/>
      <c r="EB13" s="666"/>
      <c r="EC13" s="706"/>
    </row>
    <row r="14" spans="2:143" ht="11.25" customHeight="1">
      <c r="B14" s="662" t="s">
        <v>255</v>
      </c>
      <c r="C14" s="663"/>
      <c r="D14" s="663"/>
      <c r="E14" s="663"/>
      <c r="F14" s="663"/>
      <c r="G14" s="663"/>
      <c r="H14" s="663"/>
      <c r="I14" s="663"/>
      <c r="J14" s="663"/>
      <c r="K14" s="663"/>
      <c r="L14" s="663"/>
      <c r="M14" s="663"/>
      <c r="N14" s="663"/>
      <c r="O14" s="663"/>
      <c r="P14" s="663"/>
      <c r="Q14" s="664"/>
      <c r="R14" s="665" t="s">
        <v>226</v>
      </c>
      <c r="S14" s="666"/>
      <c r="T14" s="666"/>
      <c r="U14" s="666"/>
      <c r="V14" s="666"/>
      <c r="W14" s="666"/>
      <c r="X14" s="666"/>
      <c r="Y14" s="667"/>
      <c r="Z14" s="692" t="s">
        <v>232</v>
      </c>
      <c r="AA14" s="692"/>
      <c r="AB14" s="692"/>
      <c r="AC14" s="692"/>
      <c r="AD14" s="693" t="s">
        <v>226</v>
      </c>
      <c r="AE14" s="693"/>
      <c r="AF14" s="693"/>
      <c r="AG14" s="693"/>
      <c r="AH14" s="693"/>
      <c r="AI14" s="693"/>
      <c r="AJ14" s="693"/>
      <c r="AK14" s="693"/>
      <c r="AL14" s="668" t="s">
        <v>232</v>
      </c>
      <c r="AM14" s="669"/>
      <c r="AN14" s="669"/>
      <c r="AO14" s="694"/>
      <c r="AP14" s="662" t="s">
        <v>256</v>
      </c>
      <c r="AQ14" s="663"/>
      <c r="AR14" s="663"/>
      <c r="AS14" s="663"/>
      <c r="AT14" s="663"/>
      <c r="AU14" s="663"/>
      <c r="AV14" s="663"/>
      <c r="AW14" s="663"/>
      <c r="AX14" s="663"/>
      <c r="AY14" s="663"/>
      <c r="AZ14" s="663"/>
      <c r="BA14" s="663"/>
      <c r="BB14" s="663"/>
      <c r="BC14" s="663"/>
      <c r="BD14" s="663"/>
      <c r="BE14" s="663"/>
      <c r="BF14" s="664"/>
      <c r="BG14" s="665">
        <v>58783</v>
      </c>
      <c r="BH14" s="666"/>
      <c r="BI14" s="666"/>
      <c r="BJ14" s="666"/>
      <c r="BK14" s="666"/>
      <c r="BL14" s="666"/>
      <c r="BM14" s="666"/>
      <c r="BN14" s="667"/>
      <c r="BO14" s="692">
        <v>4.8</v>
      </c>
      <c r="BP14" s="692"/>
      <c r="BQ14" s="692"/>
      <c r="BR14" s="692"/>
      <c r="BS14" s="693" t="s">
        <v>232</v>
      </c>
      <c r="BT14" s="693"/>
      <c r="BU14" s="693"/>
      <c r="BV14" s="693"/>
      <c r="BW14" s="693"/>
      <c r="BX14" s="693"/>
      <c r="BY14" s="693"/>
      <c r="BZ14" s="693"/>
      <c r="CA14" s="693"/>
      <c r="CB14" s="760"/>
      <c r="CD14" s="707" t="s">
        <v>257</v>
      </c>
      <c r="CE14" s="704"/>
      <c r="CF14" s="704"/>
      <c r="CG14" s="704"/>
      <c r="CH14" s="704"/>
      <c r="CI14" s="704"/>
      <c r="CJ14" s="704"/>
      <c r="CK14" s="704"/>
      <c r="CL14" s="704"/>
      <c r="CM14" s="704"/>
      <c r="CN14" s="704"/>
      <c r="CO14" s="704"/>
      <c r="CP14" s="704"/>
      <c r="CQ14" s="705"/>
      <c r="CR14" s="665">
        <v>319599</v>
      </c>
      <c r="CS14" s="666"/>
      <c r="CT14" s="666"/>
      <c r="CU14" s="666"/>
      <c r="CV14" s="666"/>
      <c r="CW14" s="666"/>
      <c r="CX14" s="666"/>
      <c r="CY14" s="667"/>
      <c r="CZ14" s="692">
        <v>2.1</v>
      </c>
      <c r="DA14" s="692"/>
      <c r="DB14" s="692"/>
      <c r="DC14" s="692"/>
      <c r="DD14" s="671">
        <v>42229</v>
      </c>
      <c r="DE14" s="666"/>
      <c r="DF14" s="666"/>
      <c r="DG14" s="666"/>
      <c r="DH14" s="666"/>
      <c r="DI14" s="666"/>
      <c r="DJ14" s="666"/>
      <c r="DK14" s="666"/>
      <c r="DL14" s="666"/>
      <c r="DM14" s="666"/>
      <c r="DN14" s="666"/>
      <c r="DO14" s="666"/>
      <c r="DP14" s="667"/>
      <c r="DQ14" s="671">
        <v>272170</v>
      </c>
      <c r="DR14" s="666"/>
      <c r="DS14" s="666"/>
      <c r="DT14" s="666"/>
      <c r="DU14" s="666"/>
      <c r="DV14" s="666"/>
      <c r="DW14" s="666"/>
      <c r="DX14" s="666"/>
      <c r="DY14" s="666"/>
      <c r="DZ14" s="666"/>
      <c r="EA14" s="666"/>
      <c r="EB14" s="666"/>
      <c r="EC14" s="706"/>
    </row>
    <row r="15" spans="2:143" ht="11.25" customHeight="1">
      <c r="B15" s="662" t="s">
        <v>258</v>
      </c>
      <c r="C15" s="663"/>
      <c r="D15" s="663"/>
      <c r="E15" s="663"/>
      <c r="F15" s="663"/>
      <c r="G15" s="663"/>
      <c r="H15" s="663"/>
      <c r="I15" s="663"/>
      <c r="J15" s="663"/>
      <c r="K15" s="663"/>
      <c r="L15" s="663"/>
      <c r="M15" s="663"/>
      <c r="N15" s="663"/>
      <c r="O15" s="663"/>
      <c r="P15" s="663"/>
      <c r="Q15" s="664"/>
      <c r="R15" s="665" t="s">
        <v>226</v>
      </c>
      <c r="S15" s="666"/>
      <c r="T15" s="666"/>
      <c r="U15" s="666"/>
      <c r="V15" s="666"/>
      <c r="W15" s="666"/>
      <c r="X15" s="666"/>
      <c r="Y15" s="667"/>
      <c r="Z15" s="692" t="s">
        <v>226</v>
      </c>
      <c r="AA15" s="692"/>
      <c r="AB15" s="692"/>
      <c r="AC15" s="692"/>
      <c r="AD15" s="693" t="s">
        <v>137</v>
      </c>
      <c r="AE15" s="693"/>
      <c r="AF15" s="693"/>
      <c r="AG15" s="693"/>
      <c r="AH15" s="693"/>
      <c r="AI15" s="693"/>
      <c r="AJ15" s="693"/>
      <c r="AK15" s="693"/>
      <c r="AL15" s="668" t="s">
        <v>226</v>
      </c>
      <c r="AM15" s="669"/>
      <c r="AN15" s="669"/>
      <c r="AO15" s="694"/>
      <c r="AP15" s="662" t="s">
        <v>259</v>
      </c>
      <c r="AQ15" s="663"/>
      <c r="AR15" s="663"/>
      <c r="AS15" s="663"/>
      <c r="AT15" s="663"/>
      <c r="AU15" s="663"/>
      <c r="AV15" s="663"/>
      <c r="AW15" s="663"/>
      <c r="AX15" s="663"/>
      <c r="AY15" s="663"/>
      <c r="AZ15" s="663"/>
      <c r="BA15" s="663"/>
      <c r="BB15" s="663"/>
      <c r="BC15" s="663"/>
      <c r="BD15" s="663"/>
      <c r="BE15" s="663"/>
      <c r="BF15" s="664"/>
      <c r="BG15" s="665">
        <v>88406</v>
      </c>
      <c r="BH15" s="666"/>
      <c r="BI15" s="666"/>
      <c r="BJ15" s="666"/>
      <c r="BK15" s="666"/>
      <c r="BL15" s="666"/>
      <c r="BM15" s="666"/>
      <c r="BN15" s="667"/>
      <c r="BO15" s="692">
        <v>7.2</v>
      </c>
      <c r="BP15" s="692"/>
      <c r="BQ15" s="692"/>
      <c r="BR15" s="692"/>
      <c r="BS15" s="693" t="s">
        <v>137</v>
      </c>
      <c r="BT15" s="693"/>
      <c r="BU15" s="693"/>
      <c r="BV15" s="693"/>
      <c r="BW15" s="693"/>
      <c r="BX15" s="693"/>
      <c r="BY15" s="693"/>
      <c r="BZ15" s="693"/>
      <c r="CA15" s="693"/>
      <c r="CB15" s="760"/>
      <c r="CD15" s="707" t="s">
        <v>260</v>
      </c>
      <c r="CE15" s="704"/>
      <c r="CF15" s="704"/>
      <c r="CG15" s="704"/>
      <c r="CH15" s="704"/>
      <c r="CI15" s="704"/>
      <c r="CJ15" s="704"/>
      <c r="CK15" s="704"/>
      <c r="CL15" s="704"/>
      <c r="CM15" s="704"/>
      <c r="CN15" s="704"/>
      <c r="CO15" s="704"/>
      <c r="CP15" s="704"/>
      <c r="CQ15" s="705"/>
      <c r="CR15" s="665">
        <v>1196603</v>
      </c>
      <c r="CS15" s="666"/>
      <c r="CT15" s="666"/>
      <c r="CU15" s="666"/>
      <c r="CV15" s="666"/>
      <c r="CW15" s="666"/>
      <c r="CX15" s="666"/>
      <c r="CY15" s="667"/>
      <c r="CZ15" s="692">
        <v>7.8</v>
      </c>
      <c r="DA15" s="692"/>
      <c r="DB15" s="692"/>
      <c r="DC15" s="692"/>
      <c r="DD15" s="671">
        <v>691867</v>
      </c>
      <c r="DE15" s="666"/>
      <c r="DF15" s="666"/>
      <c r="DG15" s="666"/>
      <c r="DH15" s="666"/>
      <c r="DI15" s="666"/>
      <c r="DJ15" s="666"/>
      <c r="DK15" s="666"/>
      <c r="DL15" s="666"/>
      <c r="DM15" s="666"/>
      <c r="DN15" s="666"/>
      <c r="DO15" s="666"/>
      <c r="DP15" s="667"/>
      <c r="DQ15" s="671">
        <v>430829</v>
      </c>
      <c r="DR15" s="666"/>
      <c r="DS15" s="666"/>
      <c r="DT15" s="666"/>
      <c r="DU15" s="666"/>
      <c r="DV15" s="666"/>
      <c r="DW15" s="666"/>
      <c r="DX15" s="666"/>
      <c r="DY15" s="666"/>
      <c r="DZ15" s="666"/>
      <c r="EA15" s="666"/>
      <c r="EB15" s="666"/>
      <c r="EC15" s="706"/>
    </row>
    <row r="16" spans="2:143" ht="11.25" customHeight="1">
      <c r="B16" s="662" t="s">
        <v>261</v>
      </c>
      <c r="C16" s="663"/>
      <c r="D16" s="663"/>
      <c r="E16" s="663"/>
      <c r="F16" s="663"/>
      <c r="G16" s="663"/>
      <c r="H16" s="663"/>
      <c r="I16" s="663"/>
      <c r="J16" s="663"/>
      <c r="K16" s="663"/>
      <c r="L16" s="663"/>
      <c r="M16" s="663"/>
      <c r="N16" s="663"/>
      <c r="O16" s="663"/>
      <c r="P16" s="663"/>
      <c r="Q16" s="664"/>
      <c r="R16" s="665">
        <v>11573</v>
      </c>
      <c r="S16" s="666"/>
      <c r="T16" s="666"/>
      <c r="U16" s="666"/>
      <c r="V16" s="666"/>
      <c r="W16" s="666"/>
      <c r="X16" s="666"/>
      <c r="Y16" s="667"/>
      <c r="Z16" s="692">
        <v>0.1</v>
      </c>
      <c r="AA16" s="692"/>
      <c r="AB16" s="692"/>
      <c r="AC16" s="692"/>
      <c r="AD16" s="693">
        <v>11573</v>
      </c>
      <c r="AE16" s="693"/>
      <c r="AF16" s="693"/>
      <c r="AG16" s="693"/>
      <c r="AH16" s="693"/>
      <c r="AI16" s="693"/>
      <c r="AJ16" s="693"/>
      <c r="AK16" s="693"/>
      <c r="AL16" s="668">
        <v>0.2</v>
      </c>
      <c r="AM16" s="669"/>
      <c r="AN16" s="669"/>
      <c r="AO16" s="694"/>
      <c r="AP16" s="662" t="s">
        <v>262</v>
      </c>
      <c r="AQ16" s="663"/>
      <c r="AR16" s="663"/>
      <c r="AS16" s="663"/>
      <c r="AT16" s="663"/>
      <c r="AU16" s="663"/>
      <c r="AV16" s="663"/>
      <c r="AW16" s="663"/>
      <c r="AX16" s="663"/>
      <c r="AY16" s="663"/>
      <c r="AZ16" s="663"/>
      <c r="BA16" s="663"/>
      <c r="BB16" s="663"/>
      <c r="BC16" s="663"/>
      <c r="BD16" s="663"/>
      <c r="BE16" s="663"/>
      <c r="BF16" s="664"/>
      <c r="BG16" s="665" t="s">
        <v>226</v>
      </c>
      <c r="BH16" s="666"/>
      <c r="BI16" s="666"/>
      <c r="BJ16" s="666"/>
      <c r="BK16" s="666"/>
      <c r="BL16" s="666"/>
      <c r="BM16" s="666"/>
      <c r="BN16" s="667"/>
      <c r="BO16" s="692" t="s">
        <v>232</v>
      </c>
      <c r="BP16" s="692"/>
      <c r="BQ16" s="692"/>
      <c r="BR16" s="692"/>
      <c r="BS16" s="693" t="s">
        <v>226</v>
      </c>
      <c r="BT16" s="693"/>
      <c r="BU16" s="693"/>
      <c r="BV16" s="693"/>
      <c r="BW16" s="693"/>
      <c r="BX16" s="693"/>
      <c r="BY16" s="693"/>
      <c r="BZ16" s="693"/>
      <c r="CA16" s="693"/>
      <c r="CB16" s="760"/>
      <c r="CD16" s="707" t="s">
        <v>263</v>
      </c>
      <c r="CE16" s="704"/>
      <c r="CF16" s="704"/>
      <c r="CG16" s="704"/>
      <c r="CH16" s="704"/>
      <c r="CI16" s="704"/>
      <c r="CJ16" s="704"/>
      <c r="CK16" s="704"/>
      <c r="CL16" s="704"/>
      <c r="CM16" s="704"/>
      <c r="CN16" s="704"/>
      <c r="CO16" s="704"/>
      <c r="CP16" s="704"/>
      <c r="CQ16" s="705"/>
      <c r="CR16" s="665">
        <v>5717424</v>
      </c>
      <c r="CS16" s="666"/>
      <c r="CT16" s="666"/>
      <c r="CU16" s="666"/>
      <c r="CV16" s="666"/>
      <c r="CW16" s="666"/>
      <c r="CX16" s="666"/>
      <c r="CY16" s="667"/>
      <c r="CZ16" s="692">
        <v>37.1</v>
      </c>
      <c r="DA16" s="692"/>
      <c r="DB16" s="692"/>
      <c r="DC16" s="692"/>
      <c r="DD16" s="671" t="s">
        <v>137</v>
      </c>
      <c r="DE16" s="666"/>
      <c r="DF16" s="666"/>
      <c r="DG16" s="666"/>
      <c r="DH16" s="666"/>
      <c r="DI16" s="666"/>
      <c r="DJ16" s="666"/>
      <c r="DK16" s="666"/>
      <c r="DL16" s="666"/>
      <c r="DM16" s="666"/>
      <c r="DN16" s="666"/>
      <c r="DO16" s="666"/>
      <c r="DP16" s="667"/>
      <c r="DQ16" s="671">
        <v>1407913</v>
      </c>
      <c r="DR16" s="666"/>
      <c r="DS16" s="666"/>
      <c r="DT16" s="666"/>
      <c r="DU16" s="666"/>
      <c r="DV16" s="666"/>
      <c r="DW16" s="666"/>
      <c r="DX16" s="666"/>
      <c r="DY16" s="666"/>
      <c r="DZ16" s="666"/>
      <c r="EA16" s="666"/>
      <c r="EB16" s="666"/>
      <c r="EC16" s="706"/>
    </row>
    <row r="17" spans="2:133" ht="11.25" customHeight="1">
      <c r="B17" s="662" t="s">
        <v>264</v>
      </c>
      <c r="C17" s="663"/>
      <c r="D17" s="663"/>
      <c r="E17" s="663"/>
      <c r="F17" s="663"/>
      <c r="G17" s="663"/>
      <c r="H17" s="663"/>
      <c r="I17" s="663"/>
      <c r="J17" s="663"/>
      <c r="K17" s="663"/>
      <c r="L17" s="663"/>
      <c r="M17" s="663"/>
      <c r="N17" s="663"/>
      <c r="O17" s="663"/>
      <c r="P17" s="663"/>
      <c r="Q17" s="664"/>
      <c r="R17" s="665">
        <v>13611</v>
      </c>
      <c r="S17" s="666"/>
      <c r="T17" s="666"/>
      <c r="U17" s="666"/>
      <c r="V17" s="666"/>
      <c r="W17" s="666"/>
      <c r="X17" s="666"/>
      <c r="Y17" s="667"/>
      <c r="Z17" s="692">
        <v>0.1</v>
      </c>
      <c r="AA17" s="692"/>
      <c r="AB17" s="692"/>
      <c r="AC17" s="692"/>
      <c r="AD17" s="693">
        <v>13611</v>
      </c>
      <c r="AE17" s="693"/>
      <c r="AF17" s="693"/>
      <c r="AG17" s="693"/>
      <c r="AH17" s="693"/>
      <c r="AI17" s="693"/>
      <c r="AJ17" s="693"/>
      <c r="AK17" s="693"/>
      <c r="AL17" s="668">
        <v>0.3</v>
      </c>
      <c r="AM17" s="669"/>
      <c r="AN17" s="669"/>
      <c r="AO17" s="694"/>
      <c r="AP17" s="662" t="s">
        <v>265</v>
      </c>
      <c r="AQ17" s="663"/>
      <c r="AR17" s="663"/>
      <c r="AS17" s="663"/>
      <c r="AT17" s="663"/>
      <c r="AU17" s="663"/>
      <c r="AV17" s="663"/>
      <c r="AW17" s="663"/>
      <c r="AX17" s="663"/>
      <c r="AY17" s="663"/>
      <c r="AZ17" s="663"/>
      <c r="BA17" s="663"/>
      <c r="BB17" s="663"/>
      <c r="BC17" s="663"/>
      <c r="BD17" s="663"/>
      <c r="BE17" s="663"/>
      <c r="BF17" s="664"/>
      <c r="BG17" s="665" t="s">
        <v>137</v>
      </c>
      <c r="BH17" s="666"/>
      <c r="BI17" s="666"/>
      <c r="BJ17" s="666"/>
      <c r="BK17" s="666"/>
      <c r="BL17" s="666"/>
      <c r="BM17" s="666"/>
      <c r="BN17" s="667"/>
      <c r="BO17" s="692" t="s">
        <v>226</v>
      </c>
      <c r="BP17" s="692"/>
      <c r="BQ17" s="692"/>
      <c r="BR17" s="692"/>
      <c r="BS17" s="693" t="s">
        <v>226</v>
      </c>
      <c r="BT17" s="693"/>
      <c r="BU17" s="693"/>
      <c r="BV17" s="693"/>
      <c r="BW17" s="693"/>
      <c r="BX17" s="693"/>
      <c r="BY17" s="693"/>
      <c r="BZ17" s="693"/>
      <c r="CA17" s="693"/>
      <c r="CB17" s="760"/>
      <c r="CD17" s="707" t="s">
        <v>266</v>
      </c>
      <c r="CE17" s="704"/>
      <c r="CF17" s="704"/>
      <c r="CG17" s="704"/>
      <c r="CH17" s="704"/>
      <c r="CI17" s="704"/>
      <c r="CJ17" s="704"/>
      <c r="CK17" s="704"/>
      <c r="CL17" s="704"/>
      <c r="CM17" s="704"/>
      <c r="CN17" s="704"/>
      <c r="CO17" s="704"/>
      <c r="CP17" s="704"/>
      <c r="CQ17" s="705"/>
      <c r="CR17" s="665">
        <v>820321</v>
      </c>
      <c r="CS17" s="666"/>
      <c r="CT17" s="666"/>
      <c r="CU17" s="666"/>
      <c r="CV17" s="666"/>
      <c r="CW17" s="666"/>
      <c r="CX17" s="666"/>
      <c r="CY17" s="667"/>
      <c r="CZ17" s="692">
        <v>5.3</v>
      </c>
      <c r="DA17" s="692"/>
      <c r="DB17" s="692"/>
      <c r="DC17" s="692"/>
      <c r="DD17" s="671" t="s">
        <v>232</v>
      </c>
      <c r="DE17" s="666"/>
      <c r="DF17" s="666"/>
      <c r="DG17" s="666"/>
      <c r="DH17" s="666"/>
      <c r="DI17" s="666"/>
      <c r="DJ17" s="666"/>
      <c r="DK17" s="666"/>
      <c r="DL17" s="666"/>
      <c r="DM17" s="666"/>
      <c r="DN17" s="666"/>
      <c r="DO17" s="666"/>
      <c r="DP17" s="667"/>
      <c r="DQ17" s="671">
        <v>808919</v>
      </c>
      <c r="DR17" s="666"/>
      <c r="DS17" s="666"/>
      <c r="DT17" s="666"/>
      <c r="DU17" s="666"/>
      <c r="DV17" s="666"/>
      <c r="DW17" s="666"/>
      <c r="DX17" s="666"/>
      <c r="DY17" s="666"/>
      <c r="DZ17" s="666"/>
      <c r="EA17" s="666"/>
      <c r="EB17" s="666"/>
      <c r="EC17" s="706"/>
    </row>
    <row r="18" spans="2:133" ht="11.25" customHeight="1">
      <c r="B18" s="662" t="s">
        <v>267</v>
      </c>
      <c r="C18" s="663"/>
      <c r="D18" s="663"/>
      <c r="E18" s="663"/>
      <c r="F18" s="663"/>
      <c r="G18" s="663"/>
      <c r="H18" s="663"/>
      <c r="I18" s="663"/>
      <c r="J18" s="663"/>
      <c r="K18" s="663"/>
      <c r="L18" s="663"/>
      <c r="M18" s="663"/>
      <c r="N18" s="663"/>
      <c r="O18" s="663"/>
      <c r="P18" s="663"/>
      <c r="Q18" s="664"/>
      <c r="R18" s="665">
        <v>50535</v>
      </c>
      <c r="S18" s="666"/>
      <c r="T18" s="666"/>
      <c r="U18" s="666"/>
      <c r="V18" s="666"/>
      <c r="W18" s="666"/>
      <c r="X18" s="666"/>
      <c r="Y18" s="667"/>
      <c r="Z18" s="692">
        <v>0.3</v>
      </c>
      <c r="AA18" s="692"/>
      <c r="AB18" s="692"/>
      <c r="AC18" s="692"/>
      <c r="AD18" s="693">
        <v>50535</v>
      </c>
      <c r="AE18" s="693"/>
      <c r="AF18" s="693"/>
      <c r="AG18" s="693"/>
      <c r="AH18" s="693"/>
      <c r="AI18" s="693"/>
      <c r="AJ18" s="693"/>
      <c r="AK18" s="693"/>
      <c r="AL18" s="668">
        <v>0.9</v>
      </c>
      <c r="AM18" s="669"/>
      <c r="AN18" s="669"/>
      <c r="AO18" s="694"/>
      <c r="AP18" s="662" t="s">
        <v>268</v>
      </c>
      <c r="AQ18" s="663"/>
      <c r="AR18" s="663"/>
      <c r="AS18" s="663"/>
      <c r="AT18" s="663"/>
      <c r="AU18" s="663"/>
      <c r="AV18" s="663"/>
      <c r="AW18" s="663"/>
      <c r="AX18" s="663"/>
      <c r="AY18" s="663"/>
      <c r="AZ18" s="663"/>
      <c r="BA18" s="663"/>
      <c r="BB18" s="663"/>
      <c r="BC18" s="663"/>
      <c r="BD18" s="663"/>
      <c r="BE18" s="663"/>
      <c r="BF18" s="664"/>
      <c r="BG18" s="665" t="s">
        <v>137</v>
      </c>
      <c r="BH18" s="666"/>
      <c r="BI18" s="666"/>
      <c r="BJ18" s="666"/>
      <c r="BK18" s="666"/>
      <c r="BL18" s="666"/>
      <c r="BM18" s="666"/>
      <c r="BN18" s="667"/>
      <c r="BO18" s="692" t="s">
        <v>232</v>
      </c>
      <c r="BP18" s="692"/>
      <c r="BQ18" s="692"/>
      <c r="BR18" s="692"/>
      <c r="BS18" s="693" t="s">
        <v>226</v>
      </c>
      <c r="BT18" s="693"/>
      <c r="BU18" s="693"/>
      <c r="BV18" s="693"/>
      <c r="BW18" s="693"/>
      <c r="BX18" s="693"/>
      <c r="BY18" s="693"/>
      <c r="BZ18" s="693"/>
      <c r="CA18" s="693"/>
      <c r="CB18" s="760"/>
      <c r="CD18" s="707" t="s">
        <v>269</v>
      </c>
      <c r="CE18" s="704"/>
      <c r="CF18" s="704"/>
      <c r="CG18" s="704"/>
      <c r="CH18" s="704"/>
      <c r="CI18" s="704"/>
      <c r="CJ18" s="704"/>
      <c r="CK18" s="704"/>
      <c r="CL18" s="704"/>
      <c r="CM18" s="704"/>
      <c r="CN18" s="704"/>
      <c r="CO18" s="704"/>
      <c r="CP18" s="704"/>
      <c r="CQ18" s="705"/>
      <c r="CR18" s="665" t="s">
        <v>226</v>
      </c>
      <c r="CS18" s="666"/>
      <c r="CT18" s="666"/>
      <c r="CU18" s="666"/>
      <c r="CV18" s="666"/>
      <c r="CW18" s="666"/>
      <c r="CX18" s="666"/>
      <c r="CY18" s="667"/>
      <c r="CZ18" s="692" t="s">
        <v>232</v>
      </c>
      <c r="DA18" s="692"/>
      <c r="DB18" s="692"/>
      <c r="DC18" s="692"/>
      <c r="DD18" s="671" t="s">
        <v>226</v>
      </c>
      <c r="DE18" s="666"/>
      <c r="DF18" s="666"/>
      <c r="DG18" s="666"/>
      <c r="DH18" s="666"/>
      <c r="DI18" s="666"/>
      <c r="DJ18" s="666"/>
      <c r="DK18" s="666"/>
      <c r="DL18" s="666"/>
      <c r="DM18" s="666"/>
      <c r="DN18" s="666"/>
      <c r="DO18" s="666"/>
      <c r="DP18" s="667"/>
      <c r="DQ18" s="671" t="s">
        <v>226</v>
      </c>
      <c r="DR18" s="666"/>
      <c r="DS18" s="666"/>
      <c r="DT18" s="666"/>
      <c r="DU18" s="666"/>
      <c r="DV18" s="666"/>
      <c r="DW18" s="666"/>
      <c r="DX18" s="666"/>
      <c r="DY18" s="666"/>
      <c r="DZ18" s="666"/>
      <c r="EA18" s="666"/>
      <c r="EB18" s="666"/>
      <c r="EC18" s="706"/>
    </row>
    <row r="19" spans="2:133" ht="11.25" customHeight="1">
      <c r="B19" s="662" t="s">
        <v>270</v>
      </c>
      <c r="C19" s="663"/>
      <c r="D19" s="663"/>
      <c r="E19" s="663"/>
      <c r="F19" s="663"/>
      <c r="G19" s="663"/>
      <c r="H19" s="663"/>
      <c r="I19" s="663"/>
      <c r="J19" s="663"/>
      <c r="K19" s="663"/>
      <c r="L19" s="663"/>
      <c r="M19" s="663"/>
      <c r="N19" s="663"/>
      <c r="O19" s="663"/>
      <c r="P19" s="663"/>
      <c r="Q19" s="664"/>
      <c r="R19" s="665">
        <v>4496</v>
      </c>
      <c r="S19" s="666"/>
      <c r="T19" s="666"/>
      <c r="U19" s="666"/>
      <c r="V19" s="666"/>
      <c r="W19" s="666"/>
      <c r="X19" s="666"/>
      <c r="Y19" s="667"/>
      <c r="Z19" s="692">
        <v>0</v>
      </c>
      <c r="AA19" s="692"/>
      <c r="AB19" s="692"/>
      <c r="AC19" s="692"/>
      <c r="AD19" s="693">
        <v>4496</v>
      </c>
      <c r="AE19" s="693"/>
      <c r="AF19" s="693"/>
      <c r="AG19" s="693"/>
      <c r="AH19" s="693"/>
      <c r="AI19" s="693"/>
      <c r="AJ19" s="693"/>
      <c r="AK19" s="693"/>
      <c r="AL19" s="668">
        <v>0.1</v>
      </c>
      <c r="AM19" s="669"/>
      <c r="AN19" s="669"/>
      <c r="AO19" s="694"/>
      <c r="AP19" s="662" t="s">
        <v>271</v>
      </c>
      <c r="AQ19" s="663"/>
      <c r="AR19" s="663"/>
      <c r="AS19" s="663"/>
      <c r="AT19" s="663"/>
      <c r="AU19" s="663"/>
      <c r="AV19" s="663"/>
      <c r="AW19" s="663"/>
      <c r="AX19" s="663"/>
      <c r="AY19" s="663"/>
      <c r="AZ19" s="663"/>
      <c r="BA19" s="663"/>
      <c r="BB19" s="663"/>
      <c r="BC19" s="663"/>
      <c r="BD19" s="663"/>
      <c r="BE19" s="663"/>
      <c r="BF19" s="664"/>
      <c r="BG19" s="665" t="s">
        <v>232</v>
      </c>
      <c r="BH19" s="666"/>
      <c r="BI19" s="666"/>
      <c r="BJ19" s="666"/>
      <c r="BK19" s="666"/>
      <c r="BL19" s="666"/>
      <c r="BM19" s="666"/>
      <c r="BN19" s="667"/>
      <c r="BO19" s="692" t="s">
        <v>226</v>
      </c>
      <c r="BP19" s="692"/>
      <c r="BQ19" s="692"/>
      <c r="BR19" s="692"/>
      <c r="BS19" s="693" t="s">
        <v>226</v>
      </c>
      <c r="BT19" s="693"/>
      <c r="BU19" s="693"/>
      <c r="BV19" s="693"/>
      <c r="BW19" s="693"/>
      <c r="BX19" s="693"/>
      <c r="BY19" s="693"/>
      <c r="BZ19" s="693"/>
      <c r="CA19" s="693"/>
      <c r="CB19" s="760"/>
      <c r="CD19" s="707" t="s">
        <v>272</v>
      </c>
      <c r="CE19" s="704"/>
      <c r="CF19" s="704"/>
      <c r="CG19" s="704"/>
      <c r="CH19" s="704"/>
      <c r="CI19" s="704"/>
      <c r="CJ19" s="704"/>
      <c r="CK19" s="704"/>
      <c r="CL19" s="704"/>
      <c r="CM19" s="704"/>
      <c r="CN19" s="704"/>
      <c r="CO19" s="704"/>
      <c r="CP19" s="704"/>
      <c r="CQ19" s="705"/>
      <c r="CR19" s="665" t="s">
        <v>232</v>
      </c>
      <c r="CS19" s="666"/>
      <c r="CT19" s="666"/>
      <c r="CU19" s="666"/>
      <c r="CV19" s="666"/>
      <c r="CW19" s="666"/>
      <c r="CX19" s="666"/>
      <c r="CY19" s="667"/>
      <c r="CZ19" s="692" t="s">
        <v>226</v>
      </c>
      <c r="DA19" s="692"/>
      <c r="DB19" s="692"/>
      <c r="DC19" s="692"/>
      <c r="DD19" s="671" t="s">
        <v>226</v>
      </c>
      <c r="DE19" s="666"/>
      <c r="DF19" s="666"/>
      <c r="DG19" s="666"/>
      <c r="DH19" s="666"/>
      <c r="DI19" s="666"/>
      <c r="DJ19" s="666"/>
      <c r="DK19" s="666"/>
      <c r="DL19" s="666"/>
      <c r="DM19" s="666"/>
      <c r="DN19" s="666"/>
      <c r="DO19" s="666"/>
      <c r="DP19" s="667"/>
      <c r="DQ19" s="671" t="s">
        <v>226</v>
      </c>
      <c r="DR19" s="666"/>
      <c r="DS19" s="666"/>
      <c r="DT19" s="666"/>
      <c r="DU19" s="666"/>
      <c r="DV19" s="666"/>
      <c r="DW19" s="666"/>
      <c r="DX19" s="666"/>
      <c r="DY19" s="666"/>
      <c r="DZ19" s="666"/>
      <c r="EA19" s="666"/>
      <c r="EB19" s="666"/>
      <c r="EC19" s="706"/>
    </row>
    <row r="20" spans="2:133" ht="11.25" customHeight="1">
      <c r="B20" s="662" t="s">
        <v>273</v>
      </c>
      <c r="C20" s="663"/>
      <c r="D20" s="663"/>
      <c r="E20" s="663"/>
      <c r="F20" s="663"/>
      <c r="G20" s="663"/>
      <c r="H20" s="663"/>
      <c r="I20" s="663"/>
      <c r="J20" s="663"/>
      <c r="K20" s="663"/>
      <c r="L20" s="663"/>
      <c r="M20" s="663"/>
      <c r="N20" s="663"/>
      <c r="O20" s="663"/>
      <c r="P20" s="663"/>
      <c r="Q20" s="664"/>
      <c r="R20" s="665">
        <v>3240</v>
      </c>
      <c r="S20" s="666"/>
      <c r="T20" s="666"/>
      <c r="U20" s="666"/>
      <c r="V20" s="666"/>
      <c r="W20" s="666"/>
      <c r="X20" s="666"/>
      <c r="Y20" s="667"/>
      <c r="Z20" s="692">
        <v>0</v>
      </c>
      <c r="AA20" s="692"/>
      <c r="AB20" s="692"/>
      <c r="AC20" s="692"/>
      <c r="AD20" s="693">
        <v>3240</v>
      </c>
      <c r="AE20" s="693"/>
      <c r="AF20" s="693"/>
      <c r="AG20" s="693"/>
      <c r="AH20" s="693"/>
      <c r="AI20" s="693"/>
      <c r="AJ20" s="693"/>
      <c r="AK20" s="693"/>
      <c r="AL20" s="668">
        <v>0.1</v>
      </c>
      <c r="AM20" s="669"/>
      <c r="AN20" s="669"/>
      <c r="AO20" s="694"/>
      <c r="AP20" s="662" t="s">
        <v>274</v>
      </c>
      <c r="AQ20" s="663"/>
      <c r="AR20" s="663"/>
      <c r="AS20" s="663"/>
      <c r="AT20" s="663"/>
      <c r="AU20" s="663"/>
      <c r="AV20" s="663"/>
      <c r="AW20" s="663"/>
      <c r="AX20" s="663"/>
      <c r="AY20" s="663"/>
      <c r="AZ20" s="663"/>
      <c r="BA20" s="663"/>
      <c r="BB20" s="663"/>
      <c r="BC20" s="663"/>
      <c r="BD20" s="663"/>
      <c r="BE20" s="663"/>
      <c r="BF20" s="664"/>
      <c r="BG20" s="665" t="s">
        <v>226</v>
      </c>
      <c r="BH20" s="666"/>
      <c r="BI20" s="666"/>
      <c r="BJ20" s="666"/>
      <c r="BK20" s="666"/>
      <c r="BL20" s="666"/>
      <c r="BM20" s="666"/>
      <c r="BN20" s="667"/>
      <c r="BO20" s="692" t="s">
        <v>226</v>
      </c>
      <c r="BP20" s="692"/>
      <c r="BQ20" s="692"/>
      <c r="BR20" s="692"/>
      <c r="BS20" s="693" t="s">
        <v>232</v>
      </c>
      <c r="BT20" s="693"/>
      <c r="BU20" s="693"/>
      <c r="BV20" s="693"/>
      <c r="BW20" s="693"/>
      <c r="BX20" s="693"/>
      <c r="BY20" s="693"/>
      <c r="BZ20" s="693"/>
      <c r="CA20" s="693"/>
      <c r="CB20" s="760"/>
      <c r="CD20" s="707" t="s">
        <v>275</v>
      </c>
      <c r="CE20" s="704"/>
      <c r="CF20" s="704"/>
      <c r="CG20" s="704"/>
      <c r="CH20" s="704"/>
      <c r="CI20" s="704"/>
      <c r="CJ20" s="704"/>
      <c r="CK20" s="704"/>
      <c r="CL20" s="704"/>
      <c r="CM20" s="704"/>
      <c r="CN20" s="704"/>
      <c r="CO20" s="704"/>
      <c r="CP20" s="704"/>
      <c r="CQ20" s="705"/>
      <c r="CR20" s="665">
        <v>15404154</v>
      </c>
      <c r="CS20" s="666"/>
      <c r="CT20" s="666"/>
      <c r="CU20" s="666"/>
      <c r="CV20" s="666"/>
      <c r="CW20" s="666"/>
      <c r="CX20" s="666"/>
      <c r="CY20" s="667"/>
      <c r="CZ20" s="692">
        <v>100</v>
      </c>
      <c r="DA20" s="692"/>
      <c r="DB20" s="692"/>
      <c r="DC20" s="692"/>
      <c r="DD20" s="671">
        <v>1388402</v>
      </c>
      <c r="DE20" s="666"/>
      <c r="DF20" s="666"/>
      <c r="DG20" s="666"/>
      <c r="DH20" s="666"/>
      <c r="DI20" s="666"/>
      <c r="DJ20" s="666"/>
      <c r="DK20" s="666"/>
      <c r="DL20" s="666"/>
      <c r="DM20" s="666"/>
      <c r="DN20" s="666"/>
      <c r="DO20" s="666"/>
      <c r="DP20" s="667"/>
      <c r="DQ20" s="671">
        <v>7753796</v>
      </c>
      <c r="DR20" s="666"/>
      <c r="DS20" s="666"/>
      <c r="DT20" s="666"/>
      <c r="DU20" s="666"/>
      <c r="DV20" s="666"/>
      <c r="DW20" s="666"/>
      <c r="DX20" s="666"/>
      <c r="DY20" s="666"/>
      <c r="DZ20" s="666"/>
      <c r="EA20" s="666"/>
      <c r="EB20" s="666"/>
      <c r="EC20" s="706"/>
    </row>
    <row r="21" spans="2:133" ht="11.25" customHeight="1">
      <c r="B21" s="662" t="s">
        <v>276</v>
      </c>
      <c r="C21" s="663"/>
      <c r="D21" s="663"/>
      <c r="E21" s="663"/>
      <c r="F21" s="663"/>
      <c r="G21" s="663"/>
      <c r="H21" s="663"/>
      <c r="I21" s="663"/>
      <c r="J21" s="663"/>
      <c r="K21" s="663"/>
      <c r="L21" s="663"/>
      <c r="M21" s="663"/>
      <c r="N21" s="663"/>
      <c r="O21" s="663"/>
      <c r="P21" s="663"/>
      <c r="Q21" s="664"/>
      <c r="R21" s="665">
        <v>729</v>
      </c>
      <c r="S21" s="666"/>
      <c r="T21" s="666"/>
      <c r="U21" s="666"/>
      <c r="V21" s="666"/>
      <c r="W21" s="666"/>
      <c r="X21" s="666"/>
      <c r="Y21" s="667"/>
      <c r="Z21" s="692">
        <v>0</v>
      </c>
      <c r="AA21" s="692"/>
      <c r="AB21" s="692"/>
      <c r="AC21" s="692"/>
      <c r="AD21" s="693">
        <v>729</v>
      </c>
      <c r="AE21" s="693"/>
      <c r="AF21" s="693"/>
      <c r="AG21" s="693"/>
      <c r="AH21" s="693"/>
      <c r="AI21" s="693"/>
      <c r="AJ21" s="693"/>
      <c r="AK21" s="693"/>
      <c r="AL21" s="668">
        <v>0</v>
      </c>
      <c r="AM21" s="669"/>
      <c r="AN21" s="669"/>
      <c r="AO21" s="694"/>
      <c r="AP21" s="757" t="s">
        <v>277</v>
      </c>
      <c r="AQ21" s="765"/>
      <c r="AR21" s="765"/>
      <c r="AS21" s="765"/>
      <c r="AT21" s="765"/>
      <c r="AU21" s="765"/>
      <c r="AV21" s="765"/>
      <c r="AW21" s="765"/>
      <c r="AX21" s="765"/>
      <c r="AY21" s="765"/>
      <c r="AZ21" s="765"/>
      <c r="BA21" s="765"/>
      <c r="BB21" s="765"/>
      <c r="BC21" s="765"/>
      <c r="BD21" s="765"/>
      <c r="BE21" s="765"/>
      <c r="BF21" s="759"/>
      <c r="BG21" s="665" t="s">
        <v>137</v>
      </c>
      <c r="BH21" s="666"/>
      <c r="BI21" s="666"/>
      <c r="BJ21" s="666"/>
      <c r="BK21" s="666"/>
      <c r="BL21" s="666"/>
      <c r="BM21" s="666"/>
      <c r="BN21" s="667"/>
      <c r="BO21" s="692" t="s">
        <v>232</v>
      </c>
      <c r="BP21" s="692"/>
      <c r="BQ21" s="692"/>
      <c r="BR21" s="692"/>
      <c r="BS21" s="693" t="s">
        <v>232</v>
      </c>
      <c r="BT21" s="693"/>
      <c r="BU21" s="693"/>
      <c r="BV21" s="693"/>
      <c r="BW21" s="693"/>
      <c r="BX21" s="693"/>
      <c r="BY21" s="693"/>
      <c r="BZ21" s="693"/>
      <c r="CA21" s="693"/>
      <c r="CB21" s="760"/>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c r="B22" s="728" t="s">
        <v>278</v>
      </c>
      <c r="C22" s="729"/>
      <c r="D22" s="729"/>
      <c r="E22" s="729"/>
      <c r="F22" s="729"/>
      <c r="G22" s="729"/>
      <c r="H22" s="729"/>
      <c r="I22" s="729"/>
      <c r="J22" s="729"/>
      <c r="K22" s="729"/>
      <c r="L22" s="729"/>
      <c r="M22" s="729"/>
      <c r="N22" s="729"/>
      <c r="O22" s="729"/>
      <c r="P22" s="729"/>
      <c r="Q22" s="730"/>
      <c r="R22" s="665">
        <v>42070</v>
      </c>
      <c r="S22" s="666"/>
      <c r="T22" s="666"/>
      <c r="U22" s="666"/>
      <c r="V22" s="666"/>
      <c r="W22" s="666"/>
      <c r="X22" s="666"/>
      <c r="Y22" s="667"/>
      <c r="Z22" s="692">
        <v>0.3</v>
      </c>
      <c r="AA22" s="692"/>
      <c r="AB22" s="692"/>
      <c r="AC22" s="692"/>
      <c r="AD22" s="693" t="s">
        <v>137</v>
      </c>
      <c r="AE22" s="693"/>
      <c r="AF22" s="693"/>
      <c r="AG22" s="693"/>
      <c r="AH22" s="693"/>
      <c r="AI22" s="693"/>
      <c r="AJ22" s="693"/>
      <c r="AK22" s="693"/>
      <c r="AL22" s="668" t="s">
        <v>226</v>
      </c>
      <c r="AM22" s="669"/>
      <c r="AN22" s="669"/>
      <c r="AO22" s="694"/>
      <c r="AP22" s="757" t="s">
        <v>279</v>
      </c>
      <c r="AQ22" s="765"/>
      <c r="AR22" s="765"/>
      <c r="AS22" s="765"/>
      <c r="AT22" s="765"/>
      <c r="AU22" s="765"/>
      <c r="AV22" s="765"/>
      <c r="AW22" s="765"/>
      <c r="AX22" s="765"/>
      <c r="AY22" s="765"/>
      <c r="AZ22" s="765"/>
      <c r="BA22" s="765"/>
      <c r="BB22" s="765"/>
      <c r="BC22" s="765"/>
      <c r="BD22" s="765"/>
      <c r="BE22" s="765"/>
      <c r="BF22" s="759"/>
      <c r="BG22" s="665" t="s">
        <v>226</v>
      </c>
      <c r="BH22" s="666"/>
      <c r="BI22" s="666"/>
      <c r="BJ22" s="666"/>
      <c r="BK22" s="666"/>
      <c r="BL22" s="666"/>
      <c r="BM22" s="666"/>
      <c r="BN22" s="667"/>
      <c r="BO22" s="692" t="s">
        <v>226</v>
      </c>
      <c r="BP22" s="692"/>
      <c r="BQ22" s="692"/>
      <c r="BR22" s="692"/>
      <c r="BS22" s="693" t="s">
        <v>226</v>
      </c>
      <c r="BT22" s="693"/>
      <c r="BU22" s="693"/>
      <c r="BV22" s="693"/>
      <c r="BW22" s="693"/>
      <c r="BX22" s="693"/>
      <c r="BY22" s="693"/>
      <c r="BZ22" s="693"/>
      <c r="CA22" s="693"/>
      <c r="CB22" s="760"/>
      <c r="CD22" s="767" t="s">
        <v>280</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62" t="s">
        <v>281</v>
      </c>
      <c r="C23" s="663"/>
      <c r="D23" s="663"/>
      <c r="E23" s="663"/>
      <c r="F23" s="663"/>
      <c r="G23" s="663"/>
      <c r="H23" s="663"/>
      <c r="I23" s="663"/>
      <c r="J23" s="663"/>
      <c r="K23" s="663"/>
      <c r="L23" s="663"/>
      <c r="M23" s="663"/>
      <c r="N23" s="663"/>
      <c r="O23" s="663"/>
      <c r="P23" s="663"/>
      <c r="Q23" s="664"/>
      <c r="R23" s="665">
        <v>4933044</v>
      </c>
      <c r="S23" s="666"/>
      <c r="T23" s="666"/>
      <c r="U23" s="666"/>
      <c r="V23" s="666"/>
      <c r="W23" s="666"/>
      <c r="X23" s="666"/>
      <c r="Y23" s="667"/>
      <c r="Z23" s="692">
        <v>30.6</v>
      </c>
      <c r="AA23" s="692"/>
      <c r="AB23" s="692"/>
      <c r="AC23" s="692"/>
      <c r="AD23" s="693">
        <v>3565278</v>
      </c>
      <c r="AE23" s="693"/>
      <c r="AF23" s="693"/>
      <c r="AG23" s="693"/>
      <c r="AH23" s="693"/>
      <c r="AI23" s="693"/>
      <c r="AJ23" s="693"/>
      <c r="AK23" s="693"/>
      <c r="AL23" s="668">
        <v>66.3</v>
      </c>
      <c r="AM23" s="669"/>
      <c r="AN23" s="669"/>
      <c r="AO23" s="694"/>
      <c r="AP23" s="757" t="s">
        <v>282</v>
      </c>
      <c r="AQ23" s="765"/>
      <c r="AR23" s="765"/>
      <c r="AS23" s="765"/>
      <c r="AT23" s="765"/>
      <c r="AU23" s="765"/>
      <c r="AV23" s="765"/>
      <c r="AW23" s="765"/>
      <c r="AX23" s="765"/>
      <c r="AY23" s="765"/>
      <c r="AZ23" s="765"/>
      <c r="BA23" s="765"/>
      <c r="BB23" s="765"/>
      <c r="BC23" s="765"/>
      <c r="BD23" s="765"/>
      <c r="BE23" s="765"/>
      <c r="BF23" s="759"/>
      <c r="BG23" s="665" t="s">
        <v>232</v>
      </c>
      <c r="BH23" s="666"/>
      <c r="BI23" s="666"/>
      <c r="BJ23" s="666"/>
      <c r="BK23" s="666"/>
      <c r="BL23" s="666"/>
      <c r="BM23" s="666"/>
      <c r="BN23" s="667"/>
      <c r="BO23" s="692" t="s">
        <v>232</v>
      </c>
      <c r="BP23" s="692"/>
      <c r="BQ23" s="692"/>
      <c r="BR23" s="692"/>
      <c r="BS23" s="693" t="s">
        <v>226</v>
      </c>
      <c r="BT23" s="693"/>
      <c r="BU23" s="693"/>
      <c r="BV23" s="693"/>
      <c r="BW23" s="693"/>
      <c r="BX23" s="693"/>
      <c r="BY23" s="693"/>
      <c r="BZ23" s="693"/>
      <c r="CA23" s="693"/>
      <c r="CB23" s="760"/>
      <c r="CD23" s="767" t="s">
        <v>220</v>
      </c>
      <c r="CE23" s="768"/>
      <c r="CF23" s="768"/>
      <c r="CG23" s="768"/>
      <c r="CH23" s="768"/>
      <c r="CI23" s="768"/>
      <c r="CJ23" s="768"/>
      <c r="CK23" s="768"/>
      <c r="CL23" s="768"/>
      <c r="CM23" s="768"/>
      <c r="CN23" s="768"/>
      <c r="CO23" s="768"/>
      <c r="CP23" s="768"/>
      <c r="CQ23" s="769"/>
      <c r="CR23" s="767" t="s">
        <v>283</v>
      </c>
      <c r="CS23" s="768"/>
      <c r="CT23" s="768"/>
      <c r="CU23" s="768"/>
      <c r="CV23" s="768"/>
      <c r="CW23" s="768"/>
      <c r="CX23" s="768"/>
      <c r="CY23" s="769"/>
      <c r="CZ23" s="767" t="s">
        <v>284</v>
      </c>
      <c r="DA23" s="768"/>
      <c r="DB23" s="768"/>
      <c r="DC23" s="769"/>
      <c r="DD23" s="767" t="s">
        <v>285</v>
      </c>
      <c r="DE23" s="768"/>
      <c r="DF23" s="768"/>
      <c r="DG23" s="768"/>
      <c r="DH23" s="768"/>
      <c r="DI23" s="768"/>
      <c r="DJ23" s="768"/>
      <c r="DK23" s="769"/>
      <c r="DL23" s="776" t="s">
        <v>286</v>
      </c>
      <c r="DM23" s="777"/>
      <c r="DN23" s="777"/>
      <c r="DO23" s="777"/>
      <c r="DP23" s="777"/>
      <c r="DQ23" s="777"/>
      <c r="DR23" s="777"/>
      <c r="DS23" s="777"/>
      <c r="DT23" s="777"/>
      <c r="DU23" s="777"/>
      <c r="DV23" s="778"/>
      <c r="DW23" s="767" t="s">
        <v>287</v>
      </c>
      <c r="DX23" s="768"/>
      <c r="DY23" s="768"/>
      <c r="DZ23" s="768"/>
      <c r="EA23" s="768"/>
      <c r="EB23" s="768"/>
      <c r="EC23" s="769"/>
    </row>
    <row r="24" spans="2:133" ht="11.25" customHeight="1">
      <c r="B24" s="662" t="s">
        <v>288</v>
      </c>
      <c r="C24" s="663"/>
      <c r="D24" s="663"/>
      <c r="E24" s="663"/>
      <c r="F24" s="663"/>
      <c r="G24" s="663"/>
      <c r="H24" s="663"/>
      <c r="I24" s="663"/>
      <c r="J24" s="663"/>
      <c r="K24" s="663"/>
      <c r="L24" s="663"/>
      <c r="M24" s="663"/>
      <c r="N24" s="663"/>
      <c r="O24" s="663"/>
      <c r="P24" s="663"/>
      <c r="Q24" s="664"/>
      <c r="R24" s="665">
        <v>3565278</v>
      </c>
      <c r="S24" s="666"/>
      <c r="T24" s="666"/>
      <c r="U24" s="666"/>
      <c r="V24" s="666"/>
      <c r="W24" s="666"/>
      <c r="X24" s="666"/>
      <c r="Y24" s="667"/>
      <c r="Z24" s="692">
        <v>22.1</v>
      </c>
      <c r="AA24" s="692"/>
      <c r="AB24" s="692"/>
      <c r="AC24" s="692"/>
      <c r="AD24" s="693">
        <v>3565278</v>
      </c>
      <c r="AE24" s="693"/>
      <c r="AF24" s="693"/>
      <c r="AG24" s="693"/>
      <c r="AH24" s="693"/>
      <c r="AI24" s="693"/>
      <c r="AJ24" s="693"/>
      <c r="AK24" s="693"/>
      <c r="AL24" s="668">
        <v>66.3</v>
      </c>
      <c r="AM24" s="669"/>
      <c r="AN24" s="669"/>
      <c r="AO24" s="694"/>
      <c r="AP24" s="757" t="s">
        <v>289</v>
      </c>
      <c r="AQ24" s="765"/>
      <c r="AR24" s="765"/>
      <c r="AS24" s="765"/>
      <c r="AT24" s="765"/>
      <c r="AU24" s="765"/>
      <c r="AV24" s="765"/>
      <c r="AW24" s="765"/>
      <c r="AX24" s="765"/>
      <c r="AY24" s="765"/>
      <c r="AZ24" s="765"/>
      <c r="BA24" s="765"/>
      <c r="BB24" s="765"/>
      <c r="BC24" s="765"/>
      <c r="BD24" s="765"/>
      <c r="BE24" s="765"/>
      <c r="BF24" s="759"/>
      <c r="BG24" s="665" t="s">
        <v>226</v>
      </c>
      <c r="BH24" s="666"/>
      <c r="BI24" s="666"/>
      <c r="BJ24" s="666"/>
      <c r="BK24" s="666"/>
      <c r="BL24" s="666"/>
      <c r="BM24" s="666"/>
      <c r="BN24" s="667"/>
      <c r="BO24" s="692" t="s">
        <v>137</v>
      </c>
      <c r="BP24" s="692"/>
      <c r="BQ24" s="692"/>
      <c r="BR24" s="692"/>
      <c r="BS24" s="693" t="s">
        <v>137</v>
      </c>
      <c r="BT24" s="693"/>
      <c r="BU24" s="693"/>
      <c r="BV24" s="693"/>
      <c r="BW24" s="693"/>
      <c r="BX24" s="693"/>
      <c r="BY24" s="693"/>
      <c r="BZ24" s="693"/>
      <c r="CA24" s="693"/>
      <c r="CB24" s="760"/>
      <c r="CD24" s="721" t="s">
        <v>290</v>
      </c>
      <c r="CE24" s="722"/>
      <c r="CF24" s="722"/>
      <c r="CG24" s="722"/>
      <c r="CH24" s="722"/>
      <c r="CI24" s="722"/>
      <c r="CJ24" s="722"/>
      <c r="CK24" s="722"/>
      <c r="CL24" s="722"/>
      <c r="CM24" s="722"/>
      <c r="CN24" s="722"/>
      <c r="CO24" s="722"/>
      <c r="CP24" s="722"/>
      <c r="CQ24" s="723"/>
      <c r="CR24" s="718">
        <v>3113199</v>
      </c>
      <c r="CS24" s="719"/>
      <c r="CT24" s="719"/>
      <c r="CU24" s="719"/>
      <c r="CV24" s="719"/>
      <c r="CW24" s="719"/>
      <c r="CX24" s="719"/>
      <c r="CY24" s="762"/>
      <c r="CZ24" s="763">
        <v>20.2</v>
      </c>
      <c r="DA24" s="737"/>
      <c r="DB24" s="737"/>
      <c r="DC24" s="766"/>
      <c r="DD24" s="761">
        <v>2298764</v>
      </c>
      <c r="DE24" s="719"/>
      <c r="DF24" s="719"/>
      <c r="DG24" s="719"/>
      <c r="DH24" s="719"/>
      <c r="DI24" s="719"/>
      <c r="DJ24" s="719"/>
      <c r="DK24" s="762"/>
      <c r="DL24" s="761">
        <v>2220881</v>
      </c>
      <c r="DM24" s="719"/>
      <c r="DN24" s="719"/>
      <c r="DO24" s="719"/>
      <c r="DP24" s="719"/>
      <c r="DQ24" s="719"/>
      <c r="DR24" s="719"/>
      <c r="DS24" s="719"/>
      <c r="DT24" s="719"/>
      <c r="DU24" s="719"/>
      <c r="DV24" s="762"/>
      <c r="DW24" s="763">
        <v>39.799999999999997</v>
      </c>
      <c r="DX24" s="737"/>
      <c r="DY24" s="737"/>
      <c r="DZ24" s="737"/>
      <c r="EA24" s="737"/>
      <c r="EB24" s="737"/>
      <c r="EC24" s="764"/>
    </row>
    <row r="25" spans="2:133" ht="11.25" customHeight="1">
      <c r="B25" s="662" t="s">
        <v>291</v>
      </c>
      <c r="C25" s="663"/>
      <c r="D25" s="663"/>
      <c r="E25" s="663"/>
      <c r="F25" s="663"/>
      <c r="G25" s="663"/>
      <c r="H25" s="663"/>
      <c r="I25" s="663"/>
      <c r="J25" s="663"/>
      <c r="K25" s="663"/>
      <c r="L25" s="663"/>
      <c r="M25" s="663"/>
      <c r="N25" s="663"/>
      <c r="O25" s="663"/>
      <c r="P25" s="663"/>
      <c r="Q25" s="664"/>
      <c r="R25" s="665">
        <v>1341613</v>
      </c>
      <c r="S25" s="666"/>
      <c r="T25" s="666"/>
      <c r="U25" s="666"/>
      <c r="V25" s="666"/>
      <c r="W25" s="666"/>
      <c r="X25" s="666"/>
      <c r="Y25" s="667"/>
      <c r="Z25" s="692">
        <v>8.3000000000000007</v>
      </c>
      <c r="AA25" s="692"/>
      <c r="AB25" s="692"/>
      <c r="AC25" s="692"/>
      <c r="AD25" s="693" t="s">
        <v>226</v>
      </c>
      <c r="AE25" s="693"/>
      <c r="AF25" s="693"/>
      <c r="AG25" s="693"/>
      <c r="AH25" s="693"/>
      <c r="AI25" s="693"/>
      <c r="AJ25" s="693"/>
      <c r="AK25" s="693"/>
      <c r="AL25" s="668" t="s">
        <v>232</v>
      </c>
      <c r="AM25" s="669"/>
      <c r="AN25" s="669"/>
      <c r="AO25" s="694"/>
      <c r="AP25" s="757" t="s">
        <v>292</v>
      </c>
      <c r="AQ25" s="765"/>
      <c r="AR25" s="765"/>
      <c r="AS25" s="765"/>
      <c r="AT25" s="765"/>
      <c r="AU25" s="765"/>
      <c r="AV25" s="765"/>
      <c r="AW25" s="765"/>
      <c r="AX25" s="765"/>
      <c r="AY25" s="765"/>
      <c r="AZ25" s="765"/>
      <c r="BA25" s="765"/>
      <c r="BB25" s="765"/>
      <c r="BC25" s="765"/>
      <c r="BD25" s="765"/>
      <c r="BE25" s="765"/>
      <c r="BF25" s="759"/>
      <c r="BG25" s="665" t="s">
        <v>232</v>
      </c>
      <c r="BH25" s="666"/>
      <c r="BI25" s="666"/>
      <c r="BJ25" s="666"/>
      <c r="BK25" s="666"/>
      <c r="BL25" s="666"/>
      <c r="BM25" s="666"/>
      <c r="BN25" s="667"/>
      <c r="BO25" s="692" t="s">
        <v>232</v>
      </c>
      <c r="BP25" s="692"/>
      <c r="BQ25" s="692"/>
      <c r="BR25" s="692"/>
      <c r="BS25" s="693" t="s">
        <v>226</v>
      </c>
      <c r="BT25" s="693"/>
      <c r="BU25" s="693"/>
      <c r="BV25" s="693"/>
      <c r="BW25" s="693"/>
      <c r="BX25" s="693"/>
      <c r="BY25" s="693"/>
      <c r="BZ25" s="693"/>
      <c r="CA25" s="693"/>
      <c r="CB25" s="760"/>
      <c r="CD25" s="707" t="s">
        <v>293</v>
      </c>
      <c r="CE25" s="704"/>
      <c r="CF25" s="704"/>
      <c r="CG25" s="704"/>
      <c r="CH25" s="704"/>
      <c r="CI25" s="704"/>
      <c r="CJ25" s="704"/>
      <c r="CK25" s="704"/>
      <c r="CL25" s="704"/>
      <c r="CM25" s="704"/>
      <c r="CN25" s="704"/>
      <c r="CO25" s="704"/>
      <c r="CP25" s="704"/>
      <c r="CQ25" s="705"/>
      <c r="CR25" s="665">
        <v>1381176</v>
      </c>
      <c r="CS25" s="676"/>
      <c r="CT25" s="676"/>
      <c r="CU25" s="676"/>
      <c r="CV25" s="676"/>
      <c r="CW25" s="676"/>
      <c r="CX25" s="676"/>
      <c r="CY25" s="677"/>
      <c r="CZ25" s="668">
        <v>9</v>
      </c>
      <c r="DA25" s="678"/>
      <c r="DB25" s="678"/>
      <c r="DC25" s="679"/>
      <c r="DD25" s="671">
        <v>1290100</v>
      </c>
      <c r="DE25" s="676"/>
      <c r="DF25" s="676"/>
      <c r="DG25" s="676"/>
      <c r="DH25" s="676"/>
      <c r="DI25" s="676"/>
      <c r="DJ25" s="676"/>
      <c r="DK25" s="677"/>
      <c r="DL25" s="671">
        <v>1219360</v>
      </c>
      <c r="DM25" s="676"/>
      <c r="DN25" s="676"/>
      <c r="DO25" s="676"/>
      <c r="DP25" s="676"/>
      <c r="DQ25" s="676"/>
      <c r="DR25" s="676"/>
      <c r="DS25" s="676"/>
      <c r="DT25" s="676"/>
      <c r="DU25" s="676"/>
      <c r="DV25" s="677"/>
      <c r="DW25" s="668">
        <v>21.8</v>
      </c>
      <c r="DX25" s="678"/>
      <c r="DY25" s="678"/>
      <c r="DZ25" s="678"/>
      <c r="EA25" s="678"/>
      <c r="EB25" s="678"/>
      <c r="EC25" s="699"/>
    </row>
    <row r="26" spans="2:133" ht="11.25" customHeight="1">
      <c r="B26" s="662" t="s">
        <v>294</v>
      </c>
      <c r="C26" s="663"/>
      <c r="D26" s="663"/>
      <c r="E26" s="663"/>
      <c r="F26" s="663"/>
      <c r="G26" s="663"/>
      <c r="H26" s="663"/>
      <c r="I26" s="663"/>
      <c r="J26" s="663"/>
      <c r="K26" s="663"/>
      <c r="L26" s="663"/>
      <c r="M26" s="663"/>
      <c r="N26" s="663"/>
      <c r="O26" s="663"/>
      <c r="P26" s="663"/>
      <c r="Q26" s="664"/>
      <c r="R26" s="665">
        <v>26153</v>
      </c>
      <c r="S26" s="666"/>
      <c r="T26" s="666"/>
      <c r="U26" s="666"/>
      <c r="V26" s="666"/>
      <c r="W26" s="666"/>
      <c r="X26" s="666"/>
      <c r="Y26" s="667"/>
      <c r="Z26" s="692">
        <v>0.2</v>
      </c>
      <c r="AA26" s="692"/>
      <c r="AB26" s="692"/>
      <c r="AC26" s="692"/>
      <c r="AD26" s="693" t="s">
        <v>226</v>
      </c>
      <c r="AE26" s="693"/>
      <c r="AF26" s="693"/>
      <c r="AG26" s="693"/>
      <c r="AH26" s="693"/>
      <c r="AI26" s="693"/>
      <c r="AJ26" s="693"/>
      <c r="AK26" s="693"/>
      <c r="AL26" s="668" t="s">
        <v>232</v>
      </c>
      <c r="AM26" s="669"/>
      <c r="AN26" s="669"/>
      <c r="AO26" s="694"/>
      <c r="AP26" s="757" t="s">
        <v>295</v>
      </c>
      <c r="AQ26" s="758"/>
      <c r="AR26" s="758"/>
      <c r="AS26" s="758"/>
      <c r="AT26" s="758"/>
      <c r="AU26" s="758"/>
      <c r="AV26" s="758"/>
      <c r="AW26" s="758"/>
      <c r="AX26" s="758"/>
      <c r="AY26" s="758"/>
      <c r="AZ26" s="758"/>
      <c r="BA26" s="758"/>
      <c r="BB26" s="758"/>
      <c r="BC26" s="758"/>
      <c r="BD26" s="758"/>
      <c r="BE26" s="758"/>
      <c r="BF26" s="759"/>
      <c r="BG26" s="665" t="s">
        <v>232</v>
      </c>
      <c r="BH26" s="666"/>
      <c r="BI26" s="666"/>
      <c r="BJ26" s="666"/>
      <c r="BK26" s="666"/>
      <c r="BL26" s="666"/>
      <c r="BM26" s="666"/>
      <c r="BN26" s="667"/>
      <c r="BO26" s="692" t="s">
        <v>232</v>
      </c>
      <c r="BP26" s="692"/>
      <c r="BQ26" s="692"/>
      <c r="BR26" s="692"/>
      <c r="BS26" s="693" t="s">
        <v>232</v>
      </c>
      <c r="BT26" s="693"/>
      <c r="BU26" s="693"/>
      <c r="BV26" s="693"/>
      <c r="BW26" s="693"/>
      <c r="BX26" s="693"/>
      <c r="BY26" s="693"/>
      <c r="BZ26" s="693"/>
      <c r="CA26" s="693"/>
      <c r="CB26" s="760"/>
      <c r="CD26" s="707" t="s">
        <v>296</v>
      </c>
      <c r="CE26" s="704"/>
      <c r="CF26" s="704"/>
      <c r="CG26" s="704"/>
      <c r="CH26" s="704"/>
      <c r="CI26" s="704"/>
      <c r="CJ26" s="704"/>
      <c r="CK26" s="704"/>
      <c r="CL26" s="704"/>
      <c r="CM26" s="704"/>
      <c r="CN26" s="704"/>
      <c r="CO26" s="704"/>
      <c r="CP26" s="704"/>
      <c r="CQ26" s="705"/>
      <c r="CR26" s="665">
        <v>817690</v>
      </c>
      <c r="CS26" s="666"/>
      <c r="CT26" s="666"/>
      <c r="CU26" s="666"/>
      <c r="CV26" s="666"/>
      <c r="CW26" s="666"/>
      <c r="CX26" s="666"/>
      <c r="CY26" s="667"/>
      <c r="CZ26" s="668">
        <v>5.3</v>
      </c>
      <c r="DA26" s="678"/>
      <c r="DB26" s="678"/>
      <c r="DC26" s="679"/>
      <c r="DD26" s="671">
        <v>765141</v>
      </c>
      <c r="DE26" s="666"/>
      <c r="DF26" s="666"/>
      <c r="DG26" s="666"/>
      <c r="DH26" s="666"/>
      <c r="DI26" s="666"/>
      <c r="DJ26" s="666"/>
      <c r="DK26" s="667"/>
      <c r="DL26" s="671" t="s">
        <v>137</v>
      </c>
      <c r="DM26" s="666"/>
      <c r="DN26" s="666"/>
      <c r="DO26" s="666"/>
      <c r="DP26" s="666"/>
      <c r="DQ26" s="666"/>
      <c r="DR26" s="666"/>
      <c r="DS26" s="666"/>
      <c r="DT26" s="666"/>
      <c r="DU26" s="666"/>
      <c r="DV26" s="667"/>
      <c r="DW26" s="668" t="s">
        <v>232</v>
      </c>
      <c r="DX26" s="678"/>
      <c r="DY26" s="678"/>
      <c r="DZ26" s="678"/>
      <c r="EA26" s="678"/>
      <c r="EB26" s="678"/>
      <c r="EC26" s="699"/>
    </row>
    <row r="27" spans="2:133" ht="11.25" customHeight="1">
      <c r="B27" s="662" t="s">
        <v>297</v>
      </c>
      <c r="C27" s="663"/>
      <c r="D27" s="663"/>
      <c r="E27" s="663"/>
      <c r="F27" s="663"/>
      <c r="G27" s="663"/>
      <c r="H27" s="663"/>
      <c r="I27" s="663"/>
      <c r="J27" s="663"/>
      <c r="K27" s="663"/>
      <c r="L27" s="663"/>
      <c r="M27" s="663"/>
      <c r="N27" s="663"/>
      <c r="O27" s="663"/>
      <c r="P27" s="663"/>
      <c r="Q27" s="664"/>
      <c r="R27" s="665">
        <v>6681928</v>
      </c>
      <c r="S27" s="666"/>
      <c r="T27" s="666"/>
      <c r="U27" s="666"/>
      <c r="V27" s="666"/>
      <c r="W27" s="666"/>
      <c r="X27" s="666"/>
      <c r="Y27" s="667"/>
      <c r="Z27" s="692">
        <v>41.5</v>
      </c>
      <c r="AA27" s="692"/>
      <c r="AB27" s="692"/>
      <c r="AC27" s="692"/>
      <c r="AD27" s="693">
        <v>5314162</v>
      </c>
      <c r="AE27" s="693"/>
      <c r="AF27" s="693"/>
      <c r="AG27" s="693"/>
      <c r="AH27" s="693"/>
      <c r="AI27" s="693"/>
      <c r="AJ27" s="693"/>
      <c r="AK27" s="693"/>
      <c r="AL27" s="668">
        <v>98.9</v>
      </c>
      <c r="AM27" s="669"/>
      <c r="AN27" s="669"/>
      <c r="AO27" s="694"/>
      <c r="AP27" s="662" t="s">
        <v>298</v>
      </c>
      <c r="AQ27" s="663"/>
      <c r="AR27" s="663"/>
      <c r="AS27" s="663"/>
      <c r="AT27" s="663"/>
      <c r="AU27" s="663"/>
      <c r="AV27" s="663"/>
      <c r="AW27" s="663"/>
      <c r="AX27" s="663"/>
      <c r="AY27" s="663"/>
      <c r="AZ27" s="663"/>
      <c r="BA27" s="663"/>
      <c r="BB27" s="663"/>
      <c r="BC27" s="663"/>
      <c r="BD27" s="663"/>
      <c r="BE27" s="663"/>
      <c r="BF27" s="664"/>
      <c r="BG27" s="665">
        <v>1226327</v>
      </c>
      <c r="BH27" s="666"/>
      <c r="BI27" s="666"/>
      <c r="BJ27" s="666"/>
      <c r="BK27" s="666"/>
      <c r="BL27" s="666"/>
      <c r="BM27" s="666"/>
      <c r="BN27" s="667"/>
      <c r="BO27" s="692">
        <v>100</v>
      </c>
      <c r="BP27" s="692"/>
      <c r="BQ27" s="692"/>
      <c r="BR27" s="692"/>
      <c r="BS27" s="693" t="s">
        <v>226</v>
      </c>
      <c r="BT27" s="693"/>
      <c r="BU27" s="693"/>
      <c r="BV27" s="693"/>
      <c r="BW27" s="693"/>
      <c r="BX27" s="693"/>
      <c r="BY27" s="693"/>
      <c r="BZ27" s="693"/>
      <c r="CA27" s="693"/>
      <c r="CB27" s="760"/>
      <c r="CD27" s="707" t="s">
        <v>299</v>
      </c>
      <c r="CE27" s="704"/>
      <c r="CF27" s="704"/>
      <c r="CG27" s="704"/>
      <c r="CH27" s="704"/>
      <c r="CI27" s="704"/>
      <c r="CJ27" s="704"/>
      <c r="CK27" s="704"/>
      <c r="CL27" s="704"/>
      <c r="CM27" s="704"/>
      <c r="CN27" s="704"/>
      <c r="CO27" s="704"/>
      <c r="CP27" s="704"/>
      <c r="CQ27" s="705"/>
      <c r="CR27" s="665">
        <v>911702</v>
      </c>
      <c r="CS27" s="676"/>
      <c r="CT27" s="676"/>
      <c r="CU27" s="676"/>
      <c r="CV27" s="676"/>
      <c r="CW27" s="676"/>
      <c r="CX27" s="676"/>
      <c r="CY27" s="677"/>
      <c r="CZ27" s="668">
        <v>5.9</v>
      </c>
      <c r="DA27" s="678"/>
      <c r="DB27" s="678"/>
      <c r="DC27" s="679"/>
      <c r="DD27" s="671">
        <v>199745</v>
      </c>
      <c r="DE27" s="676"/>
      <c r="DF27" s="676"/>
      <c r="DG27" s="676"/>
      <c r="DH27" s="676"/>
      <c r="DI27" s="676"/>
      <c r="DJ27" s="676"/>
      <c r="DK27" s="677"/>
      <c r="DL27" s="671">
        <v>192602</v>
      </c>
      <c r="DM27" s="676"/>
      <c r="DN27" s="676"/>
      <c r="DO27" s="676"/>
      <c r="DP27" s="676"/>
      <c r="DQ27" s="676"/>
      <c r="DR27" s="676"/>
      <c r="DS27" s="676"/>
      <c r="DT27" s="676"/>
      <c r="DU27" s="676"/>
      <c r="DV27" s="677"/>
      <c r="DW27" s="668">
        <v>3.4</v>
      </c>
      <c r="DX27" s="678"/>
      <c r="DY27" s="678"/>
      <c r="DZ27" s="678"/>
      <c r="EA27" s="678"/>
      <c r="EB27" s="678"/>
      <c r="EC27" s="699"/>
    </row>
    <row r="28" spans="2:133" ht="11.25" customHeight="1">
      <c r="B28" s="662" t="s">
        <v>300</v>
      </c>
      <c r="C28" s="663"/>
      <c r="D28" s="663"/>
      <c r="E28" s="663"/>
      <c r="F28" s="663"/>
      <c r="G28" s="663"/>
      <c r="H28" s="663"/>
      <c r="I28" s="663"/>
      <c r="J28" s="663"/>
      <c r="K28" s="663"/>
      <c r="L28" s="663"/>
      <c r="M28" s="663"/>
      <c r="N28" s="663"/>
      <c r="O28" s="663"/>
      <c r="P28" s="663"/>
      <c r="Q28" s="664"/>
      <c r="R28" s="665">
        <v>1417</v>
      </c>
      <c r="S28" s="666"/>
      <c r="T28" s="666"/>
      <c r="U28" s="666"/>
      <c r="V28" s="666"/>
      <c r="W28" s="666"/>
      <c r="X28" s="666"/>
      <c r="Y28" s="667"/>
      <c r="Z28" s="692">
        <v>0</v>
      </c>
      <c r="AA28" s="692"/>
      <c r="AB28" s="692"/>
      <c r="AC28" s="692"/>
      <c r="AD28" s="693">
        <v>1417</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301</v>
      </c>
      <c r="CE28" s="704"/>
      <c r="CF28" s="704"/>
      <c r="CG28" s="704"/>
      <c r="CH28" s="704"/>
      <c r="CI28" s="704"/>
      <c r="CJ28" s="704"/>
      <c r="CK28" s="704"/>
      <c r="CL28" s="704"/>
      <c r="CM28" s="704"/>
      <c r="CN28" s="704"/>
      <c r="CO28" s="704"/>
      <c r="CP28" s="704"/>
      <c r="CQ28" s="705"/>
      <c r="CR28" s="665">
        <v>820321</v>
      </c>
      <c r="CS28" s="666"/>
      <c r="CT28" s="666"/>
      <c r="CU28" s="666"/>
      <c r="CV28" s="666"/>
      <c r="CW28" s="666"/>
      <c r="CX28" s="666"/>
      <c r="CY28" s="667"/>
      <c r="CZ28" s="668">
        <v>5.3</v>
      </c>
      <c r="DA28" s="678"/>
      <c r="DB28" s="678"/>
      <c r="DC28" s="679"/>
      <c r="DD28" s="671">
        <v>808919</v>
      </c>
      <c r="DE28" s="666"/>
      <c r="DF28" s="666"/>
      <c r="DG28" s="666"/>
      <c r="DH28" s="666"/>
      <c r="DI28" s="666"/>
      <c r="DJ28" s="666"/>
      <c r="DK28" s="667"/>
      <c r="DL28" s="671">
        <v>808919</v>
      </c>
      <c r="DM28" s="666"/>
      <c r="DN28" s="666"/>
      <c r="DO28" s="666"/>
      <c r="DP28" s="666"/>
      <c r="DQ28" s="666"/>
      <c r="DR28" s="666"/>
      <c r="DS28" s="666"/>
      <c r="DT28" s="666"/>
      <c r="DU28" s="666"/>
      <c r="DV28" s="667"/>
      <c r="DW28" s="668">
        <v>14.5</v>
      </c>
      <c r="DX28" s="678"/>
      <c r="DY28" s="678"/>
      <c r="DZ28" s="678"/>
      <c r="EA28" s="678"/>
      <c r="EB28" s="678"/>
      <c r="EC28" s="699"/>
    </row>
    <row r="29" spans="2:133" ht="11.25" customHeight="1">
      <c r="B29" s="662" t="s">
        <v>302</v>
      </c>
      <c r="C29" s="663"/>
      <c r="D29" s="663"/>
      <c r="E29" s="663"/>
      <c r="F29" s="663"/>
      <c r="G29" s="663"/>
      <c r="H29" s="663"/>
      <c r="I29" s="663"/>
      <c r="J29" s="663"/>
      <c r="K29" s="663"/>
      <c r="L29" s="663"/>
      <c r="M29" s="663"/>
      <c r="N29" s="663"/>
      <c r="O29" s="663"/>
      <c r="P29" s="663"/>
      <c r="Q29" s="664"/>
      <c r="R29" s="665">
        <v>18626</v>
      </c>
      <c r="S29" s="666"/>
      <c r="T29" s="666"/>
      <c r="U29" s="666"/>
      <c r="V29" s="666"/>
      <c r="W29" s="666"/>
      <c r="X29" s="666"/>
      <c r="Y29" s="667"/>
      <c r="Z29" s="692">
        <v>0.1</v>
      </c>
      <c r="AA29" s="692"/>
      <c r="AB29" s="692"/>
      <c r="AC29" s="692"/>
      <c r="AD29" s="693" t="s">
        <v>232</v>
      </c>
      <c r="AE29" s="693"/>
      <c r="AF29" s="693"/>
      <c r="AG29" s="693"/>
      <c r="AH29" s="693"/>
      <c r="AI29" s="693"/>
      <c r="AJ29" s="693"/>
      <c r="AK29" s="693"/>
      <c r="AL29" s="668" t="s">
        <v>226</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60"/>
      <c r="CD29" s="751" t="s">
        <v>303</v>
      </c>
      <c r="CE29" s="752"/>
      <c r="CF29" s="707" t="s">
        <v>304</v>
      </c>
      <c r="CG29" s="704"/>
      <c r="CH29" s="704"/>
      <c r="CI29" s="704"/>
      <c r="CJ29" s="704"/>
      <c r="CK29" s="704"/>
      <c r="CL29" s="704"/>
      <c r="CM29" s="704"/>
      <c r="CN29" s="704"/>
      <c r="CO29" s="704"/>
      <c r="CP29" s="704"/>
      <c r="CQ29" s="705"/>
      <c r="CR29" s="665">
        <v>820299</v>
      </c>
      <c r="CS29" s="676"/>
      <c r="CT29" s="676"/>
      <c r="CU29" s="676"/>
      <c r="CV29" s="676"/>
      <c r="CW29" s="676"/>
      <c r="CX29" s="676"/>
      <c r="CY29" s="677"/>
      <c r="CZ29" s="668">
        <v>5.3</v>
      </c>
      <c r="DA29" s="678"/>
      <c r="DB29" s="678"/>
      <c r="DC29" s="679"/>
      <c r="DD29" s="671">
        <v>808897</v>
      </c>
      <c r="DE29" s="676"/>
      <c r="DF29" s="676"/>
      <c r="DG29" s="676"/>
      <c r="DH29" s="676"/>
      <c r="DI29" s="676"/>
      <c r="DJ29" s="676"/>
      <c r="DK29" s="677"/>
      <c r="DL29" s="671">
        <v>808897</v>
      </c>
      <c r="DM29" s="676"/>
      <c r="DN29" s="676"/>
      <c r="DO29" s="676"/>
      <c r="DP29" s="676"/>
      <c r="DQ29" s="676"/>
      <c r="DR29" s="676"/>
      <c r="DS29" s="676"/>
      <c r="DT29" s="676"/>
      <c r="DU29" s="676"/>
      <c r="DV29" s="677"/>
      <c r="DW29" s="668">
        <v>14.5</v>
      </c>
      <c r="DX29" s="678"/>
      <c r="DY29" s="678"/>
      <c r="DZ29" s="678"/>
      <c r="EA29" s="678"/>
      <c r="EB29" s="678"/>
      <c r="EC29" s="699"/>
    </row>
    <row r="30" spans="2:133" ht="11.25" customHeight="1">
      <c r="B30" s="662" t="s">
        <v>305</v>
      </c>
      <c r="C30" s="663"/>
      <c r="D30" s="663"/>
      <c r="E30" s="663"/>
      <c r="F30" s="663"/>
      <c r="G30" s="663"/>
      <c r="H30" s="663"/>
      <c r="I30" s="663"/>
      <c r="J30" s="663"/>
      <c r="K30" s="663"/>
      <c r="L30" s="663"/>
      <c r="M30" s="663"/>
      <c r="N30" s="663"/>
      <c r="O30" s="663"/>
      <c r="P30" s="663"/>
      <c r="Q30" s="664"/>
      <c r="R30" s="665">
        <v>60384</v>
      </c>
      <c r="S30" s="666"/>
      <c r="T30" s="666"/>
      <c r="U30" s="666"/>
      <c r="V30" s="666"/>
      <c r="W30" s="666"/>
      <c r="X30" s="666"/>
      <c r="Y30" s="667"/>
      <c r="Z30" s="692">
        <v>0.4</v>
      </c>
      <c r="AA30" s="692"/>
      <c r="AB30" s="692"/>
      <c r="AC30" s="692"/>
      <c r="AD30" s="693">
        <v>13569</v>
      </c>
      <c r="AE30" s="693"/>
      <c r="AF30" s="693"/>
      <c r="AG30" s="693"/>
      <c r="AH30" s="693"/>
      <c r="AI30" s="693"/>
      <c r="AJ30" s="693"/>
      <c r="AK30" s="693"/>
      <c r="AL30" s="668">
        <v>0.3</v>
      </c>
      <c r="AM30" s="669"/>
      <c r="AN30" s="669"/>
      <c r="AO30" s="694"/>
      <c r="AP30" s="724" t="s">
        <v>220</v>
      </c>
      <c r="AQ30" s="725"/>
      <c r="AR30" s="725"/>
      <c r="AS30" s="725"/>
      <c r="AT30" s="725"/>
      <c r="AU30" s="725"/>
      <c r="AV30" s="725"/>
      <c r="AW30" s="725"/>
      <c r="AX30" s="725"/>
      <c r="AY30" s="725"/>
      <c r="AZ30" s="725"/>
      <c r="BA30" s="725"/>
      <c r="BB30" s="725"/>
      <c r="BC30" s="725"/>
      <c r="BD30" s="725"/>
      <c r="BE30" s="725"/>
      <c r="BF30" s="726"/>
      <c r="BG30" s="724" t="s">
        <v>306</v>
      </c>
      <c r="BH30" s="740"/>
      <c r="BI30" s="740"/>
      <c r="BJ30" s="740"/>
      <c r="BK30" s="740"/>
      <c r="BL30" s="740"/>
      <c r="BM30" s="740"/>
      <c r="BN30" s="740"/>
      <c r="BO30" s="740"/>
      <c r="BP30" s="740"/>
      <c r="BQ30" s="741"/>
      <c r="BR30" s="724" t="s">
        <v>307</v>
      </c>
      <c r="BS30" s="740"/>
      <c r="BT30" s="740"/>
      <c r="BU30" s="740"/>
      <c r="BV30" s="740"/>
      <c r="BW30" s="740"/>
      <c r="BX30" s="740"/>
      <c r="BY30" s="740"/>
      <c r="BZ30" s="740"/>
      <c r="CA30" s="740"/>
      <c r="CB30" s="741"/>
      <c r="CD30" s="753"/>
      <c r="CE30" s="754"/>
      <c r="CF30" s="707" t="s">
        <v>308</v>
      </c>
      <c r="CG30" s="704"/>
      <c r="CH30" s="704"/>
      <c r="CI30" s="704"/>
      <c r="CJ30" s="704"/>
      <c r="CK30" s="704"/>
      <c r="CL30" s="704"/>
      <c r="CM30" s="704"/>
      <c r="CN30" s="704"/>
      <c r="CO30" s="704"/>
      <c r="CP30" s="704"/>
      <c r="CQ30" s="705"/>
      <c r="CR30" s="665">
        <v>794904</v>
      </c>
      <c r="CS30" s="666"/>
      <c r="CT30" s="666"/>
      <c r="CU30" s="666"/>
      <c r="CV30" s="666"/>
      <c r="CW30" s="666"/>
      <c r="CX30" s="666"/>
      <c r="CY30" s="667"/>
      <c r="CZ30" s="668">
        <v>5.2</v>
      </c>
      <c r="DA30" s="678"/>
      <c r="DB30" s="678"/>
      <c r="DC30" s="679"/>
      <c r="DD30" s="671">
        <v>783502</v>
      </c>
      <c r="DE30" s="666"/>
      <c r="DF30" s="666"/>
      <c r="DG30" s="666"/>
      <c r="DH30" s="666"/>
      <c r="DI30" s="666"/>
      <c r="DJ30" s="666"/>
      <c r="DK30" s="667"/>
      <c r="DL30" s="671">
        <v>783502</v>
      </c>
      <c r="DM30" s="666"/>
      <c r="DN30" s="666"/>
      <c r="DO30" s="666"/>
      <c r="DP30" s="666"/>
      <c r="DQ30" s="666"/>
      <c r="DR30" s="666"/>
      <c r="DS30" s="666"/>
      <c r="DT30" s="666"/>
      <c r="DU30" s="666"/>
      <c r="DV30" s="667"/>
      <c r="DW30" s="668">
        <v>14</v>
      </c>
      <c r="DX30" s="678"/>
      <c r="DY30" s="678"/>
      <c r="DZ30" s="678"/>
      <c r="EA30" s="678"/>
      <c r="EB30" s="678"/>
      <c r="EC30" s="699"/>
    </row>
    <row r="31" spans="2:133" ht="11.25" customHeight="1">
      <c r="B31" s="662" t="s">
        <v>309</v>
      </c>
      <c r="C31" s="663"/>
      <c r="D31" s="663"/>
      <c r="E31" s="663"/>
      <c r="F31" s="663"/>
      <c r="G31" s="663"/>
      <c r="H31" s="663"/>
      <c r="I31" s="663"/>
      <c r="J31" s="663"/>
      <c r="K31" s="663"/>
      <c r="L31" s="663"/>
      <c r="M31" s="663"/>
      <c r="N31" s="663"/>
      <c r="O31" s="663"/>
      <c r="P31" s="663"/>
      <c r="Q31" s="664"/>
      <c r="R31" s="665">
        <v>10041</v>
      </c>
      <c r="S31" s="666"/>
      <c r="T31" s="666"/>
      <c r="U31" s="666"/>
      <c r="V31" s="666"/>
      <c r="W31" s="666"/>
      <c r="X31" s="666"/>
      <c r="Y31" s="667"/>
      <c r="Z31" s="692">
        <v>0.1</v>
      </c>
      <c r="AA31" s="692"/>
      <c r="AB31" s="692"/>
      <c r="AC31" s="692"/>
      <c r="AD31" s="693" t="s">
        <v>232</v>
      </c>
      <c r="AE31" s="693"/>
      <c r="AF31" s="693"/>
      <c r="AG31" s="693"/>
      <c r="AH31" s="693"/>
      <c r="AI31" s="693"/>
      <c r="AJ31" s="693"/>
      <c r="AK31" s="693"/>
      <c r="AL31" s="668" t="s">
        <v>232</v>
      </c>
      <c r="AM31" s="669"/>
      <c r="AN31" s="669"/>
      <c r="AO31" s="694"/>
      <c r="AP31" s="742" t="s">
        <v>310</v>
      </c>
      <c r="AQ31" s="743"/>
      <c r="AR31" s="743"/>
      <c r="AS31" s="743"/>
      <c r="AT31" s="748" t="s">
        <v>311</v>
      </c>
      <c r="AU31" s="217"/>
      <c r="AV31" s="217"/>
      <c r="AW31" s="217"/>
      <c r="AX31" s="732" t="s">
        <v>187</v>
      </c>
      <c r="AY31" s="733"/>
      <c r="AZ31" s="733"/>
      <c r="BA31" s="733"/>
      <c r="BB31" s="733"/>
      <c r="BC31" s="733"/>
      <c r="BD31" s="733"/>
      <c r="BE31" s="733"/>
      <c r="BF31" s="734"/>
      <c r="BG31" s="735">
        <v>99</v>
      </c>
      <c r="BH31" s="736"/>
      <c r="BI31" s="736"/>
      <c r="BJ31" s="736"/>
      <c r="BK31" s="736"/>
      <c r="BL31" s="736"/>
      <c r="BM31" s="737">
        <v>96.4</v>
      </c>
      <c r="BN31" s="736"/>
      <c r="BO31" s="736"/>
      <c r="BP31" s="736"/>
      <c r="BQ31" s="738"/>
      <c r="BR31" s="735">
        <v>99.1</v>
      </c>
      <c r="BS31" s="736"/>
      <c r="BT31" s="736"/>
      <c r="BU31" s="736"/>
      <c r="BV31" s="736"/>
      <c r="BW31" s="736"/>
      <c r="BX31" s="737">
        <v>94.2</v>
      </c>
      <c r="BY31" s="736"/>
      <c r="BZ31" s="736"/>
      <c r="CA31" s="736"/>
      <c r="CB31" s="738"/>
      <c r="CD31" s="753"/>
      <c r="CE31" s="754"/>
      <c r="CF31" s="707" t="s">
        <v>312</v>
      </c>
      <c r="CG31" s="704"/>
      <c r="CH31" s="704"/>
      <c r="CI31" s="704"/>
      <c r="CJ31" s="704"/>
      <c r="CK31" s="704"/>
      <c r="CL31" s="704"/>
      <c r="CM31" s="704"/>
      <c r="CN31" s="704"/>
      <c r="CO31" s="704"/>
      <c r="CP31" s="704"/>
      <c r="CQ31" s="705"/>
      <c r="CR31" s="665">
        <v>25395</v>
      </c>
      <c r="CS31" s="676"/>
      <c r="CT31" s="676"/>
      <c r="CU31" s="676"/>
      <c r="CV31" s="676"/>
      <c r="CW31" s="676"/>
      <c r="CX31" s="676"/>
      <c r="CY31" s="677"/>
      <c r="CZ31" s="668">
        <v>0.2</v>
      </c>
      <c r="DA31" s="678"/>
      <c r="DB31" s="678"/>
      <c r="DC31" s="679"/>
      <c r="DD31" s="671">
        <v>25395</v>
      </c>
      <c r="DE31" s="676"/>
      <c r="DF31" s="676"/>
      <c r="DG31" s="676"/>
      <c r="DH31" s="676"/>
      <c r="DI31" s="676"/>
      <c r="DJ31" s="676"/>
      <c r="DK31" s="677"/>
      <c r="DL31" s="671">
        <v>25395</v>
      </c>
      <c r="DM31" s="676"/>
      <c r="DN31" s="676"/>
      <c r="DO31" s="676"/>
      <c r="DP31" s="676"/>
      <c r="DQ31" s="676"/>
      <c r="DR31" s="676"/>
      <c r="DS31" s="676"/>
      <c r="DT31" s="676"/>
      <c r="DU31" s="676"/>
      <c r="DV31" s="677"/>
      <c r="DW31" s="668">
        <v>0.5</v>
      </c>
      <c r="DX31" s="678"/>
      <c r="DY31" s="678"/>
      <c r="DZ31" s="678"/>
      <c r="EA31" s="678"/>
      <c r="EB31" s="678"/>
      <c r="EC31" s="699"/>
    </row>
    <row r="32" spans="2:133" ht="11.25" customHeight="1">
      <c r="B32" s="662" t="s">
        <v>313</v>
      </c>
      <c r="C32" s="663"/>
      <c r="D32" s="663"/>
      <c r="E32" s="663"/>
      <c r="F32" s="663"/>
      <c r="G32" s="663"/>
      <c r="H32" s="663"/>
      <c r="I32" s="663"/>
      <c r="J32" s="663"/>
      <c r="K32" s="663"/>
      <c r="L32" s="663"/>
      <c r="M32" s="663"/>
      <c r="N32" s="663"/>
      <c r="O32" s="663"/>
      <c r="P32" s="663"/>
      <c r="Q32" s="664"/>
      <c r="R32" s="665">
        <v>5572822</v>
      </c>
      <c r="S32" s="666"/>
      <c r="T32" s="666"/>
      <c r="U32" s="666"/>
      <c r="V32" s="666"/>
      <c r="W32" s="666"/>
      <c r="X32" s="666"/>
      <c r="Y32" s="667"/>
      <c r="Z32" s="692">
        <v>34.6</v>
      </c>
      <c r="AA32" s="692"/>
      <c r="AB32" s="692"/>
      <c r="AC32" s="692"/>
      <c r="AD32" s="693" t="s">
        <v>232</v>
      </c>
      <c r="AE32" s="693"/>
      <c r="AF32" s="693"/>
      <c r="AG32" s="693"/>
      <c r="AH32" s="693"/>
      <c r="AI32" s="693"/>
      <c r="AJ32" s="693"/>
      <c r="AK32" s="693"/>
      <c r="AL32" s="668" t="s">
        <v>226</v>
      </c>
      <c r="AM32" s="669"/>
      <c r="AN32" s="669"/>
      <c r="AO32" s="694"/>
      <c r="AP32" s="744"/>
      <c r="AQ32" s="745"/>
      <c r="AR32" s="745"/>
      <c r="AS32" s="745"/>
      <c r="AT32" s="749"/>
      <c r="AU32" s="216" t="s">
        <v>314</v>
      </c>
      <c r="AV32" s="216"/>
      <c r="AW32" s="216"/>
      <c r="AX32" s="662" t="s">
        <v>315</v>
      </c>
      <c r="AY32" s="663"/>
      <c r="AZ32" s="663"/>
      <c r="BA32" s="663"/>
      <c r="BB32" s="663"/>
      <c r="BC32" s="663"/>
      <c r="BD32" s="663"/>
      <c r="BE32" s="663"/>
      <c r="BF32" s="664"/>
      <c r="BG32" s="739">
        <v>98.3</v>
      </c>
      <c r="BH32" s="676"/>
      <c r="BI32" s="676"/>
      <c r="BJ32" s="676"/>
      <c r="BK32" s="676"/>
      <c r="BL32" s="676"/>
      <c r="BM32" s="669">
        <v>97</v>
      </c>
      <c r="BN32" s="731"/>
      <c r="BO32" s="731"/>
      <c r="BP32" s="731"/>
      <c r="BQ32" s="703"/>
      <c r="BR32" s="739">
        <v>99</v>
      </c>
      <c r="BS32" s="676"/>
      <c r="BT32" s="676"/>
      <c r="BU32" s="676"/>
      <c r="BV32" s="676"/>
      <c r="BW32" s="676"/>
      <c r="BX32" s="669">
        <v>94.9</v>
      </c>
      <c r="BY32" s="731"/>
      <c r="BZ32" s="731"/>
      <c r="CA32" s="731"/>
      <c r="CB32" s="703"/>
      <c r="CD32" s="755"/>
      <c r="CE32" s="756"/>
      <c r="CF32" s="707" t="s">
        <v>316</v>
      </c>
      <c r="CG32" s="704"/>
      <c r="CH32" s="704"/>
      <c r="CI32" s="704"/>
      <c r="CJ32" s="704"/>
      <c r="CK32" s="704"/>
      <c r="CL32" s="704"/>
      <c r="CM32" s="704"/>
      <c r="CN32" s="704"/>
      <c r="CO32" s="704"/>
      <c r="CP32" s="704"/>
      <c r="CQ32" s="705"/>
      <c r="CR32" s="665">
        <v>22</v>
      </c>
      <c r="CS32" s="666"/>
      <c r="CT32" s="666"/>
      <c r="CU32" s="666"/>
      <c r="CV32" s="666"/>
      <c r="CW32" s="666"/>
      <c r="CX32" s="666"/>
      <c r="CY32" s="667"/>
      <c r="CZ32" s="668">
        <v>0</v>
      </c>
      <c r="DA32" s="678"/>
      <c r="DB32" s="678"/>
      <c r="DC32" s="679"/>
      <c r="DD32" s="671">
        <v>22</v>
      </c>
      <c r="DE32" s="666"/>
      <c r="DF32" s="666"/>
      <c r="DG32" s="666"/>
      <c r="DH32" s="666"/>
      <c r="DI32" s="666"/>
      <c r="DJ32" s="666"/>
      <c r="DK32" s="667"/>
      <c r="DL32" s="671">
        <v>22</v>
      </c>
      <c r="DM32" s="666"/>
      <c r="DN32" s="666"/>
      <c r="DO32" s="666"/>
      <c r="DP32" s="666"/>
      <c r="DQ32" s="666"/>
      <c r="DR32" s="666"/>
      <c r="DS32" s="666"/>
      <c r="DT32" s="666"/>
      <c r="DU32" s="666"/>
      <c r="DV32" s="667"/>
      <c r="DW32" s="668">
        <v>0</v>
      </c>
      <c r="DX32" s="678"/>
      <c r="DY32" s="678"/>
      <c r="DZ32" s="678"/>
      <c r="EA32" s="678"/>
      <c r="EB32" s="678"/>
      <c r="EC32" s="699"/>
    </row>
    <row r="33" spans="2:133" ht="11.25" customHeight="1">
      <c r="B33" s="728" t="s">
        <v>317</v>
      </c>
      <c r="C33" s="729"/>
      <c r="D33" s="729"/>
      <c r="E33" s="729"/>
      <c r="F33" s="729"/>
      <c r="G33" s="729"/>
      <c r="H33" s="729"/>
      <c r="I33" s="729"/>
      <c r="J33" s="729"/>
      <c r="K33" s="729"/>
      <c r="L33" s="729"/>
      <c r="M33" s="729"/>
      <c r="N33" s="729"/>
      <c r="O33" s="729"/>
      <c r="P33" s="729"/>
      <c r="Q33" s="730"/>
      <c r="R33" s="665" t="s">
        <v>232</v>
      </c>
      <c r="S33" s="666"/>
      <c r="T33" s="666"/>
      <c r="U33" s="666"/>
      <c r="V33" s="666"/>
      <c r="W33" s="666"/>
      <c r="X33" s="666"/>
      <c r="Y33" s="667"/>
      <c r="Z33" s="692" t="s">
        <v>137</v>
      </c>
      <c r="AA33" s="692"/>
      <c r="AB33" s="692"/>
      <c r="AC33" s="692"/>
      <c r="AD33" s="693" t="s">
        <v>226</v>
      </c>
      <c r="AE33" s="693"/>
      <c r="AF33" s="693"/>
      <c r="AG33" s="693"/>
      <c r="AH33" s="693"/>
      <c r="AI33" s="693"/>
      <c r="AJ33" s="693"/>
      <c r="AK33" s="693"/>
      <c r="AL33" s="668" t="s">
        <v>226</v>
      </c>
      <c r="AM33" s="669"/>
      <c r="AN33" s="669"/>
      <c r="AO33" s="694"/>
      <c r="AP33" s="746"/>
      <c r="AQ33" s="747"/>
      <c r="AR33" s="747"/>
      <c r="AS33" s="747"/>
      <c r="AT33" s="750"/>
      <c r="AU33" s="218"/>
      <c r="AV33" s="218"/>
      <c r="AW33" s="218"/>
      <c r="AX33" s="642" t="s">
        <v>318</v>
      </c>
      <c r="AY33" s="643"/>
      <c r="AZ33" s="643"/>
      <c r="BA33" s="643"/>
      <c r="BB33" s="643"/>
      <c r="BC33" s="643"/>
      <c r="BD33" s="643"/>
      <c r="BE33" s="643"/>
      <c r="BF33" s="644"/>
      <c r="BG33" s="727">
        <v>99.3</v>
      </c>
      <c r="BH33" s="646"/>
      <c r="BI33" s="646"/>
      <c r="BJ33" s="646"/>
      <c r="BK33" s="646"/>
      <c r="BL33" s="646"/>
      <c r="BM33" s="684">
        <v>95.4</v>
      </c>
      <c r="BN33" s="646"/>
      <c r="BO33" s="646"/>
      <c r="BP33" s="646"/>
      <c r="BQ33" s="695"/>
      <c r="BR33" s="727">
        <v>99</v>
      </c>
      <c r="BS33" s="646"/>
      <c r="BT33" s="646"/>
      <c r="BU33" s="646"/>
      <c r="BV33" s="646"/>
      <c r="BW33" s="646"/>
      <c r="BX33" s="684">
        <v>93</v>
      </c>
      <c r="BY33" s="646"/>
      <c r="BZ33" s="646"/>
      <c r="CA33" s="646"/>
      <c r="CB33" s="695"/>
      <c r="CD33" s="707" t="s">
        <v>319</v>
      </c>
      <c r="CE33" s="704"/>
      <c r="CF33" s="704"/>
      <c r="CG33" s="704"/>
      <c r="CH33" s="704"/>
      <c r="CI33" s="704"/>
      <c r="CJ33" s="704"/>
      <c r="CK33" s="704"/>
      <c r="CL33" s="704"/>
      <c r="CM33" s="704"/>
      <c r="CN33" s="704"/>
      <c r="CO33" s="704"/>
      <c r="CP33" s="704"/>
      <c r="CQ33" s="705"/>
      <c r="CR33" s="665">
        <v>5185129</v>
      </c>
      <c r="CS33" s="676"/>
      <c r="CT33" s="676"/>
      <c r="CU33" s="676"/>
      <c r="CV33" s="676"/>
      <c r="CW33" s="676"/>
      <c r="CX33" s="676"/>
      <c r="CY33" s="677"/>
      <c r="CZ33" s="668">
        <v>33.700000000000003</v>
      </c>
      <c r="DA33" s="678"/>
      <c r="DB33" s="678"/>
      <c r="DC33" s="679"/>
      <c r="DD33" s="671">
        <v>3857056</v>
      </c>
      <c r="DE33" s="676"/>
      <c r="DF33" s="676"/>
      <c r="DG33" s="676"/>
      <c r="DH33" s="676"/>
      <c r="DI33" s="676"/>
      <c r="DJ33" s="676"/>
      <c r="DK33" s="677"/>
      <c r="DL33" s="671">
        <v>2265265</v>
      </c>
      <c r="DM33" s="676"/>
      <c r="DN33" s="676"/>
      <c r="DO33" s="676"/>
      <c r="DP33" s="676"/>
      <c r="DQ33" s="676"/>
      <c r="DR33" s="676"/>
      <c r="DS33" s="676"/>
      <c r="DT33" s="676"/>
      <c r="DU33" s="676"/>
      <c r="DV33" s="677"/>
      <c r="DW33" s="668">
        <v>40.6</v>
      </c>
      <c r="DX33" s="678"/>
      <c r="DY33" s="678"/>
      <c r="DZ33" s="678"/>
      <c r="EA33" s="678"/>
      <c r="EB33" s="678"/>
      <c r="EC33" s="699"/>
    </row>
    <row r="34" spans="2:133" ht="11.25" customHeight="1">
      <c r="B34" s="662" t="s">
        <v>320</v>
      </c>
      <c r="C34" s="663"/>
      <c r="D34" s="663"/>
      <c r="E34" s="663"/>
      <c r="F34" s="663"/>
      <c r="G34" s="663"/>
      <c r="H34" s="663"/>
      <c r="I34" s="663"/>
      <c r="J34" s="663"/>
      <c r="K34" s="663"/>
      <c r="L34" s="663"/>
      <c r="M34" s="663"/>
      <c r="N34" s="663"/>
      <c r="O34" s="663"/>
      <c r="P34" s="663"/>
      <c r="Q34" s="664"/>
      <c r="R34" s="665">
        <v>742525</v>
      </c>
      <c r="S34" s="666"/>
      <c r="T34" s="666"/>
      <c r="U34" s="666"/>
      <c r="V34" s="666"/>
      <c r="W34" s="666"/>
      <c r="X34" s="666"/>
      <c r="Y34" s="667"/>
      <c r="Z34" s="692">
        <v>4.5999999999999996</v>
      </c>
      <c r="AA34" s="692"/>
      <c r="AB34" s="692"/>
      <c r="AC34" s="692"/>
      <c r="AD34" s="693" t="s">
        <v>226</v>
      </c>
      <c r="AE34" s="693"/>
      <c r="AF34" s="693"/>
      <c r="AG34" s="693"/>
      <c r="AH34" s="693"/>
      <c r="AI34" s="693"/>
      <c r="AJ34" s="693"/>
      <c r="AK34" s="693"/>
      <c r="AL34" s="668" t="s">
        <v>137</v>
      </c>
      <c r="AM34" s="669"/>
      <c r="AN34" s="669"/>
      <c r="AO34" s="69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7" t="s">
        <v>321</v>
      </c>
      <c r="CE34" s="704"/>
      <c r="CF34" s="704"/>
      <c r="CG34" s="704"/>
      <c r="CH34" s="704"/>
      <c r="CI34" s="704"/>
      <c r="CJ34" s="704"/>
      <c r="CK34" s="704"/>
      <c r="CL34" s="704"/>
      <c r="CM34" s="704"/>
      <c r="CN34" s="704"/>
      <c r="CO34" s="704"/>
      <c r="CP34" s="704"/>
      <c r="CQ34" s="705"/>
      <c r="CR34" s="665">
        <v>1272198</v>
      </c>
      <c r="CS34" s="666"/>
      <c r="CT34" s="666"/>
      <c r="CU34" s="666"/>
      <c r="CV34" s="666"/>
      <c r="CW34" s="666"/>
      <c r="CX34" s="666"/>
      <c r="CY34" s="667"/>
      <c r="CZ34" s="668">
        <v>8.3000000000000007</v>
      </c>
      <c r="DA34" s="678"/>
      <c r="DB34" s="678"/>
      <c r="DC34" s="679"/>
      <c r="DD34" s="671">
        <v>820995</v>
      </c>
      <c r="DE34" s="666"/>
      <c r="DF34" s="666"/>
      <c r="DG34" s="666"/>
      <c r="DH34" s="666"/>
      <c r="DI34" s="666"/>
      <c r="DJ34" s="666"/>
      <c r="DK34" s="667"/>
      <c r="DL34" s="671">
        <v>618218</v>
      </c>
      <c r="DM34" s="666"/>
      <c r="DN34" s="666"/>
      <c r="DO34" s="666"/>
      <c r="DP34" s="666"/>
      <c r="DQ34" s="666"/>
      <c r="DR34" s="666"/>
      <c r="DS34" s="666"/>
      <c r="DT34" s="666"/>
      <c r="DU34" s="666"/>
      <c r="DV34" s="667"/>
      <c r="DW34" s="668">
        <v>11.1</v>
      </c>
      <c r="DX34" s="678"/>
      <c r="DY34" s="678"/>
      <c r="DZ34" s="678"/>
      <c r="EA34" s="678"/>
      <c r="EB34" s="678"/>
      <c r="EC34" s="699"/>
    </row>
    <row r="35" spans="2:133" ht="11.25" customHeight="1">
      <c r="B35" s="662" t="s">
        <v>322</v>
      </c>
      <c r="C35" s="663"/>
      <c r="D35" s="663"/>
      <c r="E35" s="663"/>
      <c r="F35" s="663"/>
      <c r="G35" s="663"/>
      <c r="H35" s="663"/>
      <c r="I35" s="663"/>
      <c r="J35" s="663"/>
      <c r="K35" s="663"/>
      <c r="L35" s="663"/>
      <c r="M35" s="663"/>
      <c r="N35" s="663"/>
      <c r="O35" s="663"/>
      <c r="P35" s="663"/>
      <c r="Q35" s="664"/>
      <c r="R35" s="665">
        <v>64185</v>
      </c>
      <c r="S35" s="666"/>
      <c r="T35" s="666"/>
      <c r="U35" s="666"/>
      <c r="V35" s="666"/>
      <c r="W35" s="666"/>
      <c r="X35" s="666"/>
      <c r="Y35" s="667"/>
      <c r="Z35" s="692">
        <v>0.4</v>
      </c>
      <c r="AA35" s="692"/>
      <c r="AB35" s="692"/>
      <c r="AC35" s="692"/>
      <c r="AD35" s="693">
        <v>43223</v>
      </c>
      <c r="AE35" s="693"/>
      <c r="AF35" s="693"/>
      <c r="AG35" s="693"/>
      <c r="AH35" s="693"/>
      <c r="AI35" s="693"/>
      <c r="AJ35" s="693"/>
      <c r="AK35" s="693"/>
      <c r="AL35" s="668">
        <v>0.8</v>
      </c>
      <c r="AM35" s="669"/>
      <c r="AN35" s="669"/>
      <c r="AO35" s="694"/>
      <c r="AP35" s="221"/>
      <c r="AQ35" s="724" t="s">
        <v>323</v>
      </c>
      <c r="AR35" s="725"/>
      <c r="AS35" s="725"/>
      <c r="AT35" s="725"/>
      <c r="AU35" s="725"/>
      <c r="AV35" s="725"/>
      <c r="AW35" s="725"/>
      <c r="AX35" s="725"/>
      <c r="AY35" s="725"/>
      <c r="AZ35" s="725"/>
      <c r="BA35" s="725"/>
      <c r="BB35" s="725"/>
      <c r="BC35" s="725"/>
      <c r="BD35" s="725"/>
      <c r="BE35" s="725"/>
      <c r="BF35" s="726"/>
      <c r="BG35" s="724" t="s">
        <v>324</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325</v>
      </c>
      <c r="CE35" s="704"/>
      <c r="CF35" s="704"/>
      <c r="CG35" s="704"/>
      <c r="CH35" s="704"/>
      <c r="CI35" s="704"/>
      <c r="CJ35" s="704"/>
      <c r="CK35" s="704"/>
      <c r="CL35" s="704"/>
      <c r="CM35" s="704"/>
      <c r="CN35" s="704"/>
      <c r="CO35" s="704"/>
      <c r="CP35" s="704"/>
      <c r="CQ35" s="705"/>
      <c r="CR35" s="665">
        <v>200109</v>
      </c>
      <c r="CS35" s="676"/>
      <c r="CT35" s="676"/>
      <c r="CU35" s="676"/>
      <c r="CV35" s="676"/>
      <c r="CW35" s="676"/>
      <c r="CX35" s="676"/>
      <c r="CY35" s="677"/>
      <c r="CZ35" s="668">
        <v>1.3</v>
      </c>
      <c r="DA35" s="678"/>
      <c r="DB35" s="678"/>
      <c r="DC35" s="679"/>
      <c r="DD35" s="671">
        <v>168994</v>
      </c>
      <c r="DE35" s="676"/>
      <c r="DF35" s="676"/>
      <c r="DG35" s="676"/>
      <c r="DH35" s="676"/>
      <c r="DI35" s="676"/>
      <c r="DJ35" s="676"/>
      <c r="DK35" s="677"/>
      <c r="DL35" s="671">
        <v>166331</v>
      </c>
      <c r="DM35" s="676"/>
      <c r="DN35" s="676"/>
      <c r="DO35" s="676"/>
      <c r="DP35" s="676"/>
      <c r="DQ35" s="676"/>
      <c r="DR35" s="676"/>
      <c r="DS35" s="676"/>
      <c r="DT35" s="676"/>
      <c r="DU35" s="676"/>
      <c r="DV35" s="677"/>
      <c r="DW35" s="668">
        <v>3</v>
      </c>
      <c r="DX35" s="678"/>
      <c r="DY35" s="678"/>
      <c r="DZ35" s="678"/>
      <c r="EA35" s="678"/>
      <c r="EB35" s="678"/>
      <c r="EC35" s="699"/>
    </row>
    <row r="36" spans="2:133" ht="11.25" customHeight="1">
      <c r="B36" s="662" t="s">
        <v>326</v>
      </c>
      <c r="C36" s="663"/>
      <c r="D36" s="663"/>
      <c r="E36" s="663"/>
      <c r="F36" s="663"/>
      <c r="G36" s="663"/>
      <c r="H36" s="663"/>
      <c r="I36" s="663"/>
      <c r="J36" s="663"/>
      <c r="K36" s="663"/>
      <c r="L36" s="663"/>
      <c r="M36" s="663"/>
      <c r="N36" s="663"/>
      <c r="O36" s="663"/>
      <c r="P36" s="663"/>
      <c r="Q36" s="664"/>
      <c r="R36" s="665">
        <v>155856</v>
      </c>
      <c r="S36" s="666"/>
      <c r="T36" s="666"/>
      <c r="U36" s="666"/>
      <c r="V36" s="666"/>
      <c r="W36" s="666"/>
      <c r="X36" s="666"/>
      <c r="Y36" s="667"/>
      <c r="Z36" s="692">
        <v>1</v>
      </c>
      <c r="AA36" s="692"/>
      <c r="AB36" s="692"/>
      <c r="AC36" s="692"/>
      <c r="AD36" s="693" t="s">
        <v>137</v>
      </c>
      <c r="AE36" s="693"/>
      <c r="AF36" s="693"/>
      <c r="AG36" s="693"/>
      <c r="AH36" s="693"/>
      <c r="AI36" s="693"/>
      <c r="AJ36" s="693"/>
      <c r="AK36" s="693"/>
      <c r="AL36" s="668" t="s">
        <v>232</v>
      </c>
      <c r="AM36" s="669"/>
      <c r="AN36" s="669"/>
      <c r="AO36" s="694"/>
      <c r="AP36" s="221"/>
      <c r="AQ36" s="715" t="s">
        <v>327</v>
      </c>
      <c r="AR36" s="716"/>
      <c r="AS36" s="716"/>
      <c r="AT36" s="716"/>
      <c r="AU36" s="716"/>
      <c r="AV36" s="716"/>
      <c r="AW36" s="716"/>
      <c r="AX36" s="716"/>
      <c r="AY36" s="717"/>
      <c r="AZ36" s="718">
        <v>1507819</v>
      </c>
      <c r="BA36" s="719"/>
      <c r="BB36" s="719"/>
      <c r="BC36" s="719"/>
      <c r="BD36" s="719"/>
      <c r="BE36" s="719"/>
      <c r="BF36" s="720"/>
      <c r="BG36" s="721" t="s">
        <v>328</v>
      </c>
      <c r="BH36" s="722"/>
      <c r="BI36" s="722"/>
      <c r="BJ36" s="722"/>
      <c r="BK36" s="722"/>
      <c r="BL36" s="722"/>
      <c r="BM36" s="722"/>
      <c r="BN36" s="722"/>
      <c r="BO36" s="722"/>
      <c r="BP36" s="722"/>
      <c r="BQ36" s="722"/>
      <c r="BR36" s="722"/>
      <c r="BS36" s="722"/>
      <c r="BT36" s="722"/>
      <c r="BU36" s="723"/>
      <c r="BV36" s="718">
        <v>113829</v>
      </c>
      <c r="BW36" s="719"/>
      <c r="BX36" s="719"/>
      <c r="BY36" s="719"/>
      <c r="BZ36" s="719"/>
      <c r="CA36" s="719"/>
      <c r="CB36" s="720"/>
      <c r="CD36" s="707" t="s">
        <v>329</v>
      </c>
      <c r="CE36" s="704"/>
      <c r="CF36" s="704"/>
      <c r="CG36" s="704"/>
      <c r="CH36" s="704"/>
      <c r="CI36" s="704"/>
      <c r="CJ36" s="704"/>
      <c r="CK36" s="704"/>
      <c r="CL36" s="704"/>
      <c r="CM36" s="704"/>
      <c r="CN36" s="704"/>
      <c r="CO36" s="704"/>
      <c r="CP36" s="704"/>
      <c r="CQ36" s="705"/>
      <c r="CR36" s="665">
        <v>2194853</v>
      </c>
      <c r="CS36" s="666"/>
      <c r="CT36" s="666"/>
      <c r="CU36" s="666"/>
      <c r="CV36" s="666"/>
      <c r="CW36" s="666"/>
      <c r="CX36" s="666"/>
      <c r="CY36" s="667"/>
      <c r="CZ36" s="668">
        <v>14.2</v>
      </c>
      <c r="DA36" s="678"/>
      <c r="DB36" s="678"/>
      <c r="DC36" s="679"/>
      <c r="DD36" s="671">
        <v>1589734</v>
      </c>
      <c r="DE36" s="666"/>
      <c r="DF36" s="666"/>
      <c r="DG36" s="666"/>
      <c r="DH36" s="666"/>
      <c r="DI36" s="666"/>
      <c r="DJ36" s="666"/>
      <c r="DK36" s="667"/>
      <c r="DL36" s="671">
        <v>782650</v>
      </c>
      <c r="DM36" s="666"/>
      <c r="DN36" s="666"/>
      <c r="DO36" s="666"/>
      <c r="DP36" s="666"/>
      <c r="DQ36" s="666"/>
      <c r="DR36" s="666"/>
      <c r="DS36" s="666"/>
      <c r="DT36" s="666"/>
      <c r="DU36" s="666"/>
      <c r="DV36" s="667"/>
      <c r="DW36" s="668">
        <v>14</v>
      </c>
      <c r="DX36" s="678"/>
      <c r="DY36" s="678"/>
      <c r="DZ36" s="678"/>
      <c r="EA36" s="678"/>
      <c r="EB36" s="678"/>
      <c r="EC36" s="699"/>
    </row>
    <row r="37" spans="2:133" ht="11.25" customHeight="1">
      <c r="B37" s="662" t="s">
        <v>330</v>
      </c>
      <c r="C37" s="663"/>
      <c r="D37" s="663"/>
      <c r="E37" s="663"/>
      <c r="F37" s="663"/>
      <c r="G37" s="663"/>
      <c r="H37" s="663"/>
      <c r="I37" s="663"/>
      <c r="J37" s="663"/>
      <c r="K37" s="663"/>
      <c r="L37" s="663"/>
      <c r="M37" s="663"/>
      <c r="N37" s="663"/>
      <c r="O37" s="663"/>
      <c r="P37" s="663"/>
      <c r="Q37" s="664"/>
      <c r="R37" s="665">
        <v>412144</v>
      </c>
      <c r="S37" s="666"/>
      <c r="T37" s="666"/>
      <c r="U37" s="666"/>
      <c r="V37" s="666"/>
      <c r="W37" s="666"/>
      <c r="X37" s="666"/>
      <c r="Y37" s="667"/>
      <c r="Z37" s="692">
        <v>2.6</v>
      </c>
      <c r="AA37" s="692"/>
      <c r="AB37" s="692"/>
      <c r="AC37" s="692"/>
      <c r="AD37" s="693" t="s">
        <v>226</v>
      </c>
      <c r="AE37" s="693"/>
      <c r="AF37" s="693"/>
      <c r="AG37" s="693"/>
      <c r="AH37" s="693"/>
      <c r="AI37" s="693"/>
      <c r="AJ37" s="693"/>
      <c r="AK37" s="693"/>
      <c r="AL37" s="668" t="s">
        <v>137</v>
      </c>
      <c r="AM37" s="669"/>
      <c r="AN37" s="669"/>
      <c r="AO37" s="694"/>
      <c r="AQ37" s="700" t="s">
        <v>331</v>
      </c>
      <c r="AR37" s="701"/>
      <c r="AS37" s="701"/>
      <c r="AT37" s="701"/>
      <c r="AU37" s="701"/>
      <c r="AV37" s="701"/>
      <c r="AW37" s="701"/>
      <c r="AX37" s="701"/>
      <c r="AY37" s="702"/>
      <c r="AZ37" s="665">
        <v>420499</v>
      </c>
      <c r="BA37" s="666"/>
      <c r="BB37" s="666"/>
      <c r="BC37" s="666"/>
      <c r="BD37" s="676"/>
      <c r="BE37" s="676"/>
      <c r="BF37" s="703"/>
      <c r="BG37" s="707" t="s">
        <v>332</v>
      </c>
      <c r="BH37" s="704"/>
      <c r="BI37" s="704"/>
      <c r="BJ37" s="704"/>
      <c r="BK37" s="704"/>
      <c r="BL37" s="704"/>
      <c r="BM37" s="704"/>
      <c r="BN37" s="704"/>
      <c r="BO37" s="704"/>
      <c r="BP37" s="704"/>
      <c r="BQ37" s="704"/>
      <c r="BR37" s="704"/>
      <c r="BS37" s="704"/>
      <c r="BT37" s="704"/>
      <c r="BU37" s="705"/>
      <c r="BV37" s="665">
        <v>86338</v>
      </c>
      <c r="BW37" s="666"/>
      <c r="BX37" s="666"/>
      <c r="BY37" s="666"/>
      <c r="BZ37" s="666"/>
      <c r="CA37" s="666"/>
      <c r="CB37" s="706"/>
      <c r="CD37" s="707" t="s">
        <v>333</v>
      </c>
      <c r="CE37" s="704"/>
      <c r="CF37" s="704"/>
      <c r="CG37" s="704"/>
      <c r="CH37" s="704"/>
      <c r="CI37" s="704"/>
      <c r="CJ37" s="704"/>
      <c r="CK37" s="704"/>
      <c r="CL37" s="704"/>
      <c r="CM37" s="704"/>
      <c r="CN37" s="704"/>
      <c r="CO37" s="704"/>
      <c r="CP37" s="704"/>
      <c r="CQ37" s="705"/>
      <c r="CR37" s="665">
        <v>349038</v>
      </c>
      <c r="CS37" s="676"/>
      <c r="CT37" s="676"/>
      <c r="CU37" s="676"/>
      <c r="CV37" s="676"/>
      <c r="CW37" s="676"/>
      <c r="CX37" s="676"/>
      <c r="CY37" s="677"/>
      <c r="CZ37" s="668">
        <v>2.2999999999999998</v>
      </c>
      <c r="DA37" s="678"/>
      <c r="DB37" s="678"/>
      <c r="DC37" s="679"/>
      <c r="DD37" s="671">
        <v>349038</v>
      </c>
      <c r="DE37" s="676"/>
      <c r="DF37" s="676"/>
      <c r="DG37" s="676"/>
      <c r="DH37" s="676"/>
      <c r="DI37" s="676"/>
      <c r="DJ37" s="676"/>
      <c r="DK37" s="677"/>
      <c r="DL37" s="671">
        <v>347402</v>
      </c>
      <c r="DM37" s="676"/>
      <c r="DN37" s="676"/>
      <c r="DO37" s="676"/>
      <c r="DP37" s="676"/>
      <c r="DQ37" s="676"/>
      <c r="DR37" s="676"/>
      <c r="DS37" s="676"/>
      <c r="DT37" s="676"/>
      <c r="DU37" s="676"/>
      <c r="DV37" s="677"/>
      <c r="DW37" s="668">
        <v>6.2</v>
      </c>
      <c r="DX37" s="678"/>
      <c r="DY37" s="678"/>
      <c r="DZ37" s="678"/>
      <c r="EA37" s="678"/>
      <c r="EB37" s="678"/>
      <c r="EC37" s="699"/>
    </row>
    <row r="38" spans="2:133" ht="11.25" customHeight="1">
      <c r="B38" s="662" t="s">
        <v>334</v>
      </c>
      <c r="C38" s="663"/>
      <c r="D38" s="663"/>
      <c r="E38" s="663"/>
      <c r="F38" s="663"/>
      <c r="G38" s="663"/>
      <c r="H38" s="663"/>
      <c r="I38" s="663"/>
      <c r="J38" s="663"/>
      <c r="K38" s="663"/>
      <c r="L38" s="663"/>
      <c r="M38" s="663"/>
      <c r="N38" s="663"/>
      <c r="O38" s="663"/>
      <c r="P38" s="663"/>
      <c r="Q38" s="664"/>
      <c r="R38" s="665">
        <v>835108</v>
      </c>
      <c r="S38" s="666"/>
      <c r="T38" s="666"/>
      <c r="U38" s="666"/>
      <c r="V38" s="666"/>
      <c r="W38" s="666"/>
      <c r="X38" s="666"/>
      <c r="Y38" s="667"/>
      <c r="Z38" s="692">
        <v>5.2</v>
      </c>
      <c r="AA38" s="692"/>
      <c r="AB38" s="692"/>
      <c r="AC38" s="692"/>
      <c r="AD38" s="693" t="s">
        <v>226</v>
      </c>
      <c r="AE38" s="693"/>
      <c r="AF38" s="693"/>
      <c r="AG38" s="693"/>
      <c r="AH38" s="693"/>
      <c r="AI38" s="693"/>
      <c r="AJ38" s="693"/>
      <c r="AK38" s="693"/>
      <c r="AL38" s="668" t="s">
        <v>226</v>
      </c>
      <c r="AM38" s="669"/>
      <c r="AN38" s="669"/>
      <c r="AO38" s="694"/>
      <c r="AQ38" s="700" t="s">
        <v>335</v>
      </c>
      <c r="AR38" s="701"/>
      <c r="AS38" s="701"/>
      <c r="AT38" s="701"/>
      <c r="AU38" s="701"/>
      <c r="AV38" s="701"/>
      <c r="AW38" s="701"/>
      <c r="AX38" s="701"/>
      <c r="AY38" s="702"/>
      <c r="AZ38" s="665">
        <v>281695</v>
      </c>
      <c r="BA38" s="666"/>
      <c r="BB38" s="666"/>
      <c r="BC38" s="666"/>
      <c r="BD38" s="676"/>
      <c r="BE38" s="676"/>
      <c r="BF38" s="703"/>
      <c r="BG38" s="707" t="s">
        <v>336</v>
      </c>
      <c r="BH38" s="704"/>
      <c r="BI38" s="704"/>
      <c r="BJ38" s="704"/>
      <c r="BK38" s="704"/>
      <c r="BL38" s="704"/>
      <c r="BM38" s="704"/>
      <c r="BN38" s="704"/>
      <c r="BO38" s="704"/>
      <c r="BP38" s="704"/>
      <c r="BQ38" s="704"/>
      <c r="BR38" s="704"/>
      <c r="BS38" s="704"/>
      <c r="BT38" s="704"/>
      <c r="BU38" s="705"/>
      <c r="BV38" s="665">
        <v>2042</v>
      </c>
      <c r="BW38" s="666"/>
      <c r="BX38" s="666"/>
      <c r="BY38" s="666"/>
      <c r="BZ38" s="666"/>
      <c r="CA38" s="666"/>
      <c r="CB38" s="706"/>
      <c r="CD38" s="707" t="s">
        <v>337</v>
      </c>
      <c r="CE38" s="704"/>
      <c r="CF38" s="704"/>
      <c r="CG38" s="704"/>
      <c r="CH38" s="704"/>
      <c r="CI38" s="704"/>
      <c r="CJ38" s="704"/>
      <c r="CK38" s="704"/>
      <c r="CL38" s="704"/>
      <c r="CM38" s="704"/>
      <c r="CN38" s="704"/>
      <c r="CO38" s="704"/>
      <c r="CP38" s="704"/>
      <c r="CQ38" s="705"/>
      <c r="CR38" s="665">
        <v>1017176</v>
      </c>
      <c r="CS38" s="666"/>
      <c r="CT38" s="666"/>
      <c r="CU38" s="666"/>
      <c r="CV38" s="666"/>
      <c r="CW38" s="666"/>
      <c r="CX38" s="666"/>
      <c r="CY38" s="667"/>
      <c r="CZ38" s="668">
        <v>6.6</v>
      </c>
      <c r="DA38" s="678"/>
      <c r="DB38" s="678"/>
      <c r="DC38" s="679"/>
      <c r="DD38" s="671">
        <v>892850</v>
      </c>
      <c r="DE38" s="666"/>
      <c r="DF38" s="666"/>
      <c r="DG38" s="666"/>
      <c r="DH38" s="666"/>
      <c r="DI38" s="666"/>
      <c r="DJ38" s="666"/>
      <c r="DK38" s="667"/>
      <c r="DL38" s="671">
        <v>697272</v>
      </c>
      <c r="DM38" s="666"/>
      <c r="DN38" s="666"/>
      <c r="DO38" s="666"/>
      <c r="DP38" s="666"/>
      <c r="DQ38" s="666"/>
      <c r="DR38" s="666"/>
      <c r="DS38" s="666"/>
      <c r="DT38" s="666"/>
      <c r="DU38" s="666"/>
      <c r="DV38" s="667"/>
      <c r="DW38" s="668">
        <v>12.5</v>
      </c>
      <c r="DX38" s="678"/>
      <c r="DY38" s="678"/>
      <c r="DZ38" s="678"/>
      <c r="EA38" s="678"/>
      <c r="EB38" s="678"/>
      <c r="EC38" s="699"/>
    </row>
    <row r="39" spans="2:133" ht="11.25" customHeight="1">
      <c r="B39" s="662" t="s">
        <v>338</v>
      </c>
      <c r="C39" s="663"/>
      <c r="D39" s="663"/>
      <c r="E39" s="663"/>
      <c r="F39" s="663"/>
      <c r="G39" s="663"/>
      <c r="H39" s="663"/>
      <c r="I39" s="663"/>
      <c r="J39" s="663"/>
      <c r="K39" s="663"/>
      <c r="L39" s="663"/>
      <c r="M39" s="663"/>
      <c r="N39" s="663"/>
      <c r="O39" s="663"/>
      <c r="P39" s="663"/>
      <c r="Q39" s="664"/>
      <c r="R39" s="665">
        <v>220104</v>
      </c>
      <c r="S39" s="666"/>
      <c r="T39" s="666"/>
      <c r="U39" s="666"/>
      <c r="V39" s="666"/>
      <c r="W39" s="666"/>
      <c r="X39" s="666"/>
      <c r="Y39" s="667"/>
      <c r="Z39" s="692">
        <v>1.4</v>
      </c>
      <c r="AA39" s="692"/>
      <c r="AB39" s="692"/>
      <c r="AC39" s="692"/>
      <c r="AD39" s="693">
        <v>3483</v>
      </c>
      <c r="AE39" s="693"/>
      <c r="AF39" s="693"/>
      <c r="AG39" s="693"/>
      <c r="AH39" s="693"/>
      <c r="AI39" s="693"/>
      <c r="AJ39" s="693"/>
      <c r="AK39" s="693"/>
      <c r="AL39" s="668">
        <v>0.1</v>
      </c>
      <c r="AM39" s="669"/>
      <c r="AN39" s="669"/>
      <c r="AO39" s="694"/>
      <c r="AQ39" s="700" t="s">
        <v>339</v>
      </c>
      <c r="AR39" s="701"/>
      <c r="AS39" s="701"/>
      <c r="AT39" s="701"/>
      <c r="AU39" s="701"/>
      <c r="AV39" s="701"/>
      <c r="AW39" s="701"/>
      <c r="AX39" s="701"/>
      <c r="AY39" s="702"/>
      <c r="AZ39" s="665">
        <v>70144</v>
      </c>
      <c r="BA39" s="666"/>
      <c r="BB39" s="666"/>
      <c r="BC39" s="666"/>
      <c r="BD39" s="676"/>
      <c r="BE39" s="676"/>
      <c r="BF39" s="703"/>
      <c r="BG39" s="707" t="s">
        <v>340</v>
      </c>
      <c r="BH39" s="704"/>
      <c r="BI39" s="704"/>
      <c r="BJ39" s="704"/>
      <c r="BK39" s="704"/>
      <c r="BL39" s="704"/>
      <c r="BM39" s="704"/>
      <c r="BN39" s="704"/>
      <c r="BO39" s="704"/>
      <c r="BP39" s="704"/>
      <c r="BQ39" s="704"/>
      <c r="BR39" s="704"/>
      <c r="BS39" s="704"/>
      <c r="BT39" s="704"/>
      <c r="BU39" s="705"/>
      <c r="BV39" s="665">
        <v>3268</v>
      </c>
      <c r="BW39" s="666"/>
      <c r="BX39" s="666"/>
      <c r="BY39" s="666"/>
      <c r="BZ39" s="666"/>
      <c r="CA39" s="666"/>
      <c r="CB39" s="706"/>
      <c r="CD39" s="707" t="s">
        <v>341</v>
      </c>
      <c r="CE39" s="704"/>
      <c r="CF39" s="704"/>
      <c r="CG39" s="704"/>
      <c r="CH39" s="704"/>
      <c r="CI39" s="704"/>
      <c r="CJ39" s="704"/>
      <c r="CK39" s="704"/>
      <c r="CL39" s="704"/>
      <c r="CM39" s="704"/>
      <c r="CN39" s="704"/>
      <c r="CO39" s="704"/>
      <c r="CP39" s="704"/>
      <c r="CQ39" s="705"/>
      <c r="CR39" s="665">
        <v>293284</v>
      </c>
      <c r="CS39" s="676"/>
      <c r="CT39" s="676"/>
      <c r="CU39" s="676"/>
      <c r="CV39" s="676"/>
      <c r="CW39" s="676"/>
      <c r="CX39" s="676"/>
      <c r="CY39" s="677"/>
      <c r="CZ39" s="668">
        <v>1.9</v>
      </c>
      <c r="DA39" s="678"/>
      <c r="DB39" s="678"/>
      <c r="DC39" s="679"/>
      <c r="DD39" s="671">
        <v>263574</v>
      </c>
      <c r="DE39" s="676"/>
      <c r="DF39" s="676"/>
      <c r="DG39" s="676"/>
      <c r="DH39" s="676"/>
      <c r="DI39" s="676"/>
      <c r="DJ39" s="676"/>
      <c r="DK39" s="677"/>
      <c r="DL39" s="671" t="s">
        <v>226</v>
      </c>
      <c r="DM39" s="676"/>
      <c r="DN39" s="676"/>
      <c r="DO39" s="676"/>
      <c r="DP39" s="676"/>
      <c r="DQ39" s="676"/>
      <c r="DR39" s="676"/>
      <c r="DS39" s="676"/>
      <c r="DT39" s="676"/>
      <c r="DU39" s="676"/>
      <c r="DV39" s="677"/>
      <c r="DW39" s="668" t="s">
        <v>232</v>
      </c>
      <c r="DX39" s="678"/>
      <c r="DY39" s="678"/>
      <c r="DZ39" s="678"/>
      <c r="EA39" s="678"/>
      <c r="EB39" s="678"/>
      <c r="EC39" s="699"/>
    </row>
    <row r="40" spans="2:133" ht="11.25" customHeight="1">
      <c r="B40" s="662" t="s">
        <v>342</v>
      </c>
      <c r="C40" s="663"/>
      <c r="D40" s="663"/>
      <c r="E40" s="663"/>
      <c r="F40" s="663"/>
      <c r="G40" s="663"/>
      <c r="H40" s="663"/>
      <c r="I40" s="663"/>
      <c r="J40" s="663"/>
      <c r="K40" s="663"/>
      <c r="L40" s="663"/>
      <c r="M40" s="663"/>
      <c r="N40" s="663"/>
      <c r="O40" s="663"/>
      <c r="P40" s="663"/>
      <c r="Q40" s="664"/>
      <c r="R40" s="665">
        <v>1339876</v>
      </c>
      <c r="S40" s="666"/>
      <c r="T40" s="666"/>
      <c r="U40" s="666"/>
      <c r="V40" s="666"/>
      <c r="W40" s="666"/>
      <c r="X40" s="666"/>
      <c r="Y40" s="667"/>
      <c r="Z40" s="692">
        <v>8.3000000000000007</v>
      </c>
      <c r="AA40" s="692"/>
      <c r="AB40" s="692"/>
      <c r="AC40" s="692"/>
      <c r="AD40" s="693" t="s">
        <v>226</v>
      </c>
      <c r="AE40" s="693"/>
      <c r="AF40" s="693"/>
      <c r="AG40" s="693"/>
      <c r="AH40" s="693"/>
      <c r="AI40" s="693"/>
      <c r="AJ40" s="693"/>
      <c r="AK40" s="693"/>
      <c r="AL40" s="668" t="s">
        <v>232</v>
      </c>
      <c r="AM40" s="669"/>
      <c r="AN40" s="669"/>
      <c r="AO40" s="694"/>
      <c r="AQ40" s="700" t="s">
        <v>343</v>
      </c>
      <c r="AR40" s="701"/>
      <c r="AS40" s="701"/>
      <c r="AT40" s="701"/>
      <c r="AU40" s="701"/>
      <c r="AV40" s="701"/>
      <c r="AW40" s="701"/>
      <c r="AX40" s="701"/>
      <c r="AY40" s="702"/>
      <c r="AZ40" s="665">
        <v>3902</v>
      </c>
      <c r="BA40" s="666"/>
      <c r="BB40" s="666"/>
      <c r="BC40" s="666"/>
      <c r="BD40" s="676"/>
      <c r="BE40" s="676"/>
      <c r="BF40" s="703"/>
      <c r="BG40" s="708" t="s">
        <v>344</v>
      </c>
      <c r="BH40" s="709"/>
      <c r="BI40" s="709"/>
      <c r="BJ40" s="709"/>
      <c r="BK40" s="709"/>
      <c r="BL40" s="222"/>
      <c r="BM40" s="704" t="s">
        <v>345</v>
      </c>
      <c r="BN40" s="704"/>
      <c r="BO40" s="704"/>
      <c r="BP40" s="704"/>
      <c r="BQ40" s="704"/>
      <c r="BR40" s="704"/>
      <c r="BS40" s="704"/>
      <c r="BT40" s="704"/>
      <c r="BU40" s="705"/>
      <c r="BV40" s="665">
        <v>81</v>
      </c>
      <c r="BW40" s="666"/>
      <c r="BX40" s="666"/>
      <c r="BY40" s="666"/>
      <c r="BZ40" s="666"/>
      <c r="CA40" s="666"/>
      <c r="CB40" s="706"/>
      <c r="CD40" s="707" t="s">
        <v>346</v>
      </c>
      <c r="CE40" s="704"/>
      <c r="CF40" s="704"/>
      <c r="CG40" s="704"/>
      <c r="CH40" s="704"/>
      <c r="CI40" s="704"/>
      <c r="CJ40" s="704"/>
      <c r="CK40" s="704"/>
      <c r="CL40" s="704"/>
      <c r="CM40" s="704"/>
      <c r="CN40" s="704"/>
      <c r="CO40" s="704"/>
      <c r="CP40" s="704"/>
      <c r="CQ40" s="705"/>
      <c r="CR40" s="665">
        <v>207509</v>
      </c>
      <c r="CS40" s="666"/>
      <c r="CT40" s="666"/>
      <c r="CU40" s="666"/>
      <c r="CV40" s="666"/>
      <c r="CW40" s="666"/>
      <c r="CX40" s="666"/>
      <c r="CY40" s="667"/>
      <c r="CZ40" s="668">
        <v>1.3</v>
      </c>
      <c r="DA40" s="678"/>
      <c r="DB40" s="678"/>
      <c r="DC40" s="679"/>
      <c r="DD40" s="671">
        <v>120909</v>
      </c>
      <c r="DE40" s="666"/>
      <c r="DF40" s="666"/>
      <c r="DG40" s="666"/>
      <c r="DH40" s="666"/>
      <c r="DI40" s="666"/>
      <c r="DJ40" s="666"/>
      <c r="DK40" s="667"/>
      <c r="DL40" s="671">
        <v>794</v>
      </c>
      <c r="DM40" s="666"/>
      <c r="DN40" s="666"/>
      <c r="DO40" s="666"/>
      <c r="DP40" s="666"/>
      <c r="DQ40" s="666"/>
      <c r="DR40" s="666"/>
      <c r="DS40" s="666"/>
      <c r="DT40" s="666"/>
      <c r="DU40" s="666"/>
      <c r="DV40" s="667"/>
      <c r="DW40" s="668">
        <v>0</v>
      </c>
      <c r="DX40" s="678"/>
      <c r="DY40" s="678"/>
      <c r="DZ40" s="678"/>
      <c r="EA40" s="678"/>
      <c r="EB40" s="678"/>
      <c r="EC40" s="699"/>
    </row>
    <row r="41" spans="2:133" ht="11.25" customHeight="1">
      <c r="B41" s="662" t="s">
        <v>347</v>
      </c>
      <c r="C41" s="663"/>
      <c r="D41" s="663"/>
      <c r="E41" s="663"/>
      <c r="F41" s="663"/>
      <c r="G41" s="663"/>
      <c r="H41" s="663"/>
      <c r="I41" s="663"/>
      <c r="J41" s="663"/>
      <c r="K41" s="663"/>
      <c r="L41" s="663"/>
      <c r="M41" s="663"/>
      <c r="N41" s="663"/>
      <c r="O41" s="663"/>
      <c r="P41" s="663"/>
      <c r="Q41" s="664"/>
      <c r="R41" s="665" t="s">
        <v>232</v>
      </c>
      <c r="S41" s="666"/>
      <c r="T41" s="666"/>
      <c r="U41" s="666"/>
      <c r="V41" s="666"/>
      <c r="W41" s="666"/>
      <c r="X41" s="666"/>
      <c r="Y41" s="667"/>
      <c r="Z41" s="692" t="s">
        <v>137</v>
      </c>
      <c r="AA41" s="692"/>
      <c r="AB41" s="692"/>
      <c r="AC41" s="692"/>
      <c r="AD41" s="693" t="s">
        <v>226</v>
      </c>
      <c r="AE41" s="693"/>
      <c r="AF41" s="693"/>
      <c r="AG41" s="693"/>
      <c r="AH41" s="693"/>
      <c r="AI41" s="693"/>
      <c r="AJ41" s="693"/>
      <c r="AK41" s="693"/>
      <c r="AL41" s="668" t="s">
        <v>232</v>
      </c>
      <c r="AM41" s="669"/>
      <c r="AN41" s="669"/>
      <c r="AO41" s="694"/>
      <c r="AQ41" s="700" t="s">
        <v>348</v>
      </c>
      <c r="AR41" s="701"/>
      <c r="AS41" s="701"/>
      <c r="AT41" s="701"/>
      <c r="AU41" s="701"/>
      <c r="AV41" s="701"/>
      <c r="AW41" s="701"/>
      <c r="AX41" s="701"/>
      <c r="AY41" s="702"/>
      <c r="AZ41" s="665">
        <v>160351</v>
      </c>
      <c r="BA41" s="666"/>
      <c r="BB41" s="666"/>
      <c r="BC41" s="666"/>
      <c r="BD41" s="676"/>
      <c r="BE41" s="676"/>
      <c r="BF41" s="703"/>
      <c r="BG41" s="708"/>
      <c r="BH41" s="709"/>
      <c r="BI41" s="709"/>
      <c r="BJ41" s="709"/>
      <c r="BK41" s="709"/>
      <c r="BL41" s="222"/>
      <c r="BM41" s="704" t="s">
        <v>349</v>
      </c>
      <c r="BN41" s="704"/>
      <c r="BO41" s="704"/>
      <c r="BP41" s="704"/>
      <c r="BQ41" s="704"/>
      <c r="BR41" s="704"/>
      <c r="BS41" s="704"/>
      <c r="BT41" s="704"/>
      <c r="BU41" s="705"/>
      <c r="BV41" s="665" t="s">
        <v>226</v>
      </c>
      <c r="BW41" s="666"/>
      <c r="BX41" s="666"/>
      <c r="BY41" s="666"/>
      <c r="BZ41" s="666"/>
      <c r="CA41" s="666"/>
      <c r="CB41" s="706"/>
      <c r="CD41" s="707" t="s">
        <v>350</v>
      </c>
      <c r="CE41" s="704"/>
      <c r="CF41" s="704"/>
      <c r="CG41" s="704"/>
      <c r="CH41" s="704"/>
      <c r="CI41" s="704"/>
      <c r="CJ41" s="704"/>
      <c r="CK41" s="704"/>
      <c r="CL41" s="704"/>
      <c r="CM41" s="704"/>
      <c r="CN41" s="704"/>
      <c r="CO41" s="704"/>
      <c r="CP41" s="704"/>
      <c r="CQ41" s="705"/>
      <c r="CR41" s="665" t="s">
        <v>232</v>
      </c>
      <c r="CS41" s="676"/>
      <c r="CT41" s="676"/>
      <c r="CU41" s="676"/>
      <c r="CV41" s="676"/>
      <c r="CW41" s="676"/>
      <c r="CX41" s="676"/>
      <c r="CY41" s="677"/>
      <c r="CZ41" s="668" t="s">
        <v>226</v>
      </c>
      <c r="DA41" s="678"/>
      <c r="DB41" s="678"/>
      <c r="DC41" s="679"/>
      <c r="DD41" s="671" t="s">
        <v>226</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c r="B42" s="662" t="s">
        <v>351</v>
      </c>
      <c r="C42" s="663"/>
      <c r="D42" s="663"/>
      <c r="E42" s="663"/>
      <c r="F42" s="663"/>
      <c r="G42" s="663"/>
      <c r="H42" s="663"/>
      <c r="I42" s="663"/>
      <c r="J42" s="663"/>
      <c r="K42" s="663"/>
      <c r="L42" s="663"/>
      <c r="M42" s="663"/>
      <c r="N42" s="663"/>
      <c r="O42" s="663"/>
      <c r="P42" s="663"/>
      <c r="Q42" s="664"/>
      <c r="R42" s="665" t="s">
        <v>226</v>
      </c>
      <c r="S42" s="666"/>
      <c r="T42" s="666"/>
      <c r="U42" s="666"/>
      <c r="V42" s="666"/>
      <c r="W42" s="666"/>
      <c r="X42" s="666"/>
      <c r="Y42" s="667"/>
      <c r="Z42" s="692" t="s">
        <v>226</v>
      </c>
      <c r="AA42" s="692"/>
      <c r="AB42" s="692"/>
      <c r="AC42" s="692"/>
      <c r="AD42" s="693" t="s">
        <v>232</v>
      </c>
      <c r="AE42" s="693"/>
      <c r="AF42" s="693"/>
      <c r="AG42" s="693"/>
      <c r="AH42" s="693"/>
      <c r="AI42" s="693"/>
      <c r="AJ42" s="693"/>
      <c r="AK42" s="693"/>
      <c r="AL42" s="668" t="s">
        <v>226</v>
      </c>
      <c r="AM42" s="669"/>
      <c r="AN42" s="669"/>
      <c r="AO42" s="694"/>
      <c r="AQ42" s="712" t="s">
        <v>352</v>
      </c>
      <c r="AR42" s="713"/>
      <c r="AS42" s="713"/>
      <c r="AT42" s="713"/>
      <c r="AU42" s="713"/>
      <c r="AV42" s="713"/>
      <c r="AW42" s="713"/>
      <c r="AX42" s="713"/>
      <c r="AY42" s="714"/>
      <c r="AZ42" s="645">
        <v>571228</v>
      </c>
      <c r="BA42" s="680"/>
      <c r="BB42" s="680"/>
      <c r="BC42" s="680"/>
      <c r="BD42" s="646"/>
      <c r="BE42" s="646"/>
      <c r="BF42" s="695"/>
      <c r="BG42" s="710"/>
      <c r="BH42" s="711"/>
      <c r="BI42" s="711"/>
      <c r="BJ42" s="711"/>
      <c r="BK42" s="711"/>
      <c r="BL42" s="223"/>
      <c r="BM42" s="696" t="s">
        <v>353</v>
      </c>
      <c r="BN42" s="696"/>
      <c r="BO42" s="696"/>
      <c r="BP42" s="696"/>
      <c r="BQ42" s="696"/>
      <c r="BR42" s="696"/>
      <c r="BS42" s="696"/>
      <c r="BT42" s="696"/>
      <c r="BU42" s="697"/>
      <c r="BV42" s="645">
        <v>393</v>
      </c>
      <c r="BW42" s="680"/>
      <c r="BX42" s="680"/>
      <c r="BY42" s="680"/>
      <c r="BZ42" s="680"/>
      <c r="CA42" s="680"/>
      <c r="CB42" s="698"/>
      <c r="CD42" s="662" t="s">
        <v>354</v>
      </c>
      <c r="CE42" s="663"/>
      <c r="CF42" s="663"/>
      <c r="CG42" s="663"/>
      <c r="CH42" s="663"/>
      <c r="CI42" s="663"/>
      <c r="CJ42" s="663"/>
      <c r="CK42" s="663"/>
      <c r="CL42" s="663"/>
      <c r="CM42" s="663"/>
      <c r="CN42" s="663"/>
      <c r="CO42" s="663"/>
      <c r="CP42" s="663"/>
      <c r="CQ42" s="664"/>
      <c r="CR42" s="665">
        <v>7105826</v>
      </c>
      <c r="CS42" s="676"/>
      <c r="CT42" s="676"/>
      <c r="CU42" s="676"/>
      <c r="CV42" s="676"/>
      <c r="CW42" s="676"/>
      <c r="CX42" s="676"/>
      <c r="CY42" s="677"/>
      <c r="CZ42" s="668">
        <v>46.1</v>
      </c>
      <c r="DA42" s="678"/>
      <c r="DB42" s="678"/>
      <c r="DC42" s="679"/>
      <c r="DD42" s="671">
        <v>1597976</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c r="B43" s="662" t="s">
        <v>355</v>
      </c>
      <c r="C43" s="663"/>
      <c r="D43" s="663"/>
      <c r="E43" s="663"/>
      <c r="F43" s="663"/>
      <c r="G43" s="663"/>
      <c r="H43" s="663"/>
      <c r="I43" s="663"/>
      <c r="J43" s="663"/>
      <c r="K43" s="663"/>
      <c r="L43" s="663"/>
      <c r="M43" s="663"/>
      <c r="N43" s="663"/>
      <c r="O43" s="663"/>
      <c r="P43" s="663"/>
      <c r="Q43" s="664"/>
      <c r="R43" s="665">
        <v>207976</v>
      </c>
      <c r="S43" s="666"/>
      <c r="T43" s="666"/>
      <c r="U43" s="666"/>
      <c r="V43" s="666"/>
      <c r="W43" s="666"/>
      <c r="X43" s="666"/>
      <c r="Y43" s="667"/>
      <c r="Z43" s="692">
        <v>1.3</v>
      </c>
      <c r="AA43" s="692"/>
      <c r="AB43" s="692"/>
      <c r="AC43" s="692"/>
      <c r="AD43" s="693" t="s">
        <v>137</v>
      </c>
      <c r="AE43" s="693"/>
      <c r="AF43" s="693"/>
      <c r="AG43" s="693"/>
      <c r="AH43" s="693"/>
      <c r="AI43" s="693"/>
      <c r="AJ43" s="693"/>
      <c r="AK43" s="693"/>
      <c r="AL43" s="668" t="s">
        <v>232</v>
      </c>
      <c r="AM43" s="669"/>
      <c r="AN43" s="669"/>
      <c r="AO43" s="694"/>
      <c r="BV43" s="224"/>
      <c r="BW43" s="224"/>
      <c r="BX43" s="224"/>
      <c r="BY43" s="224"/>
      <c r="BZ43" s="224"/>
      <c r="CA43" s="224"/>
      <c r="CB43" s="224"/>
      <c r="CD43" s="662" t="s">
        <v>356</v>
      </c>
      <c r="CE43" s="663"/>
      <c r="CF43" s="663"/>
      <c r="CG43" s="663"/>
      <c r="CH43" s="663"/>
      <c r="CI43" s="663"/>
      <c r="CJ43" s="663"/>
      <c r="CK43" s="663"/>
      <c r="CL43" s="663"/>
      <c r="CM43" s="663"/>
      <c r="CN43" s="663"/>
      <c r="CO43" s="663"/>
      <c r="CP43" s="663"/>
      <c r="CQ43" s="664"/>
      <c r="CR43" s="665">
        <v>171155</v>
      </c>
      <c r="CS43" s="676"/>
      <c r="CT43" s="676"/>
      <c r="CU43" s="676"/>
      <c r="CV43" s="676"/>
      <c r="CW43" s="676"/>
      <c r="CX43" s="676"/>
      <c r="CY43" s="677"/>
      <c r="CZ43" s="668">
        <v>1.1000000000000001</v>
      </c>
      <c r="DA43" s="678"/>
      <c r="DB43" s="678"/>
      <c r="DC43" s="679"/>
      <c r="DD43" s="671">
        <v>38870</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c r="B44" s="642" t="s">
        <v>357</v>
      </c>
      <c r="C44" s="643"/>
      <c r="D44" s="643"/>
      <c r="E44" s="643"/>
      <c r="F44" s="643"/>
      <c r="G44" s="643"/>
      <c r="H44" s="643"/>
      <c r="I44" s="643"/>
      <c r="J44" s="643"/>
      <c r="K44" s="643"/>
      <c r="L44" s="643"/>
      <c r="M44" s="643"/>
      <c r="N44" s="643"/>
      <c r="O44" s="643"/>
      <c r="P44" s="643"/>
      <c r="Q44" s="644"/>
      <c r="R44" s="645">
        <v>16115016</v>
      </c>
      <c r="S44" s="680"/>
      <c r="T44" s="680"/>
      <c r="U44" s="680"/>
      <c r="V44" s="680"/>
      <c r="W44" s="680"/>
      <c r="X44" s="680"/>
      <c r="Y44" s="681"/>
      <c r="Z44" s="682">
        <v>100</v>
      </c>
      <c r="AA44" s="682"/>
      <c r="AB44" s="682"/>
      <c r="AC44" s="682"/>
      <c r="AD44" s="683">
        <v>5375854</v>
      </c>
      <c r="AE44" s="683"/>
      <c r="AF44" s="683"/>
      <c r="AG44" s="683"/>
      <c r="AH44" s="683"/>
      <c r="AI44" s="683"/>
      <c r="AJ44" s="683"/>
      <c r="AK44" s="683"/>
      <c r="AL44" s="648">
        <v>100</v>
      </c>
      <c r="AM44" s="684"/>
      <c r="AN44" s="684"/>
      <c r="AO44" s="685"/>
      <c r="CD44" s="686" t="s">
        <v>303</v>
      </c>
      <c r="CE44" s="687"/>
      <c r="CF44" s="662" t="s">
        <v>358</v>
      </c>
      <c r="CG44" s="663"/>
      <c r="CH44" s="663"/>
      <c r="CI44" s="663"/>
      <c r="CJ44" s="663"/>
      <c r="CK44" s="663"/>
      <c r="CL44" s="663"/>
      <c r="CM44" s="663"/>
      <c r="CN44" s="663"/>
      <c r="CO44" s="663"/>
      <c r="CP44" s="663"/>
      <c r="CQ44" s="664"/>
      <c r="CR44" s="665">
        <v>1388402</v>
      </c>
      <c r="CS44" s="666"/>
      <c r="CT44" s="666"/>
      <c r="CU44" s="666"/>
      <c r="CV44" s="666"/>
      <c r="CW44" s="666"/>
      <c r="CX44" s="666"/>
      <c r="CY44" s="667"/>
      <c r="CZ44" s="668">
        <v>9</v>
      </c>
      <c r="DA44" s="669"/>
      <c r="DB44" s="669"/>
      <c r="DC44" s="670"/>
      <c r="DD44" s="671">
        <v>190063</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8"/>
      <c r="CE45" s="689"/>
      <c r="CF45" s="662" t="s">
        <v>359</v>
      </c>
      <c r="CG45" s="663"/>
      <c r="CH45" s="663"/>
      <c r="CI45" s="663"/>
      <c r="CJ45" s="663"/>
      <c r="CK45" s="663"/>
      <c r="CL45" s="663"/>
      <c r="CM45" s="663"/>
      <c r="CN45" s="663"/>
      <c r="CO45" s="663"/>
      <c r="CP45" s="663"/>
      <c r="CQ45" s="664"/>
      <c r="CR45" s="665">
        <v>944382</v>
      </c>
      <c r="CS45" s="676"/>
      <c r="CT45" s="676"/>
      <c r="CU45" s="676"/>
      <c r="CV45" s="676"/>
      <c r="CW45" s="676"/>
      <c r="CX45" s="676"/>
      <c r="CY45" s="677"/>
      <c r="CZ45" s="668">
        <v>6.1</v>
      </c>
      <c r="DA45" s="678"/>
      <c r="DB45" s="678"/>
      <c r="DC45" s="679"/>
      <c r="DD45" s="671">
        <v>39882</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8"/>
      <c r="CE46" s="689"/>
      <c r="CF46" s="662" t="s">
        <v>361</v>
      </c>
      <c r="CG46" s="663"/>
      <c r="CH46" s="663"/>
      <c r="CI46" s="663"/>
      <c r="CJ46" s="663"/>
      <c r="CK46" s="663"/>
      <c r="CL46" s="663"/>
      <c r="CM46" s="663"/>
      <c r="CN46" s="663"/>
      <c r="CO46" s="663"/>
      <c r="CP46" s="663"/>
      <c r="CQ46" s="664"/>
      <c r="CR46" s="665">
        <v>411303</v>
      </c>
      <c r="CS46" s="666"/>
      <c r="CT46" s="666"/>
      <c r="CU46" s="666"/>
      <c r="CV46" s="666"/>
      <c r="CW46" s="666"/>
      <c r="CX46" s="666"/>
      <c r="CY46" s="667"/>
      <c r="CZ46" s="668">
        <v>2.7</v>
      </c>
      <c r="DA46" s="669"/>
      <c r="DB46" s="669"/>
      <c r="DC46" s="670"/>
      <c r="DD46" s="671">
        <v>120064</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c r="B47" s="675" t="s">
        <v>362</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363</v>
      </c>
      <c r="CG47" s="663"/>
      <c r="CH47" s="663"/>
      <c r="CI47" s="663"/>
      <c r="CJ47" s="663"/>
      <c r="CK47" s="663"/>
      <c r="CL47" s="663"/>
      <c r="CM47" s="663"/>
      <c r="CN47" s="663"/>
      <c r="CO47" s="663"/>
      <c r="CP47" s="663"/>
      <c r="CQ47" s="664"/>
      <c r="CR47" s="665">
        <v>5717424</v>
      </c>
      <c r="CS47" s="676"/>
      <c r="CT47" s="676"/>
      <c r="CU47" s="676"/>
      <c r="CV47" s="676"/>
      <c r="CW47" s="676"/>
      <c r="CX47" s="676"/>
      <c r="CY47" s="677"/>
      <c r="CZ47" s="668">
        <v>37.1</v>
      </c>
      <c r="DA47" s="678"/>
      <c r="DB47" s="678"/>
      <c r="DC47" s="679"/>
      <c r="DD47" s="671">
        <v>1407913</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c r="B48" s="661" t="s">
        <v>364</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365</v>
      </c>
      <c r="CG48" s="663"/>
      <c r="CH48" s="663"/>
      <c r="CI48" s="663"/>
      <c r="CJ48" s="663"/>
      <c r="CK48" s="663"/>
      <c r="CL48" s="663"/>
      <c r="CM48" s="663"/>
      <c r="CN48" s="663"/>
      <c r="CO48" s="663"/>
      <c r="CP48" s="663"/>
      <c r="CQ48" s="664"/>
      <c r="CR48" s="665" t="s">
        <v>232</v>
      </c>
      <c r="CS48" s="666"/>
      <c r="CT48" s="666"/>
      <c r="CU48" s="666"/>
      <c r="CV48" s="666"/>
      <c r="CW48" s="666"/>
      <c r="CX48" s="666"/>
      <c r="CY48" s="667"/>
      <c r="CZ48" s="668" t="s">
        <v>232</v>
      </c>
      <c r="DA48" s="669"/>
      <c r="DB48" s="669"/>
      <c r="DC48" s="670"/>
      <c r="DD48" s="671" t="s">
        <v>232</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2" t="s">
        <v>366</v>
      </c>
      <c r="CE49" s="643"/>
      <c r="CF49" s="643"/>
      <c r="CG49" s="643"/>
      <c r="CH49" s="643"/>
      <c r="CI49" s="643"/>
      <c r="CJ49" s="643"/>
      <c r="CK49" s="643"/>
      <c r="CL49" s="643"/>
      <c r="CM49" s="643"/>
      <c r="CN49" s="643"/>
      <c r="CO49" s="643"/>
      <c r="CP49" s="643"/>
      <c r="CQ49" s="644"/>
      <c r="CR49" s="645">
        <v>15404154</v>
      </c>
      <c r="CS49" s="646"/>
      <c r="CT49" s="646"/>
      <c r="CU49" s="646"/>
      <c r="CV49" s="646"/>
      <c r="CW49" s="646"/>
      <c r="CX49" s="646"/>
      <c r="CY49" s="647"/>
      <c r="CZ49" s="648">
        <v>100</v>
      </c>
      <c r="DA49" s="649"/>
      <c r="DB49" s="649"/>
      <c r="DC49" s="650"/>
      <c r="DD49" s="651">
        <v>7753796</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4lLLrHyYpnZ5E5iinwtWxL20mGH6IHYRTqb0ccOjc+D3VaV+KCUlc/m7tnaV0CiQnSvbLhogG6hAxGJzOp/KmA==" saltValue="DvjLclqP6zq81HPD04Y9Y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60" t="s">
        <v>367</v>
      </c>
      <c r="B2" s="1160"/>
      <c r="C2" s="1160"/>
      <c r="D2" s="1160"/>
      <c r="E2" s="1160"/>
      <c r="F2" s="1160"/>
      <c r="G2" s="1160"/>
      <c r="H2" s="1160"/>
      <c r="I2" s="1160"/>
      <c r="J2" s="1160"/>
      <c r="K2" s="1160"/>
      <c r="L2" s="1160"/>
      <c r="M2" s="1160"/>
      <c r="N2" s="1160"/>
      <c r="O2" s="1160"/>
      <c r="P2" s="1160"/>
      <c r="Q2" s="1160"/>
      <c r="R2" s="1160"/>
      <c r="S2" s="1160"/>
      <c r="T2" s="1160"/>
      <c r="U2" s="1160"/>
      <c r="V2" s="1160"/>
      <c r="W2" s="1160"/>
      <c r="X2" s="1160"/>
      <c r="Y2" s="1160"/>
      <c r="Z2" s="1160"/>
      <c r="AA2" s="1160"/>
      <c r="AB2" s="1160"/>
      <c r="AC2" s="1160"/>
      <c r="AD2" s="1160"/>
      <c r="AE2" s="1160"/>
      <c r="AF2" s="1160"/>
      <c r="AG2" s="1160"/>
      <c r="AH2" s="1160"/>
      <c r="AI2" s="1160"/>
      <c r="AJ2" s="1160"/>
      <c r="AK2" s="1160"/>
      <c r="AL2" s="1160"/>
      <c r="AM2" s="1160"/>
      <c r="AN2" s="1160"/>
      <c r="AO2" s="1160"/>
      <c r="AP2" s="1160"/>
      <c r="AQ2" s="1160"/>
      <c r="AR2" s="1160"/>
      <c r="AS2" s="1160"/>
      <c r="AT2" s="1160"/>
      <c r="AU2" s="1160"/>
      <c r="AV2" s="1160"/>
      <c r="AW2" s="1160"/>
      <c r="AX2" s="1160"/>
      <c r="AY2" s="1160"/>
      <c r="AZ2" s="1160"/>
      <c r="BA2" s="1160"/>
      <c r="BB2" s="1160"/>
      <c r="BC2" s="1160"/>
      <c r="BD2" s="1160"/>
      <c r="BE2" s="1160"/>
      <c r="BF2" s="1160"/>
      <c r="BG2" s="1160"/>
      <c r="BH2" s="1160"/>
      <c r="BI2" s="116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61" t="s">
        <v>368</v>
      </c>
      <c r="DK2" s="1162"/>
      <c r="DL2" s="1162"/>
      <c r="DM2" s="1162"/>
      <c r="DN2" s="1162"/>
      <c r="DO2" s="1163"/>
      <c r="DP2" s="231"/>
      <c r="DQ2" s="1161" t="s">
        <v>369</v>
      </c>
      <c r="DR2" s="1162"/>
      <c r="DS2" s="1162"/>
      <c r="DT2" s="1162"/>
      <c r="DU2" s="1162"/>
      <c r="DV2" s="1162"/>
      <c r="DW2" s="1162"/>
      <c r="DX2" s="1162"/>
      <c r="DY2" s="1162"/>
      <c r="DZ2" s="1163"/>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9" t="s">
        <v>370</v>
      </c>
      <c r="B4" s="1129"/>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129"/>
      <c r="AX4" s="1129"/>
      <c r="AY4" s="1129"/>
      <c r="AZ4" s="235"/>
      <c r="BA4" s="235"/>
      <c r="BB4" s="235"/>
      <c r="BC4" s="235"/>
      <c r="BD4" s="235"/>
      <c r="BE4" s="236"/>
      <c r="BF4" s="236"/>
      <c r="BG4" s="236"/>
      <c r="BH4" s="236"/>
      <c r="BI4" s="236"/>
      <c r="BJ4" s="236"/>
      <c r="BK4" s="236"/>
      <c r="BL4" s="236"/>
      <c r="BM4" s="236"/>
      <c r="BN4" s="236"/>
      <c r="BO4" s="236"/>
      <c r="BP4" s="236"/>
      <c r="BQ4" s="795" t="s">
        <v>371</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7"/>
    </row>
    <row r="5" spans="1:131" s="238" customFormat="1" ht="26.25" customHeight="1">
      <c r="A5" s="1060" t="s">
        <v>372</v>
      </c>
      <c r="B5" s="1061"/>
      <c r="C5" s="1061"/>
      <c r="D5" s="1061"/>
      <c r="E5" s="1061"/>
      <c r="F5" s="1061"/>
      <c r="G5" s="1061"/>
      <c r="H5" s="1061"/>
      <c r="I5" s="1061"/>
      <c r="J5" s="1061"/>
      <c r="K5" s="1061"/>
      <c r="L5" s="1061"/>
      <c r="M5" s="1061"/>
      <c r="N5" s="1061"/>
      <c r="O5" s="1061"/>
      <c r="P5" s="1062"/>
      <c r="Q5" s="1066" t="s">
        <v>373</v>
      </c>
      <c r="R5" s="1067"/>
      <c r="S5" s="1067"/>
      <c r="T5" s="1067"/>
      <c r="U5" s="1068"/>
      <c r="V5" s="1066" t="s">
        <v>374</v>
      </c>
      <c r="W5" s="1067"/>
      <c r="X5" s="1067"/>
      <c r="Y5" s="1067"/>
      <c r="Z5" s="1068"/>
      <c r="AA5" s="1066" t="s">
        <v>375</v>
      </c>
      <c r="AB5" s="1067"/>
      <c r="AC5" s="1067"/>
      <c r="AD5" s="1067"/>
      <c r="AE5" s="1067"/>
      <c r="AF5" s="1164" t="s">
        <v>376</v>
      </c>
      <c r="AG5" s="1067"/>
      <c r="AH5" s="1067"/>
      <c r="AI5" s="1067"/>
      <c r="AJ5" s="1080"/>
      <c r="AK5" s="1067" t="s">
        <v>377</v>
      </c>
      <c r="AL5" s="1067"/>
      <c r="AM5" s="1067"/>
      <c r="AN5" s="1067"/>
      <c r="AO5" s="1068"/>
      <c r="AP5" s="1066" t="s">
        <v>378</v>
      </c>
      <c r="AQ5" s="1067"/>
      <c r="AR5" s="1067"/>
      <c r="AS5" s="1067"/>
      <c r="AT5" s="1068"/>
      <c r="AU5" s="1066" t="s">
        <v>379</v>
      </c>
      <c r="AV5" s="1067"/>
      <c r="AW5" s="1067"/>
      <c r="AX5" s="1067"/>
      <c r="AY5" s="1080"/>
      <c r="AZ5" s="235"/>
      <c r="BA5" s="235"/>
      <c r="BB5" s="235"/>
      <c r="BC5" s="235"/>
      <c r="BD5" s="235"/>
      <c r="BE5" s="236"/>
      <c r="BF5" s="236"/>
      <c r="BG5" s="236"/>
      <c r="BH5" s="236"/>
      <c r="BI5" s="236"/>
      <c r="BJ5" s="236"/>
      <c r="BK5" s="236"/>
      <c r="BL5" s="236"/>
      <c r="BM5" s="236"/>
      <c r="BN5" s="236"/>
      <c r="BO5" s="236"/>
      <c r="BP5" s="236"/>
      <c r="BQ5" s="1060" t="s">
        <v>380</v>
      </c>
      <c r="BR5" s="1061"/>
      <c r="BS5" s="1061"/>
      <c r="BT5" s="1061"/>
      <c r="BU5" s="1061"/>
      <c r="BV5" s="1061"/>
      <c r="BW5" s="1061"/>
      <c r="BX5" s="1061"/>
      <c r="BY5" s="1061"/>
      <c r="BZ5" s="1061"/>
      <c r="CA5" s="1061"/>
      <c r="CB5" s="1061"/>
      <c r="CC5" s="1061"/>
      <c r="CD5" s="1061"/>
      <c r="CE5" s="1061"/>
      <c r="CF5" s="1061"/>
      <c r="CG5" s="1062"/>
      <c r="CH5" s="1066" t="s">
        <v>381</v>
      </c>
      <c r="CI5" s="1067"/>
      <c r="CJ5" s="1067"/>
      <c r="CK5" s="1067"/>
      <c r="CL5" s="1068"/>
      <c r="CM5" s="1066" t="s">
        <v>382</v>
      </c>
      <c r="CN5" s="1067"/>
      <c r="CO5" s="1067"/>
      <c r="CP5" s="1067"/>
      <c r="CQ5" s="1068"/>
      <c r="CR5" s="1066" t="s">
        <v>383</v>
      </c>
      <c r="CS5" s="1067"/>
      <c r="CT5" s="1067"/>
      <c r="CU5" s="1067"/>
      <c r="CV5" s="1068"/>
      <c r="CW5" s="1066" t="s">
        <v>384</v>
      </c>
      <c r="CX5" s="1067"/>
      <c r="CY5" s="1067"/>
      <c r="CZ5" s="1067"/>
      <c r="DA5" s="1068"/>
      <c r="DB5" s="1066" t="s">
        <v>385</v>
      </c>
      <c r="DC5" s="1067"/>
      <c r="DD5" s="1067"/>
      <c r="DE5" s="1067"/>
      <c r="DF5" s="1068"/>
      <c r="DG5" s="1154" t="s">
        <v>386</v>
      </c>
      <c r="DH5" s="1155"/>
      <c r="DI5" s="1155"/>
      <c r="DJ5" s="1155"/>
      <c r="DK5" s="1156"/>
      <c r="DL5" s="1154" t="s">
        <v>387</v>
      </c>
      <c r="DM5" s="1155"/>
      <c r="DN5" s="1155"/>
      <c r="DO5" s="1155"/>
      <c r="DP5" s="1156"/>
      <c r="DQ5" s="1066" t="s">
        <v>388</v>
      </c>
      <c r="DR5" s="1067"/>
      <c r="DS5" s="1067"/>
      <c r="DT5" s="1067"/>
      <c r="DU5" s="1068"/>
      <c r="DV5" s="1066" t="s">
        <v>379</v>
      </c>
      <c r="DW5" s="1067"/>
      <c r="DX5" s="1067"/>
      <c r="DY5" s="1067"/>
      <c r="DZ5" s="1080"/>
      <c r="EA5" s="237"/>
    </row>
    <row r="6" spans="1:131" s="238"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5"/>
      <c r="AG6" s="1070"/>
      <c r="AH6" s="1070"/>
      <c r="AI6" s="1070"/>
      <c r="AJ6" s="1081"/>
      <c r="AK6" s="1070"/>
      <c r="AL6" s="1070"/>
      <c r="AM6" s="1070"/>
      <c r="AN6" s="1070"/>
      <c r="AO6" s="1071"/>
      <c r="AP6" s="1069"/>
      <c r="AQ6" s="1070"/>
      <c r="AR6" s="1070"/>
      <c r="AS6" s="1070"/>
      <c r="AT6" s="1071"/>
      <c r="AU6" s="1069"/>
      <c r="AV6" s="1070"/>
      <c r="AW6" s="1070"/>
      <c r="AX6" s="1070"/>
      <c r="AY6" s="1081"/>
      <c r="AZ6" s="235"/>
      <c r="BA6" s="235"/>
      <c r="BB6" s="235"/>
      <c r="BC6" s="235"/>
      <c r="BD6" s="235"/>
      <c r="BE6" s="236"/>
      <c r="BF6" s="236"/>
      <c r="BG6" s="236"/>
      <c r="BH6" s="236"/>
      <c r="BI6" s="236"/>
      <c r="BJ6" s="236"/>
      <c r="BK6" s="236"/>
      <c r="BL6" s="236"/>
      <c r="BM6" s="236"/>
      <c r="BN6" s="236"/>
      <c r="BO6" s="236"/>
      <c r="BP6" s="236"/>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7"/>
      <c r="DH6" s="1158"/>
      <c r="DI6" s="1158"/>
      <c r="DJ6" s="1158"/>
      <c r="DK6" s="1159"/>
      <c r="DL6" s="1157"/>
      <c r="DM6" s="1158"/>
      <c r="DN6" s="1158"/>
      <c r="DO6" s="1158"/>
      <c r="DP6" s="1159"/>
      <c r="DQ6" s="1069"/>
      <c r="DR6" s="1070"/>
      <c r="DS6" s="1070"/>
      <c r="DT6" s="1070"/>
      <c r="DU6" s="1071"/>
      <c r="DV6" s="1069"/>
      <c r="DW6" s="1070"/>
      <c r="DX6" s="1070"/>
      <c r="DY6" s="1070"/>
      <c r="DZ6" s="1081"/>
      <c r="EA6" s="237"/>
    </row>
    <row r="7" spans="1:131" s="238" customFormat="1" ht="26.25" customHeight="1" thickTop="1">
      <c r="A7" s="239">
        <v>1</v>
      </c>
      <c r="B7" s="1117" t="s">
        <v>389</v>
      </c>
      <c r="C7" s="1118"/>
      <c r="D7" s="1118"/>
      <c r="E7" s="1118"/>
      <c r="F7" s="1118"/>
      <c r="G7" s="1118"/>
      <c r="H7" s="1118"/>
      <c r="I7" s="1118"/>
      <c r="J7" s="1118"/>
      <c r="K7" s="1118"/>
      <c r="L7" s="1118"/>
      <c r="M7" s="1118"/>
      <c r="N7" s="1118"/>
      <c r="O7" s="1118"/>
      <c r="P7" s="1119"/>
      <c r="Q7" s="1172">
        <v>16115</v>
      </c>
      <c r="R7" s="1173"/>
      <c r="S7" s="1173"/>
      <c r="T7" s="1173"/>
      <c r="U7" s="1173"/>
      <c r="V7" s="1173">
        <v>15404</v>
      </c>
      <c r="W7" s="1173"/>
      <c r="X7" s="1173"/>
      <c r="Y7" s="1173"/>
      <c r="Z7" s="1173"/>
      <c r="AA7" s="1173">
        <v>711</v>
      </c>
      <c r="AB7" s="1173"/>
      <c r="AC7" s="1173"/>
      <c r="AD7" s="1173"/>
      <c r="AE7" s="1174"/>
      <c r="AF7" s="1175">
        <v>272</v>
      </c>
      <c r="AG7" s="1176"/>
      <c r="AH7" s="1176"/>
      <c r="AI7" s="1176"/>
      <c r="AJ7" s="1177"/>
      <c r="AK7" s="1178">
        <v>412</v>
      </c>
      <c r="AL7" s="1179"/>
      <c r="AM7" s="1179"/>
      <c r="AN7" s="1179"/>
      <c r="AO7" s="1179"/>
      <c r="AP7" s="1179">
        <v>10846</v>
      </c>
      <c r="AQ7" s="1179"/>
      <c r="AR7" s="1179"/>
      <c r="AS7" s="1179"/>
      <c r="AT7" s="1179"/>
      <c r="AU7" s="1180"/>
      <c r="AV7" s="1180"/>
      <c r="AW7" s="1180"/>
      <c r="AX7" s="1180"/>
      <c r="AY7" s="1181"/>
      <c r="AZ7" s="235"/>
      <c r="BA7" s="235"/>
      <c r="BB7" s="235"/>
      <c r="BC7" s="235"/>
      <c r="BD7" s="235"/>
      <c r="BE7" s="236"/>
      <c r="BF7" s="236"/>
      <c r="BG7" s="236"/>
      <c r="BH7" s="236"/>
      <c r="BI7" s="236"/>
      <c r="BJ7" s="236"/>
      <c r="BK7" s="236"/>
      <c r="BL7" s="236"/>
      <c r="BM7" s="236"/>
      <c r="BN7" s="236"/>
      <c r="BO7" s="236"/>
      <c r="BP7" s="236"/>
      <c r="BQ7" s="239">
        <v>1</v>
      </c>
      <c r="BR7" s="240"/>
      <c r="BS7" s="1169" t="s">
        <v>591</v>
      </c>
      <c r="BT7" s="1170"/>
      <c r="BU7" s="1170"/>
      <c r="BV7" s="1170"/>
      <c r="BW7" s="1170"/>
      <c r="BX7" s="1170"/>
      <c r="BY7" s="1170"/>
      <c r="BZ7" s="1170"/>
      <c r="CA7" s="1170"/>
      <c r="CB7" s="1170"/>
      <c r="CC7" s="1170"/>
      <c r="CD7" s="1170"/>
      <c r="CE7" s="1170"/>
      <c r="CF7" s="1170"/>
      <c r="CG7" s="1182"/>
      <c r="CH7" s="1166">
        <v>-10</v>
      </c>
      <c r="CI7" s="1167"/>
      <c r="CJ7" s="1167"/>
      <c r="CK7" s="1167"/>
      <c r="CL7" s="1168"/>
      <c r="CM7" s="1166">
        <v>18</v>
      </c>
      <c r="CN7" s="1167"/>
      <c r="CO7" s="1167"/>
      <c r="CP7" s="1167"/>
      <c r="CQ7" s="1168"/>
      <c r="CR7" s="1166">
        <v>22</v>
      </c>
      <c r="CS7" s="1167"/>
      <c r="CT7" s="1167"/>
      <c r="CU7" s="1167"/>
      <c r="CV7" s="1168"/>
      <c r="CW7" s="1166">
        <v>20</v>
      </c>
      <c r="CX7" s="1167"/>
      <c r="CY7" s="1167"/>
      <c r="CZ7" s="1167"/>
      <c r="DA7" s="1168"/>
      <c r="DB7" s="1166" t="s">
        <v>592</v>
      </c>
      <c r="DC7" s="1167"/>
      <c r="DD7" s="1167"/>
      <c r="DE7" s="1167"/>
      <c r="DF7" s="1168"/>
      <c r="DG7" s="1166" t="s">
        <v>592</v>
      </c>
      <c r="DH7" s="1167"/>
      <c r="DI7" s="1167"/>
      <c r="DJ7" s="1167"/>
      <c r="DK7" s="1168"/>
      <c r="DL7" s="1166" t="s">
        <v>592</v>
      </c>
      <c r="DM7" s="1167"/>
      <c r="DN7" s="1167"/>
      <c r="DO7" s="1167"/>
      <c r="DP7" s="1168"/>
      <c r="DQ7" s="1166" t="s">
        <v>592</v>
      </c>
      <c r="DR7" s="1167"/>
      <c r="DS7" s="1167"/>
      <c r="DT7" s="1167"/>
      <c r="DU7" s="1168"/>
      <c r="DV7" s="1169"/>
      <c r="DW7" s="1170"/>
      <c r="DX7" s="1170"/>
      <c r="DY7" s="1170"/>
      <c r="DZ7" s="1171"/>
      <c r="EA7" s="237"/>
    </row>
    <row r="8" spans="1:131" s="238" customFormat="1" ht="26.25" customHeight="1">
      <c r="A8" s="241">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50"/>
      <c r="AL8" s="1151"/>
      <c r="AM8" s="1151"/>
      <c r="AN8" s="1151"/>
      <c r="AO8" s="1151"/>
      <c r="AP8" s="1151"/>
      <c r="AQ8" s="1151"/>
      <c r="AR8" s="1151"/>
      <c r="AS8" s="1151"/>
      <c r="AT8" s="1151"/>
      <c r="AU8" s="1152"/>
      <c r="AV8" s="1152"/>
      <c r="AW8" s="1152"/>
      <c r="AX8" s="1152"/>
      <c r="AY8" s="1153"/>
      <c r="AZ8" s="235"/>
      <c r="BA8" s="235"/>
      <c r="BB8" s="235"/>
      <c r="BC8" s="235"/>
      <c r="BD8" s="235"/>
      <c r="BE8" s="236"/>
      <c r="BF8" s="236"/>
      <c r="BG8" s="236"/>
      <c r="BH8" s="236"/>
      <c r="BI8" s="236"/>
      <c r="BJ8" s="236"/>
      <c r="BK8" s="236"/>
      <c r="BL8" s="236"/>
      <c r="BM8" s="236"/>
      <c r="BN8" s="236"/>
      <c r="BO8" s="236"/>
      <c r="BP8" s="236"/>
      <c r="BQ8" s="241">
        <v>2</v>
      </c>
      <c r="BR8" s="242"/>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7"/>
    </row>
    <row r="9" spans="1:131" s="238" customFormat="1" ht="26.25" customHeight="1">
      <c r="A9" s="241">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50"/>
      <c r="AL9" s="1151"/>
      <c r="AM9" s="1151"/>
      <c r="AN9" s="1151"/>
      <c r="AO9" s="1151"/>
      <c r="AP9" s="1151"/>
      <c r="AQ9" s="1151"/>
      <c r="AR9" s="1151"/>
      <c r="AS9" s="1151"/>
      <c r="AT9" s="1151"/>
      <c r="AU9" s="1152"/>
      <c r="AV9" s="1152"/>
      <c r="AW9" s="1152"/>
      <c r="AX9" s="1152"/>
      <c r="AY9" s="1153"/>
      <c r="AZ9" s="235"/>
      <c r="BA9" s="235"/>
      <c r="BB9" s="235"/>
      <c r="BC9" s="235"/>
      <c r="BD9" s="235"/>
      <c r="BE9" s="236"/>
      <c r="BF9" s="236"/>
      <c r="BG9" s="236"/>
      <c r="BH9" s="236"/>
      <c r="BI9" s="236"/>
      <c r="BJ9" s="236"/>
      <c r="BK9" s="236"/>
      <c r="BL9" s="236"/>
      <c r="BM9" s="236"/>
      <c r="BN9" s="236"/>
      <c r="BO9" s="236"/>
      <c r="BP9" s="236"/>
      <c r="BQ9" s="241">
        <v>3</v>
      </c>
      <c r="BR9" s="242"/>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7"/>
    </row>
    <row r="10" spans="1:131" s="238" customFormat="1" ht="26.25" customHeight="1">
      <c r="A10" s="241">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50"/>
      <c r="AL10" s="1151"/>
      <c r="AM10" s="1151"/>
      <c r="AN10" s="1151"/>
      <c r="AO10" s="1151"/>
      <c r="AP10" s="1151"/>
      <c r="AQ10" s="1151"/>
      <c r="AR10" s="1151"/>
      <c r="AS10" s="1151"/>
      <c r="AT10" s="1151"/>
      <c r="AU10" s="1152"/>
      <c r="AV10" s="1152"/>
      <c r="AW10" s="1152"/>
      <c r="AX10" s="1152"/>
      <c r="AY10" s="1153"/>
      <c r="AZ10" s="235"/>
      <c r="BA10" s="235"/>
      <c r="BB10" s="235"/>
      <c r="BC10" s="235"/>
      <c r="BD10" s="235"/>
      <c r="BE10" s="236"/>
      <c r="BF10" s="236"/>
      <c r="BG10" s="236"/>
      <c r="BH10" s="236"/>
      <c r="BI10" s="236"/>
      <c r="BJ10" s="236"/>
      <c r="BK10" s="236"/>
      <c r="BL10" s="236"/>
      <c r="BM10" s="236"/>
      <c r="BN10" s="236"/>
      <c r="BO10" s="236"/>
      <c r="BP10" s="236"/>
      <c r="BQ10" s="241">
        <v>4</v>
      </c>
      <c r="BR10" s="242"/>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7"/>
    </row>
    <row r="11" spans="1:131" s="238" customFormat="1" ht="26.25" customHeight="1">
      <c r="A11" s="241">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50"/>
      <c r="AL11" s="1151"/>
      <c r="AM11" s="1151"/>
      <c r="AN11" s="1151"/>
      <c r="AO11" s="1151"/>
      <c r="AP11" s="1151"/>
      <c r="AQ11" s="1151"/>
      <c r="AR11" s="1151"/>
      <c r="AS11" s="1151"/>
      <c r="AT11" s="1151"/>
      <c r="AU11" s="1152"/>
      <c r="AV11" s="1152"/>
      <c r="AW11" s="1152"/>
      <c r="AX11" s="1152"/>
      <c r="AY11" s="1153"/>
      <c r="AZ11" s="235"/>
      <c r="BA11" s="235"/>
      <c r="BB11" s="235"/>
      <c r="BC11" s="235"/>
      <c r="BD11" s="235"/>
      <c r="BE11" s="236"/>
      <c r="BF11" s="236"/>
      <c r="BG11" s="236"/>
      <c r="BH11" s="236"/>
      <c r="BI11" s="236"/>
      <c r="BJ11" s="236"/>
      <c r="BK11" s="236"/>
      <c r="BL11" s="236"/>
      <c r="BM11" s="236"/>
      <c r="BN11" s="236"/>
      <c r="BO11" s="236"/>
      <c r="BP11" s="236"/>
      <c r="BQ11" s="241">
        <v>5</v>
      </c>
      <c r="BR11" s="242"/>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7"/>
    </row>
    <row r="12" spans="1:131" s="238" customFormat="1" ht="26.25" customHeight="1">
      <c r="A12" s="241">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50"/>
      <c r="AL12" s="1151"/>
      <c r="AM12" s="1151"/>
      <c r="AN12" s="1151"/>
      <c r="AO12" s="1151"/>
      <c r="AP12" s="1151"/>
      <c r="AQ12" s="1151"/>
      <c r="AR12" s="1151"/>
      <c r="AS12" s="1151"/>
      <c r="AT12" s="1151"/>
      <c r="AU12" s="1152"/>
      <c r="AV12" s="1152"/>
      <c r="AW12" s="1152"/>
      <c r="AX12" s="1152"/>
      <c r="AY12" s="1153"/>
      <c r="AZ12" s="235"/>
      <c r="BA12" s="235"/>
      <c r="BB12" s="235"/>
      <c r="BC12" s="235"/>
      <c r="BD12" s="235"/>
      <c r="BE12" s="236"/>
      <c r="BF12" s="236"/>
      <c r="BG12" s="236"/>
      <c r="BH12" s="236"/>
      <c r="BI12" s="236"/>
      <c r="BJ12" s="236"/>
      <c r="BK12" s="236"/>
      <c r="BL12" s="236"/>
      <c r="BM12" s="236"/>
      <c r="BN12" s="236"/>
      <c r="BO12" s="236"/>
      <c r="BP12" s="236"/>
      <c r="BQ12" s="241">
        <v>6</v>
      </c>
      <c r="BR12" s="242"/>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7"/>
    </row>
    <row r="13" spans="1:131" s="238" customFormat="1" ht="26.25" customHeight="1">
      <c r="A13" s="241">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50"/>
      <c r="AL13" s="1151"/>
      <c r="AM13" s="1151"/>
      <c r="AN13" s="1151"/>
      <c r="AO13" s="1151"/>
      <c r="AP13" s="1151"/>
      <c r="AQ13" s="1151"/>
      <c r="AR13" s="1151"/>
      <c r="AS13" s="1151"/>
      <c r="AT13" s="1151"/>
      <c r="AU13" s="1152"/>
      <c r="AV13" s="1152"/>
      <c r="AW13" s="1152"/>
      <c r="AX13" s="1152"/>
      <c r="AY13" s="1153"/>
      <c r="AZ13" s="235"/>
      <c r="BA13" s="235"/>
      <c r="BB13" s="235"/>
      <c r="BC13" s="235"/>
      <c r="BD13" s="235"/>
      <c r="BE13" s="236"/>
      <c r="BF13" s="236"/>
      <c r="BG13" s="236"/>
      <c r="BH13" s="236"/>
      <c r="BI13" s="236"/>
      <c r="BJ13" s="236"/>
      <c r="BK13" s="236"/>
      <c r="BL13" s="236"/>
      <c r="BM13" s="236"/>
      <c r="BN13" s="236"/>
      <c r="BO13" s="236"/>
      <c r="BP13" s="236"/>
      <c r="BQ13" s="241">
        <v>7</v>
      </c>
      <c r="BR13" s="242"/>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7"/>
    </row>
    <row r="14" spans="1:131" s="238" customFormat="1" ht="26.25" customHeight="1">
      <c r="A14" s="241">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50"/>
      <c r="AL14" s="1151"/>
      <c r="AM14" s="1151"/>
      <c r="AN14" s="1151"/>
      <c r="AO14" s="1151"/>
      <c r="AP14" s="1151"/>
      <c r="AQ14" s="1151"/>
      <c r="AR14" s="1151"/>
      <c r="AS14" s="1151"/>
      <c r="AT14" s="1151"/>
      <c r="AU14" s="1152"/>
      <c r="AV14" s="1152"/>
      <c r="AW14" s="1152"/>
      <c r="AX14" s="1152"/>
      <c r="AY14" s="1153"/>
      <c r="AZ14" s="235"/>
      <c r="BA14" s="235"/>
      <c r="BB14" s="235"/>
      <c r="BC14" s="235"/>
      <c r="BD14" s="235"/>
      <c r="BE14" s="236"/>
      <c r="BF14" s="236"/>
      <c r="BG14" s="236"/>
      <c r="BH14" s="236"/>
      <c r="BI14" s="236"/>
      <c r="BJ14" s="236"/>
      <c r="BK14" s="236"/>
      <c r="BL14" s="236"/>
      <c r="BM14" s="236"/>
      <c r="BN14" s="236"/>
      <c r="BO14" s="236"/>
      <c r="BP14" s="236"/>
      <c r="BQ14" s="241">
        <v>8</v>
      </c>
      <c r="BR14" s="242"/>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7"/>
    </row>
    <row r="15" spans="1:131" s="238" customFormat="1" ht="26.25" customHeight="1">
      <c r="A15" s="241">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50"/>
      <c r="AL15" s="1151"/>
      <c r="AM15" s="1151"/>
      <c r="AN15" s="1151"/>
      <c r="AO15" s="1151"/>
      <c r="AP15" s="1151"/>
      <c r="AQ15" s="1151"/>
      <c r="AR15" s="1151"/>
      <c r="AS15" s="1151"/>
      <c r="AT15" s="1151"/>
      <c r="AU15" s="1152"/>
      <c r="AV15" s="1152"/>
      <c r="AW15" s="1152"/>
      <c r="AX15" s="1152"/>
      <c r="AY15" s="1153"/>
      <c r="AZ15" s="235"/>
      <c r="BA15" s="235"/>
      <c r="BB15" s="235"/>
      <c r="BC15" s="235"/>
      <c r="BD15" s="235"/>
      <c r="BE15" s="236"/>
      <c r="BF15" s="236"/>
      <c r="BG15" s="236"/>
      <c r="BH15" s="236"/>
      <c r="BI15" s="236"/>
      <c r="BJ15" s="236"/>
      <c r="BK15" s="236"/>
      <c r="BL15" s="236"/>
      <c r="BM15" s="236"/>
      <c r="BN15" s="236"/>
      <c r="BO15" s="236"/>
      <c r="BP15" s="236"/>
      <c r="BQ15" s="241">
        <v>9</v>
      </c>
      <c r="BR15" s="242"/>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7"/>
    </row>
    <row r="16" spans="1:131" s="238" customFormat="1" ht="26.25" customHeight="1">
      <c r="A16" s="241">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50"/>
      <c r="AL16" s="1151"/>
      <c r="AM16" s="1151"/>
      <c r="AN16" s="1151"/>
      <c r="AO16" s="1151"/>
      <c r="AP16" s="1151"/>
      <c r="AQ16" s="1151"/>
      <c r="AR16" s="1151"/>
      <c r="AS16" s="1151"/>
      <c r="AT16" s="1151"/>
      <c r="AU16" s="1152"/>
      <c r="AV16" s="1152"/>
      <c r="AW16" s="1152"/>
      <c r="AX16" s="1152"/>
      <c r="AY16" s="1153"/>
      <c r="AZ16" s="235"/>
      <c r="BA16" s="235"/>
      <c r="BB16" s="235"/>
      <c r="BC16" s="235"/>
      <c r="BD16" s="235"/>
      <c r="BE16" s="236"/>
      <c r="BF16" s="236"/>
      <c r="BG16" s="236"/>
      <c r="BH16" s="236"/>
      <c r="BI16" s="236"/>
      <c r="BJ16" s="236"/>
      <c r="BK16" s="236"/>
      <c r="BL16" s="236"/>
      <c r="BM16" s="236"/>
      <c r="BN16" s="236"/>
      <c r="BO16" s="236"/>
      <c r="BP16" s="236"/>
      <c r="BQ16" s="241">
        <v>10</v>
      </c>
      <c r="BR16" s="242"/>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7"/>
    </row>
    <row r="17" spans="1:131" s="238" customFormat="1" ht="26.25" customHeight="1">
      <c r="A17" s="241">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50"/>
      <c r="AL17" s="1151"/>
      <c r="AM17" s="1151"/>
      <c r="AN17" s="1151"/>
      <c r="AO17" s="1151"/>
      <c r="AP17" s="1151"/>
      <c r="AQ17" s="1151"/>
      <c r="AR17" s="1151"/>
      <c r="AS17" s="1151"/>
      <c r="AT17" s="1151"/>
      <c r="AU17" s="1152"/>
      <c r="AV17" s="1152"/>
      <c r="AW17" s="1152"/>
      <c r="AX17" s="1152"/>
      <c r="AY17" s="1153"/>
      <c r="AZ17" s="235"/>
      <c r="BA17" s="235"/>
      <c r="BB17" s="235"/>
      <c r="BC17" s="235"/>
      <c r="BD17" s="235"/>
      <c r="BE17" s="236"/>
      <c r="BF17" s="236"/>
      <c r="BG17" s="236"/>
      <c r="BH17" s="236"/>
      <c r="BI17" s="236"/>
      <c r="BJ17" s="236"/>
      <c r="BK17" s="236"/>
      <c r="BL17" s="236"/>
      <c r="BM17" s="236"/>
      <c r="BN17" s="236"/>
      <c r="BO17" s="236"/>
      <c r="BP17" s="236"/>
      <c r="BQ17" s="241">
        <v>11</v>
      </c>
      <c r="BR17" s="242"/>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7"/>
    </row>
    <row r="18" spans="1:131" s="238" customFormat="1" ht="26.25" customHeight="1">
      <c r="A18" s="241">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50"/>
      <c r="AL18" s="1151"/>
      <c r="AM18" s="1151"/>
      <c r="AN18" s="1151"/>
      <c r="AO18" s="1151"/>
      <c r="AP18" s="1151"/>
      <c r="AQ18" s="1151"/>
      <c r="AR18" s="1151"/>
      <c r="AS18" s="1151"/>
      <c r="AT18" s="1151"/>
      <c r="AU18" s="1152"/>
      <c r="AV18" s="1152"/>
      <c r="AW18" s="1152"/>
      <c r="AX18" s="1152"/>
      <c r="AY18" s="1153"/>
      <c r="AZ18" s="235"/>
      <c r="BA18" s="235"/>
      <c r="BB18" s="235"/>
      <c r="BC18" s="235"/>
      <c r="BD18" s="235"/>
      <c r="BE18" s="236"/>
      <c r="BF18" s="236"/>
      <c r="BG18" s="236"/>
      <c r="BH18" s="236"/>
      <c r="BI18" s="236"/>
      <c r="BJ18" s="236"/>
      <c r="BK18" s="236"/>
      <c r="BL18" s="236"/>
      <c r="BM18" s="236"/>
      <c r="BN18" s="236"/>
      <c r="BO18" s="236"/>
      <c r="BP18" s="236"/>
      <c r="BQ18" s="241">
        <v>12</v>
      </c>
      <c r="BR18" s="242"/>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7"/>
    </row>
    <row r="19" spans="1:131" s="238" customFormat="1" ht="26.25" customHeight="1">
      <c r="A19" s="241">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50"/>
      <c r="AL19" s="1151"/>
      <c r="AM19" s="1151"/>
      <c r="AN19" s="1151"/>
      <c r="AO19" s="1151"/>
      <c r="AP19" s="1151"/>
      <c r="AQ19" s="1151"/>
      <c r="AR19" s="1151"/>
      <c r="AS19" s="1151"/>
      <c r="AT19" s="1151"/>
      <c r="AU19" s="1152"/>
      <c r="AV19" s="1152"/>
      <c r="AW19" s="1152"/>
      <c r="AX19" s="1152"/>
      <c r="AY19" s="1153"/>
      <c r="AZ19" s="235"/>
      <c r="BA19" s="235"/>
      <c r="BB19" s="235"/>
      <c r="BC19" s="235"/>
      <c r="BD19" s="235"/>
      <c r="BE19" s="236"/>
      <c r="BF19" s="236"/>
      <c r="BG19" s="236"/>
      <c r="BH19" s="236"/>
      <c r="BI19" s="236"/>
      <c r="BJ19" s="236"/>
      <c r="BK19" s="236"/>
      <c r="BL19" s="236"/>
      <c r="BM19" s="236"/>
      <c r="BN19" s="236"/>
      <c r="BO19" s="236"/>
      <c r="BP19" s="236"/>
      <c r="BQ19" s="241">
        <v>13</v>
      </c>
      <c r="BR19" s="242"/>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7"/>
    </row>
    <row r="20" spans="1:131" s="238" customFormat="1" ht="26.25" customHeight="1">
      <c r="A20" s="241">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50"/>
      <c r="AL20" s="1151"/>
      <c r="AM20" s="1151"/>
      <c r="AN20" s="1151"/>
      <c r="AO20" s="1151"/>
      <c r="AP20" s="1151"/>
      <c r="AQ20" s="1151"/>
      <c r="AR20" s="1151"/>
      <c r="AS20" s="1151"/>
      <c r="AT20" s="1151"/>
      <c r="AU20" s="1152"/>
      <c r="AV20" s="1152"/>
      <c r="AW20" s="1152"/>
      <c r="AX20" s="1152"/>
      <c r="AY20" s="1153"/>
      <c r="AZ20" s="235"/>
      <c r="BA20" s="235"/>
      <c r="BB20" s="235"/>
      <c r="BC20" s="235"/>
      <c r="BD20" s="235"/>
      <c r="BE20" s="236"/>
      <c r="BF20" s="236"/>
      <c r="BG20" s="236"/>
      <c r="BH20" s="236"/>
      <c r="BI20" s="236"/>
      <c r="BJ20" s="236"/>
      <c r="BK20" s="236"/>
      <c r="BL20" s="236"/>
      <c r="BM20" s="236"/>
      <c r="BN20" s="236"/>
      <c r="BO20" s="236"/>
      <c r="BP20" s="236"/>
      <c r="BQ20" s="241">
        <v>14</v>
      </c>
      <c r="BR20" s="242"/>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7"/>
    </row>
    <row r="21" spans="1:131" s="238" customFormat="1" ht="26.25" customHeight="1" thickBot="1">
      <c r="A21" s="241">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50"/>
      <c r="AL21" s="1151"/>
      <c r="AM21" s="1151"/>
      <c r="AN21" s="1151"/>
      <c r="AO21" s="1151"/>
      <c r="AP21" s="1151"/>
      <c r="AQ21" s="1151"/>
      <c r="AR21" s="1151"/>
      <c r="AS21" s="1151"/>
      <c r="AT21" s="1151"/>
      <c r="AU21" s="1152"/>
      <c r="AV21" s="1152"/>
      <c r="AW21" s="1152"/>
      <c r="AX21" s="1152"/>
      <c r="AY21" s="1153"/>
      <c r="AZ21" s="235"/>
      <c r="BA21" s="235"/>
      <c r="BB21" s="235"/>
      <c r="BC21" s="235"/>
      <c r="BD21" s="235"/>
      <c r="BE21" s="236"/>
      <c r="BF21" s="236"/>
      <c r="BG21" s="236"/>
      <c r="BH21" s="236"/>
      <c r="BI21" s="236"/>
      <c r="BJ21" s="236"/>
      <c r="BK21" s="236"/>
      <c r="BL21" s="236"/>
      <c r="BM21" s="236"/>
      <c r="BN21" s="236"/>
      <c r="BO21" s="236"/>
      <c r="BP21" s="236"/>
      <c r="BQ21" s="241">
        <v>15</v>
      </c>
      <c r="BR21" s="242"/>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7"/>
    </row>
    <row r="22" spans="1:131" s="238" customFormat="1" ht="26.25" customHeight="1">
      <c r="A22" s="241">
        <v>16</v>
      </c>
      <c r="B22" s="1095"/>
      <c r="C22" s="1096"/>
      <c r="D22" s="1096"/>
      <c r="E22" s="1096"/>
      <c r="F22" s="1096"/>
      <c r="G22" s="1096"/>
      <c r="H22" s="1096"/>
      <c r="I22" s="1096"/>
      <c r="J22" s="1096"/>
      <c r="K22" s="1096"/>
      <c r="L22" s="1096"/>
      <c r="M22" s="1096"/>
      <c r="N22" s="1096"/>
      <c r="O22" s="1096"/>
      <c r="P22" s="1097"/>
      <c r="Q22" s="1143"/>
      <c r="R22" s="1144"/>
      <c r="S22" s="1144"/>
      <c r="T22" s="1144"/>
      <c r="U22" s="1144"/>
      <c r="V22" s="1144"/>
      <c r="W22" s="1144"/>
      <c r="X22" s="1144"/>
      <c r="Y22" s="1144"/>
      <c r="Z22" s="1144"/>
      <c r="AA22" s="1144"/>
      <c r="AB22" s="1144"/>
      <c r="AC22" s="1144"/>
      <c r="AD22" s="1144"/>
      <c r="AE22" s="1145"/>
      <c r="AF22" s="1100"/>
      <c r="AG22" s="1101"/>
      <c r="AH22" s="1101"/>
      <c r="AI22" s="1101"/>
      <c r="AJ22" s="1102"/>
      <c r="AK22" s="1146"/>
      <c r="AL22" s="1147"/>
      <c r="AM22" s="1147"/>
      <c r="AN22" s="1147"/>
      <c r="AO22" s="1147"/>
      <c r="AP22" s="1147"/>
      <c r="AQ22" s="1147"/>
      <c r="AR22" s="1147"/>
      <c r="AS22" s="1147"/>
      <c r="AT22" s="1147"/>
      <c r="AU22" s="1148"/>
      <c r="AV22" s="1148"/>
      <c r="AW22" s="1148"/>
      <c r="AX22" s="1148"/>
      <c r="AY22" s="1149"/>
      <c r="AZ22" s="1093" t="s">
        <v>390</v>
      </c>
      <c r="BA22" s="1093"/>
      <c r="BB22" s="1093"/>
      <c r="BC22" s="1093"/>
      <c r="BD22" s="1094"/>
      <c r="BE22" s="236"/>
      <c r="BF22" s="236"/>
      <c r="BG22" s="236"/>
      <c r="BH22" s="236"/>
      <c r="BI22" s="236"/>
      <c r="BJ22" s="236"/>
      <c r="BK22" s="236"/>
      <c r="BL22" s="236"/>
      <c r="BM22" s="236"/>
      <c r="BN22" s="236"/>
      <c r="BO22" s="236"/>
      <c r="BP22" s="236"/>
      <c r="BQ22" s="241">
        <v>16</v>
      </c>
      <c r="BR22" s="242"/>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7"/>
    </row>
    <row r="23" spans="1:131" s="238" customFormat="1" ht="26.25" customHeight="1" thickBot="1">
      <c r="A23" s="243" t="s">
        <v>391</v>
      </c>
      <c r="B23" s="1002" t="s">
        <v>392</v>
      </c>
      <c r="C23" s="1003"/>
      <c r="D23" s="1003"/>
      <c r="E23" s="1003"/>
      <c r="F23" s="1003"/>
      <c r="G23" s="1003"/>
      <c r="H23" s="1003"/>
      <c r="I23" s="1003"/>
      <c r="J23" s="1003"/>
      <c r="K23" s="1003"/>
      <c r="L23" s="1003"/>
      <c r="M23" s="1003"/>
      <c r="N23" s="1003"/>
      <c r="O23" s="1003"/>
      <c r="P23" s="1013"/>
      <c r="Q23" s="1137">
        <v>16115</v>
      </c>
      <c r="R23" s="1131"/>
      <c r="S23" s="1131"/>
      <c r="T23" s="1131"/>
      <c r="U23" s="1131"/>
      <c r="V23" s="1131">
        <v>15404</v>
      </c>
      <c r="W23" s="1131"/>
      <c r="X23" s="1131"/>
      <c r="Y23" s="1131"/>
      <c r="Z23" s="1131"/>
      <c r="AA23" s="1131">
        <v>711</v>
      </c>
      <c r="AB23" s="1131"/>
      <c r="AC23" s="1131"/>
      <c r="AD23" s="1131"/>
      <c r="AE23" s="1138"/>
      <c r="AF23" s="1139">
        <v>272</v>
      </c>
      <c r="AG23" s="1131"/>
      <c r="AH23" s="1131"/>
      <c r="AI23" s="1131"/>
      <c r="AJ23" s="1140"/>
      <c r="AK23" s="1141"/>
      <c r="AL23" s="1142"/>
      <c r="AM23" s="1142"/>
      <c r="AN23" s="1142"/>
      <c r="AO23" s="1142"/>
      <c r="AP23" s="1131">
        <v>11081</v>
      </c>
      <c r="AQ23" s="1131"/>
      <c r="AR23" s="1131"/>
      <c r="AS23" s="1131"/>
      <c r="AT23" s="1131"/>
      <c r="AU23" s="1132"/>
      <c r="AV23" s="1132"/>
      <c r="AW23" s="1132"/>
      <c r="AX23" s="1132"/>
      <c r="AY23" s="1133"/>
      <c r="AZ23" s="1134" t="s">
        <v>226</v>
      </c>
      <c r="BA23" s="1135"/>
      <c r="BB23" s="1135"/>
      <c r="BC23" s="1135"/>
      <c r="BD23" s="1136"/>
      <c r="BE23" s="236"/>
      <c r="BF23" s="236"/>
      <c r="BG23" s="236"/>
      <c r="BH23" s="236"/>
      <c r="BI23" s="236"/>
      <c r="BJ23" s="236"/>
      <c r="BK23" s="236"/>
      <c r="BL23" s="236"/>
      <c r="BM23" s="236"/>
      <c r="BN23" s="236"/>
      <c r="BO23" s="236"/>
      <c r="BP23" s="236"/>
      <c r="BQ23" s="241">
        <v>17</v>
      </c>
      <c r="BR23" s="242"/>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7"/>
    </row>
    <row r="24" spans="1:131" s="238" customFormat="1" ht="26.25" customHeight="1">
      <c r="A24" s="1130" t="s">
        <v>393</v>
      </c>
      <c r="B24" s="1130"/>
      <c r="C24" s="1130"/>
      <c r="D24" s="1130"/>
      <c r="E24" s="1130"/>
      <c r="F24" s="1130"/>
      <c r="G24" s="1130"/>
      <c r="H24" s="1130"/>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0"/>
      <c r="AL24" s="1130"/>
      <c r="AM24" s="1130"/>
      <c r="AN24" s="1130"/>
      <c r="AO24" s="1130"/>
      <c r="AP24" s="1130"/>
      <c r="AQ24" s="1130"/>
      <c r="AR24" s="1130"/>
      <c r="AS24" s="1130"/>
      <c r="AT24" s="1130"/>
      <c r="AU24" s="1130"/>
      <c r="AV24" s="1130"/>
      <c r="AW24" s="1130"/>
      <c r="AX24" s="1130"/>
      <c r="AY24" s="1130"/>
      <c r="AZ24" s="235"/>
      <c r="BA24" s="235"/>
      <c r="BB24" s="235"/>
      <c r="BC24" s="235"/>
      <c r="BD24" s="235"/>
      <c r="BE24" s="236"/>
      <c r="BF24" s="236"/>
      <c r="BG24" s="236"/>
      <c r="BH24" s="236"/>
      <c r="BI24" s="236"/>
      <c r="BJ24" s="236"/>
      <c r="BK24" s="236"/>
      <c r="BL24" s="236"/>
      <c r="BM24" s="236"/>
      <c r="BN24" s="236"/>
      <c r="BO24" s="236"/>
      <c r="BP24" s="236"/>
      <c r="BQ24" s="241">
        <v>18</v>
      </c>
      <c r="BR24" s="242"/>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7"/>
    </row>
    <row r="25" spans="1:131" ht="26.25" customHeight="1" thickBot="1">
      <c r="A25" s="1129" t="s">
        <v>394</v>
      </c>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L25" s="1129"/>
      <c r="AM25" s="1129"/>
      <c r="AN25" s="1129"/>
      <c r="AO25" s="1129"/>
      <c r="AP25" s="1129"/>
      <c r="AQ25" s="1129"/>
      <c r="AR25" s="1129"/>
      <c r="AS25" s="1129"/>
      <c r="AT25" s="1129"/>
      <c r="AU25" s="1129"/>
      <c r="AV25" s="1129"/>
      <c r="AW25" s="1129"/>
      <c r="AX25" s="1129"/>
      <c r="AY25" s="1129"/>
      <c r="AZ25" s="1129"/>
      <c r="BA25" s="1129"/>
      <c r="BB25" s="1129"/>
      <c r="BC25" s="1129"/>
      <c r="BD25" s="1129"/>
      <c r="BE25" s="1129"/>
      <c r="BF25" s="1129"/>
      <c r="BG25" s="1129"/>
      <c r="BH25" s="1129"/>
      <c r="BI25" s="1129"/>
      <c r="BJ25" s="235"/>
      <c r="BK25" s="235"/>
      <c r="BL25" s="235"/>
      <c r="BM25" s="235"/>
      <c r="BN25" s="235"/>
      <c r="BO25" s="244"/>
      <c r="BP25" s="244"/>
      <c r="BQ25" s="241">
        <v>19</v>
      </c>
      <c r="BR25" s="242"/>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33"/>
    </row>
    <row r="26" spans="1:131" ht="26.25" customHeight="1">
      <c r="A26" s="1060" t="s">
        <v>372</v>
      </c>
      <c r="B26" s="1061"/>
      <c r="C26" s="1061"/>
      <c r="D26" s="1061"/>
      <c r="E26" s="1061"/>
      <c r="F26" s="1061"/>
      <c r="G26" s="1061"/>
      <c r="H26" s="1061"/>
      <c r="I26" s="1061"/>
      <c r="J26" s="1061"/>
      <c r="K26" s="1061"/>
      <c r="L26" s="1061"/>
      <c r="M26" s="1061"/>
      <c r="N26" s="1061"/>
      <c r="O26" s="1061"/>
      <c r="P26" s="1062"/>
      <c r="Q26" s="1066" t="s">
        <v>395</v>
      </c>
      <c r="R26" s="1067"/>
      <c r="S26" s="1067"/>
      <c r="T26" s="1067"/>
      <c r="U26" s="1068"/>
      <c r="V26" s="1066" t="s">
        <v>396</v>
      </c>
      <c r="W26" s="1067"/>
      <c r="X26" s="1067"/>
      <c r="Y26" s="1067"/>
      <c r="Z26" s="1068"/>
      <c r="AA26" s="1066" t="s">
        <v>397</v>
      </c>
      <c r="AB26" s="1067"/>
      <c r="AC26" s="1067"/>
      <c r="AD26" s="1067"/>
      <c r="AE26" s="1067"/>
      <c r="AF26" s="1125" t="s">
        <v>398</v>
      </c>
      <c r="AG26" s="1073"/>
      <c r="AH26" s="1073"/>
      <c r="AI26" s="1073"/>
      <c r="AJ26" s="1126"/>
      <c r="AK26" s="1067" t="s">
        <v>399</v>
      </c>
      <c r="AL26" s="1067"/>
      <c r="AM26" s="1067"/>
      <c r="AN26" s="1067"/>
      <c r="AO26" s="1068"/>
      <c r="AP26" s="1066" t="s">
        <v>400</v>
      </c>
      <c r="AQ26" s="1067"/>
      <c r="AR26" s="1067"/>
      <c r="AS26" s="1067"/>
      <c r="AT26" s="1068"/>
      <c r="AU26" s="1066" t="s">
        <v>401</v>
      </c>
      <c r="AV26" s="1067"/>
      <c r="AW26" s="1067"/>
      <c r="AX26" s="1067"/>
      <c r="AY26" s="1068"/>
      <c r="AZ26" s="1066" t="s">
        <v>402</v>
      </c>
      <c r="BA26" s="1067"/>
      <c r="BB26" s="1067"/>
      <c r="BC26" s="1067"/>
      <c r="BD26" s="1068"/>
      <c r="BE26" s="1066" t="s">
        <v>379</v>
      </c>
      <c r="BF26" s="1067"/>
      <c r="BG26" s="1067"/>
      <c r="BH26" s="1067"/>
      <c r="BI26" s="1080"/>
      <c r="BJ26" s="235"/>
      <c r="BK26" s="235"/>
      <c r="BL26" s="235"/>
      <c r="BM26" s="235"/>
      <c r="BN26" s="235"/>
      <c r="BO26" s="244"/>
      <c r="BP26" s="244"/>
      <c r="BQ26" s="241">
        <v>20</v>
      </c>
      <c r="BR26" s="242"/>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33"/>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7"/>
      <c r="AG27" s="1076"/>
      <c r="AH27" s="1076"/>
      <c r="AI27" s="1076"/>
      <c r="AJ27" s="1128"/>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35"/>
      <c r="BK27" s="235"/>
      <c r="BL27" s="235"/>
      <c r="BM27" s="235"/>
      <c r="BN27" s="235"/>
      <c r="BO27" s="244"/>
      <c r="BP27" s="244"/>
      <c r="BQ27" s="241">
        <v>21</v>
      </c>
      <c r="BR27" s="242"/>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33"/>
    </row>
    <row r="28" spans="1:131" ht="26.25" customHeight="1" thickTop="1">
      <c r="A28" s="245">
        <v>1</v>
      </c>
      <c r="B28" s="1117" t="s">
        <v>403</v>
      </c>
      <c r="C28" s="1118"/>
      <c r="D28" s="1118"/>
      <c r="E28" s="1118"/>
      <c r="F28" s="1118"/>
      <c r="G28" s="1118"/>
      <c r="H28" s="1118"/>
      <c r="I28" s="1118"/>
      <c r="J28" s="1118"/>
      <c r="K28" s="1118"/>
      <c r="L28" s="1118"/>
      <c r="M28" s="1118"/>
      <c r="N28" s="1118"/>
      <c r="O28" s="1118"/>
      <c r="P28" s="1119"/>
      <c r="Q28" s="1120">
        <v>1840</v>
      </c>
      <c r="R28" s="1121"/>
      <c r="S28" s="1121"/>
      <c r="T28" s="1121"/>
      <c r="U28" s="1121"/>
      <c r="V28" s="1121">
        <v>1726</v>
      </c>
      <c r="W28" s="1121"/>
      <c r="X28" s="1121"/>
      <c r="Y28" s="1121"/>
      <c r="Z28" s="1121"/>
      <c r="AA28" s="1121">
        <v>114</v>
      </c>
      <c r="AB28" s="1121"/>
      <c r="AC28" s="1121"/>
      <c r="AD28" s="1121"/>
      <c r="AE28" s="1122"/>
      <c r="AF28" s="1123">
        <v>114</v>
      </c>
      <c r="AG28" s="1121"/>
      <c r="AH28" s="1121"/>
      <c r="AI28" s="1121"/>
      <c r="AJ28" s="1124"/>
      <c r="AK28" s="1107">
        <v>160</v>
      </c>
      <c r="AL28" s="1108"/>
      <c r="AM28" s="1108"/>
      <c r="AN28" s="1108"/>
      <c r="AO28" s="1108"/>
      <c r="AP28" s="1109" t="s">
        <v>592</v>
      </c>
      <c r="AQ28" s="1108"/>
      <c r="AR28" s="1108"/>
      <c r="AS28" s="1108"/>
      <c r="AT28" s="1108"/>
      <c r="AU28" s="1109" t="s">
        <v>592</v>
      </c>
      <c r="AV28" s="1108"/>
      <c r="AW28" s="1108"/>
      <c r="AX28" s="1108"/>
      <c r="AY28" s="1108"/>
      <c r="AZ28" s="1110" t="s">
        <v>592</v>
      </c>
      <c r="BA28" s="1111"/>
      <c r="BB28" s="1111"/>
      <c r="BC28" s="1111"/>
      <c r="BD28" s="1111"/>
      <c r="BE28" s="1115"/>
      <c r="BF28" s="1115"/>
      <c r="BG28" s="1115"/>
      <c r="BH28" s="1115"/>
      <c r="BI28" s="1116"/>
      <c r="BJ28" s="235"/>
      <c r="BK28" s="235"/>
      <c r="BL28" s="235"/>
      <c r="BM28" s="235"/>
      <c r="BN28" s="235"/>
      <c r="BO28" s="244"/>
      <c r="BP28" s="244"/>
      <c r="BQ28" s="241">
        <v>22</v>
      </c>
      <c r="BR28" s="242"/>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33"/>
    </row>
    <row r="29" spans="1:131" ht="26.25" customHeight="1">
      <c r="A29" s="245">
        <v>2</v>
      </c>
      <c r="B29" s="1095" t="s">
        <v>404</v>
      </c>
      <c r="C29" s="1096"/>
      <c r="D29" s="1096"/>
      <c r="E29" s="1096"/>
      <c r="F29" s="1096"/>
      <c r="G29" s="1096"/>
      <c r="H29" s="1096"/>
      <c r="I29" s="1096"/>
      <c r="J29" s="1096"/>
      <c r="K29" s="1096"/>
      <c r="L29" s="1096"/>
      <c r="M29" s="1096"/>
      <c r="N29" s="1096"/>
      <c r="O29" s="1096"/>
      <c r="P29" s="1097"/>
      <c r="Q29" s="1103">
        <v>2120</v>
      </c>
      <c r="R29" s="1104"/>
      <c r="S29" s="1104"/>
      <c r="T29" s="1104"/>
      <c r="U29" s="1104"/>
      <c r="V29" s="1104">
        <v>2051</v>
      </c>
      <c r="W29" s="1104"/>
      <c r="X29" s="1104"/>
      <c r="Y29" s="1104"/>
      <c r="Z29" s="1104"/>
      <c r="AA29" s="1104">
        <v>69</v>
      </c>
      <c r="AB29" s="1104"/>
      <c r="AC29" s="1104"/>
      <c r="AD29" s="1104"/>
      <c r="AE29" s="1105"/>
      <c r="AF29" s="1100">
        <v>69</v>
      </c>
      <c r="AG29" s="1101"/>
      <c r="AH29" s="1101"/>
      <c r="AI29" s="1101"/>
      <c r="AJ29" s="1102"/>
      <c r="AK29" s="1045">
        <v>328</v>
      </c>
      <c r="AL29" s="1036"/>
      <c r="AM29" s="1036"/>
      <c r="AN29" s="1036"/>
      <c r="AO29" s="1036"/>
      <c r="AP29" s="1046" t="s">
        <v>592</v>
      </c>
      <c r="AQ29" s="1044"/>
      <c r="AR29" s="1044"/>
      <c r="AS29" s="1044"/>
      <c r="AT29" s="1045"/>
      <c r="AU29" s="1046" t="s">
        <v>592</v>
      </c>
      <c r="AV29" s="1044"/>
      <c r="AW29" s="1044"/>
      <c r="AX29" s="1044"/>
      <c r="AY29" s="1045"/>
      <c r="AZ29" s="1112" t="s">
        <v>592</v>
      </c>
      <c r="BA29" s="1113"/>
      <c r="BB29" s="1113"/>
      <c r="BC29" s="1113"/>
      <c r="BD29" s="1114"/>
      <c r="BE29" s="1037"/>
      <c r="BF29" s="1037"/>
      <c r="BG29" s="1037"/>
      <c r="BH29" s="1037"/>
      <c r="BI29" s="1038"/>
      <c r="BJ29" s="235"/>
      <c r="BK29" s="235"/>
      <c r="BL29" s="235"/>
      <c r="BM29" s="235"/>
      <c r="BN29" s="235"/>
      <c r="BO29" s="244"/>
      <c r="BP29" s="244"/>
      <c r="BQ29" s="241">
        <v>23</v>
      </c>
      <c r="BR29" s="242"/>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33"/>
    </row>
    <row r="30" spans="1:131" ht="26.25" customHeight="1">
      <c r="A30" s="245">
        <v>3</v>
      </c>
      <c r="B30" s="1095" t="s">
        <v>405</v>
      </c>
      <c r="C30" s="1096"/>
      <c r="D30" s="1096"/>
      <c r="E30" s="1096"/>
      <c r="F30" s="1096"/>
      <c r="G30" s="1096"/>
      <c r="H30" s="1096"/>
      <c r="I30" s="1096"/>
      <c r="J30" s="1096"/>
      <c r="K30" s="1096"/>
      <c r="L30" s="1096"/>
      <c r="M30" s="1096"/>
      <c r="N30" s="1096"/>
      <c r="O30" s="1096"/>
      <c r="P30" s="1097"/>
      <c r="Q30" s="1103">
        <v>170</v>
      </c>
      <c r="R30" s="1104"/>
      <c r="S30" s="1104"/>
      <c r="T30" s="1104"/>
      <c r="U30" s="1104"/>
      <c r="V30" s="1104">
        <v>165</v>
      </c>
      <c r="W30" s="1104"/>
      <c r="X30" s="1104"/>
      <c r="Y30" s="1104"/>
      <c r="Z30" s="1104"/>
      <c r="AA30" s="1104">
        <v>5</v>
      </c>
      <c r="AB30" s="1104"/>
      <c r="AC30" s="1104"/>
      <c r="AD30" s="1104"/>
      <c r="AE30" s="1105"/>
      <c r="AF30" s="1100">
        <v>5</v>
      </c>
      <c r="AG30" s="1101"/>
      <c r="AH30" s="1101"/>
      <c r="AI30" s="1101"/>
      <c r="AJ30" s="1102"/>
      <c r="AK30" s="1045">
        <v>55</v>
      </c>
      <c r="AL30" s="1036"/>
      <c r="AM30" s="1036"/>
      <c r="AN30" s="1036"/>
      <c r="AO30" s="1036"/>
      <c r="AP30" s="1046" t="s">
        <v>592</v>
      </c>
      <c r="AQ30" s="1044"/>
      <c r="AR30" s="1044"/>
      <c r="AS30" s="1044"/>
      <c r="AT30" s="1045"/>
      <c r="AU30" s="1046" t="s">
        <v>592</v>
      </c>
      <c r="AV30" s="1044"/>
      <c r="AW30" s="1044"/>
      <c r="AX30" s="1044"/>
      <c r="AY30" s="1045"/>
      <c r="AZ30" s="1112" t="s">
        <v>592</v>
      </c>
      <c r="BA30" s="1113"/>
      <c r="BB30" s="1113"/>
      <c r="BC30" s="1113"/>
      <c r="BD30" s="1114"/>
      <c r="BE30" s="1037"/>
      <c r="BF30" s="1037"/>
      <c r="BG30" s="1037"/>
      <c r="BH30" s="1037"/>
      <c r="BI30" s="1038"/>
      <c r="BJ30" s="235"/>
      <c r="BK30" s="235"/>
      <c r="BL30" s="235"/>
      <c r="BM30" s="235"/>
      <c r="BN30" s="235"/>
      <c r="BO30" s="244"/>
      <c r="BP30" s="244"/>
      <c r="BQ30" s="241">
        <v>24</v>
      </c>
      <c r="BR30" s="242"/>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33"/>
    </row>
    <row r="31" spans="1:131" ht="26.25" customHeight="1">
      <c r="A31" s="245">
        <v>4</v>
      </c>
      <c r="B31" s="1095" t="s">
        <v>406</v>
      </c>
      <c r="C31" s="1096"/>
      <c r="D31" s="1096"/>
      <c r="E31" s="1096"/>
      <c r="F31" s="1096"/>
      <c r="G31" s="1096"/>
      <c r="H31" s="1096"/>
      <c r="I31" s="1096"/>
      <c r="J31" s="1096"/>
      <c r="K31" s="1096"/>
      <c r="L31" s="1096"/>
      <c r="M31" s="1096"/>
      <c r="N31" s="1096"/>
      <c r="O31" s="1096"/>
      <c r="P31" s="1097"/>
      <c r="Q31" s="1103">
        <v>398</v>
      </c>
      <c r="R31" s="1104"/>
      <c r="S31" s="1104"/>
      <c r="T31" s="1104"/>
      <c r="U31" s="1104"/>
      <c r="V31" s="1104">
        <v>364</v>
      </c>
      <c r="W31" s="1104"/>
      <c r="X31" s="1104"/>
      <c r="Y31" s="1104"/>
      <c r="Z31" s="1104"/>
      <c r="AA31" s="1104">
        <v>34</v>
      </c>
      <c r="AB31" s="1104"/>
      <c r="AC31" s="1104"/>
      <c r="AD31" s="1104"/>
      <c r="AE31" s="1105"/>
      <c r="AF31" s="1100">
        <v>167</v>
      </c>
      <c r="AG31" s="1101"/>
      <c r="AH31" s="1101"/>
      <c r="AI31" s="1101"/>
      <c r="AJ31" s="1102"/>
      <c r="AK31" s="1045">
        <v>70</v>
      </c>
      <c r="AL31" s="1036"/>
      <c r="AM31" s="1036"/>
      <c r="AN31" s="1036"/>
      <c r="AO31" s="1036"/>
      <c r="AP31" s="1036">
        <v>1287</v>
      </c>
      <c r="AQ31" s="1036"/>
      <c r="AR31" s="1036"/>
      <c r="AS31" s="1036"/>
      <c r="AT31" s="1036"/>
      <c r="AU31" s="1036">
        <v>449</v>
      </c>
      <c r="AV31" s="1036"/>
      <c r="AW31" s="1036"/>
      <c r="AX31" s="1036"/>
      <c r="AY31" s="1036"/>
      <c r="AZ31" s="1106" t="s">
        <v>592</v>
      </c>
      <c r="BA31" s="1106"/>
      <c r="BB31" s="1106"/>
      <c r="BC31" s="1106"/>
      <c r="BD31" s="1106"/>
      <c r="BE31" s="1037" t="s">
        <v>407</v>
      </c>
      <c r="BF31" s="1037"/>
      <c r="BG31" s="1037"/>
      <c r="BH31" s="1037"/>
      <c r="BI31" s="1038"/>
      <c r="BJ31" s="235"/>
      <c r="BK31" s="235"/>
      <c r="BL31" s="235"/>
      <c r="BM31" s="235"/>
      <c r="BN31" s="235"/>
      <c r="BO31" s="244"/>
      <c r="BP31" s="244"/>
      <c r="BQ31" s="241">
        <v>25</v>
      </c>
      <c r="BR31" s="242"/>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33"/>
    </row>
    <row r="32" spans="1:131" ht="26.25" customHeight="1">
      <c r="A32" s="245">
        <v>5</v>
      </c>
      <c r="B32" s="1095" t="s">
        <v>408</v>
      </c>
      <c r="C32" s="1096"/>
      <c r="D32" s="1096"/>
      <c r="E32" s="1096"/>
      <c r="F32" s="1096"/>
      <c r="G32" s="1096"/>
      <c r="H32" s="1096"/>
      <c r="I32" s="1096"/>
      <c r="J32" s="1096"/>
      <c r="K32" s="1096"/>
      <c r="L32" s="1096"/>
      <c r="M32" s="1096"/>
      <c r="N32" s="1096"/>
      <c r="O32" s="1096"/>
      <c r="P32" s="1097"/>
      <c r="Q32" s="1103">
        <v>1263</v>
      </c>
      <c r="R32" s="1104"/>
      <c r="S32" s="1104"/>
      <c r="T32" s="1104"/>
      <c r="U32" s="1104"/>
      <c r="V32" s="1104">
        <v>1179</v>
      </c>
      <c r="W32" s="1104"/>
      <c r="X32" s="1104"/>
      <c r="Y32" s="1104"/>
      <c r="Z32" s="1104"/>
      <c r="AA32" s="1104">
        <v>84</v>
      </c>
      <c r="AB32" s="1104"/>
      <c r="AC32" s="1104"/>
      <c r="AD32" s="1104"/>
      <c r="AE32" s="1105"/>
      <c r="AF32" s="1100">
        <v>391</v>
      </c>
      <c r="AG32" s="1101"/>
      <c r="AH32" s="1101"/>
      <c r="AI32" s="1101"/>
      <c r="AJ32" s="1102"/>
      <c r="AK32" s="1045">
        <v>420</v>
      </c>
      <c r="AL32" s="1036"/>
      <c r="AM32" s="1036"/>
      <c r="AN32" s="1036"/>
      <c r="AO32" s="1036"/>
      <c r="AP32" s="1036">
        <v>658</v>
      </c>
      <c r="AQ32" s="1036"/>
      <c r="AR32" s="1036"/>
      <c r="AS32" s="1036"/>
      <c r="AT32" s="1036"/>
      <c r="AU32" s="1036">
        <v>483</v>
      </c>
      <c r="AV32" s="1036"/>
      <c r="AW32" s="1036"/>
      <c r="AX32" s="1036"/>
      <c r="AY32" s="1036"/>
      <c r="AZ32" s="1106" t="s">
        <v>592</v>
      </c>
      <c r="BA32" s="1106"/>
      <c r="BB32" s="1106"/>
      <c r="BC32" s="1106"/>
      <c r="BD32" s="1106"/>
      <c r="BE32" s="1037" t="s">
        <v>409</v>
      </c>
      <c r="BF32" s="1037"/>
      <c r="BG32" s="1037"/>
      <c r="BH32" s="1037"/>
      <c r="BI32" s="1038"/>
      <c r="BJ32" s="235"/>
      <c r="BK32" s="235"/>
      <c r="BL32" s="235"/>
      <c r="BM32" s="235"/>
      <c r="BN32" s="235"/>
      <c r="BO32" s="244"/>
      <c r="BP32" s="244"/>
      <c r="BQ32" s="241">
        <v>26</v>
      </c>
      <c r="BR32" s="242"/>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33"/>
    </row>
    <row r="33" spans="1:131" ht="26.25" customHeight="1">
      <c r="A33" s="245">
        <v>6</v>
      </c>
      <c r="B33" s="1095" t="s">
        <v>410</v>
      </c>
      <c r="C33" s="1096"/>
      <c r="D33" s="1096"/>
      <c r="E33" s="1096"/>
      <c r="F33" s="1096"/>
      <c r="G33" s="1096"/>
      <c r="H33" s="1096"/>
      <c r="I33" s="1096"/>
      <c r="J33" s="1096"/>
      <c r="K33" s="1096"/>
      <c r="L33" s="1096"/>
      <c r="M33" s="1096"/>
      <c r="N33" s="1096"/>
      <c r="O33" s="1096"/>
      <c r="P33" s="1097"/>
      <c r="Q33" s="1103">
        <v>613</v>
      </c>
      <c r="R33" s="1104"/>
      <c r="S33" s="1104"/>
      <c r="T33" s="1104"/>
      <c r="U33" s="1104"/>
      <c r="V33" s="1104">
        <v>575</v>
      </c>
      <c r="W33" s="1104"/>
      <c r="X33" s="1104"/>
      <c r="Y33" s="1104"/>
      <c r="Z33" s="1104"/>
      <c r="AA33" s="1104">
        <v>37</v>
      </c>
      <c r="AB33" s="1104"/>
      <c r="AC33" s="1104"/>
      <c r="AD33" s="1104"/>
      <c r="AE33" s="1105"/>
      <c r="AF33" s="1100">
        <v>24</v>
      </c>
      <c r="AG33" s="1101"/>
      <c r="AH33" s="1101"/>
      <c r="AI33" s="1101"/>
      <c r="AJ33" s="1102"/>
      <c r="AK33" s="1045">
        <v>212</v>
      </c>
      <c r="AL33" s="1036"/>
      <c r="AM33" s="1036"/>
      <c r="AN33" s="1036"/>
      <c r="AO33" s="1036"/>
      <c r="AP33" s="1036">
        <v>1470</v>
      </c>
      <c r="AQ33" s="1036"/>
      <c r="AR33" s="1036"/>
      <c r="AS33" s="1036"/>
      <c r="AT33" s="1036"/>
      <c r="AU33" s="1036">
        <v>1387</v>
      </c>
      <c r="AV33" s="1036"/>
      <c r="AW33" s="1036"/>
      <c r="AX33" s="1036"/>
      <c r="AY33" s="1036"/>
      <c r="AZ33" s="1106" t="s">
        <v>592</v>
      </c>
      <c r="BA33" s="1106"/>
      <c r="BB33" s="1106"/>
      <c r="BC33" s="1106"/>
      <c r="BD33" s="1106"/>
      <c r="BE33" s="1037" t="s">
        <v>411</v>
      </c>
      <c r="BF33" s="1037"/>
      <c r="BG33" s="1037"/>
      <c r="BH33" s="1037"/>
      <c r="BI33" s="1038"/>
      <c r="BJ33" s="235"/>
      <c r="BK33" s="235"/>
      <c r="BL33" s="235"/>
      <c r="BM33" s="235"/>
      <c r="BN33" s="235"/>
      <c r="BO33" s="244"/>
      <c r="BP33" s="244"/>
      <c r="BQ33" s="241">
        <v>27</v>
      </c>
      <c r="BR33" s="242"/>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33"/>
    </row>
    <row r="34" spans="1:131" ht="26.25" customHeight="1">
      <c r="A34" s="245">
        <v>7</v>
      </c>
      <c r="B34" s="1095" t="s">
        <v>412</v>
      </c>
      <c r="C34" s="1096"/>
      <c r="D34" s="1096"/>
      <c r="E34" s="1096"/>
      <c r="F34" s="1096"/>
      <c r="G34" s="1096"/>
      <c r="H34" s="1096"/>
      <c r="I34" s="1096"/>
      <c r="J34" s="1096"/>
      <c r="K34" s="1096"/>
      <c r="L34" s="1096"/>
      <c r="M34" s="1096"/>
      <c r="N34" s="1096"/>
      <c r="O34" s="1096"/>
      <c r="P34" s="1097"/>
      <c r="Q34" s="1103">
        <v>129</v>
      </c>
      <c r="R34" s="1104"/>
      <c r="S34" s="1104"/>
      <c r="T34" s="1104"/>
      <c r="U34" s="1104"/>
      <c r="V34" s="1104">
        <v>109</v>
      </c>
      <c r="W34" s="1104"/>
      <c r="X34" s="1104"/>
      <c r="Y34" s="1104"/>
      <c r="Z34" s="1104"/>
      <c r="AA34" s="1104">
        <v>20</v>
      </c>
      <c r="AB34" s="1104"/>
      <c r="AC34" s="1104"/>
      <c r="AD34" s="1104"/>
      <c r="AE34" s="1105"/>
      <c r="AF34" s="1100">
        <v>20</v>
      </c>
      <c r="AG34" s="1101"/>
      <c r="AH34" s="1101"/>
      <c r="AI34" s="1101"/>
      <c r="AJ34" s="1102"/>
      <c r="AK34" s="1045">
        <v>70</v>
      </c>
      <c r="AL34" s="1036"/>
      <c r="AM34" s="1036"/>
      <c r="AN34" s="1036"/>
      <c r="AO34" s="1036"/>
      <c r="AP34" s="1036">
        <v>144</v>
      </c>
      <c r="AQ34" s="1036"/>
      <c r="AR34" s="1036"/>
      <c r="AS34" s="1036"/>
      <c r="AT34" s="1036"/>
      <c r="AU34" s="1036">
        <v>141</v>
      </c>
      <c r="AV34" s="1036"/>
      <c r="AW34" s="1036"/>
      <c r="AX34" s="1036"/>
      <c r="AY34" s="1036"/>
      <c r="AZ34" s="1106" t="s">
        <v>592</v>
      </c>
      <c r="BA34" s="1106"/>
      <c r="BB34" s="1106"/>
      <c r="BC34" s="1106"/>
      <c r="BD34" s="1106"/>
      <c r="BE34" s="1037" t="s">
        <v>411</v>
      </c>
      <c r="BF34" s="1037"/>
      <c r="BG34" s="1037"/>
      <c r="BH34" s="1037"/>
      <c r="BI34" s="1038"/>
      <c r="BJ34" s="235"/>
      <c r="BK34" s="235"/>
      <c r="BL34" s="235"/>
      <c r="BM34" s="235"/>
      <c r="BN34" s="235"/>
      <c r="BO34" s="244"/>
      <c r="BP34" s="244"/>
      <c r="BQ34" s="241">
        <v>28</v>
      </c>
      <c r="BR34" s="242"/>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33"/>
    </row>
    <row r="35" spans="1:131" ht="26.25" customHeight="1">
      <c r="A35" s="245">
        <v>8</v>
      </c>
      <c r="B35" s="1095" t="s">
        <v>413</v>
      </c>
      <c r="C35" s="1096"/>
      <c r="D35" s="1096"/>
      <c r="E35" s="1096"/>
      <c r="F35" s="1096"/>
      <c r="G35" s="1096"/>
      <c r="H35" s="1096"/>
      <c r="I35" s="1096"/>
      <c r="J35" s="1096"/>
      <c r="K35" s="1096"/>
      <c r="L35" s="1096"/>
      <c r="M35" s="1096"/>
      <c r="N35" s="1096"/>
      <c r="O35" s="1096"/>
      <c r="P35" s="1097"/>
      <c r="Q35" s="1103">
        <v>1</v>
      </c>
      <c r="R35" s="1104"/>
      <c r="S35" s="1104"/>
      <c r="T35" s="1104"/>
      <c r="U35" s="1104"/>
      <c r="V35" s="1104">
        <v>0</v>
      </c>
      <c r="W35" s="1104"/>
      <c r="X35" s="1104"/>
      <c r="Y35" s="1104"/>
      <c r="Z35" s="1104"/>
      <c r="AA35" s="1104">
        <v>1</v>
      </c>
      <c r="AB35" s="1104"/>
      <c r="AC35" s="1104"/>
      <c r="AD35" s="1104"/>
      <c r="AE35" s="1105"/>
      <c r="AF35" s="1100">
        <v>0</v>
      </c>
      <c r="AG35" s="1101"/>
      <c r="AH35" s="1101"/>
      <c r="AI35" s="1101"/>
      <c r="AJ35" s="1102"/>
      <c r="AK35" s="1045">
        <v>0</v>
      </c>
      <c r="AL35" s="1036"/>
      <c r="AM35" s="1036"/>
      <c r="AN35" s="1036"/>
      <c r="AO35" s="1036"/>
      <c r="AP35" s="1036" t="s">
        <v>592</v>
      </c>
      <c r="AQ35" s="1036"/>
      <c r="AR35" s="1036"/>
      <c r="AS35" s="1036"/>
      <c r="AT35" s="1036"/>
      <c r="AU35" s="1036" t="s">
        <v>592</v>
      </c>
      <c r="AV35" s="1036"/>
      <c r="AW35" s="1036"/>
      <c r="AX35" s="1036"/>
      <c r="AY35" s="1036"/>
      <c r="AZ35" s="1106" t="s">
        <v>592</v>
      </c>
      <c r="BA35" s="1106"/>
      <c r="BB35" s="1106"/>
      <c r="BC35" s="1106"/>
      <c r="BD35" s="1106"/>
      <c r="BE35" s="1037" t="s">
        <v>411</v>
      </c>
      <c r="BF35" s="1037"/>
      <c r="BG35" s="1037"/>
      <c r="BH35" s="1037"/>
      <c r="BI35" s="1038"/>
      <c r="BJ35" s="235"/>
      <c r="BK35" s="235"/>
      <c r="BL35" s="235"/>
      <c r="BM35" s="235"/>
      <c r="BN35" s="235"/>
      <c r="BO35" s="244"/>
      <c r="BP35" s="244"/>
      <c r="BQ35" s="241">
        <v>29</v>
      </c>
      <c r="BR35" s="242"/>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33"/>
    </row>
    <row r="36" spans="1:131" ht="26.25" customHeight="1">
      <c r="A36" s="245">
        <v>9</v>
      </c>
      <c r="B36" s="1095" t="s">
        <v>414</v>
      </c>
      <c r="C36" s="1096"/>
      <c r="D36" s="1096"/>
      <c r="E36" s="1096"/>
      <c r="F36" s="1096"/>
      <c r="G36" s="1096"/>
      <c r="H36" s="1096"/>
      <c r="I36" s="1096"/>
      <c r="J36" s="1096"/>
      <c r="K36" s="1096"/>
      <c r="L36" s="1096"/>
      <c r="M36" s="1096"/>
      <c r="N36" s="1096"/>
      <c r="O36" s="1096"/>
      <c r="P36" s="1097"/>
      <c r="Q36" s="1103">
        <v>4</v>
      </c>
      <c r="R36" s="1104"/>
      <c r="S36" s="1104"/>
      <c r="T36" s="1104"/>
      <c r="U36" s="1104"/>
      <c r="V36" s="1104">
        <v>3</v>
      </c>
      <c r="W36" s="1104"/>
      <c r="X36" s="1104"/>
      <c r="Y36" s="1104"/>
      <c r="Z36" s="1104"/>
      <c r="AA36" s="1104">
        <v>1</v>
      </c>
      <c r="AB36" s="1104"/>
      <c r="AC36" s="1104"/>
      <c r="AD36" s="1104"/>
      <c r="AE36" s="1105"/>
      <c r="AF36" s="1100">
        <v>1</v>
      </c>
      <c r="AG36" s="1101"/>
      <c r="AH36" s="1101"/>
      <c r="AI36" s="1101"/>
      <c r="AJ36" s="1102"/>
      <c r="AK36" s="1045">
        <v>3</v>
      </c>
      <c r="AL36" s="1036"/>
      <c r="AM36" s="1036"/>
      <c r="AN36" s="1036"/>
      <c r="AO36" s="1036"/>
      <c r="AP36" s="1036" t="s">
        <v>592</v>
      </c>
      <c r="AQ36" s="1036"/>
      <c r="AR36" s="1036"/>
      <c r="AS36" s="1036"/>
      <c r="AT36" s="1036"/>
      <c r="AU36" s="1036" t="s">
        <v>592</v>
      </c>
      <c r="AV36" s="1036"/>
      <c r="AW36" s="1036"/>
      <c r="AX36" s="1036"/>
      <c r="AY36" s="1036"/>
      <c r="AZ36" s="1106" t="s">
        <v>592</v>
      </c>
      <c r="BA36" s="1106"/>
      <c r="BB36" s="1106"/>
      <c r="BC36" s="1106"/>
      <c r="BD36" s="1106"/>
      <c r="BE36" s="1037" t="s">
        <v>415</v>
      </c>
      <c r="BF36" s="1037"/>
      <c r="BG36" s="1037"/>
      <c r="BH36" s="1037"/>
      <c r="BI36" s="1038"/>
      <c r="BJ36" s="235"/>
      <c r="BK36" s="235"/>
      <c r="BL36" s="235"/>
      <c r="BM36" s="235"/>
      <c r="BN36" s="235"/>
      <c r="BO36" s="244"/>
      <c r="BP36" s="244"/>
      <c r="BQ36" s="241">
        <v>30</v>
      </c>
      <c r="BR36" s="242"/>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33"/>
    </row>
    <row r="37" spans="1:131" ht="26.25" customHeight="1">
      <c r="A37" s="245">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35"/>
      <c r="BK37" s="235"/>
      <c r="BL37" s="235"/>
      <c r="BM37" s="235"/>
      <c r="BN37" s="235"/>
      <c r="BO37" s="244"/>
      <c r="BP37" s="244"/>
      <c r="BQ37" s="241">
        <v>31</v>
      </c>
      <c r="BR37" s="242"/>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33"/>
    </row>
    <row r="38" spans="1:131" ht="26.25" customHeight="1">
      <c r="A38" s="245">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35"/>
      <c r="BK38" s="235"/>
      <c r="BL38" s="235"/>
      <c r="BM38" s="235"/>
      <c r="BN38" s="235"/>
      <c r="BO38" s="244"/>
      <c r="BP38" s="244"/>
      <c r="BQ38" s="241">
        <v>32</v>
      </c>
      <c r="BR38" s="242"/>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33"/>
    </row>
    <row r="39" spans="1:131" ht="26.25" customHeight="1">
      <c r="A39" s="245">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35"/>
      <c r="BK39" s="235"/>
      <c r="BL39" s="235"/>
      <c r="BM39" s="235"/>
      <c r="BN39" s="235"/>
      <c r="BO39" s="244"/>
      <c r="BP39" s="244"/>
      <c r="BQ39" s="241">
        <v>33</v>
      </c>
      <c r="BR39" s="242"/>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33"/>
    </row>
    <row r="40" spans="1:131" ht="26.25" customHeight="1">
      <c r="A40" s="241">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35"/>
      <c r="BK40" s="235"/>
      <c r="BL40" s="235"/>
      <c r="BM40" s="235"/>
      <c r="BN40" s="235"/>
      <c r="BO40" s="244"/>
      <c r="BP40" s="244"/>
      <c r="BQ40" s="241">
        <v>34</v>
      </c>
      <c r="BR40" s="242"/>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33"/>
    </row>
    <row r="41" spans="1:131" ht="26.25" customHeight="1">
      <c r="A41" s="241">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35"/>
      <c r="BK41" s="235"/>
      <c r="BL41" s="235"/>
      <c r="BM41" s="235"/>
      <c r="BN41" s="235"/>
      <c r="BO41" s="244"/>
      <c r="BP41" s="244"/>
      <c r="BQ41" s="241">
        <v>35</v>
      </c>
      <c r="BR41" s="242"/>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33"/>
    </row>
    <row r="42" spans="1:131" ht="26.25" customHeight="1">
      <c r="A42" s="241">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35"/>
      <c r="BK42" s="235"/>
      <c r="BL42" s="235"/>
      <c r="BM42" s="235"/>
      <c r="BN42" s="235"/>
      <c r="BO42" s="244"/>
      <c r="BP42" s="244"/>
      <c r="BQ42" s="241">
        <v>36</v>
      </c>
      <c r="BR42" s="242"/>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33"/>
    </row>
    <row r="43" spans="1:131" ht="26.25" customHeight="1">
      <c r="A43" s="241">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35"/>
      <c r="BK43" s="235"/>
      <c r="BL43" s="235"/>
      <c r="BM43" s="235"/>
      <c r="BN43" s="235"/>
      <c r="BO43" s="244"/>
      <c r="BP43" s="244"/>
      <c r="BQ43" s="241">
        <v>37</v>
      </c>
      <c r="BR43" s="242"/>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33"/>
    </row>
    <row r="44" spans="1:131" ht="26.25" customHeight="1">
      <c r="A44" s="241">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35"/>
      <c r="BK44" s="235"/>
      <c r="BL44" s="235"/>
      <c r="BM44" s="235"/>
      <c r="BN44" s="235"/>
      <c r="BO44" s="244"/>
      <c r="BP44" s="244"/>
      <c r="BQ44" s="241">
        <v>38</v>
      </c>
      <c r="BR44" s="242"/>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33"/>
    </row>
    <row r="45" spans="1:131" ht="26.25" customHeight="1">
      <c r="A45" s="241">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35"/>
      <c r="BK45" s="235"/>
      <c r="BL45" s="235"/>
      <c r="BM45" s="235"/>
      <c r="BN45" s="235"/>
      <c r="BO45" s="244"/>
      <c r="BP45" s="244"/>
      <c r="BQ45" s="241">
        <v>39</v>
      </c>
      <c r="BR45" s="242"/>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33"/>
    </row>
    <row r="46" spans="1:131" ht="26.25" customHeight="1">
      <c r="A46" s="241">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35"/>
      <c r="BK46" s="235"/>
      <c r="BL46" s="235"/>
      <c r="BM46" s="235"/>
      <c r="BN46" s="235"/>
      <c r="BO46" s="244"/>
      <c r="BP46" s="244"/>
      <c r="BQ46" s="241">
        <v>40</v>
      </c>
      <c r="BR46" s="242"/>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33"/>
    </row>
    <row r="47" spans="1:131" ht="26.25" customHeight="1">
      <c r="A47" s="241">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35"/>
      <c r="BK47" s="235"/>
      <c r="BL47" s="235"/>
      <c r="BM47" s="235"/>
      <c r="BN47" s="235"/>
      <c r="BO47" s="244"/>
      <c r="BP47" s="244"/>
      <c r="BQ47" s="241">
        <v>41</v>
      </c>
      <c r="BR47" s="242"/>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33"/>
    </row>
    <row r="48" spans="1:131" ht="26.25" customHeight="1">
      <c r="A48" s="241">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35"/>
      <c r="BK48" s="235"/>
      <c r="BL48" s="235"/>
      <c r="BM48" s="235"/>
      <c r="BN48" s="235"/>
      <c r="BO48" s="244"/>
      <c r="BP48" s="244"/>
      <c r="BQ48" s="241">
        <v>42</v>
      </c>
      <c r="BR48" s="242"/>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33"/>
    </row>
    <row r="49" spans="1:131" ht="26.25" customHeight="1">
      <c r="A49" s="241">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35"/>
      <c r="BK49" s="235"/>
      <c r="BL49" s="235"/>
      <c r="BM49" s="235"/>
      <c r="BN49" s="235"/>
      <c r="BO49" s="244"/>
      <c r="BP49" s="244"/>
      <c r="BQ49" s="241">
        <v>43</v>
      </c>
      <c r="BR49" s="242"/>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33"/>
    </row>
    <row r="50" spans="1:131" ht="26.25" customHeight="1">
      <c r="A50" s="241">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35"/>
      <c r="BK50" s="235"/>
      <c r="BL50" s="235"/>
      <c r="BM50" s="235"/>
      <c r="BN50" s="235"/>
      <c r="BO50" s="244"/>
      <c r="BP50" s="244"/>
      <c r="BQ50" s="241">
        <v>44</v>
      </c>
      <c r="BR50" s="242"/>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33"/>
    </row>
    <row r="51" spans="1:131" ht="26.25" customHeight="1">
      <c r="A51" s="241">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35"/>
      <c r="BK51" s="235"/>
      <c r="BL51" s="235"/>
      <c r="BM51" s="235"/>
      <c r="BN51" s="235"/>
      <c r="BO51" s="244"/>
      <c r="BP51" s="244"/>
      <c r="BQ51" s="241">
        <v>45</v>
      </c>
      <c r="BR51" s="242"/>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33"/>
    </row>
    <row r="52" spans="1:131" ht="26.25" customHeight="1">
      <c r="A52" s="241">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35"/>
      <c r="BK52" s="235"/>
      <c r="BL52" s="235"/>
      <c r="BM52" s="235"/>
      <c r="BN52" s="235"/>
      <c r="BO52" s="244"/>
      <c r="BP52" s="244"/>
      <c r="BQ52" s="241">
        <v>46</v>
      </c>
      <c r="BR52" s="242"/>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33"/>
    </row>
    <row r="53" spans="1:131" ht="26.25" customHeight="1">
      <c r="A53" s="241">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35"/>
      <c r="BK53" s="235"/>
      <c r="BL53" s="235"/>
      <c r="BM53" s="235"/>
      <c r="BN53" s="235"/>
      <c r="BO53" s="244"/>
      <c r="BP53" s="244"/>
      <c r="BQ53" s="241">
        <v>47</v>
      </c>
      <c r="BR53" s="242"/>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33"/>
    </row>
    <row r="54" spans="1:131" ht="26.25" customHeight="1">
      <c r="A54" s="241">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35"/>
      <c r="BK54" s="235"/>
      <c r="BL54" s="235"/>
      <c r="BM54" s="235"/>
      <c r="BN54" s="235"/>
      <c r="BO54" s="244"/>
      <c r="BP54" s="244"/>
      <c r="BQ54" s="241">
        <v>48</v>
      </c>
      <c r="BR54" s="242"/>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33"/>
    </row>
    <row r="55" spans="1:131" ht="26.25" customHeight="1">
      <c r="A55" s="241">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35"/>
      <c r="BK55" s="235"/>
      <c r="BL55" s="235"/>
      <c r="BM55" s="235"/>
      <c r="BN55" s="235"/>
      <c r="BO55" s="244"/>
      <c r="BP55" s="244"/>
      <c r="BQ55" s="241">
        <v>49</v>
      </c>
      <c r="BR55" s="242"/>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33"/>
    </row>
    <row r="56" spans="1:131" ht="26.25" customHeight="1">
      <c r="A56" s="241">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35"/>
      <c r="BK56" s="235"/>
      <c r="BL56" s="235"/>
      <c r="BM56" s="235"/>
      <c r="BN56" s="235"/>
      <c r="BO56" s="244"/>
      <c r="BP56" s="244"/>
      <c r="BQ56" s="241">
        <v>50</v>
      </c>
      <c r="BR56" s="242"/>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33"/>
    </row>
    <row r="57" spans="1:131" ht="26.25" customHeight="1">
      <c r="A57" s="241">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35"/>
      <c r="BK57" s="235"/>
      <c r="BL57" s="235"/>
      <c r="BM57" s="235"/>
      <c r="BN57" s="235"/>
      <c r="BO57" s="244"/>
      <c r="BP57" s="244"/>
      <c r="BQ57" s="241">
        <v>51</v>
      </c>
      <c r="BR57" s="242"/>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33"/>
    </row>
    <row r="58" spans="1:131" ht="26.25" customHeight="1">
      <c r="A58" s="241">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35"/>
      <c r="BK58" s="235"/>
      <c r="BL58" s="235"/>
      <c r="BM58" s="235"/>
      <c r="BN58" s="235"/>
      <c r="BO58" s="244"/>
      <c r="BP58" s="244"/>
      <c r="BQ58" s="241">
        <v>52</v>
      </c>
      <c r="BR58" s="242"/>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33"/>
    </row>
    <row r="59" spans="1:131" ht="26.25" customHeight="1">
      <c r="A59" s="241">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35"/>
      <c r="BK59" s="235"/>
      <c r="BL59" s="235"/>
      <c r="BM59" s="235"/>
      <c r="BN59" s="235"/>
      <c r="BO59" s="244"/>
      <c r="BP59" s="244"/>
      <c r="BQ59" s="241">
        <v>53</v>
      </c>
      <c r="BR59" s="242"/>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33"/>
    </row>
    <row r="60" spans="1:131" ht="26.25" customHeight="1">
      <c r="A60" s="241">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35"/>
      <c r="BK60" s="235"/>
      <c r="BL60" s="235"/>
      <c r="BM60" s="235"/>
      <c r="BN60" s="235"/>
      <c r="BO60" s="244"/>
      <c r="BP60" s="244"/>
      <c r="BQ60" s="241">
        <v>54</v>
      </c>
      <c r="BR60" s="242"/>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33"/>
    </row>
    <row r="61" spans="1:131" ht="26.25" customHeight="1" thickBot="1">
      <c r="A61" s="241">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35"/>
      <c r="BK61" s="235"/>
      <c r="BL61" s="235"/>
      <c r="BM61" s="235"/>
      <c r="BN61" s="235"/>
      <c r="BO61" s="244"/>
      <c r="BP61" s="244"/>
      <c r="BQ61" s="241">
        <v>55</v>
      </c>
      <c r="BR61" s="242"/>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33"/>
    </row>
    <row r="62" spans="1:131" ht="26.25" customHeight="1">
      <c r="A62" s="241">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416</v>
      </c>
      <c r="BK62" s="1093"/>
      <c r="BL62" s="1093"/>
      <c r="BM62" s="1093"/>
      <c r="BN62" s="1094"/>
      <c r="BO62" s="244"/>
      <c r="BP62" s="244"/>
      <c r="BQ62" s="241">
        <v>56</v>
      </c>
      <c r="BR62" s="242"/>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33"/>
    </row>
    <row r="63" spans="1:131" ht="26.25" customHeight="1" thickBot="1">
      <c r="A63" s="243" t="s">
        <v>391</v>
      </c>
      <c r="B63" s="1002" t="s">
        <v>417</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791</v>
      </c>
      <c r="AG63" s="1024"/>
      <c r="AH63" s="1024"/>
      <c r="AI63" s="1024"/>
      <c r="AJ63" s="1087"/>
      <c r="AK63" s="1088"/>
      <c r="AL63" s="1028"/>
      <c r="AM63" s="1028"/>
      <c r="AN63" s="1028"/>
      <c r="AO63" s="1028"/>
      <c r="AP63" s="1024"/>
      <c r="AQ63" s="1024"/>
      <c r="AR63" s="1024"/>
      <c r="AS63" s="1024"/>
      <c r="AT63" s="1024"/>
      <c r="AU63" s="1024"/>
      <c r="AV63" s="1024"/>
      <c r="AW63" s="1024"/>
      <c r="AX63" s="1024"/>
      <c r="AY63" s="1024"/>
      <c r="AZ63" s="1082"/>
      <c r="BA63" s="1082"/>
      <c r="BB63" s="1082"/>
      <c r="BC63" s="1082"/>
      <c r="BD63" s="1082"/>
      <c r="BE63" s="1025"/>
      <c r="BF63" s="1025"/>
      <c r="BG63" s="1025"/>
      <c r="BH63" s="1025"/>
      <c r="BI63" s="1026"/>
      <c r="BJ63" s="1083" t="s">
        <v>418</v>
      </c>
      <c r="BK63" s="1018"/>
      <c r="BL63" s="1018"/>
      <c r="BM63" s="1018"/>
      <c r="BN63" s="1084"/>
      <c r="BO63" s="244"/>
      <c r="BP63" s="244"/>
      <c r="BQ63" s="241">
        <v>57</v>
      </c>
      <c r="BR63" s="242"/>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33"/>
    </row>
    <row r="65" spans="1:131" ht="26.25" customHeight="1" thickBot="1">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33"/>
    </row>
    <row r="66" spans="1:131" ht="26.25" customHeight="1">
      <c r="A66" s="1060" t="s">
        <v>420</v>
      </c>
      <c r="B66" s="1061"/>
      <c r="C66" s="1061"/>
      <c r="D66" s="1061"/>
      <c r="E66" s="1061"/>
      <c r="F66" s="1061"/>
      <c r="G66" s="1061"/>
      <c r="H66" s="1061"/>
      <c r="I66" s="1061"/>
      <c r="J66" s="1061"/>
      <c r="K66" s="1061"/>
      <c r="L66" s="1061"/>
      <c r="M66" s="1061"/>
      <c r="N66" s="1061"/>
      <c r="O66" s="1061"/>
      <c r="P66" s="1062"/>
      <c r="Q66" s="1066" t="s">
        <v>421</v>
      </c>
      <c r="R66" s="1067"/>
      <c r="S66" s="1067"/>
      <c r="T66" s="1067"/>
      <c r="U66" s="1068"/>
      <c r="V66" s="1066" t="s">
        <v>422</v>
      </c>
      <c r="W66" s="1067"/>
      <c r="X66" s="1067"/>
      <c r="Y66" s="1067"/>
      <c r="Z66" s="1068"/>
      <c r="AA66" s="1066" t="s">
        <v>423</v>
      </c>
      <c r="AB66" s="1067"/>
      <c r="AC66" s="1067"/>
      <c r="AD66" s="1067"/>
      <c r="AE66" s="1068"/>
      <c r="AF66" s="1072" t="s">
        <v>424</v>
      </c>
      <c r="AG66" s="1073"/>
      <c r="AH66" s="1073"/>
      <c r="AI66" s="1073"/>
      <c r="AJ66" s="1074"/>
      <c r="AK66" s="1066" t="s">
        <v>425</v>
      </c>
      <c r="AL66" s="1061"/>
      <c r="AM66" s="1061"/>
      <c r="AN66" s="1061"/>
      <c r="AO66" s="1062"/>
      <c r="AP66" s="1066" t="s">
        <v>426</v>
      </c>
      <c r="AQ66" s="1067"/>
      <c r="AR66" s="1067"/>
      <c r="AS66" s="1067"/>
      <c r="AT66" s="1068"/>
      <c r="AU66" s="1066" t="s">
        <v>427</v>
      </c>
      <c r="AV66" s="1067"/>
      <c r="AW66" s="1067"/>
      <c r="AX66" s="1067"/>
      <c r="AY66" s="1068"/>
      <c r="AZ66" s="1066" t="s">
        <v>379</v>
      </c>
      <c r="BA66" s="1067"/>
      <c r="BB66" s="1067"/>
      <c r="BC66" s="1067"/>
      <c r="BD66" s="1080"/>
      <c r="BE66" s="244"/>
      <c r="BF66" s="244"/>
      <c r="BG66" s="244"/>
      <c r="BH66" s="244"/>
      <c r="BI66" s="244"/>
      <c r="BJ66" s="244"/>
      <c r="BK66" s="244"/>
      <c r="BL66" s="244"/>
      <c r="BM66" s="244"/>
      <c r="BN66" s="244"/>
      <c r="BO66" s="244"/>
      <c r="BP66" s="244"/>
      <c r="BQ66" s="241">
        <v>60</v>
      </c>
      <c r="BR66" s="246"/>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33"/>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44"/>
      <c r="BF67" s="244"/>
      <c r="BG67" s="244"/>
      <c r="BH67" s="244"/>
      <c r="BI67" s="244"/>
      <c r="BJ67" s="244"/>
      <c r="BK67" s="244"/>
      <c r="BL67" s="244"/>
      <c r="BM67" s="244"/>
      <c r="BN67" s="244"/>
      <c r="BO67" s="244"/>
      <c r="BP67" s="244"/>
      <c r="BQ67" s="241">
        <v>61</v>
      </c>
      <c r="BR67" s="246"/>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33"/>
    </row>
    <row r="68" spans="1:131" ht="26.25" customHeight="1" thickTop="1">
      <c r="A68" s="239">
        <v>1</v>
      </c>
      <c r="B68" s="1050" t="s">
        <v>593</v>
      </c>
      <c r="C68" s="1051"/>
      <c r="D68" s="1051"/>
      <c r="E68" s="1051"/>
      <c r="F68" s="1051"/>
      <c r="G68" s="1051"/>
      <c r="H68" s="1051"/>
      <c r="I68" s="1051"/>
      <c r="J68" s="1051"/>
      <c r="K68" s="1051"/>
      <c r="L68" s="1051"/>
      <c r="M68" s="1051"/>
      <c r="N68" s="1051"/>
      <c r="O68" s="1051"/>
      <c r="P68" s="1052"/>
      <c r="Q68" s="1053">
        <v>4902</v>
      </c>
      <c r="R68" s="1047"/>
      <c r="S68" s="1047"/>
      <c r="T68" s="1047"/>
      <c r="U68" s="1047"/>
      <c r="V68" s="1047">
        <v>4754</v>
      </c>
      <c r="W68" s="1047"/>
      <c r="X68" s="1047"/>
      <c r="Y68" s="1047"/>
      <c r="Z68" s="1047"/>
      <c r="AA68" s="1047">
        <v>148</v>
      </c>
      <c r="AB68" s="1047"/>
      <c r="AC68" s="1047"/>
      <c r="AD68" s="1047"/>
      <c r="AE68" s="1047"/>
      <c r="AF68" s="1047">
        <v>148</v>
      </c>
      <c r="AG68" s="1047"/>
      <c r="AH68" s="1047"/>
      <c r="AI68" s="1047"/>
      <c r="AJ68" s="1047"/>
      <c r="AK68" s="1047">
        <v>151</v>
      </c>
      <c r="AL68" s="1047"/>
      <c r="AM68" s="1047"/>
      <c r="AN68" s="1047"/>
      <c r="AO68" s="1047"/>
      <c r="AP68" s="1047">
        <v>4617</v>
      </c>
      <c r="AQ68" s="1047"/>
      <c r="AR68" s="1047"/>
      <c r="AS68" s="1047"/>
      <c r="AT68" s="1047"/>
      <c r="AU68" s="1047">
        <v>300</v>
      </c>
      <c r="AV68" s="1047"/>
      <c r="AW68" s="1047"/>
      <c r="AX68" s="1047"/>
      <c r="AY68" s="1047"/>
      <c r="AZ68" s="1048"/>
      <c r="BA68" s="1048"/>
      <c r="BB68" s="1048"/>
      <c r="BC68" s="1048"/>
      <c r="BD68" s="1049"/>
      <c r="BE68" s="244"/>
      <c r="BF68" s="244"/>
      <c r="BG68" s="244"/>
      <c r="BH68" s="244"/>
      <c r="BI68" s="244"/>
      <c r="BJ68" s="244"/>
      <c r="BK68" s="244"/>
      <c r="BL68" s="244"/>
      <c r="BM68" s="244"/>
      <c r="BN68" s="244"/>
      <c r="BO68" s="244"/>
      <c r="BP68" s="244"/>
      <c r="BQ68" s="241">
        <v>62</v>
      </c>
      <c r="BR68" s="246"/>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33"/>
    </row>
    <row r="69" spans="1:131" ht="26.25" customHeight="1">
      <c r="A69" s="241">
        <v>2</v>
      </c>
      <c r="B69" s="1039" t="s">
        <v>594</v>
      </c>
      <c r="C69" s="1040"/>
      <c r="D69" s="1040"/>
      <c r="E69" s="1040"/>
      <c r="F69" s="1040"/>
      <c r="G69" s="1040"/>
      <c r="H69" s="1040"/>
      <c r="I69" s="1040"/>
      <c r="J69" s="1040"/>
      <c r="K69" s="1040"/>
      <c r="L69" s="1040"/>
      <c r="M69" s="1040"/>
      <c r="N69" s="1040"/>
      <c r="O69" s="1040"/>
      <c r="P69" s="1041"/>
      <c r="Q69" s="1042">
        <v>10978</v>
      </c>
      <c r="R69" s="1036"/>
      <c r="S69" s="1036"/>
      <c r="T69" s="1036"/>
      <c r="U69" s="1036"/>
      <c r="V69" s="1036">
        <v>10532</v>
      </c>
      <c r="W69" s="1036"/>
      <c r="X69" s="1036"/>
      <c r="Y69" s="1036"/>
      <c r="Z69" s="1036"/>
      <c r="AA69" s="1036">
        <v>446</v>
      </c>
      <c r="AB69" s="1036"/>
      <c r="AC69" s="1036"/>
      <c r="AD69" s="1036"/>
      <c r="AE69" s="1036"/>
      <c r="AF69" s="1036">
        <v>446</v>
      </c>
      <c r="AG69" s="1036"/>
      <c r="AH69" s="1036"/>
      <c r="AI69" s="1036"/>
      <c r="AJ69" s="1036"/>
      <c r="AK69" s="1036">
        <v>660</v>
      </c>
      <c r="AL69" s="1036"/>
      <c r="AM69" s="1036"/>
      <c r="AN69" s="1036"/>
      <c r="AO69" s="1036"/>
      <c r="AP69" s="1036" t="s">
        <v>599</v>
      </c>
      <c r="AQ69" s="1036"/>
      <c r="AR69" s="1036"/>
      <c r="AS69" s="1036"/>
      <c r="AT69" s="1036"/>
      <c r="AU69" s="1036" t="s">
        <v>599</v>
      </c>
      <c r="AV69" s="1036"/>
      <c r="AW69" s="1036"/>
      <c r="AX69" s="1036"/>
      <c r="AY69" s="1036"/>
      <c r="AZ69" s="1037"/>
      <c r="BA69" s="1037"/>
      <c r="BB69" s="1037"/>
      <c r="BC69" s="1037"/>
      <c r="BD69" s="1038"/>
      <c r="BE69" s="244"/>
      <c r="BF69" s="244"/>
      <c r="BG69" s="244"/>
      <c r="BH69" s="244"/>
      <c r="BI69" s="244"/>
      <c r="BJ69" s="244"/>
      <c r="BK69" s="244"/>
      <c r="BL69" s="244"/>
      <c r="BM69" s="244"/>
      <c r="BN69" s="244"/>
      <c r="BO69" s="244"/>
      <c r="BP69" s="244"/>
      <c r="BQ69" s="241">
        <v>63</v>
      </c>
      <c r="BR69" s="246"/>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33"/>
    </row>
    <row r="70" spans="1:131" ht="26.25" customHeight="1">
      <c r="A70" s="241">
        <v>3</v>
      </c>
      <c r="B70" s="1039" t="s">
        <v>595</v>
      </c>
      <c r="C70" s="1040"/>
      <c r="D70" s="1040"/>
      <c r="E70" s="1040"/>
      <c r="F70" s="1040"/>
      <c r="G70" s="1040"/>
      <c r="H70" s="1040"/>
      <c r="I70" s="1040"/>
      <c r="J70" s="1040"/>
      <c r="K70" s="1040"/>
      <c r="L70" s="1040"/>
      <c r="M70" s="1040"/>
      <c r="N70" s="1040"/>
      <c r="O70" s="1040"/>
      <c r="P70" s="1041"/>
      <c r="Q70" s="1042">
        <v>860</v>
      </c>
      <c r="R70" s="1036"/>
      <c r="S70" s="1036"/>
      <c r="T70" s="1036"/>
      <c r="U70" s="1036"/>
      <c r="V70" s="1036">
        <v>858</v>
      </c>
      <c r="W70" s="1036"/>
      <c r="X70" s="1036"/>
      <c r="Y70" s="1036"/>
      <c r="Z70" s="1036"/>
      <c r="AA70" s="1036">
        <v>2</v>
      </c>
      <c r="AB70" s="1036"/>
      <c r="AC70" s="1036"/>
      <c r="AD70" s="1036"/>
      <c r="AE70" s="1036"/>
      <c r="AF70" s="1036">
        <v>2</v>
      </c>
      <c r="AG70" s="1036"/>
      <c r="AH70" s="1036"/>
      <c r="AI70" s="1036"/>
      <c r="AJ70" s="1036"/>
      <c r="AK70" s="1036">
        <v>1</v>
      </c>
      <c r="AL70" s="1036"/>
      <c r="AM70" s="1036"/>
      <c r="AN70" s="1036"/>
      <c r="AO70" s="1036"/>
      <c r="AP70" s="1036" t="s">
        <v>599</v>
      </c>
      <c r="AQ70" s="1036"/>
      <c r="AR70" s="1036"/>
      <c r="AS70" s="1036"/>
      <c r="AT70" s="1036"/>
      <c r="AU70" s="1036" t="s">
        <v>599</v>
      </c>
      <c r="AV70" s="1036"/>
      <c r="AW70" s="1036"/>
      <c r="AX70" s="1036"/>
      <c r="AY70" s="1036"/>
      <c r="AZ70" s="1037"/>
      <c r="BA70" s="1037"/>
      <c r="BB70" s="1037"/>
      <c r="BC70" s="1037"/>
      <c r="BD70" s="1038"/>
      <c r="BE70" s="244"/>
      <c r="BF70" s="244"/>
      <c r="BG70" s="244"/>
      <c r="BH70" s="244"/>
      <c r="BI70" s="244"/>
      <c r="BJ70" s="244"/>
      <c r="BK70" s="244"/>
      <c r="BL70" s="244"/>
      <c r="BM70" s="244"/>
      <c r="BN70" s="244"/>
      <c r="BO70" s="244"/>
      <c r="BP70" s="244"/>
      <c r="BQ70" s="241">
        <v>64</v>
      </c>
      <c r="BR70" s="246"/>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33"/>
    </row>
    <row r="71" spans="1:131" ht="26.25" customHeight="1">
      <c r="A71" s="241">
        <v>4</v>
      </c>
      <c r="B71" s="1039" t="s">
        <v>596</v>
      </c>
      <c r="C71" s="1040"/>
      <c r="D71" s="1040"/>
      <c r="E71" s="1040"/>
      <c r="F71" s="1040"/>
      <c r="G71" s="1040"/>
      <c r="H71" s="1040"/>
      <c r="I71" s="1040"/>
      <c r="J71" s="1040"/>
      <c r="K71" s="1040"/>
      <c r="L71" s="1040"/>
      <c r="M71" s="1040"/>
      <c r="N71" s="1040"/>
      <c r="O71" s="1040"/>
      <c r="P71" s="1041"/>
      <c r="Q71" s="1042">
        <v>163</v>
      </c>
      <c r="R71" s="1036"/>
      <c r="S71" s="1036"/>
      <c r="T71" s="1036"/>
      <c r="U71" s="1036"/>
      <c r="V71" s="1036">
        <v>160</v>
      </c>
      <c r="W71" s="1036"/>
      <c r="X71" s="1036"/>
      <c r="Y71" s="1036"/>
      <c r="Z71" s="1036"/>
      <c r="AA71" s="1036">
        <v>3</v>
      </c>
      <c r="AB71" s="1036"/>
      <c r="AC71" s="1036"/>
      <c r="AD71" s="1036"/>
      <c r="AE71" s="1036"/>
      <c r="AF71" s="1036">
        <v>3</v>
      </c>
      <c r="AG71" s="1036"/>
      <c r="AH71" s="1036"/>
      <c r="AI71" s="1036"/>
      <c r="AJ71" s="1036"/>
      <c r="AK71" s="1036" t="s">
        <v>599</v>
      </c>
      <c r="AL71" s="1036"/>
      <c r="AM71" s="1036"/>
      <c r="AN71" s="1036"/>
      <c r="AO71" s="1036"/>
      <c r="AP71" s="1036" t="s">
        <v>599</v>
      </c>
      <c r="AQ71" s="1036"/>
      <c r="AR71" s="1036"/>
      <c r="AS71" s="1036"/>
      <c r="AT71" s="1036"/>
      <c r="AU71" s="1036" t="s">
        <v>599</v>
      </c>
      <c r="AV71" s="1036"/>
      <c r="AW71" s="1036"/>
      <c r="AX71" s="1036"/>
      <c r="AY71" s="1036"/>
      <c r="AZ71" s="1037"/>
      <c r="BA71" s="1037"/>
      <c r="BB71" s="1037"/>
      <c r="BC71" s="1037"/>
      <c r="BD71" s="1038"/>
      <c r="BE71" s="244"/>
      <c r="BF71" s="244"/>
      <c r="BG71" s="244"/>
      <c r="BH71" s="244"/>
      <c r="BI71" s="244"/>
      <c r="BJ71" s="244"/>
      <c r="BK71" s="244"/>
      <c r="BL71" s="244"/>
      <c r="BM71" s="244"/>
      <c r="BN71" s="244"/>
      <c r="BO71" s="244"/>
      <c r="BP71" s="244"/>
      <c r="BQ71" s="241">
        <v>65</v>
      </c>
      <c r="BR71" s="246"/>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33"/>
    </row>
    <row r="72" spans="1:131" ht="26.25" customHeight="1">
      <c r="A72" s="241">
        <v>5</v>
      </c>
      <c r="B72" s="1039" t="s">
        <v>597</v>
      </c>
      <c r="C72" s="1040"/>
      <c r="D72" s="1040"/>
      <c r="E72" s="1040"/>
      <c r="F72" s="1040"/>
      <c r="G72" s="1040"/>
      <c r="H72" s="1040"/>
      <c r="I72" s="1040"/>
      <c r="J72" s="1040"/>
      <c r="K72" s="1040"/>
      <c r="L72" s="1040"/>
      <c r="M72" s="1040"/>
      <c r="N72" s="1040"/>
      <c r="O72" s="1040"/>
      <c r="P72" s="1041"/>
      <c r="Q72" s="1042">
        <v>249</v>
      </c>
      <c r="R72" s="1036"/>
      <c r="S72" s="1036"/>
      <c r="T72" s="1036"/>
      <c r="U72" s="1036"/>
      <c r="V72" s="1036">
        <v>171</v>
      </c>
      <c r="W72" s="1036"/>
      <c r="X72" s="1036"/>
      <c r="Y72" s="1036"/>
      <c r="Z72" s="1036"/>
      <c r="AA72" s="1036">
        <v>78</v>
      </c>
      <c r="AB72" s="1036"/>
      <c r="AC72" s="1036"/>
      <c r="AD72" s="1036"/>
      <c r="AE72" s="1036"/>
      <c r="AF72" s="1036">
        <v>78</v>
      </c>
      <c r="AG72" s="1036"/>
      <c r="AH72" s="1036"/>
      <c r="AI72" s="1036"/>
      <c r="AJ72" s="1036"/>
      <c r="AK72" s="1036">
        <v>35</v>
      </c>
      <c r="AL72" s="1036"/>
      <c r="AM72" s="1036"/>
      <c r="AN72" s="1036"/>
      <c r="AO72" s="1036"/>
      <c r="AP72" s="1036" t="s">
        <v>599</v>
      </c>
      <c r="AQ72" s="1036"/>
      <c r="AR72" s="1036"/>
      <c r="AS72" s="1036"/>
      <c r="AT72" s="1036"/>
      <c r="AU72" s="1036" t="s">
        <v>599</v>
      </c>
      <c r="AV72" s="1036"/>
      <c r="AW72" s="1036"/>
      <c r="AX72" s="1036"/>
      <c r="AY72" s="1036"/>
      <c r="AZ72" s="1037"/>
      <c r="BA72" s="1037"/>
      <c r="BB72" s="1037"/>
      <c r="BC72" s="1037"/>
      <c r="BD72" s="1038"/>
      <c r="BE72" s="244"/>
      <c r="BF72" s="244"/>
      <c r="BG72" s="244"/>
      <c r="BH72" s="244"/>
      <c r="BI72" s="244"/>
      <c r="BJ72" s="244"/>
      <c r="BK72" s="244"/>
      <c r="BL72" s="244"/>
      <c r="BM72" s="244"/>
      <c r="BN72" s="244"/>
      <c r="BO72" s="244"/>
      <c r="BP72" s="244"/>
      <c r="BQ72" s="241">
        <v>66</v>
      </c>
      <c r="BR72" s="246"/>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33"/>
    </row>
    <row r="73" spans="1:131" ht="26.25" customHeight="1">
      <c r="A73" s="241">
        <v>6</v>
      </c>
      <c r="B73" s="1039" t="s">
        <v>598</v>
      </c>
      <c r="C73" s="1040"/>
      <c r="D73" s="1040"/>
      <c r="E73" s="1040"/>
      <c r="F73" s="1040"/>
      <c r="G73" s="1040"/>
      <c r="H73" s="1040"/>
      <c r="I73" s="1040"/>
      <c r="J73" s="1040"/>
      <c r="K73" s="1040"/>
      <c r="L73" s="1040"/>
      <c r="M73" s="1040"/>
      <c r="N73" s="1040"/>
      <c r="O73" s="1040"/>
      <c r="P73" s="1041"/>
      <c r="Q73" s="1042">
        <v>273284</v>
      </c>
      <c r="R73" s="1036"/>
      <c r="S73" s="1036"/>
      <c r="T73" s="1036"/>
      <c r="U73" s="1036"/>
      <c r="V73" s="1036">
        <v>266441</v>
      </c>
      <c r="W73" s="1036"/>
      <c r="X73" s="1036"/>
      <c r="Y73" s="1036"/>
      <c r="Z73" s="1036"/>
      <c r="AA73" s="1036">
        <v>6843</v>
      </c>
      <c r="AB73" s="1036"/>
      <c r="AC73" s="1036"/>
      <c r="AD73" s="1036"/>
      <c r="AE73" s="1036"/>
      <c r="AF73" s="1036">
        <v>6843</v>
      </c>
      <c r="AG73" s="1036"/>
      <c r="AH73" s="1036"/>
      <c r="AI73" s="1036"/>
      <c r="AJ73" s="1036"/>
      <c r="AK73" s="1036">
        <v>11003</v>
      </c>
      <c r="AL73" s="1036"/>
      <c r="AM73" s="1036"/>
      <c r="AN73" s="1036"/>
      <c r="AO73" s="1036"/>
      <c r="AP73" s="1036" t="s">
        <v>599</v>
      </c>
      <c r="AQ73" s="1036"/>
      <c r="AR73" s="1036"/>
      <c r="AS73" s="1036"/>
      <c r="AT73" s="1036"/>
      <c r="AU73" s="1036" t="s">
        <v>599</v>
      </c>
      <c r="AV73" s="1036"/>
      <c r="AW73" s="1036"/>
      <c r="AX73" s="1036"/>
      <c r="AY73" s="1036"/>
      <c r="AZ73" s="1037"/>
      <c r="BA73" s="1037"/>
      <c r="BB73" s="1037"/>
      <c r="BC73" s="1037"/>
      <c r="BD73" s="1038"/>
      <c r="BE73" s="244"/>
      <c r="BF73" s="244"/>
      <c r="BG73" s="244"/>
      <c r="BH73" s="244"/>
      <c r="BI73" s="244"/>
      <c r="BJ73" s="244"/>
      <c r="BK73" s="244"/>
      <c r="BL73" s="244"/>
      <c r="BM73" s="244"/>
      <c r="BN73" s="244"/>
      <c r="BO73" s="244"/>
      <c r="BP73" s="244"/>
      <c r="BQ73" s="241">
        <v>67</v>
      </c>
      <c r="BR73" s="246"/>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33"/>
    </row>
    <row r="74" spans="1:131" ht="26.25" customHeight="1">
      <c r="A74" s="241">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44"/>
      <c r="BF74" s="244"/>
      <c r="BG74" s="244"/>
      <c r="BH74" s="244"/>
      <c r="BI74" s="244"/>
      <c r="BJ74" s="244"/>
      <c r="BK74" s="244"/>
      <c r="BL74" s="244"/>
      <c r="BM74" s="244"/>
      <c r="BN74" s="244"/>
      <c r="BO74" s="244"/>
      <c r="BP74" s="244"/>
      <c r="BQ74" s="241">
        <v>68</v>
      </c>
      <c r="BR74" s="246"/>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33"/>
    </row>
    <row r="75" spans="1:131" ht="26.25" customHeight="1">
      <c r="A75" s="241">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44"/>
      <c r="BF75" s="244"/>
      <c r="BG75" s="244"/>
      <c r="BH75" s="244"/>
      <c r="BI75" s="244"/>
      <c r="BJ75" s="244"/>
      <c r="BK75" s="244"/>
      <c r="BL75" s="244"/>
      <c r="BM75" s="244"/>
      <c r="BN75" s="244"/>
      <c r="BO75" s="244"/>
      <c r="BP75" s="244"/>
      <c r="BQ75" s="241">
        <v>69</v>
      </c>
      <c r="BR75" s="246"/>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33"/>
    </row>
    <row r="76" spans="1:131" ht="26.25" customHeight="1">
      <c r="A76" s="241">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44"/>
      <c r="BF76" s="244"/>
      <c r="BG76" s="244"/>
      <c r="BH76" s="244"/>
      <c r="BI76" s="244"/>
      <c r="BJ76" s="244"/>
      <c r="BK76" s="244"/>
      <c r="BL76" s="244"/>
      <c r="BM76" s="244"/>
      <c r="BN76" s="244"/>
      <c r="BO76" s="244"/>
      <c r="BP76" s="244"/>
      <c r="BQ76" s="241">
        <v>70</v>
      </c>
      <c r="BR76" s="246"/>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33"/>
    </row>
    <row r="77" spans="1:131" ht="26.25" customHeight="1">
      <c r="A77" s="241">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44"/>
      <c r="BF77" s="244"/>
      <c r="BG77" s="244"/>
      <c r="BH77" s="244"/>
      <c r="BI77" s="244"/>
      <c r="BJ77" s="244"/>
      <c r="BK77" s="244"/>
      <c r="BL77" s="244"/>
      <c r="BM77" s="244"/>
      <c r="BN77" s="244"/>
      <c r="BO77" s="244"/>
      <c r="BP77" s="244"/>
      <c r="BQ77" s="241">
        <v>71</v>
      </c>
      <c r="BR77" s="246"/>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33"/>
    </row>
    <row r="78" spans="1:131" ht="26.25" customHeight="1">
      <c r="A78" s="241">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44"/>
      <c r="BF78" s="244"/>
      <c r="BG78" s="244"/>
      <c r="BH78" s="244"/>
      <c r="BI78" s="244"/>
      <c r="BJ78" s="233"/>
      <c r="BK78" s="233"/>
      <c r="BL78" s="233"/>
      <c r="BM78" s="233"/>
      <c r="BN78" s="233"/>
      <c r="BO78" s="244"/>
      <c r="BP78" s="244"/>
      <c r="BQ78" s="241">
        <v>72</v>
      </c>
      <c r="BR78" s="246"/>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33"/>
    </row>
    <row r="79" spans="1:131" ht="26.25" customHeight="1">
      <c r="A79" s="241">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44"/>
      <c r="BF79" s="244"/>
      <c r="BG79" s="244"/>
      <c r="BH79" s="244"/>
      <c r="BI79" s="244"/>
      <c r="BJ79" s="233"/>
      <c r="BK79" s="233"/>
      <c r="BL79" s="233"/>
      <c r="BM79" s="233"/>
      <c r="BN79" s="233"/>
      <c r="BO79" s="244"/>
      <c r="BP79" s="244"/>
      <c r="BQ79" s="241">
        <v>73</v>
      </c>
      <c r="BR79" s="246"/>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33"/>
    </row>
    <row r="80" spans="1:131" ht="26.25" customHeight="1">
      <c r="A80" s="241">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4"/>
      <c r="BF80" s="244"/>
      <c r="BG80" s="244"/>
      <c r="BH80" s="244"/>
      <c r="BI80" s="244"/>
      <c r="BJ80" s="244"/>
      <c r="BK80" s="244"/>
      <c r="BL80" s="244"/>
      <c r="BM80" s="244"/>
      <c r="BN80" s="244"/>
      <c r="BO80" s="244"/>
      <c r="BP80" s="244"/>
      <c r="BQ80" s="241">
        <v>74</v>
      </c>
      <c r="BR80" s="246"/>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33"/>
    </row>
    <row r="81" spans="1:131" ht="26.25" customHeight="1">
      <c r="A81" s="241">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4"/>
      <c r="BF81" s="244"/>
      <c r="BG81" s="244"/>
      <c r="BH81" s="244"/>
      <c r="BI81" s="244"/>
      <c r="BJ81" s="244"/>
      <c r="BK81" s="244"/>
      <c r="BL81" s="244"/>
      <c r="BM81" s="244"/>
      <c r="BN81" s="244"/>
      <c r="BO81" s="244"/>
      <c r="BP81" s="244"/>
      <c r="BQ81" s="241">
        <v>75</v>
      </c>
      <c r="BR81" s="246"/>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33"/>
    </row>
    <row r="82" spans="1:131" ht="26.25" customHeight="1">
      <c r="A82" s="241">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4"/>
      <c r="BF82" s="244"/>
      <c r="BG82" s="244"/>
      <c r="BH82" s="244"/>
      <c r="BI82" s="244"/>
      <c r="BJ82" s="244"/>
      <c r="BK82" s="244"/>
      <c r="BL82" s="244"/>
      <c r="BM82" s="244"/>
      <c r="BN82" s="244"/>
      <c r="BO82" s="244"/>
      <c r="BP82" s="244"/>
      <c r="BQ82" s="241">
        <v>76</v>
      </c>
      <c r="BR82" s="246"/>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33"/>
    </row>
    <row r="83" spans="1:131" ht="26.25" customHeight="1">
      <c r="A83" s="241">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4"/>
      <c r="BF83" s="244"/>
      <c r="BG83" s="244"/>
      <c r="BH83" s="244"/>
      <c r="BI83" s="244"/>
      <c r="BJ83" s="244"/>
      <c r="BK83" s="244"/>
      <c r="BL83" s="244"/>
      <c r="BM83" s="244"/>
      <c r="BN83" s="244"/>
      <c r="BO83" s="244"/>
      <c r="BP83" s="244"/>
      <c r="BQ83" s="241">
        <v>77</v>
      </c>
      <c r="BR83" s="246"/>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33"/>
    </row>
    <row r="84" spans="1:131" ht="26.25" customHeight="1">
      <c r="A84" s="241">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4"/>
      <c r="BF84" s="244"/>
      <c r="BG84" s="244"/>
      <c r="BH84" s="244"/>
      <c r="BI84" s="244"/>
      <c r="BJ84" s="244"/>
      <c r="BK84" s="244"/>
      <c r="BL84" s="244"/>
      <c r="BM84" s="244"/>
      <c r="BN84" s="244"/>
      <c r="BO84" s="244"/>
      <c r="BP84" s="244"/>
      <c r="BQ84" s="241">
        <v>78</v>
      </c>
      <c r="BR84" s="246"/>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33"/>
    </row>
    <row r="85" spans="1:131" ht="26.25" customHeight="1">
      <c r="A85" s="241">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4"/>
      <c r="BF85" s="244"/>
      <c r="BG85" s="244"/>
      <c r="BH85" s="244"/>
      <c r="BI85" s="244"/>
      <c r="BJ85" s="244"/>
      <c r="BK85" s="244"/>
      <c r="BL85" s="244"/>
      <c r="BM85" s="244"/>
      <c r="BN85" s="244"/>
      <c r="BO85" s="244"/>
      <c r="BP85" s="244"/>
      <c r="BQ85" s="241">
        <v>79</v>
      </c>
      <c r="BR85" s="246"/>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33"/>
    </row>
    <row r="86" spans="1:131" ht="26.25" customHeight="1">
      <c r="A86" s="241">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4"/>
      <c r="BF86" s="244"/>
      <c r="BG86" s="244"/>
      <c r="BH86" s="244"/>
      <c r="BI86" s="244"/>
      <c r="BJ86" s="244"/>
      <c r="BK86" s="244"/>
      <c r="BL86" s="244"/>
      <c r="BM86" s="244"/>
      <c r="BN86" s="244"/>
      <c r="BO86" s="244"/>
      <c r="BP86" s="244"/>
      <c r="BQ86" s="241">
        <v>80</v>
      </c>
      <c r="BR86" s="246"/>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33"/>
    </row>
    <row r="87" spans="1:131" ht="26.25" customHeight="1">
      <c r="A87" s="247">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4"/>
      <c r="BF87" s="244"/>
      <c r="BG87" s="244"/>
      <c r="BH87" s="244"/>
      <c r="BI87" s="244"/>
      <c r="BJ87" s="244"/>
      <c r="BK87" s="244"/>
      <c r="BL87" s="244"/>
      <c r="BM87" s="244"/>
      <c r="BN87" s="244"/>
      <c r="BO87" s="244"/>
      <c r="BP87" s="244"/>
      <c r="BQ87" s="241">
        <v>81</v>
      </c>
      <c r="BR87" s="246"/>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33"/>
    </row>
    <row r="88" spans="1:131" ht="26.25" customHeight="1" thickBot="1">
      <c r="A88" s="243" t="s">
        <v>391</v>
      </c>
      <c r="B88" s="1002" t="s">
        <v>428</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44"/>
      <c r="BF88" s="244"/>
      <c r="BG88" s="244"/>
      <c r="BH88" s="244"/>
      <c r="BI88" s="244"/>
      <c r="BJ88" s="244"/>
      <c r="BK88" s="244"/>
      <c r="BL88" s="244"/>
      <c r="BM88" s="244"/>
      <c r="BN88" s="244"/>
      <c r="BO88" s="244"/>
      <c r="BP88" s="244"/>
      <c r="BQ88" s="241">
        <v>82</v>
      </c>
      <c r="BR88" s="246"/>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1002" t="s">
        <v>429</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5" t="s">
        <v>430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6" t="s">
        <v>431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07" t="s">
        <v>434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33" customFormat="1" ht="26.25" customHeight="1">
      <c r="A109" s="960" t="s">
        <v>436</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437</v>
      </c>
      <c r="AB109" s="961"/>
      <c r="AC109" s="961"/>
      <c r="AD109" s="961"/>
      <c r="AE109" s="962"/>
      <c r="AF109" s="963" t="s">
        <v>438</v>
      </c>
      <c r="AG109" s="961"/>
      <c r="AH109" s="961"/>
      <c r="AI109" s="961"/>
      <c r="AJ109" s="962"/>
      <c r="AK109" s="963" t="s">
        <v>306</v>
      </c>
      <c r="AL109" s="961"/>
      <c r="AM109" s="961"/>
      <c r="AN109" s="961"/>
      <c r="AO109" s="962"/>
      <c r="AP109" s="963" t="s">
        <v>439</v>
      </c>
      <c r="AQ109" s="961"/>
      <c r="AR109" s="961"/>
      <c r="AS109" s="961"/>
      <c r="AT109" s="994"/>
      <c r="AU109" s="960" t="s">
        <v>436</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437</v>
      </c>
      <c r="BR109" s="961"/>
      <c r="BS109" s="961"/>
      <c r="BT109" s="961"/>
      <c r="BU109" s="962"/>
      <c r="BV109" s="963" t="s">
        <v>438</v>
      </c>
      <c r="BW109" s="961"/>
      <c r="BX109" s="961"/>
      <c r="BY109" s="961"/>
      <c r="BZ109" s="962"/>
      <c r="CA109" s="963" t="s">
        <v>306</v>
      </c>
      <c r="CB109" s="961"/>
      <c r="CC109" s="961"/>
      <c r="CD109" s="961"/>
      <c r="CE109" s="962"/>
      <c r="CF109" s="1001" t="s">
        <v>439</v>
      </c>
      <c r="CG109" s="1001"/>
      <c r="CH109" s="1001"/>
      <c r="CI109" s="1001"/>
      <c r="CJ109" s="1001"/>
      <c r="CK109" s="963" t="s">
        <v>440</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437</v>
      </c>
      <c r="DH109" s="961"/>
      <c r="DI109" s="961"/>
      <c r="DJ109" s="961"/>
      <c r="DK109" s="962"/>
      <c r="DL109" s="963" t="s">
        <v>438</v>
      </c>
      <c r="DM109" s="961"/>
      <c r="DN109" s="961"/>
      <c r="DO109" s="961"/>
      <c r="DP109" s="962"/>
      <c r="DQ109" s="963" t="s">
        <v>306</v>
      </c>
      <c r="DR109" s="961"/>
      <c r="DS109" s="961"/>
      <c r="DT109" s="961"/>
      <c r="DU109" s="962"/>
      <c r="DV109" s="963" t="s">
        <v>439</v>
      </c>
      <c r="DW109" s="961"/>
      <c r="DX109" s="961"/>
      <c r="DY109" s="961"/>
      <c r="DZ109" s="994"/>
    </row>
    <row r="110" spans="1:131" s="233" customFormat="1" ht="26.25" customHeight="1">
      <c r="A110" s="872" t="s">
        <v>441</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872282</v>
      </c>
      <c r="AB110" s="954"/>
      <c r="AC110" s="954"/>
      <c r="AD110" s="954"/>
      <c r="AE110" s="955"/>
      <c r="AF110" s="956">
        <v>877149</v>
      </c>
      <c r="AG110" s="954"/>
      <c r="AH110" s="954"/>
      <c r="AI110" s="954"/>
      <c r="AJ110" s="955"/>
      <c r="AK110" s="956">
        <v>819794</v>
      </c>
      <c r="AL110" s="954"/>
      <c r="AM110" s="954"/>
      <c r="AN110" s="954"/>
      <c r="AO110" s="955"/>
      <c r="AP110" s="957">
        <v>17.8</v>
      </c>
      <c r="AQ110" s="958"/>
      <c r="AR110" s="958"/>
      <c r="AS110" s="958"/>
      <c r="AT110" s="959"/>
      <c r="AU110" s="995" t="s">
        <v>72</v>
      </c>
      <c r="AV110" s="996"/>
      <c r="AW110" s="996"/>
      <c r="AX110" s="996"/>
      <c r="AY110" s="996"/>
      <c r="AZ110" s="925" t="s">
        <v>442</v>
      </c>
      <c r="BA110" s="873"/>
      <c r="BB110" s="873"/>
      <c r="BC110" s="873"/>
      <c r="BD110" s="873"/>
      <c r="BE110" s="873"/>
      <c r="BF110" s="873"/>
      <c r="BG110" s="873"/>
      <c r="BH110" s="873"/>
      <c r="BI110" s="873"/>
      <c r="BJ110" s="873"/>
      <c r="BK110" s="873"/>
      <c r="BL110" s="873"/>
      <c r="BM110" s="873"/>
      <c r="BN110" s="873"/>
      <c r="BO110" s="873"/>
      <c r="BP110" s="874"/>
      <c r="BQ110" s="926">
        <v>9066135</v>
      </c>
      <c r="BR110" s="907"/>
      <c r="BS110" s="907"/>
      <c r="BT110" s="907"/>
      <c r="BU110" s="907"/>
      <c r="BV110" s="907">
        <v>10123383</v>
      </c>
      <c r="BW110" s="907"/>
      <c r="BX110" s="907"/>
      <c r="BY110" s="907"/>
      <c r="BZ110" s="907"/>
      <c r="CA110" s="907">
        <v>10845755</v>
      </c>
      <c r="CB110" s="907"/>
      <c r="CC110" s="907"/>
      <c r="CD110" s="907"/>
      <c r="CE110" s="907"/>
      <c r="CF110" s="931">
        <v>235.9</v>
      </c>
      <c r="CG110" s="932"/>
      <c r="CH110" s="932"/>
      <c r="CI110" s="932"/>
      <c r="CJ110" s="932"/>
      <c r="CK110" s="991" t="s">
        <v>443</v>
      </c>
      <c r="CL110" s="884"/>
      <c r="CM110" s="925" t="s">
        <v>444</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445</v>
      </c>
      <c r="DH110" s="907"/>
      <c r="DI110" s="907"/>
      <c r="DJ110" s="907"/>
      <c r="DK110" s="907"/>
      <c r="DL110" s="907" t="s">
        <v>446</v>
      </c>
      <c r="DM110" s="907"/>
      <c r="DN110" s="907"/>
      <c r="DO110" s="907"/>
      <c r="DP110" s="907"/>
      <c r="DQ110" s="907" t="s">
        <v>226</v>
      </c>
      <c r="DR110" s="907"/>
      <c r="DS110" s="907"/>
      <c r="DT110" s="907"/>
      <c r="DU110" s="907"/>
      <c r="DV110" s="908" t="s">
        <v>226</v>
      </c>
      <c r="DW110" s="908"/>
      <c r="DX110" s="908"/>
      <c r="DY110" s="908"/>
      <c r="DZ110" s="909"/>
    </row>
    <row r="111" spans="1:131" s="233" customFormat="1" ht="26.25" customHeight="1">
      <c r="A111" s="839" t="s">
        <v>447</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226</v>
      </c>
      <c r="AB111" s="984"/>
      <c r="AC111" s="984"/>
      <c r="AD111" s="984"/>
      <c r="AE111" s="985"/>
      <c r="AF111" s="986" t="s">
        <v>226</v>
      </c>
      <c r="AG111" s="984"/>
      <c r="AH111" s="984"/>
      <c r="AI111" s="984"/>
      <c r="AJ111" s="985"/>
      <c r="AK111" s="986" t="s">
        <v>448</v>
      </c>
      <c r="AL111" s="984"/>
      <c r="AM111" s="984"/>
      <c r="AN111" s="984"/>
      <c r="AO111" s="985"/>
      <c r="AP111" s="987" t="s">
        <v>226</v>
      </c>
      <c r="AQ111" s="988"/>
      <c r="AR111" s="988"/>
      <c r="AS111" s="988"/>
      <c r="AT111" s="989"/>
      <c r="AU111" s="997"/>
      <c r="AV111" s="998"/>
      <c r="AW111" s="998"/>
      <c r="AX111" s="998"/>
      <c r="AY111" s="998"/>
      <c r="AZ111" s="880" t="s">
        <v>449</v>
      </c>
      <c r="BA111" s="817"/>
      <c r="BB111" s="817"/>
      <c r="BC111" s="817"/>
      <c r="BD111" s="817"/>
      <c r="BE111" s="817"/>
      <c r="BF111" s="817"/>
      <c r="BG111" s="817"/>
      <c r="BH111" s="817"/>
      <c r="BI111" s="817"/>
      <c r="BJ111" s="817"/>
      <c r="BK111" s="817"/>
      <c r="BL111" s="817"/>
      <c r="BM111" s="817"/>
      <c r="BN111" s="817"/>
      <c r="BO111" s="817"/>
      <c r="BP111" s="818"/>
      <c r="BQ111" s="881">
        <v>3113</v>
      </c>
      <c r="BR111" s="882"/>
      <c r="BS111" s="882"/>
      <c r="BT111" s="882"/>
      <c r="BU111" s="882"/>
      <c r="BV111" s="882">
        <v>650</v>
      </c>
      <c r="BW111" s="882"/>
      <c r="BX111" s="882"/>
      <c r="BY111" s="882"/>
      <c r="BZ111" s="882"/>
      <c r="CA111" s="882">
        <v>276</v>
      </c>
      <c r="CB111" s="882"/>
      <c r="CC111" s="882"/>
      <c r="CD111" s="882"/>
      <c r="CE111" s="882"/>
      <c r="CF111" s="940">
        <v>0</v>
      </c>
      <c r="CG111" s="941"/>
      <c r="CH111" s="941"/>
      <c r="CI111" s="941"/>
      <c r="CJ111" s="941"/>
      <c r="CK111" s="992"/>
      <c r="CL111" s="886"/>
      <c r="CM111" s="880" t="s">
        <v>450</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446</v>
      </c>
      <c r="DH111" s="882"/>
      <c r="DI111" s="882"/>
      <c r="DJ111" s="882"/>
      <c r="DK111" s="882"/>
      <c r="DL111" s="882" t="s">
        <v>446</v>
      </c>
      <c r="DM111" s="882"/>
      <c r="DN111" s="882"/>
      <c r="DO111" s="882"/>
      <c r="DP111" s="882"/>
      <c r="DQ111" s="882" t="s">
        <v>448</v>
      </c>
      <c r="DR111" s="882"/>
      <c r="DS111" s="882"/>
      <c r="DT111" s="882"/>
      <c r="DU111" s="882"/>
      <c r="DV111" s="859" t="s">
        <v>448</v>
      </c>
      <c r="DW111" s="859"/>
      <c r="DX111" s="859"/>
      <c r="DY111" s="859"/>
      <c r="DZ111" s="860"/>
    </row>
    <row r="112" spans="1:131" s="233" customFormat="1" ht="26.25" customHeight="1">
      <c r="A112" s="977" t="s">
        <v>451</v>
      </c>
      <c r="B112" s="978"/>
      <c r="C112" s="817" t="s">
        <v>452</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448</v>
      </c>
      <c r="AB112" s="845"/>
      <c r="AC112" s="845"/>
      <c r="AD112" s="845"/>
      <c r="AE112" s="846"/>
      <c r="AF112" s="847" t="s">
        <v>226</v>
      </c>
      <c r="AG112" s="845"/>
      <c r="AH112" s="845"/>
      <c r="AI112" s="845"/>
      <c r="AJ112" s="846"/>
      <c r="AK112" s="847" t="s">
        <v>226</v>
      </c>
      <c r="AL112" s="845"/>
      <c r="AM112" s="845"/>
      <c r="AN112" s="845"/>
      <c r="AO112" s="846"/>
      <c r="AP112" s="889" t="s">
        <v>226</v>
      </c>
      <c r="AQ112" s="890"/>
      <c r="AR112" s="890"/>
      <c r="AS112" s="890"/>
      <c r="AT112" s="891"/>
      <c r="AU112" s="997"/>
      <c r="AV112" s="998"/>
      <c r="AW112" s="998"/>
      <c r="AX112" s="998"/>
      <c r="AY112" s="998"/>
      <c r="AZ112" s="880" t="s">
        <v>453</v>
      </c>
      <c r="BA112" s="817"/>
      <c r="BB112" s="817"/>
      <c r="BC112" s="817"/>
      <c r="BD112" s="817"/>
      <c r="BE112" s="817"/>
      <c r="BF112" s="817"/>
      <c r="BG112" s="817"/>
      <c r="BH112" s="817"/>
      <c r="BI112" s="817"/>
      <c r="BJ112" s="817"/>
      <c r="BK112" s="817"/>
      <c r="BL112" s="817"/>
      <c r="BM112" s="817"/>
      <c r="BN112" s="817"/>
      <c r="BO112" s="817"/>
      <c r="BP112" s="818"/>
      <c r="BQ112" s="881">
        <v>3183208</v>
      </c>
      <c r="BR112" s="882"/>
      <c r="BS112" s="882"/>
      <c r="BT112" s="882"/>
      <c r="BU112" s="882"/>
      <c r="BV112" s="882">
        <v>2991925</v>
      </c>
      <c r="BW112" s="882"/>
      <c r="BX112" s="882"/>
      <c r="BY112" s="882"/>
      <c r="BZ112" s="882"/>
      <c r="CA112" s="882">
        <v>2459825</v>
      </c>
      <c r="CB112" s="882"/>
      <c r="CC112" s="882"/>
      <c r="CD112" s="882"/>
      <c r="CE112" s="882"/>
      <c r="CF112" s="940">
        <v>53.5</v>
      </c>
      <c r="CG112" s="941"/>
      <c r="CH112" s="941"/>
      <c r="CI112" s="941"/>
      <c r="CJ112" s="941"/>
      <c r="CK112" s="992"/>
      <c r="CL112" s="886"/>
      <c r="CM112" s="880" t="s">
        <v>454</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446</v>
      </c>
      <c r="DH112" s="882"/>
      <c r="DI112" s="882"/>
      <c r="DJ112" s="882"/>
      <c r="DK112" s="882"/>
      <c r="DL112" s="882" t="s">
        <v>226</v>
      </c>
      <c r="DM112" s="882"/>
      <c r="DN112" s="882"/>
      <c r="DO112" s="882"/>
      <c r="DP112" s="882"/>
      <c r="DQ112" s="882" t="s">
        <v>226</v>
      </c>
      <c r="DR112" s="882"/>
      <c r="DS112" s="882"/>
      <c r="DT112" s="882"/>
      <c r="DU112" s="882"/>
      <c r="DV112" s="859" t="s">
        <v>226</v>
      </c>
      <c r="DW112" s="859"/>
      <c r="DX112" s="859"/>
      <c r="DY112" s="859"/>
      <c r="DZ112" s="860"/>
    </row>
    <row r="113" spans="1:130" s="233" customFormat="1" ht="26.25" customHeight="1">
      <c r="A113" s="979"/>
      <c r="B113" s="980"/>
      <c r="C113" s="817" t="s">
        <v>455</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447847</v>
      </c>
      <c r="AB113" s="984"/>
      <c r="AC113" s="984"/>
      <c r="AD113" s="984"/>
      <c r="AE113" s="985"/>
      <c r="AF113" s="986">
        <v>370525</v>
      </c>
      <c r="AG113" s="984"/>
      <c r="AH113" s="984"/>
      <c r="AI113" s="984"/>
      <c r="AJ113" s="985"/>
      <c r="AK113" s="986">
        <v>344347</v>
      </c>
      <c r="AL113" s="984"/>
      <c r="AM113" s="984"/>
      <c r="AN113" s="984"/>
      <c r="AO113" s="985"/>
      <c r="AP113" s="987">
        <v>7.5</v>
      </c>
      <c r="AQ113" s="988"/>
      <c r="AR113" s="988"/>
      <c r="AS113" s="988"/>
      <c r="AT113" s="989"/>
      <c r="AU113" s="997"/>
      <c r="AV113" s="998"/>
      <c r="AW113" s="998"/>
      <c r="AX113" s="998"/>
      <c r="AY113" s="998"/>
      <c r="AZ113" s="880" t="s">
        <v>456</v>
      </c>
      <c r="BA113" s="817"/>
      <c r="BB113" s="817"/>
      <c r="BC113" s="817"/>
      <c r="BD113" s="817"/>
      <c r="BE113" s="817"/>
      <c r="BF113" s="817"/>
      <c r="BG113" s="817"/>
      <c r="BH113" s="817"/>
      <c r="BI113" s="817"/>
      <c r="BJ113" s="817"/>
      <c r="BK113" s="817"/>
      <c r="BL113" s="817"/>
      <c r="BM113" s="817"/>
      <c r="BN113" s="817"/>
      <c r="BO113" s="817"/>
      <c r="BP113" s="818"/>
      <c r="BQ113" s="881">
        <v>260298</v>
      </c>
      <c r="BR113" s="882"/>
      <c r="BS113" s="882"/>
      <c r="BT113" s="882"/>
      <c r="BU113" s="882"/>
      <c r="BV113" s="882">
        <v>260876</v>
      </c>
      <c r="BW113" s="882"/>
      <c r="BX113" s="882"/>
      <c r="BY113" s="882"/>
      <c r="BZ113" s="882"/>
      <c r="CA113" s="882">
        <v>299942</v>
      </c>
      <c r="CB113" s="882"/>
      <c r="CC113" s="882"/>
      <c r="CD113" s="882"/>
      <c r="CE113" s="882"/>
      <c r="CF113" s="940">
        <v>6.5</v>
      </c>
      <c r="CG113" s="941"/>
      <c r="CH113" s="941"/>
      <c r="CI113" s="941"/>
      <c r="CJ113" s="941"/>
      <c r="CK113" s="992"/>
      <c r="CL113" s="886"/>
      <c r="CM113" s="880" t="s">
        <v>457</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226</v>
      </c>
      <c r="DH113" s="845"/>
      <c r="DI113" s="845"/>
      <c r="DJ113" s="845"/>
      <c r="DK113" s="846"/>
      <c r="DL113" s="847" t="s">
        <v>226</v>
      </c>
      <c r="DM113" s="845"/>
      <c r="DN113" s="845"/>
      <c r="DO113" s="845"/>
      <c r="DP113" s="846"/>
      <c r="DQ113" s="847" t="s">
        <v>226</v>
      </c>
      <c r="DR113" s="845"/>
      <c r="DS113" s="845"/>
      <c r="DT113" s="845"/>
      <c r="DU113" s="846"/>
      <c r="DV113" s="889" t="s">
        <v>446</v>
      </c>
      <c r="DW113" s="890"/>
      <c r="DX113" s="890"/>
      <c r="DY113" s="890"/>
      <c r="DZ113" s="891"/>
    </row>
    <row r="114" spans="1:130" s="233" customFormat="1" ht="26.25" customHeight="1">
      <c r="A114" s="979"/>
      <c r="B114" s="980"/>
      <c r="C114" s="817" t="s">
        <v>458</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18626</v>
      </c>
      <c r="AB114" s="845"/>
      <c r="AC114" s="845"/>
      <c r="AD114" s="845"/>
      <c r="AE114" s="846"/>
      <c r="AF114" s="847">
        <v>29293</v>
      </c>
      <c r="AG114" s="845"/>
      <c r="AH114" s="845"/>
      <c r="AI114" s="845"/>
      <c r="AJ114" s="846"/>
      <c r="AK114" s="847">
        <v>26692</v>
      </c>
      <c r="AL114" s="845"/>
      <c r="AM114" s="845"/>
      <c r="AN114" s="845"/>
      <c r="AO114" s="846"/>
      <c r="AP114" s="889">
        <v>0.6</v>
      </c>
      <c r="AQ114" s="890"/>
      <c r="AR114" s="890"/>
      <c r="AS114" s="890"/>
      <c r="AT114" s="891"/>
      <c r="AU114" s="997"/>
      <c r="AV114" s="998"/>
      <c r="AW114" s="998"/>
      <c r="AX114" s="998"/>
      <c r="AY114" s="998"/>
      <c r="AZ114" s="880" t="s">
        <v>459</v>
      </c>
      <c r="BA114" s="817"/>
      <c r="BB114" s="817"/>
      <c r="BC114" s="817"/>
      <c r="BD114" s="817"/>
      <c r="BE114" s="817"/>
      <c r="BF114" s="817"/>
      <c r="BG114" s="817"/>
      <c r="BH114" s="817"/>
      <c r="BI114" s="817"/>
      <c r="BJ114" s="817"/>
      <c r="BK114" s="817"/>
      <c r="BL114" s="817"/>
      <c r="BM114" s="817"/>
      <c r="BN114" s="817"/>
      <c r="BO114" s="817"/>
      <c r="BP114" s="818"/>
      <c r="BQ114" s="881">
        <v>1652005</v>
      </c>
      <c r="BR114" s="882"/>
      <c r="BS114" s="882"/>
      <c r="BT114" s="882"/>
      <c r="BU114" s="882"/>
      <c r="BV114" s="882">
        <v>1562872</v>
      </c>
      <c r="BW114" s="882"/>
      <c r="BX114" s="882"/>
      <c r="BY114" s="882"/>
      <c r="BZ114" s="882"/>
      <c r="CA114" s="882">
        <v>1513416</v>
      </c>
      <c r="CB114" s="882"/>
      <c r="CC114" s="882"/>
      <c r="CD114" s="882"/>
      <c r="CE114" s="882"/>
      <c r="CF114" s="940">
        <v>32.9</v>
      </c>
      <c r="CG114" s="941"/>
      <c r="CH114" s="941"/>
      <c r="CI114" s="941"/>
      <c r="CJ114" s="941"/>
      <c r="CK114" s="992"/>
      <c r="CL114" s="886"/>
      <c r="CM114" s="880" t="s">
        <v>460</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446</v>
      </c>
      <c r="DH114" s="845"/>
      <c r="DI114" s="845"/>
      <c r="DJ114" s="845"/>
      <c r="DK114" s="846"/>
      <c r="DL114" s="847" t="s">
        <v>446</v>
      </c>
      <c r="DM114" s="845"/>
      <c r="DN114" s="845"/>
      <c r="DO114" s="845"/>
      <c r="DP114" s="846"/>
      <c r="DQ114" s="847" t="s">
        <v>226</v>
      </c>
      <c r="DR114" s="845"/>
      <c r="DS114" s="845"/>
      <c r="DT114" s="845"/>
      <c r="DU114" s="846"/>
      <c r="DV114" s="889" t="s">
        <v>446</v>
      </c>
      <c r="DW114" s="890"/>
      <c r="DX114" s="890"/>
      <c r="DY114" s="890"/>
      <c r="DZ114" s="891"/>
    </row>
    <row r="115" spans="1:130" s="233" customFormat="1" ht="26.25" customHeight="1">
      <c r="A115" s="979"/>
      <c r="B115" s="980"/>
      <c r="C115" s="817" t="s">
        <v>461</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2832</v>
      </c>
      <c r="AB115" s="984"/>
      <c r="AC115" s="984"/>
      <c r="AD115" s="984"/>
      <c r="AE115" s="985"/>
      <c r="AF115" s="986">
        <v>2044</v>
      </c>
      <c r="AG115" s="984"/>
      <c r="AH115" s="984"/>
      <c r="AI115" s="984"/>
      <c r="AJ115" s="985"/>
      <c r="AK115" s="986">
        <v>769</v>
      </c>
      <c r="AL115" s="984"/>
      <c r="AM115" s="984"/>
      <c r="AN115" s="984"/>
      <c r="AO115" s="985"/>
      <c r="AP115" s="987">
        <v>0</v>
      </c>
      <c r="AQ115" s="988"/>
      <c r="AR115" s="988"/>
      <c r="AS115" s="988"/>
      <c r="AT115" s="989"/>
      <c r="AU115" s="997"/>
      <c r="AV115" s="998"/>
      <c r="AW115" s="998"/>
      <c r="AX115" s="998"/>
      <c r="AY115" s="998"/>
      <c r="AZ115" s="880" t="s">
        <v>462</v>
      </c>
      <c r="BA115" s="817"/>
      <c r="BB115" s="817"/>
      <c r="BC115" s="817"/>
      <c r="BD115" s="817"/>
      <c r="BE115" s="817"/>
      <c r="BF115" s="817"/>
      <c r="BG115" s="817"/>
      <c r="BH115" s="817"/>
      <c r="BI115" s="817"/>
      <c r="BJ115" s="817"/>
      <c r="BK115" s="817"/>
      <c r="BL115" s="817"/>
      <c r="BM115" s="817"/>
      <c r="BN115" s="817"/>
      <c r="BO115" s="817"/>
      <c r="BP115" s="818"/>
      <c r="BQ115" s="881" t="s">
        <v>446</v>
      </c>
      <c r="BR115" s="882"/>
      <c r="BS115" s="882"/>
      <c r="BT115" s="882"/>
      <c r="BU115" s="882"/>
      <c r="BV115" s="882" t="s">
        <v>446</v>
      </c>
      <c r="BW115" s="882"/>
      <c r="BX115" s="882"/>
      <c r="BY115" s="882"/>
      <c r="BZ115" s="882"/>
      <c r="CA115" s="882" t="s">
        <v>226</v>
      </c>
      <c r="CB115" s="882"/>
      <c r="CC115" s="882"/>
      <c r="CD115" s="882"/>
      <c r="CE115" s="882"/>
      <c r="CF115" s="940" t="s">
        <v>448</v>
      </c>
      <c r="CG115" s="941"/>
      <c r="CH115" s="941"/>
      <c r="CI115" s="941"/>
      <c r="CJ115" s="941"/>
      <c r="CK115" s="992"/>
      <c r="CL115" s="886"/>
      <c r="CM115" s="880" t="s">
        <v>463</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226</v>
      </c>
      <c r="DH115" s="845"/>
      <c r="DI115" s="845"/>
      <c r="DJ115" s="845"/>
      <c r="DK115" s="846"/>
      <c r="DL115" s="847" t="s">
        <v>446</v>
      </c>
      <c r="DM115" s="845"/>
      <c r="DN115" s="845"/>
      <c r="DO115" s="845"/>
      <c r="DP115" s="846"/>
      <c r="DQ115" s="847" t="s">
        <v>226</v>
      </c>
      <c r="DR115" s="845"/>
      <c r="DS115" s="845"/>
      <c r="DT115" s="845"/>
      <c r="DU115" s="846"/>
      <c r="DV115" s="889" t="s">
        <v>226</v>
      </c>
      <c r="DW115" s="890"/>
      <c r="DX115" s="890"/>
      <c r="DY115" s="890"/>
      <c r="DZ115" s="891"/>
    </row>
    <row r="116" spans="1:130" s="233" customFormat="1" ht="26.25" customHeight="1">
      <c r="A116" s="981"/>
      <c r="B116" s="982"/>
      <c r="C116" s="904" t="s">
        <v>464</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68</v>
      </c>
      <c r="AB116" s="845"/>
      <c r="AC116" s="845"/>
      <c r="AD116" s="845"/>
      <c r="AE116" s="846"/>
      <c r="AF116" s="847">
        <v>749</v>
      </c>
      <c r="AG116" s="845"/>
      <c r="AH116" s="845"/>
      <c r="AI116" s="845"/>
      <c r="AJ116" s="846"/>
      <c r="AK116" s="847">
        <v>505</v>
      </c>
      <c r="AL116" s="845"/>
      <c r="AM116" s="845"/>
      <c r="AN116" s="845"/>
      <c r="AO116" s="846"/>
      <c r="AP116" s="889">
        <v>0</v>
      </c>
      <c r="AQ116" s="890"/>
      <c r="AR116" s="890"/>
      <c r="AS116" s="890"/>
      <c r="AT116" s="891"/>
      <c r="AU116" s="997"/>
      <c r="AV116" s="998"/>
      <c r="AW116" s="998"/>
      <c r="AX116" s="998"/>
      <c r="AY116" s="998"/>
      <c r="AZ116" s="974" t="s">
        <v>465</v>
      </c>
      <c r="BA116" s="975"/>
      <c r="BB116" s="975"/>
      <c r="BC116" s="975"/>
      <c r="BD116" s="975"/>
      <c r="BE116" s="975"/>
      <c r="BF116" s="975"/>
      <c r="BG116" s="975"/>
      <c r="BH116" s="975"/>
      <c r="BI116" s="975"/>
      <c r="BJ116" s="975"/>
      <c r="BK116" s="975"/>
      <c r="BL116" s="975"/>
      <c r="BM116" s="975"/>
      <c r="BN116" s="975"/>
      <c r="BO116" s="975"/>
      <c r="BP116" s="976"/>
      <c r="BQ116" s="881" t="s">
        <v>226</v>
      </c>
      <c r="BR116" s="882"/>
      <c r="BS116" s="882"/>
      <c r="BT116" s="882"/>
      <c r="BU116" s="882"/>
      <c r="BV116" s="882" t="s">
        <v>446</v>
      </c>
      <c r="BW116" s="882"/>
      <c r="BX116" s="882"/>
      <c r="BY116" s="882"/>
      <c r="BZ116" s="882"/>
      <c r="CA116" s="882" t="s">
        <v>446</v>
      </c>
      <c r="CB116" s="882"/>
      <c r="CC116" s="882"/>
      <c r="CD116" s="882"/>
      <c r="CE116" s="882"/>
      <c r="CF116" s="940" t="s">
        <v>226</v>
      </c>
      <c r="CG116" s="941"/>
      <c r="CH116" s="941"/>
      <c r="CI116" s="941"/>
      <c r="CJ116" s="941"/>
      <c r="CK116" s="992"/>
      <c r="CL116" s="886"/>
      <c r="CM116" s="880" t="s">
        <v>466</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226</v>
      </c>
      <c r="DH116" s="845"/>
      <c r="DI116" s="845"/>
      <c r="DJ116" s="845"/>
      <c r="DK116" s="846"/>
      <c r="DL116" s="847" t="s">
        <v>226</v>
      </c>
      <c r="DM116" s="845"/>
      <c r="DN116" s="845"/>
      <c r="DO116" s="845"/>
      <c r="DP116" s="846"/>
      <c r="DQ116" s="847" t="s">
        <v>226</v>
      </c>
      <c r="DR116" s="845"/>
      <c r="DS116" s="845"/>
      <c r="DT116" s="845"/>
      <c r="DU116" s="846"/>
      <c r="DV116" s="889" t="s">
        <v>226</v>
      </c>
      <c r="DW116" s="890"/>
      <c r="DX116" s="890"/>
      <c r="DY116" s="890"/>
      <c r="DZ116" s="891"/>
    </row>
    <row r="117" spans="1:130" s="233" customFormat="1" ht="26.25" customHeight="1">
      <c r="A117" s="96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467</v>
      </c>
      <c r="Z117" s="962"/>
      <c r="AA117" s="967">
        <v>1341655</v>
      </c>
      <c r="AB117" s="968"/>
      <c r="AC117" s="968"/>
      <c r="AD117" s="968"/>
      <c r="AE117" s="969"/>
      <c r="AF117" s="970">
        <v>1279760</v>
      </c>
      <c r="AG117" s="968"/>
      <c r="AH117" s="968"/>
      <c r="AI117" s="968"/>
      <c r="AJ117" s="969"/>
      <c r="AK117" s="970">
        <v>1192107</v>
      </c>
      <c r="AL117" s="968"/>
      <c r="AM117" s="968"/>
      <c r="AN117" s="968"/>
      <c r="AO117" s="969"/>
      <c r="AP117" s="971"/>
      <c r="AQ117" s="972"/>
      <c r="AR117" s="972"/>
      <c r="AS117" s="972"/>
      <c r="AT117" s="973"/>
      <c r="AU117" s="997"/>
      <c r="AV117" s="998"/>
      <c r="AW117" s="998"/>
      <c r="AX117" s="998"/>
      <c r="AY117" s="998"/>
      <c r="AZ117" s="928" t="s">
        <v>468</v>
      </c>
      <c r="BA117" s="929"/>
      <c r="BB117" s="929"/>
      <c r="BC117" s="929"/>
      <c r="BD117" s="929"/>
      <c r="BE117" s="929"/>
      <c r="BF117" s="929"/>
      <c r="BG117" s="929"/>
      <c r="BH117" s="929"/>
      <c r="BI117" s="929"/>
      <c r="BJ117" s="929"/>
      <c r="BK117" s="929"/>
      <c r="BL117" s="929"/>
      <c r="BM117" s="929"/>
      <c r="BN117" s="929"/>
      <c r="BO117" s="929"/>
      <c r="BP117" s="930"/>
      <c r="BQ117" s="881" t="s">
        <v>446</v>
      </c>
      <c r="BR117" s="882"/>
      <c r="BS117" s="882"/>
      <c r="BT117" s="882"/>
      <c r="BU117" s="882"/>
      <c r="BV117" s="882" t="s">
        <v>469</v>
      </c>
      <c r="BW117" s="882"/>
      <c r="BX117" s="882"/>
      <c r="BY117" s="882"/>
      <c r="BZ117" s="882"/>
      <c r="CA117" s="882" t="s">
        <v>448</v>
      </c>
      <c r="CB117" s="882"/>
      <c r="CC117" s="882"/>
      <c r="CD117" s="882"/>
      <c r="CE117" s="882"/>
      <c r="CF117" s="940" t="s">
        <v>226</v>
      </c>
      <c r="CG117" s="941"/>
      <c r="CH117" s="941"/>
      <c r="CI117" s="941"/>
      <c r="CJ117" s="941"/>
      <c r="CK117" s="992"/>
      <c r="CL117" s="886"/>
      <c r="CM117" s="880" t="s">
        <v>470</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446</v>
      </c>
      <c r="DH117" s="845"/>
      <c r="DI117" s="845"/>
      <c r="DJ117" s="845"/>
      <c r="DK117" s="846"/>
      <c r="DL117" s="847" t="s">
        <v>226</v>
      </c>
      <c r="DM117" s="845"/>
      <c r="DN117" s="845"/>
      <c r="DO117" s="845"/>
      <c r="DP117" s="846"/>
      <c r="DQ117" s="847" t="s">
        <v>226</v>
      </c>
      <c r="DR117" s="845"/>
      <c r="DS117" s="845"/>
      <c r="DT117" s="845"/>
      <c r="DU117" s="846"/>
      <c r="DV117" s="889" t="s">
        <v>446</v>
      </c>
      <c r="DW117" s="890"/>
      <c r="DX117" s="890"/>
      <c r="DY117" s="890"/>
      <c r="DZ117" s="891"/>
    </row>
    <row r="118" spans="1:130" s="233" customFormat="1" ht="26.25" customHeight="1">
      <c r="A118" s="960" t="s">
        <v>440</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437</v>
      </c>
      <c r="AB118" s="961"/>
      <c r="AC118" s="961"/>
      <c r="AD118" s="961"/>
      <c r="AE118" s="962"/>
      <c r="AF118" s="963" t="s">
        <v>438</v>
      </c>
      <c r="AG118" s="961"/>
      <c r="AH118" s="961"/>
      <c r="AI118" s="961"/>
      <c r="AJ118" s="962"/>
      <c r="AK118" s="963" t="s">
        <v>306</v>
      </c>
      <c r="AL118" s="961"/>
      <c r="AM118" s="961"/>
      <c r="AN118" s="961"/>
      <c r="AO118" s="962"/>
      <c r="AP118" s="964" t="s">
        <v>439</v>
      </c>
      <c r="AQ118" s="965"/>
      <c r="AR118" s="965"/>
      <c r="AS118" s="965"/>
      <c r="AT118" s="966"/>
      <c r="AU118" s="997"/>
      <c r="AV118" s="998"/>
      <c r="AW118" s="998"/>
      <c r="AX118" s="998"/>
      <c r="AY118" s="998"/>
      <c r="AZ118" s="903" t="s">
        <v>471</v>
      </c>
      <c r="BA118" s="904"/>
      <c r="BB118" s="904"/>
      <c r="BC118" s="904"/>
      <c r="BD118" s="904"/>
      <c r="BE118" s="904"/>
      <c r="BF118" s="904"/>
      <c r="BG118" s="904"/>
      <c r="BH118" s="904"/>
      <c r="BI118" s="904"/>
      <c r="BJ118" s="904"/>
      <c r="BK118" s="904"/>
      <c r="BL118" s="904"/>
      <c r="BM118" s="904"/>
      <c r="BN118" s="904"/>
      <c r="BO118" s="904"/>
      <c r="BP118" s="905"/>
      <c r="BQ118" s="944" t="s">
        <v>448</v>
      </c>
      <c r="BR118" s="910"/>
      <c r="BS118" s="910"/>
      <c r="BT118" s="910"/>
      <c r="BU118" s="910"/>
      <c r="BV118" s="910" t="s">
        <v>226</v>
      </c>
      <c r="BW118" s="910"/>
      <c r="BX118" s="910"/>
      <c r="BY118" s="910"/>
      <c r="BZ118" s="910"/>
      <c r="CA118" s="910" t="s">
        <v>446</v>
      </c>
      <c r="CB118" s="910"/>
      <c r="CC118" s="910"/>
      <c r="CD118" s="910"/>
      <c r="CE118" s="910"/>
      <c r="CF118" s="940" t="s">
        <v>226</v>
      </c>
      <c r="CG118" s="941"/>
      <c r="CH118" s="941"/>
      <c r="CI118" s="941"/>
      <c r="CJ118" s="941"/>
      <c r="CK118" s="992"/>
      <c r="CL118" s="886"/>
      <c r="CM118" s="880" t="s">
        <v>472</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469</v>
      </c>
      <c r="DH118" s="845"/>
      <c r="DI118" s="845"/>
      <c r="DJ118" s="845"/>
      <c r="DK118" s="846"/>
      <c r="DL118" s="847" t="s">
        <v>446</v>
      </c>
      <c r="DM118" s="845"/>
      <c r="DN118" s="845"/>
      <c r="DO118" s="845"/>
      <c r="DP118" s="846"/>
      <c r="DQ118" s="847" t="s">
        <v>446</v>
      </c>
      <c r="DR118" s="845"/>
      <c r="DS118" s="845"/>
      <c r="DT118" s="845"/>
      <c r="DU118" s="846"/>
      <c r="DV118" s="889" t="s">
        <v>226</v>
      </c>
      <c r="DW118" s="890"/>
      <c r="DX118" s="890"/>
      <c r="DY118" s="890"/>
      <c r="DZ118" s="891"/>
    </row>
    <row r="119" spans="1:130" s="233" customFormat="1" ht="26.25" customHeight="1">
      <c r="A119" s="883" t="s">
        <v>443</v>
      </c>
      <c r="B119" s="884"/>
      <c r="C119" s="925" t="s">
        <v>444</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226</v>
      </c>
      <c r="AB119" s="954"/>
      <c r="AC119" s="954"/>
      <c r="AD119" s="954"/>
      <c r="AE119" s="955"/>
      <c r="AF119" s="956" t="s">
        <v>226</v>
      </c>
      <c r="AG119" s="954"/>
      <c r="AH119" s="954"/>
      <c r="AI119" s="954"/>
      <c r="AJ119" s="955"/>
      <c r="AK119" s="956" t="s">
        <v>446</v>
      </c>
      <c r="AL119" s="954"/>
      <c r="AM119" s="954"/>
      <c r="AN119" s="954"/>
      <c r="AO119" s="955"/>
      <c r="AP119" s="957" t="s">
        <v>445</v>
      </c>
      <c r="AQ119" s="958"/>
      <c r="AR119" s="958"/>
      <c r="AS119" s="958"/>
      <c r="AT119" s="959"/>
      <c r="AU119" s="999"/>
      <c r="AV119" s="1000"/>
      <c r="AW119" s="1000"/>
      <c r="AX119" s="1000"/>
      <c r="AY119" s="1000"/>
      <c r="AZ119" s="254" t="s">
        <v>187</v>
      </c>
      <c r="BA119" s="254"/>
      <c r="BB119" s="254"/>
      <c r="BC119" s="254"/>
      <c r="BD119" s="254"/>
      <c r="BE119" s="254"/>
      <c r="BF119" s="254"/>
      <c r="BG119" s="254"/>
      <c r="BH119" s="254"/>
      <c r="BI119" s="254"/>
      <c r="BJ119" s="254"/>
      <c r="BK119" s="254"/>
      <c r="BL119" s="254"/>
      <c r="BM119" s="254"/>
      <c r="BN119" s="254"/>
      <c r="BO119" s="942" t="s">
        <v>473</v>
      </c>
      <c r="BP119" s="943"/>
      <c r="BQ119" s="944">
        <v>14164759</v>
      </c>
      <c r="BR119" s="910"/>
      <c r="BS119" s="910"/>
      <c r="BT119" s="910"/>
      <c r="BU119" s="910"/>
      <c r="BV119" s="910">
        <v>14939706</v>
      </c>
      <c r="BW119" s="910"/>
      <c r="BX119" s="910"/>
      <c r="BY119" s="910"/>
      <c r="BZ119" s="910"/>
      <c r="CA119" s="910">
        <v>15119214</v>
      </c>
      <c r="CB119" s="910"/>
      <c r="CC119" s="910"/>
      <c r="CD119" s="910"/>
      <c r="CE119" s="910"/>
      <c r="CF119" s="813"/>
      <c r="CG119" s="814"/>
      <c r="CH119" s="814"/>
      <c r="CI119" s="814"/>
      <c r="CJ119" s="899"/>
      <c r="CK119" s="993"/>
      <c r="CL119" s="888"/>
      <c r="CM119" s="903" t="s">
        <v>474</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3113</v>
      </c>
      <c r="DH119" s="829"/>
      <c r="DI119" s="829"/>
      <c r="DJ119" s="829"/>
      <c r="DK119" s="830"/>
      <c r="DL119" s="831">
        <v>650</v>
      </c>
      <c r="DM119" s="829"/>
      <c r="DN119" s="829"/>
      <c r="DO119" s="829"/>
      <c r="DP119" s="830"/>
      <c r="DQ119" s="831">
        <v>276</v>
      </c>
      <c r="DR119" s="829"/>
      <c r="DS119" s="829"/>
      <c r="DT119" s="829"/>
      <c r="DU119" s="830"/>
      <c r="DV119" s="913">
        <v>0</v>
      </c>
      <c r="DW119" s="914"/>
      <c r="DX119" s="914"/>
      <c r="DY119" s="914"/>
      <c r="DZ119" s="915"/>
    </row>
    <row r="120" spans="1:130" s="233" customFormat="1" ht="26.25" customHeight="1">
      <c r="A120" s="885"/>
      <c r="B120" s="886"/>
      <c r="C120" s="880" t="s">
        <v>450</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448</v>
      </c>
      <c r="AB120" s="845"/>
      <c r="AC120" s="845"/>
      <c r="AD120" s="845"/>
      <c r="AE120" s="846"/>
      <c r="AF120" s="847" t="s">
        <v>469</v>
      </c>
      <c r="AG120" s="845"/>
      <c r="AH120" s="845"/>
      <c r="AI120" s="845"/>
      <c r="AJ120" s="846"/>
      <c r="AK120" s="847" t="s">
        <v>226</v>
      </c>
      <c r="AL120" s="845"/>
      <c r="AM120" s="845"/>
      <c r="AN120" s="845"/>
      <c r="AO120" s="846"/>
      <c r="AP120" s="889" t="s">
        <v>448</v>
      </c>
      <c r="AQ120" s="890"/>
      <c r="AR120" s="890"/>
      <c r="AS120" s="890"/>
      <c r="AT120" s="891"/>
      <c r="AU120" s="945" t="s">
        <v>475</v>
      </c>
      <c r="AV120" s="946"/>
      <c r="AW120" s="946"/>
      <c r="AX120" s="946"/>
      <c r="AY120" s="947"/>
      <c r="AZ120" s="925" t="s">
        <v>476</v>
      </c>
      <c r="BA120" s="873"/>
      <c r="BB120" s="873"/>
      <c r="BC120" s="873"/>
      <c r="BD120" s="873"/>
      <c r="BE120" s="873"/>
      <c r="BF120" s="873"/>
      <c r="BG120" s="873"/>
      <c r="BH120" s="873"/>
      <c r="BI120" s="873"/>
      <c r="BJ120" s="873"/>
      <c r="BK120" s="873"/>
      <c r="BL120" s="873"/>
      <c r="BM120" s="873"/>
      <c r="BN120" s="873"/>
      <c r="BO120" s="873"/>
      <c r="BP120" s="874"/>
      <c r="BQ120" s="926">
        <v>2886558</v>
      </c>
      <c r="BR120" s="907"/>
      <c r="BS120" s="907"/>
      <c r="BT120" s="907"/>
      <c r="BU120" s="907"/>
      <c r="BV120" s="907">
        <v>4898186</v>
      </c>
      <c r="BW120" s="907"/>
      <c r="BX120" s="907"/>
      <c r="BY120" s="907"/>
      <c r="BZ120" s="907"/>
      <c r="CA120" s="907">
        <v>5002940</v>
      </c>
      <c r="CB120" s="907"/>
      <c r="CC120" s="907"/>
      <c r="CD120" s="907"/>
      <c r="CE120" s="907"/>
      <c r="CF120" s="931">
        <v>108.8</v>
      </c>
      <c r="CG120" s="932"/>
      <c r="CH120" s="932"/>
      <c r="CI120" s="932"/>
      <c r="CJ120" s="932"/>
      <c r="CK120" s="933" t="s">
        <v>477</v>
      </c>
      <c r="CL120" s="917"/>
      <c r="CM120" s="917"/>
      <c r="CN120" s="917"/>
      <c r="CO120" s="918"/>
      <c r="CP120" s="937" t="s">
        <v>478</v>
      </c>
      <c r="CQ120" s="938"/>
      <c r="CR120" s="938"/>
      <c r="CS120" s="938"/>
      <c r="CT120" s="938"/>
      <c r="CU120" s="938"/>
      <c r="CV120" s="938"/>
      <c r="CW120" s="938"/>
      <c r="CX120" s="938"/>
      <c r="CY120" s="938"/>
      <c r="CZ120" s="938"/>
      <c r="DA120" s="938"/>
      <c r="DB120" s="938"/>
      <c r="DC120" s="938"/>
      <c r="DD120" s="938"/>
      <c r="DE120" s="938"/>
      <c r="DF120" s="939"/>
      <c r="DG120" s="926">
        <v>1574613</v>
      </c>
      <c r="DH120" s="907"/>
      <c r="DI120" s="907"/>
      <c r="DJ120" s="907"/>
      <c r="DK120" s="907"/>
      <c r="DL120" s="907">
        <v>1500405</v>
      </c>
      <c r="DM120" s="907"/>
      <c r="DN120" s="907"/>
      <c r="DO120" s="907"/>
      <c r="DP120" s="907"/>
      <c r="DQ120" s="907">
        <v>1386611</v>
      </c>
      <c r="DR120" s="907"/>
      <c r="DS120" s="907"/>
      <c r="DT120" s="907"/>
      <c r="DU120" s="907"/>
      <c r="DV120" s="908">
        <v>30.2</v>
      </c>
      <c r="DW120" s="908"/>
      <c r="DX120" s="908"/>
      <c r="DY120" s="908"/>
      <c r="DZ120" s="909"/>
    </row>
    <row r="121" spans="1:130" s="233" customFormat="1" ht="26.25" customHeight="1">
      <c r="A121" s="885"/>
      <c r="B121" s="886"/>
      <c r="C121" s="928" t="s">
        <v>479</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469</v>
      </c>
      <c r="AB121" s="845"/>
      <c r="AC121" s="845"/>
      <c r="AD121" s="845"/>
      <c r="AE121" s="846"/>
      <c r="AF121" s="847" t="s">
        <v>448</v>
      </c>
      <c r="AG121" s="845"/>
      <c r="AH121" s="845"/>
      <c r="AI121" s="845"/>
      <c r="AJ121" s="846"/>
      <c r="AK121" s="847" t="s">
        <v>226</v>
      </c>
      <c r="AL121" s="845"/>
      <c r="AM121" s="845"/>
      <c r="AN121" s="845"/>
      <c r="AO121" s="846"/>
      <c r="AP121" s="889" t="s">
        <v>226</v>
      </c>
      <c r="AQ121" s="890"/>
      <c r="AR121" s="890"/>
      <c r="AS121" s="890"/>
      <c r="AT121" s="891"/>
      <c r="AU121" s="948"/>
      <c r="AV121" s="949"/>
      <c r="AW121" s="949"/>
      <c r="AX121" s="949"/>
      <c r="AY121" s="950"/>
      <c r="AZ121" s="880" t="s">
        <v>480</v>
      </c>
      <c r="BA121" s="817"/>
      <c r="BB121" s="817"/>
      <c r="BC121" s="817"/>
      <c r="BD121" s="817"/>
      <c r="BE121" s="817"/>
      <c r="BF121" s="817"/>
      <c r="BG121" s="817"/>
      <c r="BH121" s="817"/>
      <c r="BI121" s="817"/>
      <c r="BJ121" s="817"/>
      <c r="BK121" s="817"/>
      <c r="BL121" s="817"/>
      <c r="BM121" s="817"/>
      <c r="BN121" s="817"/>
      <c r="BO121" s="817"/>
      <c r="BP121" s="818"/>
      <c r="BQ121" s="881">
        <v>26911</v>
      </c>
      <c r="BR121" s="882"/>
      <c r="BS121" s="882"/>
      <c r="BT121" s="882"/>
      <c r="BU121" s="882"/>
      <c r="BV121" s="882">
        <v>196450</v>
      </c>
      <c r="BW121" s="882"/>
      <c r="BX121" s="882"/>
      <c r="BY121" s="882"/>
      <c r="BZ121" s="882"/>
      <c r="CA121" s="882">
        <v>218146</v>
      </c>
      <c r="CB121" s="882"/>
      <c r="CC121" s="882"/>
      <c r="CD121" s="882"/>
      <c r="CE121" s="882"/>
      <c r="CF121" s="940">
        <v>4.7</v>
      </c>
      <c r="CG121" s="941"/>
      <c r="CH121" s="941"/>
      <c r="CI121" s="941"/>
      <c r="CJ121" s="941"/>
      <c r="CK121" s="934"/>
      <c r="CL121" s="920"/>
      <c r="CM121" s="920"/>
      <c r="CN121" s="920"/>
      <c r="CO121" s="921"/>
      <c r="CP121" s="900" t="s">
        <v>408</v>
      </c>
      <c r="CQ121" s="901"/>
      <c r="CR121" s="901"/>
      <c r="CS121" s="901"/>
      <c r="CT121" s="901"/>
      <c r="CU121" s="901"/>
      <c r="CV121" s="901"/>
      <c r="CW121" s="901"/>
      <c r="CX121" s="901"/>
      <c r="CY121" s="901"/>
      <c r="CZ121" s="901"/>
      <c r="DA121" s="901"/>
      <c r="DB121" s="901"/>
      <c r="DC121" s="901"/>
      <c r="DD121" s="901"/>
      <c r="DE121" s="901"/>
      <c r="DF121" s="902"/>
      <c r="DG121" s="881">
        <v>579361</v>
      </c>
      <c r="DH121" s="882"/>
      <c r="DI121" s="882"/>
      <c r="DJ121" s="882"/>
      <c r="DK121" s="882"/>
      <c r="DL121" s="882">
        <v>564604</v>
      </c>
      <c r="DM121" s="882"/>
      <c r="DN121" s="882"/>
      <c r="DO121" s="882"/>
      <c r="DP121" s="882"/>
      <c r="DQ121" s="882">
        <v>483644</v>
      </c>
      <c r="DR121" s="882"/>
      <c r="DS121" s="882"/>
      <c r="DT121" s="882"/>
      <c r="DU121" s="882"/>
      <c r="DV121" s="859">
        <v>10.5</v>
      </c>
      <c r="DW121" s="859"/>
      <c r="DX121" s="859"/>
      <c r="DY121" s="859"/>
      <c r="DZ121" s="860"/>
    </row>
    <row r="122" spans="1:130" s="233" customFormat="1" ht="26.25" customHeight="1">
      <c r="A122" s="885"/>
      <c r="B122" s="886"/>
      <c r="C122" s="880" t="s">
        <v>460</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226</v>
      </c>
      <c r="AB122" s="845"/>
      <c r="AC122" s="845"/>
      <c r="AD122" s="845"/>
      <c r="AE122" s="846"/>
      <c r="AF122" s="847" t="s">
        <v>226</v>
      </c>
      <c r="AG122" s="845"/>
      <c r="AH122" s="845"/>
      <c r="AI122" s="845"/>
      <c r="AJ122" s="846"/>
      <c r="AK122" s="847" t="s">
        <v>446</v>
      </c>
      <c r="AL122" s="845"/>
      <c r="AM122" s="845"/>
      <c r="AN122" s="845"/>
      <c r="AO122" s="846"/>
      <c r="AP122" s="889" t="s">
        <v>446</v>
      </c>
      <c r="AQ122" s="890"/>
      <c r="AR122" s="890"/>
      <c r="AS122" s="890"/>
      <c r="AT122" s="891"/>
      <c r="AU122" s="948"/>
      <c r="AV122" s="949"/>
      <c r="AW122" s="949"/>
      <c r="AX122" s="949"/>
      <c r="AY122" s="950"/>
      <c r="AZ122" s="903" t="s">
        <v>481</v>
      </c>
      <c r="BA122" s="904"/>
      <c r="BB122" s="904"/>
      <c r="BC122" s="904"/>
      <c r="BD122" s="904"/>
      <c r="BE122" s="904"/>
      <c r="BF122" s="904"/>
      <c r="BG122" s="904"/>
      <c r="BH122" s="904"/>
      <c r="BI122" s="904"/>
      <c r="BJ122" s="904"/>
      <c r="BK122" s="904"/>
      <c r="BL122" s="904"/>
      <c r="BM122" s="904"/>
      <c r="BN122" s="904"/>
      <c r="BO122" s="904"/>
      <c r="BP122" s="905"/>
      <c r="BQ122" s="944">
        <v>7636221</v>
      </c>
      <c r="BR122" s="910"/>
      <c r="BS122" s="910"/>
      <c r="BT122" s="910"/>
      <c r="BU122" s="910"/>
      <c r="BV122" s="910">
        <v>9490154</v>
      </c>
      <c r="BW122" s="910"/>
      <c r="BX122" s="910"/>
      <c r="BY122" s="910"/>
      <c r="BZ122" s="910"/>
      <c r="CA122" s="910">
        <v>9681415</v>
      </c>
      <c r="CB122" s="910"/>
      <c r="CC122" s="910"/>
      <c r="CD122" s="910"/>
      <c r="CE122" s="910"/>
      <c r="CF122" s="911">
        <v>210.6</v>
      </c>
      <c r="CG122" s="912"/>
      <c r="CH122" s="912"/>
      <c r="CI122" s="912"/>
      <c r="CJ122" s="912"/>
      <c r="CK122" s="934"/>
      <c r="CL122" s="920"/>
      <c r="CM122" s="920"/>
      <c r="CN122" s="920"/>
      <c r="CO122" s="921"/>
      <c r="CP122" s="900" t="s">
        <v>406</v>
      </c>
      <c r="CQ122" s="901"/>
      <c r="CR122" s="901"/>
      <c r="CS122" s="901"/>
      <c r="CT122" s="901"/>
      <c r="CU122" s="901"/>
      <c r="CV122" s="901"/>
      <c r="CW122" s="901"/>
      <c r="CX122" s="901"/>
      <c r="CY122" s="901"/>
      <c r="CZ122" s="901"/>
      <c r="DA122" s="901"/>
      <c r="DB122" s="901"/>
      <c r="DC122" s="901"/>
      <c r="DD122" s="901"/>
      <c r="DE122" s="901"/>
      <c r="DF122" s="902"/>
      <c r="DG122" s="881">
        <v>812283</v>
      </c>
      <c r="DH122" s="882"/>
      <c r="DI122" s="882"/>
      <c r="DJ122" s="882"/>
      <c r="DK122" s="882"/>
      <c r="DL122" s="882">
        <v>743813</v>
      </c>
      <c r="DM122" s="882"/>
      <c r="DN122" s="882"/>
      <c r="DO122" s="882"/>
      <c r="DP122" s="882"/>
      <c r="DQ122" s="882">
        <v>449014</v>
      </c>
      <c r="DR122" s="882"/>
      <c r="DS122" s="882"/>
      <c r="DT122" s="882"/>
      <c r="DU122" s="882"/>
      <c r="DV122" s="859">
        <v>9.8000000000000007</v>
      </c>
      <c r="DW122" s="859"/>
      <c r="DX122" s="859"/>
      <c r="DY122" s="859"/>
      <c r="DZ122" s="860"/>
    </row>
    <row r="123" spans="1:130" s="233" customFormat="1" ht="26.25" customHeight="1">
      <c r="A123" s="885"/>
      <c r="B123" s="886"/>
      <c r="C123" s="880" t="s">
        <v>466</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448</v>
      </c>
      <c r="AB123" s="845"/>
      <c r="AC123" s="845"/>
      <c r="AD123" s="845"/>
      <c r="AE123" s="846"/>
      <c r="AF123" s="847" t="s">
        <v>226</v>
      </c>
      <c r="AG123" s="845"/>
      <c r="AH123" s="845"/>
      <c r="AI123" s="845"/>
      <c r="AJ123" s="846"/>
      <c r="AK123" s="847" t="s">
        <v>226</v>
      </c>
      <c r="AL123" s="845"/>
      <c r="AM123" s="845"/>
      <c r="AN123" s="845"/>
      <c r="AO123" s="846"/>
      <c r="AP123" s="889" t="s">
        <v>446</v>
      </c>
      <c r="AQ123" s="890"/>
      <c r="AR123" s="890"/>
      <c r="AS123" s="890"/>
      <c r="AT123" s="891"/>
      <c r="AU123" s="951"/>
      <c r="AV123" s="952"/>
      <c r="AW123" s="952"/>
      <c r="AX123" s="952"/>
      <c r="AY123" s="952"/>
      <c r="AZ123" s="254" t="s">
        <v>187</v>
      </c>
      <c r="BA123" s="254"/>
      <c r="BB123" s="254"/>
      <c r="BC123" s="254"/>
      <c r="BD123" s="254"/>
      <c r="BE123" s="254"/>
      <c r="BF123" s="254"/>
      <c r="BG123" s="254"/>
      <c r="BH123" s="254"/>
      <c r="BI123" s="254"/>
      <c r="BJ123" s="254"/>
      <c r="BK123" s="254"/>
      <c r="BL123" s="254"/>
      <c r="BM123" s="254"/>
      <c r="BN123" s="254"/>
      <c r="BO123" s="942" t="s">
        <v>482</v>
      </c>
      <c r="BP123" s="943"/>
      <c r="BQ123" s="897">
        <v>10549690</v>
      </c>
      <c r="BR123" s="898"/>
      <c r="BS123" s="898"/>
      <c r="BT123" s="898"/>
      <c r="BU123" s="898"/>
      <c r="BV123" s="898">
        <v>14584790</v>
      </c>
      <c r="BW123" s="898"/>
      <c r="BX123" s="898"/>
      <c r="BY123" s="898"/>
      <c r="BZ123" s="898"/>
      <c r="CA123" s="898">
        <v>14902501</v>
      </c>
      <c r="CB123" s="898"/>
      <c r="CC123" s="898"/>
      <c r="CD123" s="898"/>
      <c r="CE123" s="898"/>
      <c r="CF123" s="813"/>
      <c r="CG123" s="814"/>
      <c r="CH123" s="814"/>
      <c r="CI123" s="814"/>
      <c r="CJ123" s="899"/>
      <c r="CK123" s="934"/>
      <c r="CL123" s="920"/>
      <c r="CM123" s="920"/>
      <c r="CN123" s="920"/>
      <c r="CO123" s="921"/>
      <c r="CP123" s="900" t="s">
        <v>412</v>
      </c>
      <c r="CQ123" s="901"/>
      <c r="CR123" s="901"/>
      <c r="CS123" s="901"/>
      <c r="CT123" s="901"/>
      <c r="CU123" s="901"/>
      <c r="CV123" s="901"/>
      <c r="CW123" s="901"/>
      <c r="CX123" s="901"/>
      <c r="CY123" s="901"/>
      <c r="CZ123" s="901"/>
      <c r="DA123" s="901"/>
      <c r="DB123" s="901"/>
      <c r="DC123" s="901"/>
      <c r="DD123" s="901"/>
      <c r="DE123" s="901"/>
      <c r="DF123" s="902"/>
      <c r="DG123" s="844">
        <v>216951</v>
      </c>
      <c r="DH123" s="845"/>
      <c r="DI123" s="845"/>
      <c r="DJ123" s="845"/>
      <c r="DK123" s="846"/>
      <c r="DL123" s="847">
        <v>183103</v>
      </c>
      <c r="DM123" s="845"/>
      <c r="DN123" s="845"/>
      <c r="DO123" s="845"/>
      <c r="DP123" s="846"/>
      <c r="DQ123" s="847">
        <v>140556</v>
      </c>
      <c r="DR123" s="845"/>
      <c r="DS123" s="845"/>
      <c r="DT123" s="845"/>
      <c r="DU123" s="846"/>
      <c r="DV123" s="889">
        <v>3.1</v>
      </c>
      <c r="DW123" s="890"/>
      <c r="DX123" s="890"/>
      <c r="DY123" s="890"/>
      <c r="DZ123" s="891"/>
    </row>
    <row r="124" spans="1:130" s="233" customFormat="1" ht="26.25" customHeight="1" thickBot="1">
      <c r="A124" s="885"/>
      <c r="B124" s="886"/>
      <c r="C124" s="880" t="s">
        <v>470</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469</v>
      </c>
      <c r="AB124" s="845"/>
      <c r="AC124" s="845"/>
      <c r="AD124" s="845"/>
      <c r="AE124" s="846"/>
      <c r="AF124" s="847" t="s">
        <v>226</v>
      </c>
      <c r="AG124" s="845"/>
      <c r="AH124" s="845"/>
      <c r="AI124" s="845"/>
      <c r="AJ124" s="846"/>
      <c r="AK124" s="847" t="s">
        <v>226</v>
      </c>
      <c r="AL124" s="845"/>
      <c r="AM124" s="845"/>
      <c r="AN124" s="845"/>
      <c r="AO124" s="846"/>
      <c r="AP124" s="889" t="s">
        <v>226</v>
      </c>
      <c r="AQ124" s="890"/>
      <c r="AR124" s="890"/>
      <c r="AS124" s="890"/>
      <c r="AT124" s="891"/>
      <c r="AU124" s="892" t="s">
        <v>483</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87.4</v>
      </c>
      <c r="BR124" s="896"/>
      <c r="BS124" s="896"/>
      <c r="BT124" s="896"/>
      <c r="BU124" s="896"/>
      <c r="BV124" s="896">
        <v>8.1</v>
      </c>
      <c r="BW124" s="896"/>
      <c r="BX124" s="896"/>
      <c r="BY124" s="896"/>
      <c r="BZ124" s="896"/>
      <c r="CA124" s="896">
        <v>4.7</v>
      </c>
      <c r="CB124" s="896"/>
      <c r="CC124" s="896"/>
      <c r="CD124" s="896"/>
      <c r="CE124" s="896"/>
      <c r="CF124" s="791"/>
      <c r="CG124" s="792"/>
      <c r="CH124" s="792"/>
      <c r="CI124" s="792"/>
      <c r="CJ124" s="927"/>
      <c r="CK124" s="935"/>
      <c r="CL124" s="935"/>
      <c r="CM124" s="935"/>
      <c r="CN124" s="935"/>
      <c r="CO124" s="936"/>
      <c r="CP124" s="900" t="s">
        <v>484</v>
      </c>
      <c r="CQ124" s="901"/>
      <c r="CR124" s="901"/>
      <c r="CS124" s="901"/>
      <c r="CT124" s="901"/>
      <c r="CU124" s="901"/>
      <c r="CV124" s="901"/>
      <c r="CW124" s="901"/>
      <c r="CX124" s="901"/>
      <c r="CY124" s="901"/>
      <c r="CZ124" s="901"/>
      <c r="DA124" s="901"/>
      <c r="DB124" s="901"/>
      <c r="DC124" s="901"/>
      <c r="DD124" s="901"/>
      <c r="DE124" s="901"/>
      <c r="DF124" s="902"/>
      <c r="DG124" s="828" t="s">
        <v>226</v>
      </c>
      <c r="DH124" s="829"/>
      <c r="DI124" s="829"/>
      <c r="DJ124" s="829"/>
      <c r="DK124" s="830"/>
      <c r="DL124" s="831" t="s">
        <v>226</v>
      </c>
      <c r="DM124" s="829"/>
      <c r="DN124" s="829"/>
      <c r="DO124" s="829"/>
      <c r="DP124" s="830"/>
      <c r="DQ124" s="831" t="s">
        <v>446</v>
      </c>
      <c r="DR124" s="829"/>
      <c r="DS124" s="829"/>
      <c r="DT124" s="829"/>
      <c r="DU124" s="830"/>
      <c r="DV124" s="913" t="s">
        <v>446</v>
      </c>
      <c r="DW124" s="914"/>
      <c r="DX124" s="914"/>
      <c r="DY124" s="914"/>
      <c r="DZ124" s="915"/>
    </row>
    <row r="125" spans="1:130" s="233" customFormat="1" ht="26.25" customHeight="1">
      <c r="A125" s="885"/>
      <c r="B125" s="886"/>
      <c r="C125" s="880" t="s">
        <v>472</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469</v>
      </c>
      <c r="AB125" s="845"/>
      <c r="AC125" s="845"/>
      <c r="AD125" s="845"/>
      <c r="AE125" s="846"/>
      <c r="AF125" s="847" t="s">
        <v>446</v>
      </c>
      <c r="AG125" s="845"/>
      <c r="AH125" s="845"/>
      <c r="AI125" s="845"/>
      <c r="AJ125" s="846"/>
      <c r="AK125" s="847" t="s">
        <v>226</v>
      </c>
      <c r="AL125" s="845"/>
      <c r="AM125" s="845"/>
      <c r="AN125" s="845"/>
      <c r="AO125" s="846"/>
      <c r="AP125" s="889" t="s">
        <v>226</v>
      </c>
      <c r="AQ125" s="890"/>
      <c r="AR125" s="890"/>
      <c r="AS125" s="890"/>
      <c r="AT125" s="8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6" t="s">
        <v>485</v>
      </c>
      <c r="CL125" s="917"/>
      <c r="CM125" s="917"/>
      <c r="CN125" s="917"/>
      <c r="CO125" s="918"/>
      <c r="CP125" s="925" t="s">
        <v>486</v>
      </c>
      <c r="CQ125" s="873"/>
      <c r="CR125" s="873"/>
      <c r="CS125" s="873"/>
      <c r="CT125" s="873"/>
      <c r="CU125" s="873"/>
      <c r="CV125" s="873"/>
      <c r="CW125" s="873"/>
      <c r="CX125" s="873"/>
      <c r="CY125" s="873"/>
      <c r="CZ125" s="873"/>
      <c r="DA125" s="873"/>
      <c r="DB125" s="873"/>
      <c r="DC125" s="873"/>
      <c r="DD125" s="873"/>
      <c r="DE125" s="873"/>
      <c r="DF125" s="874"/>
      <c r="DG125" s="926" t="s">
        <v>226</v>
      </c>
      <c r="DH125" s="907"/>
      <c r="DI125" s="907"/>
      <c r="DJ125" s="907"/>
      <c r="DK125" s="907"/>
      <c r="DL125" s="907" t="s">
        <v>446</v>
      </c>
      <c r="DM125" s="907"/>
      <c r="DN125" s="907"/>
      <c r="DO125" s="907"/>
      <c r="DP125" s="907"/>
      <c r="DQ125" s="907" t="s">
        <v>226</v>
      </c>
      <c r="DR125" s="907"/>
      <c r="DS125" s="907"/>
      <c r="DT125" s="907"/>
      <c r="DU125" s="907"/>
      <c r="DV125" s="908" t="s">
        <v>469</v>
      </c>
      <c r="DW125" s="908"/>
      <c r="DX125" s="908"/>
      <c r="DY125" s="908"/>
      <c r="DZ125" s="909"/>
    </row>
    <row r="126" spans="1:130" s="233" customFormat="1" ht="26.25" customHeight="1" thickBot="1">
      <c r="A126" s="885"/>
      <c r="B126" s="886"/>
      <c r="C126" s="880" t="s">
        <v>474</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2369</v>
      </c>
      <c r="AB126" s="845"/>
      <c r="AC126" s="845"/>
      <c r="AD126" s="845"/>
      <c r="AE126" s="846"/>
      <c r="AF126" s="847">
        <v>1541</v>
      </c>
      <c r="AG126" s="845"/>
      <c r="AH126" s="845"/>
      <c r="AI126" s="845"/>
      <c r="AJ126" s="846"/>
      <c r="AK126" s="847">
        <v>374</v>
      </c>
      <c r="AL126" s="845"/>
      <c r="AM126" s="845"/>
      <c r="AN126" s="845"/>
      <c r="AO126" s="846"/>
      <c r="AP126" s="889">
        <v>0</v>
      </c>
      <c r="AQ126" s="890"/>
      <c r="AR126" s="890"/>
      <c r="AS126" s="890"/>
      <c r="AT126" s="8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9"/>
      <c r="CL126" s="920"/>
      <c r="CM126" s="920"/>
      <c r="CN126" s="920"/>
      <c r="CO126" s="921"/>
      <c r="CP126" s="880" t="s">
        <v>487</v>
      </c>
      <c r="CQ126" s="817"/>
      <c r="CR126" s="817"/>
      <c r="CS126" s="817"/>
      <c r="CT126" s="817"/>
      <c r="CU126" s="817"/>
      <c r="CV126" s="817"/>
      <c r="CW126" s="817"/>
      <c r="CX126" s="817"/>
      <c r="CY126" s="817"/>
      <c r="CZ126" s="817"/>
      <c r="DA126" s="817"/>
      <c r="DB126" s="817"/>
      <c r="DC126" s="817"/>
      <c r="DD126" s="817"/>
      <c r="DE126" s="817"/>
      <c r="DF126" s="818"/>
      <c r="DG126" s="881" t="s">
        <v>226</v>
      </c>
      <c r="DH126" s="882"/>
      <c r="DI126" s="882"/>
      <c r="DJ126" s="882"/>
      <c r="DK126" s="882"/>
      <c r="DL126" s="882" t="s">
        <v>446</v>
      </c>
      <c r="DM126" s="882"/>
      <c r="DN126" s="882"/>
      <c r="DO126" s="882"/>
      <c r="DP126" s="882"/>
      <c r="DQ126" s="882" t="s">
        <v>226</v>
      </c>
      <c r="DR126" s="882"/>
      <c r="DS126" s="882"/>
      <c r="DT126" s="882"/>
      <c r="DU126" s="882"/>
      <c r="DV126" s="859" t="s">
        <v>226</v>
      </c>
      <c r="DW126" s="859"/>
      <c r="DX126" s="859"/>
      <c r="DY126" s="859"/>
      <c r="DZ126" s="860"/>
    </row>
    <row r="127" spans="1:130" s="233" customFormat="1" ht="26.25" customHeight="1">
      <c r="A127" s="887"/>
      <c r="B127" s="888"/>
      <c r="C127" s="903" t="s">
        <v>488</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463</v>
      </c>
      <c r="AB127" s="845"/>
      <c r="AC127" s="845"/>
      <c r="AD127" s="845"/>
      <c r="AE127" s="846"/>
      <c r="AF127" s="847">
        <v>503</v>
      </c>
      <c r="AG127" s="845"/>
      <c r="AH127" s="845"/>
      <c r="AI127" s="845"/>
      <c r="AJ127" s="846"/>
      <c r="AK127" s="847">
        <v>395</v>
      </c>
      <c r="AL127" s="845"/>
      <c r="AM127" s="845"/>
      <c r="AN127" s="845"/>
      <c r="AO127" s="846"/>
      <c r="AP127" s="889">
        <v>0</v>
      </c>
      <c r="AQ127" s="890"/>
      <c r="AR127" s="890"/>
      <c r="AS127" s="890"/>
      <c r="AT127" s="891"/>
      <c r="AU127" s="235"/>
      <c r="AV127" s="235"/>
      <c r="AW127" s="235"/>
      <c r="AX127" s="906" t="s">
        <v>489</v>
      </c>
      <c r="AY127" s="877"/>
      <c r="AZ127" s="877"/>
      <c r="BA127" s="877"/>
      <c r="BB127" s="877"/>
      <c r="BC127" s="877"/>
      <c r="BD127" s="877"/>
      <c r="BE127" s="878"/>
      <c r="BF127" s="876" t="s">
        <v>490</v>
      </c>
      <c r="BG127" s="877"/>
      <c r="BH127" s="877"/>
      <c r="BI127" s="877"/>
      <c r="BJ127" s="877"/>
      <c r="BK127" s="877"/>
      <c r="BL127" s="878"/>
      <c r="BM127" s="876" t="s">
        <v>491</v>
      </c>
      <c r="BN127" s="877"/>
      <c r="BO127" s="877"/>
      <c r="BP127" s="877"/>
      <c r="BQ127" s="877"/>
      <c r="BR127" s="877"/>
      <c r="BS127" s="878"/>
      <c r="BT127" s="876" t="s">
        <v>492</v>
      </c>
      <c r="BU127" s="877"/>
      <c r="BV127" s="877"/>
      <c r="BW127" s="877"/>
      <c r="BX127" s="877"/>
      <c r="BY127" s="877"/>
      <c r="BZ127" s="879"/>
      <c r="CA127" s="235"/>
      <c r="CB127" s="235"/>
      <c r="CC127" s="235"/>
      <c r="CD127" s="258"/>
      <c r="CE127" s="258"/>
      <c r="CF127" s="258"/>
      <c r="CG127" s="235"/>
      <c r="CH127" s="235"/>
      <c r="CI127" s="235"/>
      <c r="CJ127" s="257"/>
      <c r="CK127" s="919"/>
      <c r="CL127" s="920"/>
      <c r="CM127" s="920"/>
      <c r="CN127" s="920"/>
      <c r="CO127" s="921"/>
      <c r="CP127" s="880" t="s">
        <v>493</v>
      </c>
      <c r="CQ127" s="817"/>
      <c r="CR127" s="817"/>
      <c r="CS127" s="817"/>
      <c r="CT127" s="817"/>
      <c r="CU127" s="817"/>
      <c r="CV127" s="817"/>
      <c r="CW127" s="817"/>
      <c r="CX127" s="817"/>
      <c r="CY127" s="817"/>
      <c r="CZ127" s="817"/>
      <c r="DA127" s="817"/>
      <c r="DB127" s="817"/>
      <c r="DC127" s="817"/>
      <c r="DD127" s="817"/>
      <c r="DE127" s="817"/>
      <c r="DF127" s="818"/>
      <c r="DG127" s="881" t="s">
        <v>226</v>
      </c>
      <c r="DH127" s="882"/>
      <c r="DI127" s="882"/>
      <c r="DJ127" s="882"/>
      <c r="DK127" s="882"/>
      <c r="DL127" s="882" t="s">
        <v>226</v>
      </c>
      <c r="DM127" s="882"/>
      <c r="DN127" s="882"/>
      <c r="DO127" s="882"/>
      <c r="DP127" s="882"/>
      <c r="DQ127" s="882" t="s">
        <v>446</v>
      </c>
      <c r="DR127" s="882"/>
      <c r="DS127" s="882"/>
      <c r="DT127" s="882"/>
      <c r="DU127" s="882"/>
      <c r="DV127" s="859" t="s">
        <v>446</v>
      </c>
      <c r="DW127" s="859"/>
      <c r="DX127" s="859"/>
      <c r="DY127" s="859"/>
      <c r="DZ127" s="860"/>
    </row>
    <row r="128" spans="1:130" s="233" customFormat="1" ht="26.25" customHeight="1" thickBot="1">
      <c r="A128" s="861" t="s">
        <v>494</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495</v>
      </c>
      <c r="X128" s="863"/>
      <c r="Y128" s="863"/>
      <c r="Z128" s="864"/>
      <c r="AA128" s="865">
        <v>14678</v>
      </c>
      <c r="AB128" s="866"/>
      <c r="AC128" s="866"/>
      <c r="AD128" s="866"/>
      <c r="AE128" s="867"/>
      <c r="AF128" s="868">
        <v>15057</v>
      </c>
      <c r="AG128" s="866"/>
      <c r="AH128" s="866"/>
      <c r="AI128" s="866"/>
      <c r="AJ128" s="867"/>
      <c r="AK128" s="868">
        <v>11402</v>
      </c>
      <c r="AL128" s="866"/>
      <c r="AM128" s="866"/>
      <c r="AN128" s="866"/>
      <c r="AO128" s="867"/>
      <c r="AP128" s="869"/>
      <c r="AQ128" s="870"/>
      <c r="AR128" s="870"/>
      <c r="AS128" s="870"/>
      <c r="AT128" s="871"/>
      <c r="AU128" s="235"/>
      <c r="AV128" s="235"/>
      <c r="AW128" s="235"/>
      <c r="AX128" s="872" t="s">
        <v>496</v>
      </c>
      <c r="AY128" s="873"/>
      <c r="AZ128" s="873"/>
      <c r="BA128" s="873"/>
      <c r="BB128" s="873"/>
      <c r="BC128" s="873"/>
      <c r="BD128" s="873"/>
      <c r="BE128" s="874"/>
      <c r="BF128" s="851" t="s">
        <v>226</v>
      </c>
      <c r="BG128" s="852"/>
      <c r="BH128" s="852"/>
      <c r="BI128" s="852"/>
      <c r="BJ128" s="852"/>
      <c r="BK128" s="852"/>
      <c r="BL128" s="875"/>
      <c r="BM128" s="851">
        <v>14.74</v>
      </c>
      <c r="BN128" s="852"/>
      <c r="BO128" s="852"/>
      <c r="BP128" s="852"/>
      <c r="BQ128" s="852"/>
      <c r="BR128" s="852"/>
      <c r="BS128" s="875"/>
      <c r="BT128" s="851">
        <v>20</v>
      </c>
      <c r="BU128" s="852"/>
      <c r="BV128" s="852"/>
      <c r="BW128" s="852"/>
      <c r="BX128" s="852"/>
      <c r="BY128" s="852"/>
      <c r="BZ128" s="853"/>
      <c r="CA128" s="258"/>
      <c r="CB128" s="258"/>
      <c r="CC128" s="258"/>
      <c r="CD128" s="258"/>
      <c r="CE128" s="258"/>
      <c r="CF128" s="258"/>
      <c r="CG128" s="235"/>
      <c r="CH128" s="235"/>
      <c r="CI128" s="235"/>
      <c r="CJ128" s="257"/>
      <c r="CK128" s="922"/>
      <c r="CL128" s="923"/>
      <c r="CM128" s="923"/>
      <c r="CN128" s="923"/>
      <c r="CO128" s="924"/>
      <c r="CP128" s="854" t="s">
        <v>497</v>
      </c>
      <c r="CQ128" s="795"/>
      <c r="CR128" s="795"/>
      <c r="CS128" s="795"/>
      <c r="CT128" s="795"/>
      <c r="CU128" s="795"/>
      <c r="CV128" s="795"/>
      <c r="CW128" s="795"/>
      <c r="CX128" s="795"/>
      <c r="CY128" s="795"/>
      <c r="CZ128" s="795"/>
      <c r="DA128" s="795"/>
      <c r="DB128" s="795"/>
      <c r="DC128" s="795"/>
      <c r="DD128" s="795"/>
      <c r="DE128" s="795"/>
      <c r="DF128" s="796"/>
      <c r="DG128" s="855" t="s">
        <v>446</v>
      </c>
      <c r="DH128" s="856"/>
      <c r="DI128" s="856"/>
      <c r="DJ128" s="856"/>
      <c r="DK128" s="856"/>
      <c r="DL128" s="856" t="s">
        <v>226</v>
      </c>
      <c r="DM128" s="856"/>
      <c r="DN128" s="856"/>
      <c r="DO128" s="856"/>
      <c r="DP128" s="856"/>
      <c r="DQ128" s="856" t="s">
        <v>446</v>
      </c>
      <c r="DR128" s="856"/>
      <c r="DS128" s="856"/>
      <c r="DT128" s="856"/>
      <c r="DU128" s="856"/>
      <c r="DV128" s="857" t="s">
        <v>446</v>
      </c>
      <c r="DW128" s="857"/>
      <c r="DX128" s="857"/>
      <c r="DY128" s="857"/>
      <c r="DZ128" s="858"/>
    </row>
    <row r="129" spans="1:131" s="233" customFormat="1" ht="26.25" customHeight="1">
      <c r="A129" s="839" t="s">
        <v>105</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498</v>
      </c>
      <c r="X129" s="842"/>
      <c r="Y129" s="842"/>
      <c r="Z129" s="843"/>
      <c r="AA129" s="844">
        <v>4996565</v>
      </c>
      <c r="AB129" s="845"/>
      <c r="AC129" s="845"/>
      <c r="AD129" s="845"/>
      <c r="AE129" s="846"/>
      <c r="AF129" s="847">
        <v>5201864</v>
      </c>
      <c r="AG129" s="845"/>
      <c r="AH129" s="845"/>
      <c r="AI129" s="845"/>
      <c r="AJ129" s="846"/>
      <c r="AK129" s="847">
        <v>5424830</v>
      </c>
      <c r="AL129" s="845"/>
      <c r="AM129" s="845"/>
      <c r="AN129" s="845"/>
      <c r="AO129" s="846"/>
      <c r="AP129" s="848"/>
      <c r="AQ129" s="849"/>
      <c r="AR129" s="849"/>
      <c r="AS129" s="849"/>
      <c r="AT129" s="850"/>
      <c r="AU129" s="236"/>
      <c r="AV129" s="236"/>
      <c r="AW129" s="236"/>
      <c r="AX129" s="816" t="s">
        <v>499</v>
      </c>
      <c r="AY129" s="817"/>
      <c r="AZ129" s="817"/>
      <c r="BA129" s="817"/>
      <c r="BB129" s="817"/>
      <c r="BC129" s="817"/>
      <c r="BD129" s="817"/>
      <c r="BE129" s="818"/>
      <c r="BF129" s="835" t="s">
        <v>446</v>
      </c>
      <c r="BG129" s="836"/>
      <c r="BH129" s="836"/>
      <c r="BI129" s="836"/>
      <c r="BJ129" s="836"/>
      <c r="BK129" s="836"/>
      <c r="BL129" s="837"/>
      <c r="BM129" s="835">
        <v>19.739999999999998</v>
      </c>
      <c r="BN129" s="836"/>
      <c r="BO129" s="836"/>
      <c r="BP129" s="836"/>
      <c r="BQ129" s="836"/>
      <c r="BR129" s="836"/>
      <c r="BS129" s="837"/>
      <c r="BT129" s="835">
        <v>30</v>
      </c>
      <c r="BU129" s="836"/>
      <c r="BV129" s="836"/>
      <c r="BW129" s="836"/>
      <c r="BX129" s="836"/>
      <c r="BY129" s="836"/>
      <c r="BZ129" s="83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39" t="s">
        <v>500</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501</v>
      </c>
      <c r="X130" s="842"/>
      <c r="Y130" s="842"/>
      <c r="Z130" s="843"/>
      <c r="AA130" s="844">
        <v>863237</v>
      </c>
      <c r="AB130" s="845"/>
      <c r="AC130" s="845"/>
      <c r="AD130" s="845"/>
      <c r="AE130" s="846"/>
      <c r="AF130" s="847">
        <v>862910</v>
      </c>
      <c r="AG130" s="845"/>
      <c r="AH130" s="845"/>
      <c r="AI130" s="845"/>
      <c r="AJ130" s="846"/>
      <c r="AK130" s="847">
        <v>828067</v>
      </c>
      <c r="AL130" s="845"/>
      <c r="AM130" s="845"/>
      <c r="AN130" s="845"/>
      <c r="AO130" s="846"/>
      <c r="AP130" s="848"/>
      <c r="AQ130" s="849"/>
      <c r="AR130" s="849"/>
      <c r="AS130" s="849"/>
      <c r="AT130" s="850"/>
      <c r="AU130" s="236"/>
      <c r="AV130" s="236"/>
      <c r="AW130" s="236"/>
      <c r="AX130" s="816" t="s">
        <v>502</v>
      </c>
      <c r="AY130" s="817"/>
      <c r="AZ130" s="817"/>
      <c r="BA130" s="817"/>
      <c r="BB130" s="817"/>
      <c r="BC130" s="817"/>
      <c r="BD130" s="817"/>
      <c r="BE130" s="818"/>
      <c r="BF130" s="819">
        <v>9.3000000000000007</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503</v>
      </c>
      <c r="X131" s="826"/>
      <c r="Y131" s="826"/>
      <c r="Z131" s="827"/>
      <c r="AA131" s="828">
        <v>4133328</v>
      </c>
      <c r="AB131" s="829"/>
      <c r="AC131" s="829"/>
      <c r="AD131" s="829"/>
      <c r="AE131" s="830"/>
      <c r="AF131" s="831">
        <v>4338954</v>
      </c>
      <c r="AG131" s="829"/>
      <c r="AH131" s="829"/>
      <c r="AI131" s="829"/>
      <c r="AJ131" s="830"/>
      <c r="AK131" s="831">
        <v>4596763</v>
      </c>
      <c r="AL131" s="829"/>
      <c r="AM131" s="829"/>
      <c r="AN131" s="829"/>
      <c r="AO131" s="830"/>
      <c r="AP131" s="832"/>
      <c r="AQ131" s="833"/>
      <c r="AR131" s="833"/>
      <c r="AS131" s="833"/>
      <c r="AT131" s="834"/>
      <c r="AU131" s="236"/>
      <c r="AV131" s="236"/>
      <c r="AW131" s="236"/>
      <c r="AX131" s="794" t="s">
        <v>504</v>
      </c>
      <c r="AY131" s="795"/>
      <c r="AZ131" s="795"/>
      <c r="BA131" s="795"/>
      <c r="BB131" s="795"/>
      <c r="BC131" s="795"/>
      <c r="BD131" s="795"/>
      <c r="BE131" s="796"/>
      <c r="BF131" s="797">
        <v>4.7</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3" t="s">
        <v>505</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506</v>
      </c>
      <c r="W132" s="807"/>
      <c r="X132" s="807"/>
      <c r="Y132" s="807"/>
      <c r="Z132" s="808"/>
      <c r="AA132" s="809">
        <v>11.21953061</v>
      </c>
      <c r="AB132" s="810"/>
      <c r="AC132" s="810"/>
      <c r="AD132" s="810"/>
      <c r="AE132" s="811"/>
      <c r="AF132" s="812">
        <v>9.2601350460000003</v>
      </c>
      <c r="AG132" s="810"/>
      <c r="AH132" s="810"/>
      <c r="AI132" s="810"/>
      <c r="AJ132" s="811"/>
      <c r="AK132" s="812">
        <v>7.6714418389999999</v>
      </c>
      <c r="AL132" s="810"/>
      <c r="AM132" s="810"/>
      <c r="AN132" s="810"/>
      <c r="AO132" s="811"/>
      <c r="AP132" s="813"/>
      <c r="AQ132" s="814"/>
      <c r="AR132" s="814"/>
      <c r="AS132" s="814"/>
      <c r="AT132" s="81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507</v>
      </c>
      <c r="W133" s="786"/>
      <c r="X133" s="786"/>
      <c r="Y133" s="786"/>
      <c r="Z133" s="787"/>
      <c r="AA133" s="788">
        <v>11.8</v>
      </c>
      <c r="AB133" s="789"/>
      <c r="AC133" s="789"/>
      <c r="AD133" s="789"/>
      <c r="AE133" s="790"/>
      <c r="AF133" s="788">
        <v>11.1</v>
      </c>
      <c r="AG133" s="789"/>
      <c r="AH133" s="789"/>
      <c r="AI133" s="789"/>
      <c r="AJ133" s="790"/>
      <c r="AK133" s="788">
        <v>9.3000000000000007</v>
      </c>
      <c r="AL133" s="789"/>
      <c r="AM133" s="789"/>
      <c r="AN133" s="789"/>
      <c r="AO133" s="790"/>
      <c r="AP133" s="791"/>
      <c r="AQ133" s="792"/>
      <c r="AR133" s="792"/>
      <c r="AS133" s="792"/>
      <c r="AT133" s="79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db+JJYTHg7sf6CgFQV8WYcM/KHNgqegQU76CZlVK1rgxKguCv8QxFJGgliZh+CfkQscUTsFF68NizoVVgpwNA==" saltValue="jBpeSV3K7Ci3gDIUZBd+p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508</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okGnCs3oh30PoK+KPo6lq9/reEP7vIyeyjm7z6mOugWx+KZM20QDsceSkLWUspFQsy39lY84d3nl9ExgDQOSOA==" saltValue="oUnRJNIrQAqajiMW6Wz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ACmn5yqcTKq9sMvEJVFfoVPtOym5k+ziCbR9iNqRTTawQpk5uwgYUzcwEhkbWn+TFKRECv/nu2ykDCO/GFy+Q==" saltValue="wSn10gOycM5Cw0wgiHto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509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510</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8" t="s">
        <v>511</v>
      </c>
      <c r="AP7" s="275"/>
      <c r="AQ7" s="276" t="s">
        <v>512</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9"/>
      <c r="AP8" s="281" t="s">
        <v>513</v>
      </c>
      <c r="AQ8" s="282" t="s">
        <v>514</v>
      </c>
      <c r="AR8" s="283" t="s">
        <v>515</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200" t="s">
        <v>516</v>
      </c>
      <c r="AL9" s="1201"/>
      <c r="AM9" s="1201"/>
      <c r="AN9" s="1202"/>
      <c r="AO9" s="284">
        <v>1381176</v>
      </c>
      <c r="AP9" s="284">
        <v>110194</v>
      </c>
      <c r="AQ9" s="285">
        <v>102574</v>
      </c>
      <c r="AR9" s="286">
        <v>7.4</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200" t="s">
        <v>517</v>
      </c>
      <c r="AL10" s="1201"/>
      <c r="AM10" s="1201"/>
      <c r="AN10" s="1202"/>
      <c r="AO10" s="287">
        <v>193088</v>
      </c>
      <c r="AP10" s="287">
        <v>15405</v>
      </c>
      <c r="AQ10" s="288">
        <v>16361</v>
      </c>
      <c r="AR10" s="289">
        <v>-5.8</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200" t="s">
        <v>518</v>
      </c>
      <c r="AL11" s="1201"/>
      <c r="AM11" s="1201"/>
      <c r="AN11" s="1202"/>
      <c r="AO11" s="287">
        <v>76845</v>
      </c>
      <c r="AP11" s="287">
        <v>6131</v>
      </c>
      <c r="AQ11" s="288">
        <v>763</v>
      </c>
      <c r="AR11" s="289">
        <v>703.5</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200" t="s">
        <v>519</v>
      </c>
      <c r="AL12" s="1201"/>
      <c r="AM12" s="1201"/>
      <c r="AN12" s="1202"/>
      <c r="AO12" s="287" t="s">
        <v>520</v>
      </c>
      <c r="AP12" s="287" t="s">
        <v>520</v>
      </c>
      <c r="AQ12" s="288" t="s">
        <v>520</v>
      </c>
      <c r="AR12" s="289" t="s">
        <v>520</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200" t="s">
        <v>521</v>
      </c>
      <c r="AL13" s="1201"/>
      <c r="AM13" s="1201"/>
      <c r="AN13" s="1202"/>
      <c r="AO13" s="287">
        <v>53066</v>
      </c>
      <c r="AP13" s="287">
        <v>4234</v>
      </c>
      <c r="AQ13" s="288">
        <v>4354</v>
      </c>
      <c r="AR13" s="289">
        <v>-2.8</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200" t="s">
        <v>522</v>
      </c>
      <c r="AL14" s="1201"/>
      <c r="AM14" s="1201"/>
      <c r="AN14" s="1202"/>
      <c r="AO14" s="287">
        <v>171155</v>
      </c>
      <c r="AP14" s="287">
        <v>13655</v>
      </c>
      <c r="AQ14" s="288">
        <v>2046</v>
      </c>
      <c r="AR14" s="289">
        <v>567.4</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203" t="s">
        <v>523</v>
      </c>
      <c r="AL15" s="1204"/>
      <c r="AM15" s="1204"/>
      <c r="AN15" s="1205"/>
      <c r="AO15" s="287">
        <v>-151757</v>
      </c>
      <c r="AP15" s="287">
        <v>-12108</v>
      </c>
      <c r="AQ15" s="288">
        <v>-7552</v>
      </c>
      <c r="AR15" s="289">
        <v>60.3</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203" t="s">
        <v>187</v>
      </c>
      <c r="AL16" s="1204"/>
      <c r="AM16" s="1204"/>
      <c r="AN16" s="1205"/>
      <c r="AO16" s="287">
        <v>1723573</v>
      </c>
      <c r="AP16" s="287">
        <v>137512</v>
      </c>
      <c r="AQ16" s="288">
        <v>118546</v>
      </c>
      <c r="AR16" s="289">
        <v>16</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524</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525</v>
      </c>
      <c r="AP20" s="296" t="s">
        <v>526</v>
      </c>
      <c r="AQ20" s="297" t="s">
        <v>527</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6" t="s">
        <v>528</v>
      </c>
      <c r="AL21" s="1207"/>
      <c r="AM21" s="1207"/>
      <c r="AN21" s="1208"/>
      <c r="AO21" s="300">
        <v>13.64</v>
      </c>
      <c r="AP21" s="301">
        <v>10.45</v>
      </c>
      <c r="AQ21" s="302">
        <v>3.19</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6" t="s">
        <v>529</v>
      </c>
      <c r="AL22" s="1207"/>
      <c r="AM22" s="1207"/>
      <c r="AN22" s="1208"/>
      <c r="AO22" s="305">
        <v>89.2</v>
      </c>
      <c r="AP22" s="306">
        <v>96.7</v>
      </c>
      <c r="AQ22" s="307">
        <v>-7.5</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99" t="s">
        <v>530</v>
      </c>
      <c r="B26" s="1199"/>
      <c r="C26" s="1199"/>
      <c r="D26" s="1199"/>
      <c r="E26" s="1199"/>
      <c r="F26" s="1199"/>
      <c r="G26" s="1199"/>
      <c r="H26" s="1199"/>
      <c r="I26" s="1199"/>
      <c r="J26" s="1199"/>
      <c r="K26" s="1199"/>
      <c r="L26" s="1199"/>
      <c r="M26" s="1199"/>
      <c r="N26" s="1199"/>
      <c r="O26" s="1199"/>
      <c r="P26" s="1199"/>
      <c r="Q26" s="1199"/>
      <c r="R26" s="1199"/>
      <c r="S26" s="1199"/>
      <c r="T26" s="1199"/>
      <c r="U26" s="1199"/>
      <c r="V26" s="1199"/>
      <c r="W26" s="1199"/>
      <c r="X26" s="1199"/>
      <c r="Y26" s="1199"/>
      <c r="Z26" s="1199"/>
      <c r="AA26" s="1199"/>
      <c r="AB26" s="1199"/>
      <c r="AC26" s="1199"/>
      <c r="AD26" s="1199"/>
      <c r="AE26" s="1199"/>
      <c r="AF26" s="1199"/>
      <c r="AG26" s="1199"/>
      <c r="AH26" s="1199"/>
      <c r="AI26" s="1199"/>
      <c r="AJ26" s="1199"/>
      <c r="AK26" s="1199"/>
      <c r="AL26" s="1199"/>
      <c r="AM26" s="1199"/>
      <c r="AN26" s="1199"/>
      <c r="AO26" s="1199"/>
      <c r="AP26" s="1199"/>
      <c r="AQ26" s="1199"/>
      <c r="AR26" s="1199"/>
      <c r="AS26" s="1199"/>
      <c r="AT26" s="270"/>
    </row>
    <row r="27" spans="1:46">
      <c r="A27" s="312"/>
      <c r="AO27" s="265"/>
      <c r="AP27" s="265"/>
      <c r="AQ27" s="265"/>
      <c r="AR27" s="265"/>
      <c r="AS27" s="265"/>
      <c r="AT27" s="265"/>
    </row>
    <row r="28" spans="1:46" ht="17.25">
      <c r="A28" s="266" t="s">
        <v>531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532</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8" t="s">
        <v>511</v>
      </c>
      <c r="AP30" s="275"/>
      <c r="AQ30" s="276" t="s">
        <v>512</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9"/>
      <c r="AP31" s="281" t="s">
        <v>513</v>
      </c>
      <c r="AQ31" s="282" t="s">
        <v>514</v>
      </c>
      <c r="AR31" s="283" t="s">
        <v>515</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0" t="s">
        <v>533</v>
      </c>
      <c r="AL32" s="1191"/>
      <c r="AM32" s="1191"/>
      <c r="AN32" s="1192"/>
      <c r="AO32" s="315">
        <v>819794</v>
      </c>
      <c r="AP32" s="315">
        <v>65406</v>
      </c>
      <c r="AQ32" s="316">
        <v>59538</v>
      </c>
      <c r="AR32" s="317">
        <v>9.9</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0" t="s">
        <v>534</v>
      </c>
      <c r="AL33" s="1191"/>
      <c r="AM33" s="1191"/>
      <c r="AN33" s="1192"/>
      <c r="AO33" s="315" t="s">
        <v>520</v>
      </c>
      <c r="AP33" s="315" t="s">
        <v>520</v>
      </c>
      <c r="AQ33" s="316" t="s">
        <v>520</v>
      </c>
      <c r="AR33" s="317" t="s">
        <v>520</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0" t="s">
        <v>535</v>
      </c>
      <c r="AL34" s="1191"/>
      <c r="AM34" s="1191"/>
      <c r="AN34" s="1192"/>
      <c r="AO34" s="315" t="s">
        <v>520</v>
      </c>
      <c r="AP34" s="315" t="s">
        <v>520</v>
      </c>
      <c r="AQ34" s="316" t="s">
        <v>520</v>
      </c>
      <c r="AR34" s="317" t="s">
        <v>520</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0" t="s">
        <v>536</v>
      </c>
      <c r="AL35" s="1191"/>
      <c r="AM35" s="1191"/>
      <c r="AN35" s="1192"/>
      <c r="AO35" s="315">
        <v>344347</v>
      </c>
      <c r="AP35" s="315">
        <v>27473</v>
      </c>
      <c r="AQ35" s="316">
        <v>21589</v>
      </c>
      <c r="AR35" s="317">
        <v>27.3</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0" t="s">
        <v>537</v>
      </c>
      <c r="AL36" s="1191"/>
      <c r="AM36" s="1191"/>
      <c r="AN36" s="1192"/>
      <c r="AO36" s="315">
        <v>26692</v>
      </c>
      <c r="AP36" s="315">
        <v>2130</v>
      </c>
      <c r="AQ36" s="316">
        <v>5101</v>
      </c>
      <c r="AR36" s="317">
        <v>-58.2</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0" t="s">
        <v>538</v>
      </c>
      <c r="AL37" s="1191"/>
      <c r="AM37" s="1191"/>
      <c r="AN37" s="1192"/>
      <c r="AO37" s="315">
        <v>769</v>
      </c>
      <c r="AP37" s="315">
        <v>61</v>
      </c>
      <c r="AQ37" s="316">
        <v>610</v>
      </c>
      <c r="AR37" s="317">
        <v>-90</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3" t="s">
        <v>539</v>
      </c>
      <c r="AL38" s="1194"/>
      <c r="AM38" s="1194"/>
      <c r="AN38" s="1195"/>
      <c r="AO38" s="318">
        <v>505</v>
      </c>
      <c r="AP38" s="318">
        <v>40</v>
      </c>
      <c r="AQ38" s="319">
        <v>3</v>
      </c>
      <c r="AR38" s="307">
        <v>1233.3</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3" t="s">
        <v>540</v>
      </c>
      <c r="AL39" s="1194"/>
      <c r="AM39" s="1194"/>
      <c r="AN39" s="1195"/>
      <c r="AO39" s="315">
        <v>-11402</v>
      </c>
      <c r="AP39" s="315">
        <v>-910</v>
      </c>
      <c r="AQ39" s="316">
        <v>-1700</v>
      </c>
      <c r="AR39" s="317">
        <v>-46.5</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0" t="s">
        <v>541</v>
      </c>
      <c r="AL40" s="1191"/>
      <c r="AM40" s="1191"/>
      <c r="AN40" s="1192"/>
      <c r="AO40" s="315">
        <v>-828067</v>
      </c>
      <c r="AP40" s="315">
        <v>-66066</v>
      </c>
      <c r="AQ40" s="316">
        <v>-57744</v>
      </c>
      <c r="AR40" s="317">
        <v>14.4</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6" t="s">
        <v>298</v>
      </c>
      <c r="AL41" s="1197"/>
      <c r="AM41" s="1197"/>
      <c r="AN41" s="1198"/>
      <c r="AO41" s="315">
        <v>352638</v>
      </c>
      <c r="AP41" s="315">
        <v>28135</v>
      </c>
      <c r="AQ41" s="316">
        <v>27397</v>
      </c>
      <c r="AR41" s="317">
        <v>2.7</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542</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544</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3" t="s">
        <v>511</v>
      </c>
      <c r="AN49" s="1185" t="s">
        <v>545</v>
      </c>
      <c r="AO49" s="1186"/>
      <c r="AP49" s="1186"/>
      <c r="AQ49" s="1186"/>
      <c r="AR49" s="1187"/>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84"/>
      <c r="AN50" s="331" t="s">
        <v>546</v>
      </c>
      <c r="AO50" s="332" t="s">
        <v>547</v>
      </c>
      <c r="AP50" s="333" t="s">
        <v>548</v>
      </c>
      <c r="AQ50" s="334" t="s">
        <v>549</v>
      </c>
      <c r="AR50" s="335" t="s">
        <v>550</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551</v>
      </c>
      <c r="AL51" s="328"/>
      <c r="AM51" s="336">
        <v>1016657</v>
      </c>
      <c r="AN51" s="337">
        <v>72989</v>
      </c>
      <c r="AO51" s="338">
        <v>70</v>
      </c>
      <c r="AP51" s="339">
        <v>82993</v>
      </c>
      <c r="AQ51" s="340">
        <v>5.2</v>
      </c>
      <c r="AR51" s="341">
        <v>64.8</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552</v>
      </c>
      <c r="AM52" s="344">
        <v>566559</v>
      </c>
      <c r="AN52" s="345">
        <v>40675</v>
      </c>
      <c r="AO52" s="346">
        <v>48.8</v>
      </c>
      <c r="AP52" s="347">
        <v>46787</v>
      </c>
      <c r="AQ52" s="348">
        <v>-4.9000000000000004</v>
      </c>
      <c r="AR52" s="349">
        <v>53.7</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553</v>
      </c>
      <c r="AL53" s="328"/>
      <c r="AM53" s="336">
        <v>1018407</v>
      </c>
      <c r="AN53" s="337">
        <v>74630</v>
      </c>
      <c r="AO53" s="338">
        <v>2.2000000000000002</v>
      </c>
      <c r="AP53" s="339">
        <v>108252</v>
      </c>
      <c r="AQ53" s="340">
        <v>30.4</v>
      </c>
      <c r="AR53" s="341">
        <v>-28.2</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552</v>
      </c>
      <c r="AM54" s="344">
        <v>563023</v>
      </c>
      <c r="AN54" s="345">
        <v>41259</v>
      </c>
      <c r="AO54" s="346">
        <v>1.4</v>
      </c>
      <c r="AP54" s="347">
        <v>50321</v>
      </c>
      <c r="AQ54" s="348">
        <v>7.6</v>
      </c>
      <c r="AR54" s="349">
        <v>-6.2</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554</v>
      </c>
      <c r="AL55" s="328"/>
      <c r="AM55" s="336">
        <v>706850</v>
      </c>
      <c r="AN55" s="337">
        <v>53179</v>
      </c>
      <c r="AO55" s="338">
        <v>-28.7</v>
      </c>
      <c r="AP55" s="339">
        <v>93492</v>
      </c>
      <c r="AQ55" s="340">
        <v>-13.6</v>
      </c>
      <c r="AR55" s="341">
        <v>-15.1</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552</v>
      </c>
      <c r="AM56" s="344">
        <v>399979</v>
      </c>
      <c r="AN56" s="345">
        <v>30092</v>
      </c>
      <c r="AO56" s="346">
        <v>-27.1</v>
      </c>
      <c r="AP56" s="347">
        <v>53316</v>
      </c>
      <c r="AQ56" s="348">
        <v>6</v>
      </c>
      <c r="AR56" s="349">
        <v>-33.1</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555</v>
      </c>
      <c r="AL57" s="328"/>
      <c r="AM57" s="336">
        <v>1466341</v>
      </c>
      <c r="AN57" s="337">
        <v>113635</v>
      </c>
      <c r="AO57" s="338">
        <v>113.7</v>
      </c>
      <c r="AP57" s="339">
        <v>94796</v>
      </c>
      <c r="AQ57" s="340">
        <v>1.4</v>
      </c>
      <c r="AR57" s="341">
        <v>112.3</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552</v>
      </c>
      <c r="AM58" s="344">
        <v>562987</v>
      </c>
      <c r="AN58" s="345">
        <v>43629</v>
      </c>
      <c r="AO58" s="346">
        <v>45</v>
      </c>
      <c r="AP58" s="347">
        <v>55781</v>
      </c>
      <c r="AQ58" s="348">
        <v>4.5999999999999996</v>
      </c>
      <c r="AR58" s="349">
        <v>40.4</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556</v>
      </c>
      <c r="AL59" s="328"/>
      <c r="AM59" s="336">
        <v>1388402</v>
      </c>
      <c r="AN59" s="337">
        <v>110771</v>
      </c>
      <c r="AO59" s="338">
        <v>-2.5</v>
      </c>
      <c r="AP59" s="339">
        <v>85942</v>
      </c>
      <c r="AQ59" s="340">
        <v>-9.3000000000000007</v>
      </c>
      <c r="AR59" s="341">
        <v>6.8</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552</v>
      </c>
      <c r="AM60" s="344">
        <v>411303</v>
      </c>
      <c r="AN60" s="345">
        <v>32815</v>
      </c>
      <c r="AO60" s="346">
        <v>-24.8</v>
      </c>
      <c r="AP60" s="347">
        <v>48630</v>
      </c>
      <c r="AQ60" s="348">
        <v>-12.8</v>
      </c>
      <c r="AR60" s="349">
        <v>-12</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557</v>
      </c>
      <c r="AL61" s="350"/>
      <c r="AM61" s="351">
        <v>1119331</v>
      </c>
      <c r="AN61" s="352">
        <v>85041</v>
      </c>
      <c r="AO61" s="353">
        <v>30.9</v>
      </c>
      <c r="AP61" s="354">
        <v>93095</v>
      </c>
      <c r="AQ61" s="355">
        <v>2.8</v>
      </c>
      <c r="AR61" s="341">
        <v>28.1</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552</v>
      </c>
      <c r="AM62" s="344">
        <v>500770</v>
      </c>
      <c r="AN62" s="345">
        <v>37694</v>
      </c>
      <c r="AO62" s="346">
        <v>8.6999999999999993</v>
      </c>
      <c r="AP62" s="347">
        <v>50967</v>
      </c>
      <c r="AQ62" s="348">
        <v>0.1</v>
      </c>
      <c r="AR62" s="349">
        <v>8.6</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8KHZOHddVYmBtAjFF34L0sabPOcnaZnWL/drDjXEA6c48iSCjE6mXiXDPLs1nfA7d/d6DEWBoxDsQx5SDxNi/g==" saltValue="+1G2LKC7qhNlP2nbRkOLu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559</v>
      </c>
    </row>
    <row r="120" spans="125:125" ht="13.5" hidden="1" customHeight="1"/>
    <row r="121" spans="125:125" ht="13.5" hidden="1" customHeight="1">
      <c r="DU121" s="262"/>
    </row>
  </sheetData>
  <sheetProtection algorithmName="SHA-512" hashValue="B5cRjof6ngEzhIAgQn0OYXkx7k8G7F8l6oWyhEQ0LAyxdJXRk1rt3ha24jtmnBq4mZT9plRkXcIQs9wm9N8AZQ==" saltValue="kufI/hJ2cjU5Sxb6Dblr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560</v>
      </c>
    </row>
  </sheetData>
  <sheetProtection algorithmName="SHA-512" hashValue="IbfZvKBGHE27JKt4Il/N2FvKw7ByFZ/zdXsQyrhEGJLL/YmN1HkRavGaD/as0go5drcy/TymXDO5ofTl+/gZbw==" saltValue="ArgN9KvIjFQ/YkbgDhZ2J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09" t="s">
        <v>3</v>
      </c>
      <c r="D47" s="1209"/>
      <c r="E47" s="1210"/>
      <c r="F47" s="11">
        <v>24.54</v>
      </c>
      <c r="G47" s="12">
        <v>23.04</v>
      </c>
      <c r="H47" s="12">
        <v>27.15</v>
      </c>
      <c r="I47" s="12">
        <v>38.61</v>
      </c>
      <c r="J47" s="13">
        <v>32.61</v>
      </c>
    </row>
    <row r="48" spans="2:10" ht="57.75" customHeight="1">
      <c r="B48" s="14"/>
      <c r="C48" s="1211" t="s">
        <v>4</v>
      </c>
      <c r="D48" s="1211"/>
      <c r="E48" s="1212"/>
      <c r="F48" s="15">
        <v>6.94</v>
      </c>
      <c r="G48" s="16">
        <v>6.29</v>
      </c>
      <c r="H48" s="16">
        <v>57.57</v>
      </c>
      <c r="I48" s="16">
        <v>3.4</v>
      </c>
      <c r="J48" s="17">
        <v>5.01</v>
      </c>
    </row>
    <row r="49" spans="2:10" ht="57.75" customHeight="1" thickBot="1">
      <c r="B49" s="18"/>
      <c r="C49" s="1213" t="s">
        <v>5</v>
      </c>
      <c r="D49" s="1213"/>
      <c r="E49" s="1214"/>
      <c r="F49" s="19" t="s">
        <v>566</v>
      </c>
      <c r="G49" s="20" t="s">
        <v>567</v>
      </c>
      <c r="H49" s="20">
        <v>51.16</v>
      </c>
      <c r="I49" s="20" t="s">
        <v>568</v>
      </c>
      <c r="J49" s="21" t="s">
        <v>569</v>
      </c>
    </row>
    <row r="50" spans="2:10"/>
  </sheetData>
  <sheetProtection algorithmName="SHA-512" hashValue="pneqb1ptQd40DJ6j5uF3CGzTW1vDBX5bvYzyfaT1MOKr6JFXkFqRGnIFToPZtbV4yygFEutFoPXeF49qGvQHSg==" saltValue="Oy6yu4EB1Dv3t9aEX6GP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2023-02-20T03:51:55Z</dcterms:created>
  <dcterms:modified xsi:type="dcterms:W3CDTF">2023-10-12T08:23:10Z</dcterms:modified>
  <cp:category/>
</cp:coreProperties>
</file>