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76F6EF05-ADA1-449D-B57A-42A91AD9D8FF}" xr6:coauthVersionLast="47" xr6:coauthVersionMax="47" xr10:uidLastSave="{00000000-0000-0000-0000-000000000000}"/>
  <bookViews>
    <workbookView xWindow="-28920" yWindow="13605" windowWidth="29040" windowHeight="15720" tabRatio="792" xr2:uid="{00000000-000D-0000-FFFF-FFFF00000000}"/>
  </bookViews>
  <sheets>
    <sheet name="総括表" sheetId="10" r:id="rId1"/>
    <sheet name="普通会計の状況" sheetId="11" r:id="rId2"/>
    <sheet name="各会計、関係団体の財政状況及び健全化判断比率" sheetId="18"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19" r:id="rId10"/>
    <sheet name="実質公債費比率（分子）の構造" sheetId="20" r:id="rId11"/>
    <sheet name="将来負担比率（分子）の構造" sheetId="21" r:id="rId12"/>
    <sheet name="基金残高に係る経年分析" sheetId="8" r:id="rId13"/>
    <sheet name="公会計指標分析・財政指標組合せ分析表" sheetId="22" r:id="rId14"/>
    <sheet name="施設類型別ストック情報分析表①" sheetId="23" r:id="rId15"/>
    <sheet name="施設類型別ストック情報分析表②" sheetId="24"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C37" i="10"/>
  <c r="CO36" i="10"/>
  <c r="BW36" i="10"/>
  <c r="BE36" i="10"/>
  <c r="AM36" i="10"/>
  <c r="CO35" i="10"/>
  <c r="BW35" i="10"/>
  <c r="CO34" i="10"/>
  <c r="BW34" i="10"/>
  <c r="C34" i="10"/>
  <c r="C35" i="10" s="1"/>
  <c r="U34" i="10" l="1"/>
  <c r="U35" i="10" s="1"/>
  <c r="U36" i="10" s="1"/>
  <c r="U37" i="10" s="1"/>
  <c r="C36"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BE34" i="10" l="1"/>
  <c r="BE35" i="10" s="1"/>
</calcChain>
</file>

<file path=xl/sharedStrings.xml><?xml version="1.0" encoding="utf-8"?>
<sst xmlns="http://schemas.openxmlformats.org/spreadsheetml/2006/main" count="1113" uniqueCount="576">
  <si>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</si>
  <si>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</si>
  <si>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</si>
  <si>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</si>
  <si>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</si>
  <si>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</si>
  <si>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</si>
  <si>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</si>
  <si>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</si>
  <si>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</si>
  <si>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</si>
  <si>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</si>
  <si>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</si>
  <si>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</si>
  <si>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</si>
  <si>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</si>
  <si>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</si>
  <si>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</si>
  <si>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</si>
  <si>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</si>
  <si>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</si>
  <si>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</si>
  <si>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</si>
  <si>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</si>
  <si>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</si>
  <si>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</si>
  <si>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</si>
  <si>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</si>
  <si>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</si>
  <si>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</si>
  <si>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</si>
  <si>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</si>
  <si>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</si>
  <si>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</si>
  <si>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</si>
  <si>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</si>
  <si>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</si>
  <si>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</si>
  <si>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</si>
  <si>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</si>
  <si>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</si>
  <si>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</si>
  <si>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</si>
  <si>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</si>
  <si>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</si>
  <si>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</si>
  <si>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</si>
  <si>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</si>
  <si>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</si>
  <si>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</si>
  <si>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</si>
  <si>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</si>
  <si>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</si>
  <si>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</si>
  <si>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</si>
  <si>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</si>
  <si>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</si>
  <si>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</si>
  <si>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</si>
  <si>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</si>
  <si>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</si>
  <si>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</si>
  <si>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</si>
  <si>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</si>
  <si>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</si>
  <si>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</si>
  <si>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</si>
  <si>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</si>
  <si>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</si>
  <si>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</si>
  <si>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</si>
  <si>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</si>
  <si>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</si>
  <si>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</si>
  <si>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</si>
  <si>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</si>
  <si>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</si>
  <si>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</si>
  <si>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</si>
  <si>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</si>
  <si>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</si>
  <si>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</si>
  <si>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</si>
  <si>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</si>
  <si>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</si>
  <si>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</si>
  <si>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</si>
  <si>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</si>
  <si>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</si>
  <si>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</si>
  <si>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</si>
  <si>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</si>
  <si>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</si>
  <si>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</si>
  <si>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亘理町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</si>
  <si>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</si>
  <si>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</si>
  <si>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</si>
  <si>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</si>
  <si>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</si>
  <si>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</si>
  <si>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</si>
  <si>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</si>
  <si>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</si>
  <si>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</si>
  <si>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</si>
  <si>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</si>
  <si>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</si>
  <si>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</si>
  <si>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</si>
  <si>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</si>
  <si>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</si>
  <si>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</si>
  <si>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</si>
  <si>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</si>
  <si>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</si>
  <si>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</si>
  <si>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</si>
  <si>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</si>
  <si>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</si>
  <si>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</si>
  <si>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</si>
  <si>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</si>
  <si>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</si>
  <si>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</si>
  <si>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</si>
  <si>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</si>
  <si>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</si>
  <si>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</si>
  <si>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</si>
  <si>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</si>
  <si>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</si>
  <si>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</si>
  <si>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</si>
  <si>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</si>
  <si>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</si>
  <si>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</si>
  <si>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</si>
  <si>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</si>
  <si>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</si>
  <si>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</si>
  <si>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-0.8</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</si>
  <si>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</si>
  <si>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</si>
  <si>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</si>
  <si>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</si>
  <si>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</si>
  <si>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</si>
  <si>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</si>
  <si>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</si>
  <si>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</si>
  <si>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</si>
  <si>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</si>
  <si>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</si>
  <si>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</si>
  <si>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</si>
  <si>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</si>
  <si>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</si>
  <si>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</si>
  <si>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</si>
  <si>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</si>
  <si>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</si>
  <si>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</si>
  <si>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</si>
  <si>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</si>
  <si>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</si>
  <si>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</si>
  <si>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</si>
  <si>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</si>
  <si>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</si>
  <si>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</si>
  <si>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</si>
  <si>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</si>
  <si>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</si>
  <si>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</si>
  <si>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</si>
  <si>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</si>
  <si>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</si>
  <si>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</si>
  <si>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</si>
  <si>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</si>
  <si>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</si>
  <si>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</si>
  <si>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</si>
  <si>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</si>
  <si>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</si>
  <si>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</si>
  <si>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</si>
  <si>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</si>
  <si>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</si>
  <si>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</si>
  <si>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</si>
  <si>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</si>
  <si>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</si>
  <si>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</si>
  <si>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</si>
  <si>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</si>
  <si>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</si>
  <si>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</si>
  <si>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</si>
  <si>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</si>
  <si>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</si>
  <si>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</si>
  <si>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宮城県亘理町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</si>
  <si>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</si>
  <si>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</si>
  <si>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</si>
  <si>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</si>
  <si>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</si>
  <si>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</si>
  <si>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</si>
  <si>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</si>
  <si>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</si>
  <si>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</si>
  <si>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</si>
  <si>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</si>
  <si>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</si>
  <si>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</si>
  <si>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</si>
  <si>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</si>
  <si>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</si>
  <si>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</si>
  <si>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</si>
  <si>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</si>
  <si>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</si>
  <si>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</si>
  <si>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</si>
  <si>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</si>
  <si>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</si>
  <si>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</si>
  <si>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</si>
  <si>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</si>
  <si>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</si>
  <si>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</si>
  <si>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</si>
  <si>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</si>
  <si>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</si>
  <si>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</si>
  <si>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</si>
  <si>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</si>
  <si>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</si>
  <si>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</si>
  <si>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</si>
  <si>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</si>
  <si>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</si>
  <si>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</si>
  <si>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</si>
  <si>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</si>
  <si>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</si>
  <si>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</si>
  <si>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</si>
  <si>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</si>
  <si>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</si>
  <si>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</si>
  <si>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</si>
  <si>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</si>
  <si>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</si>
  <si>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</si>
  <si>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</si>
  <si>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</si>
  <si>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</si>
  <si>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</si>
  <si>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</si>
  <si>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</si>
  <si>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</si>
  <si>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</si>
  <si>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</si>
  <si>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</si>
  <si>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</si>
  <si>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</si>
  <si>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</si>
  <si>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</si>
  <si>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</si>
  <si>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</si>
  <si>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</si>
  <si>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</si>
  <si>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</si>
  <si>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</si>
  <si>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</si>
  <si>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</si>
  <si>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</si>
  <si>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</si>
  <si>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</si>
  <si>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</si>
  <si>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</si>
  <si>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</si>
  <si>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</si>
  <si>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</si>
  <si>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</si>
  <si>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</si>
  <si>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</si>
  <si>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</si>
  <si>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</si>
  <si>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</si>
  <si>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</si>
  <si>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</si>
  <si>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</si>
  <si>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</si>
  <si>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</si>
  <si>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</si>
  <si>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</si>
  <si>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</si>
  <si>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</si>
  <si>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</si>
  <si>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</si>
  <si>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</si>
  <si>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</si>
  <si>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</si>
  <si>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</si>
  <si>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</si>
  <si>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</si>
  <si>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</si>
  <si>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</si>
  <si>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</si>
  <si>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</si>
  <si>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</si>
  <si>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</si>
  <si>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</si>
  <si>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</si>
  <si>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</si>
  <si>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</si>
  <si>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</si>
  <si>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</si>
  <si>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宅地造成</t>
    <phoneticPr fontId="5"/>
  </si>
  <si>
    <t>加入世帯数(世帯)</t>
  </si>
  <si>
    <t>　繰出金</t>
    <phoneticPr fontId="5"/>
  </si>
  <si>
    <t>　うち減収補塡債(特例分)</t>
    <rPh sb="4" eb="5">
      <t>シュウ</t>
    </rPh>
    <rPh sb="9" eb="10">
      <t>トク</t>
    </rPh>
    <rPh sb="10" eb="11">
      <t>レイ</t>
    </rPh>
    <rPh sb="11" eb="12">
      <t>ブン</t>
    </rPh>
    <phoneticPr fontId="16"/>
  </si>
  <si>
    <t>観光施設</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</si>
  <si>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</si>
  <si>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</si>
  <si>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</si>
  <si>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</si>
  <si>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</si>
  <si>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</si>
  <si>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</si>
  <si>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</si>
  <si>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</si>
  <si>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</si>
  <si>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</si>
  <si>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</si>
  <si>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</si>
  <si>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</si>
  <si>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</si>
  <si>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</si>
  <si>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</si>
  <si>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</si>
  <si>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</si>
  <si>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</si>
  <si>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</si>
  <si>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</si>
  <si>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</si>
  <si>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</si>
  <si>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</si>
  <si>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</si>
  <si>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宮城県亘理町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</si>
  <si>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</si>
  <si>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</si>
  <si>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</si>
  <si>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</si>
  <si>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</si>
  <si>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</si>
  <si>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</si>
  <si>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</si>
  <si>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</si>
  <si>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</si>
  <si>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</si>
  <si>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</si>
  <si>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</si>
  <si>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</si>
  <si>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</si>
  <si>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</si>
  <si>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</si>
  <si>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</si>
  <si>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</si>
  <si>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</si>
  <si>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亘理町土地取得特別会計</t>
    <phoneticPr fontId="5"/>
  </si>
  <si>
    <t>亘理町奨学資金貸付特別会計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</si>
  <si>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</si>
  <si>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</si>
  <si>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</si>
  <si>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</si>
  <si>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</si>
  <si>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</si>
  <si>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</si>
  <si>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</si>
  <si>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</si>
  <si>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</si>
  <si>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</si>
  <si>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</si>
  <si>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</si>
  <si>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亘理町国民健康保険特別会計</t>
    <phoneticPr fontId="5"/>
  </si>
  <si>
    <t>亘理町介護保険特別会計</t>
    <phoneticPr fontId="5"/>
  </si>
  <si>
    <t>亘理町介護認定審査会特別会計</t>
    <phoneticPr fontId="5"/>
  </si>
  <si>
    <t>亘理町後期高齢者医療特別会計</t>
    <phoneticPr fontId="5"/>
  </si>
  <si>
    <t>亘理町水道事業会計</t>
    <phoneticPr fontId="5"/>
  </si>
  <si>
    <t>法適用企業</t>
    <phoneticPr fontId="5"/>
  </si>
  <si>
    <t>亘理町公共下水道事業会計</t>
    <phoneticPr fontId="5"/>
  </si>
  <si>
    <t>わたり温泉鳥の海特別会計</t>
    <phoneticPr fontId="5"/>
  </si>
  <si>
    <t>法非適用企業</t>
    <phoneticPr fontId="5"/>
  </si>
  <si>
    <t>亘理町工業用地等造成事業特別会計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</si>
  <si>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</si>
  <si>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</si>
  <si>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</si>
  <si>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</si>
  <si>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</si>
  <si>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</si>
  <si>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</si>
  <si>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</si>
  <si>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</si>
  <si>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</si>
  <si>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</si>
  <si>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</si>
  <si>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</si>
  <si>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</si>
  <si>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</si>
  <si>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</si>
  <si>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</si>
  <si>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</si>
  <si>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</si>
  <si>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</si>
  <si>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</si>
  <si>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</si>
  <si>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</si>
  <si>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</si>
  <si>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</si>
  <si>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</si>
  <si>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</si>
  <si>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</si>
  <si>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</si>
  <si>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</si>
  <si>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</si>
  <si>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</si>
  <si>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</si>
  <si>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</si>
  <si>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</si>
  <si>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</si>
  <si>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</si>
  <si>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</si>
  <si>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</si>
  <si>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</si>
  <si>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</si>
  <si>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</si>
  <si>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</si>
  <si>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</si>
  <si>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</si>
  <si>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</si>
  <si>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</si>
  <si>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</si>
  <si>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</si>
  <si>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</si>
  <si>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</si>
  <si>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</si>
  <si>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</si>
  <si>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</si>
  <si>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</si>
  <si>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</si>
  <si>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</si>
  <si>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</si>
  <si>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</si>
  <si>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</si>
  <si>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</si>
  <si>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</si>
  <si>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</si>
  <si>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</si>
  <si>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</si>
  <si>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</si>
  <si>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</si>
  <si>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</si>
  <si>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</si>
  <si>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</si>
  <si>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</si>
  <si>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</si>
  <si>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</si>
  <si>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</si>
  <si>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</si>
  <si>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</si>
  <si>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</si>
  <si>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</si>
  <si>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</si>
  <si>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</si>
  <si>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</si>
  <si>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</si>
  <si>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</si>
  <si>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</si>
  <si>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</si>
  <si>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</si>
  <si>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</si>
  <si>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</si>
  <si>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</si>
  <si>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</si>
  <si>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</si>
  <si>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</si>
  <si>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</si>
  <si>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</si>
  <si>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</si>
  <si>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</si>
  <si>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</si>
  <si>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</si>
  <si>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</si>
  <si>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</si>
  <si>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</si>
  <si>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</si>
  <si>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</si>
  <si>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</si>
  <si>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</si>
  <si>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</si>
  <si>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</si>
  <si>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</si>
  <si>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</si>
  <si>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</si>
  <si>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</si>
  <si>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</si>
  <si>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</si>
  <si>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</si>
  <si>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</si>
  <si>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</si>
  <si>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</si>
  <si>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</si>
  <si>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</si>
  <si>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</si>
  <si>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</si>
  <si>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</si>
  <si>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</si>
  <si>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</si>
  <si>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</si>
  <si>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</si>
  <si>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</si>
  <si>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</si>
  <si>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</si>
  <si>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</si>
  <si>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</si>
  <si>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</si>
  <si>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</si>
  <si>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</si>
  <si>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</si>
  <si>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0.54</t>
  </si>
  <si>
    <t>▲ 5.29</t>
  </si>
  <si>
    <t>亘理町水道事業会計</t>
  </si>
  <si>
    <t>一般会計</t>
  </si>
  <si>
    <t>亘理町公共下水道事業会計</t>
  </si>
  <si>
    <t>亘理町国民健康保険特別会計</t>
  </si>
  <si>
    <t>亘理町後期高齢者医療特別会計</t>
  </si>
  <si>
    <t>亘理町介護保険特別会計</t>
  </si>
  <si>
    <t>亘理町工業用地等造成事業特別会計</t>
  </si>
  <si>
    <t>亘理町奨学資金貸付特別会計</t>
  </si>
  <si>
    <t>その他会計（赤字）</t>
  </si>
  <si>
    <t>その他会計（黒字）</t>
  </si>
  <si>
    <t>R02</t>
    <phoneticPr fontId="5"/>
  </si>
  <si>
    <t>R03</t>
    <phoneticPr fontId="5"/>
  </si>
  <si>
    <t>R04</t>
    <phoneticPr fontId="5"/>
  </si>
  <si>
    <t>R05</t>
    <phoneticPr fontId="5"/>
  </si>
  <si>
    <t>R06</t>
    <phoneticPr fontId="5"/>
  </si>
  <si>
    <t>-</t>
    <phoneticPr fontId="2"/>
  </si>
  <si>
    <t>亘理名取共立衛生処理組合</t>
    <rPh sb="0" eb="2">
      <t>ワタリ</t>
    </rPh>
    <rPh sb="2" eb="4">
      <t>ナトリ</t>
    </rPh>
    <rPh sb="4" eb="6">
      <t>キョウリツ</t>
    </rPh>
    <rPh sb="6" eb="8">
      <t>エイセイ</t>
    </rPh>
    <rPh sb="8" eb="10">
      <t>ショリ</t>
    </rPh>
    <rPh sb="10" eb="12">
      <t>クミアイ</t>
    </rPh>
    <phoneticPr fontId="2"/>
  </si>
  <si>
    <t>宮城県市町村職員退職手当組合</t>
    <rPh sb="0" eb="3">
      <t>ミヤギケン</t>
    </rPh>
    <rPh sb="3" eb="6">
      <t>シチョウソン</t>
    </rPh>
    <rPh sb="6" eb="8">
      <t>ショクイン</t>
    </rPh>
    <rPh sb="8" eb="10">
      <t>タイショク</t>
    </rPh>
    <rPh sb="10" eb="12">
      <t>テアテ</t>
    </rPh>
    <rPh sb="12" eb="14">
      <t>クミアイ</t>
    </rPh>
    <phoneticPr fontId="2"/>
  </si>
  <si>
    <t>宮城県市町村非常勤消防団員補償報償組合</t>
    <rPh sb="0" eb="3">
      <t>ミヤギケン</t>
    </rPh>
    <rPh sb="3" eb="6">
      <t>シチョウソン</t>
    </rPh>
    <rPh sb="6" eb="9">
      <t>ヒジョウキン</t>
    </rPh>
    <rPh sb="9" eb="12">
      <t>ショウボウダン</t>
    </rPh>
    <rPh sb="12" eb="13">
      <t>イン</t>
    </rPh>
    <rPh sb="13" eb="15">
      <t>ホショウ</t>
    </rPh>
    <rPh sb="15" eb="17">
      <t>ホウショウ</t>
    </rPh>
    <rPh sb="17" eb="19">
      <t>クミアイ</t>
    </rPh>
    <phoneticPr fontId="2"/>
  </si>
  <si>
    <t>亘理地区行政事務組合</t>
    <rPh sb="0" eb="2">
      <t>ワタリ</t>
    </rPh>
    <rPh sb="2" eb="4">
      <t>チク</t>
    </rPh>
    <rPh sb="4" eb="6">
      <t>ギョウセイ</t>
    </rPh>
    <rPh sb="6" eb="8">
      <t>ジム</t>
    </rPh>
    <rPh sb="8" eb="10">
      <t>クミアイ</t>
    </rPh>
    <phoneticPr fontId="2"/>
  </si>
  <si>
    <t>宮城県市町村自治振興センター</t>
    <rPh sb="0" eb="3">
      <t>ミヤギケン</t>
    </rPh>
    <rPh sb="3" eb="6">
      <t>シチョウソン</t>
    </rPh>
    <rPh sb="6" eb="8">
      <t>ジチ</t>
    </rPh>
    <rPh sb="8" eb="10">
      <t>シンコウ</t>
    </rPh>
    <phoneticPr fontId="2"/>
  </si>
  <si>
    <t>宮城県後期高齢者医療広域連合</t>
    <rPh sb="0" eb="3">
      <t>ミヤギケン</t>
    </rPh>
    <rPh sb="3" eb="5">
      <t>コウキ</t>
    </rPh>
    <rPh sb="5" eb="8">
      <t>コウレイシャ</t>
    </rPh>
    <rPh sb="8" eb="10">
      <t>イリョウ</t>
    </rPh>
    <rPh sb="10" eb="12">
      <t>コウイキ</t>
    </rPh>
    <rPh sb="12" eb="14">
      <t>レンゴウ</t>
    </rPh>
    <phoneticPr fontId="2"/>
  </si>
  <si>
    <t>宮城県後期高齢者医療事業会計</t>
    <rPh sb="0" eb="3">
      <t>ミヤギケン</t>
    </rPh>
    <rPh sb="3" eb="5">
      <t>コウキ</t>
    </rPh>
    <rPh sb="5" eb="8">
      <t>コウレイシャ</t>
    </rPh>
    <rPh sb="8" eb="10">
      <t>イリョウ</t>
    </rPh>
    <rPh sb="10" eb="12">
      <t>ジギョウ</t>
    </rPh>
    <rPh sb="12" eb="14">
      <t>カイケイ</t>
    </rPh>
    <phoneticPr fontId="2"/>
  </si>
  <si>
    <t>町営住宅管理運営基金</t>
    <rPh sb="0" eb="2">
      <t>チョウエイ</t>
    </rPh>
    <rPh sb="2" eb="4">
      <t>ジュウタク</t>
    </rPh>
    <rPh sb="4" eb="6">
      <t>カンリ</t>
    </rPh>
    <rPh sb="6" eb="8">
      <t>ウンエイ</t>
    </rPh>
    <rPh sb="8" eb="10">
      <t>キキン</t>
    </rPh>
    <phoneticPr fontId="5"/>
  </si>
  <si>
    <t>公共施設整備基金</t>
    <rPh sb="0" eb="2">
      <t>コウキョウ</t>
    </rPh>
    <rPh sb="2" eb="4">
      <t>シセツ</t>
    </rPh>
    <rPh sb="4" eb="6">
      <t>セイビ</t>
    </rPh>
    <rPh sb="6" eb="8">
      <t>キキン</t>
    </rPh>
    <phoneticPr fontId="2"/>
  </si>
  <si>
    <t>奨学教育基金</t>
    <rPh sb="0" eb="2">
      <t>ショウガク</t>
    </rPh>
    <rPh sb="2" eb="4">
      <t>キョウイク</t>
    </rPh>
    <rPh sb="4" eb="6">
      <t>キキン</t>
    </rPh>
    <phoneticPr fontId="2"/>
  </si>
  <si>
    <t>長寿社会対策基金</t>
    <rPh sb="0" eb="2">
      <t>チョウジュ</t>
    </rPh>
    <rPh sb="2" eb="4">
      <t>シャカイ</t>
    </rPh>
    <rPh sb="4" eb="6">
      <t>タイサク</t>
    </rPh>
    <rPh sb="6" eb="8">
      <t>キキン</t>
    </rPh>
    <phoneticPr fontId="2"/>
  </si>
  <si>
    <t>農業振興基金</t>
    <rPh sb="0" eb="2">
      <t>ノウギョウ</t>
    </rPh>
    <rPh sb="2" eb="4">
      <t>シンコウ</t>
    </rPh>
    <rPh sb="4" eb="6">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</si>
  <si>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</si>
  <si>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</si>
  <si>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平成24年度以降、地方債現在高をはじめとする将来負担額が基金等の充当可能財源を下回っており、将来負担比率は算出されていない。</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</si>
  <si>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</si>
  <si>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</si>
  <si>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</si>
  <si>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</si>
  <si>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</si>
  <si>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</si>
  <si>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平成24年度以降は、地方債現在高をはじめとする将来負担額が基金等の充当可能財源を下回っており、将来負担比率は算出されていない。しかしながら、将来負担額である一般会計等に係る地方債現在高は、役場新庁舎・保健福祉センター建設等の大規模事業実施等が要因となり、令和6年度においては77億3585万円となっている。今後は据置期間が終了した大規模事業の地方債償還も始まるため、元利償還金は年間約8億円台を推移し、今後両比率が上昇していくことが予想される。学校給食センター整備事業や亘理インター産業団地整備事業といった新たな大規模事業が実施されるほか、老朽化した既存施設の大規模改修や建替えなどにより多額の一般財源を要する。そのため、これまで以上に公債費の適正化に取り組んでいく必要があ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</si>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</sst>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4" fillId="6" borderId="75" xfId="12" applyFont="1" applyFill="1" applyBorder="1" applyAlignment="1">
      <alignment horizontal="center" vertical="center"/>
    </xf>
    <xf numFmtId="0" fontId="34" fillId="6" borderId="75" xfId="12" applyFont="1" applyFill="1" applyBorder="1">
      <alignment vertical="center"/>
    </xf>
    <xf numFmtId="0" fontId="34" fillId="6" borderId="0" xfId="12" applyFont="1" applyFill="1">
      <alignment vertical="center"/>
    </xf>
    <xf numFmtId="0" fontId="34" fillId="6" borderId="11" xfId="12" applyFont="1" applyFill="1" applyBorder="1">
      <alignment vertical="center"/>
    </xf>
    <xf numFmtId="0" fontId="34" fillId="6" borderId="12" xfId="12"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1610BC0-6884-4859-87D2-84CB4E73231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C1DC-4D46-9B92-2996C08EBEA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75516</c:v>
                </c:pt>
                <c:pt idx="1">
                  <c:v>19560</c:v>
                </c:pt>
                <c:pt idx="2">
                  <c:v>34320</c:v>
                </c:pt>
                <c:pt idx="3">
                  <c:v>27254</c:v>
                </c:pt>
                <c:pt idx="4">
                  <c:v>24221</c:v>
                </c:pt>
              </c:numCache>
            </c:numRef>
          </c:val>
          <c:smooth val="0"/>
          <c:extLst>
            <c:ext xmlns:c16="http://schemas.microsoft.com/office/drawing/2014/chart" uri="{C3380CC4-5D6E-409C-BE32-E72D297353CC}">
              <c16:uniqueId val="{00000001-C1DC-4D46-9B92-2996C08EBEA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6.23</c:v>
                </c:pt>
                <c:pt idx="1">
                  <c:v>3.78</c:v>
                </c:pt>
                <c:pt idx="2">
                  <c:v>8.98</c:v>
                </c:pt>
                <c:pt idx="3">
                  <c:v>5.24</c:v>
                </c:pt>
                <c:pt idx="4">
                  <c:v>3.6</c:v>
                </c:pt>
              </c:numCache>
            </c:numRef>
          </c:val>
          <c:extLst>
            <c:ext xmlns:c16="http://schemas.microsoft.com/office/drawing/2014/chart" uri="{C3380CC4-5D6E-409C-BE32-E72D297353CC}">
              <c16:uniqueId val="{00000000-6441-438B-AA69-21B64E6110B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21.78</c:v>
                </c:pt>
                <c:pt idx="1">
                  <c:v>29.44</c:v>
                </c:pt>
                <c:pt idx="2">
                  <c:v>39.25</c:v>
                </c:pt>
                <c:pt idx="3">
                  <c:v>42.76</c:v>
                </c:pt>
                <c:pt idx="4">
                  <c:v>42.78</c:v>
                </c:pt>
              </c:numCache>
            </c:numRef>
          </c:val>
          <c:extLst>
            <c:ext xmlns:c16="http://schemas.microsoft.com/office/drawing/2014/chart" uri="{C3380CC4-5D6E-409C-BE32-E72D297353CC}">
              <c16:uniqueId val="{00000001-6441-438B-AA69-21B64E6110B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-0.54</c:v>
                </c:pt>
                <c:pt idx="1">
                  <c:v>0.81</c:v>
                </c:pt>
                <c:pt idx="2">
                  <c:v>10.84</c:v>
                </c:pt>
                <c:pt idx="3">
                  <c:v>9.6</c:v>
                </c:pt>
                <c:pt idx="4">
                  <c:v>-5.29</c:v>
                </c:pt>
              </c:numCache>
            </c:numRef>
          </c:val>
          <c:smooth val="0"/>
          <c:extLst>
            <c:ext xmlns:c16="http://schemas.microsoft.com/office/drawing/2014/chart" uri="{C3380CC4-5D6E-409C-BE32-E72D297353CC}">
              <c16:uniqueId val="{00000002-6441-438B-AA69-21B64E6110B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0</c:v>
                </c:pt>
                <c:pt idx="4">
                  <c:v>#N/A</c:v>
                </c:pt>
                <c:pt idx="5">
                  <c:v>0.01</c:v>
                </c:pt>
                <c:pt idx="6">
                  <c:v>#N/A</c:v>
                </c:pt>
                <c:pt idx="7">
                  <c:v>0.31</c:v>
                </c:pt>
                <c:pt idx="8">
                  <c:v>#N/A</c:v>
                </c:pt>
                <c:pt idx="9">
                  <c:v>0</c:v>
                </c:pt>
              </c:numCache>
            </c:numRef>
          </c:val>
          <c:extLst>
            <c:ext xmlns:c16="http://schemas.microsoft.com/office/drawing/2014/chart" uri="{C3380CC4-5D6E-409C-BE32-E72D297353CC}">
              <c16:uniqueId val="{00000000-6E98-407B-AC3C-20BD50426B44}"/>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E98-407B-AC3C-20BD50426B44}"/>
            </c:ext>
          </c:extLst>
        </c:ser>
        <c:ser>
          <c:idx val="2"/>
          <c:order val="2"/>
          <c:tx>
            <c:strRef>
              <c:f>[1]データシート!$A$29</c:f>
              <c:strCache>
                <c:ptCount val="1"/>
                <c:pt idx="0">
                  <c:v>亘理町奨学資金貸付特別会計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0.01</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6E98-407B-AC3C-20BD50426B44}"/>
            </c:ext>
          </c:extLst>
        </c:ser>
        <c:ser>
          <c:idx val="3"/>
          <c:order val="3"/>
          <c:tx>
            <c:strRef>
              <c:f>[1]データシート!$A$30</c:f>
              <c:strCache>
                <c:ptCount val="1"/>
                <c:pt idx="0">
                  <c:v>亘理町工業用地等造成事業特別会計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22.07</c:v>
                </c:pt>
                <c:pt idx="2">
                  <c:v>#N/A</c:v>
                </c:pt>
                <c:pt idx="3">
                  <c:v>20.97</c:v>
                </c:pt>
                <c:pt idx="4">
                  <c:v>#N/A</c:v>
                </c:pt>
                <c:pt idx="5">
                  <c:v>0.01</c:v>
                </c:pt>
                <c:pt idx="6">
                  <c:v>#N/A</c:v>
                </c:pt>
                <c:pt idx="7">
                  <c:v>0</c:v>
                </c:pt>
                <c:pt idx="8">
                  <c:v>#N/A</c:v>
                </c:pt>
                <c:pt idx="9">
                  <c:v>0</c:v>
                </c:pt>
              </c:numCache>
            </c:numRef>
          </c:val>
          <c:extLst>
            <c:ext xmlns:c16="http://schemas.microsoft.com/office/drawing/2014/chart" uri="{C3380CC4-5D6E-409C-BE32-E72D297353CC}">
              <c16:uniqueId val="{00000003-6E98-407B-AC3C-20BD50426B44}"/>
            </c:ext>
          </c:extLst>
        </c:ser>
        <c:ser>
          <c:idx val="4"/>
          <c:order val="4"/>
          <c:tx>
            <c:strRef>
              <c:f>[1]データシート!$A$31</c:f>
              <c:strCache>
                <c:ptCount val="1"/>
                <c:pt idx="0">
                  <c:v>亘理町介護保険特別会計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0.05</c:v>
                </c:pt>
                <c:pt idx="2">
                  <c:v>#N/A</c:v>
                </c:pt>
                <c:pt idx="3">
                  <c:v>0.15</c:v>
                </c:pt>
                <c:pt idx="4">
                  <c:v>#N/A</c:v>
                </c:pt>
                <c:pt idx="5">
                  <c:v>0.46</c:v>
                </c:pt>
                <c:pt idx="6">
                  <c:v>#N/A</c:v>
                </c:pt>
                <c:pt idx="7">
                  <c:v>0.1</c:v>
                </c:pt>
                <c:pt idx="8">
                  <c:v>#N/A</c:v>
                </c:pt>
                <c:pt idx="9">
                  <c:v>0.03</c:v>
                </c:pt>
              </c:numCache>
            </c:numRef>
          </c:val>
          <c:extLst>
            <c:ext xmlns:c16="http://schemas.microsoft.com/office/drawing/2014/chart" uri="{C3380CC4-5D6E-409C-BE32-E72D297353CC}">
              <c16:uniqueId val="{00000004-6E98-407B-AC3C-20BD50426B44}"/>
            </c:ext>
          </c:extLst>
        </c:ser>
        <c:ser>
          <c:idx val="5"/>
          <c:order val="5"/>
          <c:tx>
            <c:strRef>
              <c:f>[1]データシート!$A$32</c:f>
              <c:strCache>
                <c:ptCount val="1"/>
                <c:pt idx="0">
                  <c:v>亘理町後期高齢者医療特別会計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0.02</c:v>
                </c:pt>
                <c:pt idx="2">
                  <c:v>#N/A</c:v>
                </c:pt>
                <c:pt idx="3">
                  <c:v>0</c:v>
                </c:pt>
                <c:pt idx="4">
                  <c:v>#N/A</c:v>
                </c:pt>
                <c:pt idx="5">
                  <c:v>0.04</c:v>
                </c:pt>
                <c:pt idx="6">
                  <c:v>#N/A</c:v>
                </c:pt>
                <c:pt idx="7">
                  <c:v>0.04</c:v>
                </c:pt>
                <c:pt idx="8">
                  <c:v>#N/A</c:v>
                </c:pt>
                <c:pt idx="9">
                  <c:v>0.05</c:v>
                </c:pt>
              </c:numCache>
            </c:numRef>
          </c:val>
          <c:extLst>
            <c:ext xmlns:c16="http://schemas.microsoft.com/office/drawing/2014/chart" uri="{C3380CC4-5D6E-409C-BE32-E72D297353CC}">
              <c16:uniqueId val="{00000005-6E98-407B-AC3C-20BD50426B44}"/>
            </c:ext>
          </c:extLst>
        </c:ser>
        <c:ser>
          <c:idx val="6"/>
          <c:order val="6"/>
          <c:tx>
            <c:strRef>
              <c:f>[1]データシート!$A$33</c:f>
              <c:strCache>
                <c:ptCount val="1"/>
                <c:pt idx="0">
                  <c:v>亘理町国民健康保険特別会計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0.91</c:v>
                </c:pt>
                <c:pt idx="2">
                  <c:v>#N/A</c:v>
                </c:pt>
                <c:pt idx="3">
                  <c:v>0.92</c:v>
                </c:pt>
                <c:pt idx="4">
                  <c:v>#N/A</c:v>
                </c:pt>
                <c:pt idx="5">
                  <c:v>0.37</c:v>
                </c:pt>
                <c:pt idx="6">
                  <c:v>#N/A</c:v>
                </c:pt>
                <c:pt idx="7">
                  <c:v>0.56000000000000005</c:v>
                </c:pt>
                <c:pt idx="8">
                  <c:v>#N/A</c:v>
                </c:pt>
                <c:pt idx="9">
                  <c:v>0.48</c:v>
                </c:pt>
              </c:numCache>
            </c:numRef>
          </c:val>
          <c:extLst>
            <c:ext xmlns:c16="http://schemas.microsoft.com/office/drawing/2014/chart" uri="{C3380CC4-5D6E-409C-BE32-E72D297353CC}">
              <c16:uniqueId val="{00000006-6E98-407B-AC3C-20BD50426B44}"/>
            </c:ext>
          </c:extLst>
        </c:ser>
        <c:ser>
          <c:idx val="7"/>
          <c:order val="7"/>
          <c:tx>
            <c:strRef>
              <c:f>[1]データシート!$A$34</c:f>
              <c:strCache>
                <c:ptCount val="1"/>
                <c:pt idx="0">
                  <c:v>亘理町公共下水道事業会計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0.51</c:v>
                </c:pt>
                <c:pt idx="2">
                  <c:v>#N/A</c:v>
                </c:pt>
                <c:pt idx="3">
                  <c:v>1.73</c:v>
                </c:pt>
                <c:pt idx="4">
                  <c:v>#N/A</c:v>
                </c:pt>
                <c:pt idx="5">
                  <c:v>2.2799999999999998</c:v>
                </c:pt>
                <c:pt idx="6">
                  <c:v>#N/A</c:v>
                </c:pt>
                <c:pt idx="7">
                  <c:v>2.2000000000000002</c:v>
                </c:pt>
                <c:pt idx="8">
                  <c:v>#N/A</c:v>
                </c:pt>
                <c:pt idx="9">
                  <c:v>0.57999999999999996</c:v>
                </c:pt>
              </c:numCache>
            </c:numRef>
          </c:val>
          <c:extLst>
            <c:ext xmlns:c16="http://schemas.microsoft.com/office/drawing/2014/chart" uri="{C3380CC4-5D6E-409C-BE32-E72D297353CC}">
              <c16:uniqueId val="{00000007-6E98-407B-AC3C-20BD50426B44}"/>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6.22</c:v>
                </c:pt>
                <c:pt idx="2">
                  <c:v>#N/A</c:v>
                </c:pt>
                <c:pt idx="3">
                  <c:v>3.78</c:v>
                </c:pt>
                <c:pt idx="4">
                  <c:v>#N/A</c:v>
                </c:pt>
                <c:pt idx="5">
                  <c:v>8.9700000000000006</c:v>
                </c:pt>
                <c:pt idx="6">
                  <c:v>#N/A</c:v>
                </c:pt>
                <c:pt idx="7">
                  <c:v>5.23</c:v>
                </c:pt>
                <c:pt idx="8">
                  <c:v>#N/A</c:v>
                </c:pt>
                <c:pt idx="9">
                  <c:v>3.59</c:v>
                </c:pt>
              </c:numCache>
            </c:numRef>
          </c:val>
          <c:extLst>
            <c:ext xmlns:c16="http://schemas.microsoft.com/office/drawing/2014/chart" uri="{C3380CC4-5D6E-409C-BE32-E72D297353CC}">
              <c16:uniqueId val="{00000008-6E98-407B-AC3C-20BD50426B44}"/>
            </c:ext>
          </c:extLst>
        </c:ser>
        <c:ser>
          <c:idx val="9"/>
          <c:order val="9"/>
          <c:tx>
            <c:strRef>
              <c:f>[1]データシート!$A$36</c:f>
              <c:strCache>
                <c:ptCount val="1"/>
                <c:pt idx="0">
                  <c:v>亘理町水道事業会計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13.99</c:v>
                </c:pt>
                <c:pt idx="2">
                  <c:v>#N/A</c:v>
                </c:pt>
                <c:pt idx="3">
                  <c:v>12.9</c:v>
                </c:pt>
                <c:pt idx="4">
                  <c:v>#N/A</c:v>
                </c:pt>
                <c:pt idx="5">
                  <c:v>12.15</c:v>
                </c:pt>
                <c:pt idx="6">
                  <c:v>#N/A</c:v>
                </c:pt>
                <c:pt idx="7">
                  <c:v>11.8</c:v>
                </c:pt>
                <c:pt idx="8">
                  <c:v>#N/A</c:v>
                </c:pt>
                <c:pt idx="9">
                  <c:v>12.15</c:v>
                </c:pt>
              </c:numCache>
            </c:numRef>
          </c:val>
          <c:extLst>
            <c:ext xmlns:c16="http://schemas.microsoft.com/office/drawing/2014/chart" uri="{C3380CC4-5D6E-409C-BE32-E72D297353CC}">
              <c16:uniqueId val="{00000009-6E98-407B-AC3C-20BD50426B4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1119</c:v>
                </c:pt>
                <c:pt idx="5">
                  <c:v>1088</c:v>
                </c:pt>
                <c:pt idx="8">
                  <c:v>1111</c:v>
                </c:pt>
                <c:pt idx="11">
                  <c:v>1068</c:v>
                </c:pt>
                <c:pt idx="14">
                  <c:v>1033</c:v>
                </c:pt>
              </c:numCache>
            </c:numRef>
          </c:val>
          <c:extLst>
            <c:ext xmlns:c16="http://schemas.microsoft.com/office/drawing/2014/chart" uri="{C3380CC4-5D6E-409C-BE32-E72D297353CC}">
              <c16:uniqueId val="{00000000-DE01-44CD-88A8-B22EAFDD8093}"/>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E01-44CD-88A8-B22EAFDD8093}"/>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E01-44CD-88A8-B22EAFDD8093}"/>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12</c:v>
                </c:pt>
                <c:pt idx="3">
                  <c:v>49</c:v>
                </c:pt>
                <c:pt idx="6">
                  <c:v>61</c:v>
                </c:pt>
                <c:pt idx="9">
                  <c:v>63</c:v>
                </c:pt>
                <c:pt idx="12">
                  <c:v>63</c:v>
                </c:pt>
              </c:numCache>
            </c:numRef>
          </c:val>
          <c:extLst>
            <c:ext xmlns:c16="http://schemas.microsoft.com/office/drawing/2014/chart" uri="{C3380CC4-5D6E-409C-BE32-E72D297353CC}">
              <c16:uniqueId val="{00000003-DE01-44CD-88A8-B22EAFDD8093}"/>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611</c:v>
                </c:pt>
                <c:pt idx="3">
                  <c:v>514</c:v>
                </c:pt>
                <c:pt idx="6">
                  <c:v>541</c:v>
                </c:pt>
                <c:pt idx="9">
                  <c:v>482</c:v>
                </c:pt>
                <c:pt idx="12">
                  <c:v>471</c:v>
                </c:pt>
              </c:numCache>
            </c:numRef>
          </c:val>
          <c:extLst>
            <c:ext xmlns:c16="http://schemas.microsoft.com/office/drawing/2014/chart" uri="{C3380CC4-5D6E-409C-BE32-E72D297353CC}">
              <c16:uniqueId val="{00000004-DE01-44CD-88A8-B22EAFDD8093}"/>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E01-44CD-88A8-B22EAFDD8093}"/>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E01-44CD-88A8-B22EAFDD8093}"/>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863</c:v>
                </c:pt>
                <c:pt idx="3">
                  <c:v>875</c:v>
                </c:pt>
                <c:pt idx="6">
                  <c:v>896</c:v>
                </c:pt>
                <c:pt idx="9">
                  <c:v>848</c:v>
                </c:pt>
                <c:pt idx="12">
                  <c:v>842</c:v>
                </c:pt>
              </c:numCache>
            </c:numRef>
          </c:val>
          <c:extLst>
            <c:ext xmlns:c16="http://schemas.microsoft.com/office/drawing/2014/chart" uri="{C3380CC4-5D6E-409C-BE32-E72D297353CC}">
              <c16:uniqueId val="{00000007-DE01-44CD-88A8-B22EAFDD809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367</c:v>
                </c:pt>
                <c:pt idx="2">
                  <c:v>#N/A</c:v>
                </c:pt>
                <c:pt idx="3">
                  <c:v>#N/A</c:v>
                </c:pt>
                <c:pt idx="4">
                  <c:v>350</c:v>
                </c:pt>
                <c:pt idx="5">
                  <c:v>#N/A</c:v>
                </c:pt>
                <c:pt idx="6">
                  <c:v>#N/A</c:v>
                </c:pt>
                <c:pt idx="7">
                  <c:v>387</c:v>
                </c:pt>
                <c:pt idx="8">
                  <c:v>#N/A</c:v>
                </c:pt>
                <c:pt idx="9">
                  <c:v>#N/A</c:v>
                </c:pt>
                <c:pt idx="10">
                  <c:v>325</c:v>
                </c:pt>
                <c:pt idx="11">
                  <c:v>#N/A</c:v>
                </c:pt>
                <c:pt idx="12">
                  <c:v>#N/A</c:v>
                </c:pt>
                <c:pt idx="13">
                  <c:v>343</c:v>
                </c:pt>
                <c:pt idx="14">
                  <c:v>#N/A</c:v>
                </c:pt>
              </c:numCache>
            </c:numRef>
          </c:val>
          <c:smooth val="0"/>
          <c:extLst>
            <c:ext xmlns:c16="http://schemas.microsoft.com/office/drawing/2014/chart" uri="{C3380CC4-5D6E-409C-BE32-E72D297353CC}">
              <c16:uniqueId val="{00000008-DE01-44CD-88A8-B22EAFDD809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11148</c:v>
                </c:pt>
                <c:pt idx="5">
                  <c:v>10814</c:v>
                </c:pt>
                <c:pt idx="8">
                  <c:v>10337</c:v>
                </c:pt>
                <c:pt idx="11">
                  <c:v>9937</c:v>
                </c:pt>
                <c:pt idx="14">
                  <c:v>9327</c:v>
                </c:pt>
              </c:numCache>
            </c:numRef>
          </c:val>
          <c:extLst>
            <c:ext xmlns:c16="http://schemas.microsoft.com/office/drawing/2014/chart" uri="{C3380CC4-5D6E-409C-BE32-E72D297353CC}">
              <c16:uniqueId val="{00000000-2E3A-404A-B719-F137C42B3CF0}"/>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3371</c:v>
                </c:pt>
                <c:pt idx="5">
                  <c:v>2892</c:v>
                </c:pt>
                <c:pt idx="8">
                  <c:v>2422</c:v>
                </c:pt>
                <c:pt idx="11">
                  <c:v>2004</c:v>
                </c:pt>
                <c:pt idx="14">
                  <c:v>1888</c:v>
                </c:pt>
              </c:numCache>
            </c:numRef>
          </c:val>
          <c:extLst>
            <c:ext xmlns:c16="http://schemas.microsoft.com/office/drawing/2014/chart" uri="{C3380CC4-5D6E-409C-BE32-E72D297353CC}">
              <c16:uniqueId val="{00000001-2E3A-404A-B719-F137C42B3CF0}"/>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6608</c:v>
                </c:pt>
                <c:pt idx="5">
                  <c:v>8458</c:v>
                </c:pt>
                <c:pt idx="8">
                  <c:v>9955</c:v>
                </c:pt>
                <c:pt idx="11">
                  <c:v>9438</c:v>
                </c:pt>
                <c:pt idx="14">
                  <c:v>9831</c:v>
                </c:pt>
              </c:numCache>
            </c:numRef>
          </c:val>
          <c:extLst>
            <c:ext xmlns:c16="http://schemas.microsoft.com/office/drawing/2014/chart" uri="{C3380CC4-5D6E-409C-BE32-E72D297353CC}">
              <c16:uniqueId val="{00000002-2E3A-404A-B719-F137C42B3CF0}"/>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E3A-404A-B719-F137C42B3CF0}"/>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E3A-404A-B719-F137C42B3CF0}"/>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4</c:v>
                </c:pt>
                <c:pt idx="3">
                  <c:v>0</c:v>
                </c:pt>
                <c:pt idx="6">
                  <c:v>3</c:v>
                </c:pt>
                <c:pt idx="9">
                  <c:v>4</c:v>
                </c:pt>
                <c:pt idx="12">
                  <c:v>0</c:v>
                </c:pt>
              </c:numCache>
            </c:numRef>
          </c:val>
          <c:extLst>
            <c:ext xmlns:c16="http://schemas.microsoft.com/office/drawing/2014/chart" uri="{C3380CC4-5D6E-409C-BE32-E72D297353CC}">
              <c16:uniqueId val="{00000005-2E3A-404A-B719-F137C42B3CF0}"/>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1191</c:v>
                </c:pt>
                <c:pt idx="3">
                  <c:v>1132</c:v>
                </c:pt>
                <c:pt idx="6">
                  <c:v>1206</c:v>
                </c:pt>
                <c:pt idx="9">
                  <c:v>1165</c:v>
                </c:pt>
                <c:pt idx="12">
                  <c:v>1160</c:v>
                </c:pt>
              </c:numCache>
            </c:numRef>
          </c:val>
          <c:extLst>
            <c:ext xmlns:c16="http://schemas.microsoft.com/office/drawing/2014/chart" uri="{C3380CC4-5D6E-409C-BE32-E72D297353CC}">
              <c16:uniqueId val="{00000006-2E3A-404A-B719-F137C42B3CF0}"/>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368</c:v>
                </c:pt>
                <c:pt idx="3">
                  <c:v>332</c:v>
                </c:pt>
                <c:pt idx="6">
                  <c:v>285</c:v>
                </c:pt>
                <c:pt idx="9">
                  <c:v>240</c:v>
                </c:pt>
                <c:pt idx="12">
                  <c:v>193</c:v>
                </c:pt>
              </c:numCache>
            </c:numRef>
          </c:val>
          <c:extLst>
            <c:ext xmlns:c16="http://schemas.microsoft.com/office/drawing/2014/chart" uri="{C3380CC4-5D6E-409C-BE32-E72D297353CC}">
              <c16:uniqueId val="{00000007-2E3A-404A-B719-F137C42B3CF0}"/>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5978</c:v>
                </c:pt>
                <c:pt idx="3">
                  <c:v>5656</c:v>
                </c:pt>
                <c:pt idx="6">
                  <c:v>5528</c:v>
                </c:pt>
                <c:pt idx="9">
                  <c:v>5278</c:v>
                </c:pt>
                <c:pt idx="12">
                  <c:v>5194</c:v>
                </c:pt>
              </c:numCache>
            </c:numRef>
          </c:val>
          <c:extLst>
            <c:ext xmlns:c16="http://schemas.microsoft.com/office/drawing/2014/chart" uri="{C3380CC4-5D6E-409C-BE32-E72D297353CC}">
              <c16:uniqueId val="{00000008-2E3A-404A-B719-F137C42B3CF0}"/>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2E3A-404A-B719-F137C42B3CF0}"/>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10592</c:v>
                </c:pt>
                <c:pt idx="3">
                  <c:v>10274</c:v>
                </c:pt>
                <c:pt idx="6">
                  <c:v>9917</c:v>
                </c:pt>
                <c:pt idx="9">
                  <c:v>8087</c:v>
                </c:pt>
                <c:pt idx="12">
                  <c:v>7736</c:v>
                </c:pt>
              </c:numCache>
            </c:numRef>
          </c:val>
          <c:extLst>
            <c:ext xmlns:c16="http://schemas.microsoft.com/office/drawing/2014/chart" uri="{C3380CC4-5D6E-409C-BE32-E72D297353CC}">
              <c16:uniqueId val="{0000000A-2E3A-404A-B719-F137C42B3CF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E3A-404A-B719-F137C42B3CF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3026</c:v>
                </c:pt>
                <c:pt idx="1">
                  <c:v>3377</c:v>
                </c:pt>
                <c:pt idx="2">
                  <c:v>3454</c:v>
                </c:pt>
              </c:numCache>
            </c:numRef>
          </c:val>
          <c:extLst>
            <c:ext xmlns:c16="http://schemas.microsoft.com/office/drawing/2014/chart" uri="{C3380CC4-5D6E-409C-BE32-E72D297353CC}">
              <c16:uniqueId val="{00000000-32E1-4EF0-A0CE-9917A10FE44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c:v>
                </c:pt>
                <c:pt idx="1">
                  <c:v>2</c:v>
                </c:pt>
                <c:pt idx="2">
                  <c:v>35</c:v>
                </c:pt>
              </c:numCache>
            </c:numRef>
          </c:val>
          <c:extLst>
            <c:ext xmlns:c16="http://schemas.microsoft.com/office/drawing/2014/chart" uri="{C3380CC4-5D6E-409C-BE32-E72D297353CC}">
              <c16:uniqueId val="{00000001-32E1-4EF0-A0CE-9917A10FE44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5359</c:v>
                </c:pt>
                <c:pt idx="1">
                  <c:v>4604</c:v>
                </c:pt>
                <c:pt idx="2">
                  <c:v>5107</c:v>
                </c:pt>
              </c:numCache>
            </c:numRef>
          </c:val>
          <c:extLst>
            <c:ext xmlns:c16="http://schemas.microsoft.com/office/drawing/2014/chart" uri="{C3380CC4-5D6E-409C-BE32-E72D297353CC}">
              <c16:uniqueId val="{00000002-32E1-4EF0-A0CE-9917A10FE44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{EB4E5D75-4C78-49CE-B11D-73AFD95C2D21}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4BB-427B-9014-75059C91858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{C706CE48-83D1-4C3A-B89A-5D029B0E652F}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4BB-427B-9014-75059C91858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{29B4BD87-0658-4755-AB1E-34F030F9BE5A}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4BB-427B-9014-75059C91858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{7162F375-8504-428C-91E9-12177EF4D2DF}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4BB-427B-9014-75059C91858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{38B2D598-78AC-464A-9EBC-9246E2A2647D}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4BB-427B-9014-75059C91858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{827DF90F-3893-4AAA-9308-2304F8BD065C}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4BB-427B-9014-75059C91858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{01E49DEE-F053-4C8D-906E-99E668B37821}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4BB-427B-9014-75059C91858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{1CC3AADA-9AFB-4A35-B2BD-E898C957030A}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4BB-427B-9014-75059C91858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{94CFDFFD-C72F-4B7E-BE31-1D4B3B64C9A0}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4BB-427B-9014-75059C91858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37.299999999999997</c:v>
                </c:pt>
                <c:pt idx="8">
                  <c:v>39.200000000000003</c:v>
                </c:pt>
                <c:pt idx="16">
                  <c:v>41.6</c:v>
                </c:pt>
                <c:pt idx="24">
                  <c:v>43.7</c:v>
                </c:pt>
                <c:pt idx="32">
                  <c:v>45.9</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4BB-427B-9014-75059C91858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{AC86A758-7C97-4EEE-85F2-12A1B4C73D75}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4BB-427B-9014-75059C91858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{53D45410-D4CC-41F2-A1E3-9F816A26D75C}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4BB-427B-9014-75059C91858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{6C5B492C-F964-4DBE-BE84-2568A23F96E7}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4BB-427B-9014-75059C91858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{7E194ADC-B744-4F35-A120-8221C5FFE2F2}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4BB-427B-9014-75059C91858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{B7C9AEA0-4649-4CD7-90F3-69C8D9674DDC}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4BB-427B-9014-75059C91858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{7B749A49-1BEA-4B28-911B-B02679D8A3BE}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4BB-427B-9014-75059C91858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{CBB08A6B-7D56-415D-B369-23EAC8A00831}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4BB-427B-9014-75059C91858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{3133AB36-DA4F-4569-9DC8-7842D0A455DC}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4BB-427B-9014-75059C91858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{B670C5C5-9382-4202-8076-3FFD482B71D4}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4BB-427B-9014-75059C91858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B4BB-427B-9014-75059C918580}"/>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{3AAB9AD0-CAA8-4781-A345-7EF0E02A086F}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169-4AD8-8033-7C8EF16FC3C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{F295FA83-5A6C-4B2F-ADDB-3693934B7C65}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169-4AD8-8033-7C8EF16FC3C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{DACB77B4-72AF-425F-B10F-1762C9B32CCD}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169-4AD8-8033-7C8EF16FC3C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{C24A4183-06E7-4972-9CFD-E1AF773F3EB1}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169-4AD8-8033-7C8EF16FC3C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{1F3AE7E9-FC3E-46A2-B956-3DF900C54501}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169-4AD8-8033-7C8EF16FC3C7}"/>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{130327D8-4313-4EF7-A3D5-3B01062ADFF9}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169-4AD8-8033-7C8EF16FC3C7}"/>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{819ABD50-5E7C-4AFC-857F-867D6939C3BA}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169-4AD8-8033-7C8EF16FC3C7}"/>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{6CCC0416-3A8B-4AD2-BECE-1F3BDCBCE7A0}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169-4AD8-8033-7C8EF16FC3C7}"/>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{04F27161-BF53-4164-945F-DC679F6DF477}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169-4AD8-8033-7C8EF16FC3C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c:v>
                </c:pt>
                <c:pt idx="8">
                  <c:v>5.3</c:v>
                </c:pt>
                <c:pt idx="16">
                  <c:v>5.4</c:v>
                </c:pt>
                <c:pt idx="24">
                  <c:v>5</c:v>
                </c:pt>
                <c:pt idx="32">
                  <c:v>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169-4AD8-8033-7C8EF16FC3C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{421D04A6-E377-454B-AFF0-F25DD366742F}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169-4AD8-8033-7C8EF16FC3C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{74B09A14-43D4-4601-A4B1-1ACD6052F682}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169-4AD8-8033-7C8EF16FC3C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{703216B0-DD04-47FD-BC72-979CE5CABF99}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169-4AD8-8033-7C8EF16FC3C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{836BDEF6-3029-4A52-8BEA-50C707B1B711}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169-4AD8-8033-7C8EF16FC3C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{7272CB1D-9C9D-4856-B1B5-93EEFE75E680}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169-4AD8-8033-7C8EF16FC3C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{6376BD72-A502-4E48-AF11-D2B44CDC18C1}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169-4AD8-8033-7C8EF16FC3C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{2513C755-D112-4256-8F53-CC585CAD7015}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169-4AD8-8033-7C8EF16FC3C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{5B002501-661E-4E83-B8B9-6F9346D18DA1}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169-4AD8-8033-7C8EF16FC3C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{3786C6B0-97CF-4F02-9D7D-7F685A71F2A8}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169-4AD8-8033-7C8EF16FC3C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6169-4AD8-8033-7C8EF16FC3C7}"/>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宮城県亘理町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32,825
32,587
73.60
13,910,320
13,568,210
290,635
8,074,782
7,735,854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財政力指数については、令和３年度以降は類似団体と同様に減少傾向にある。令和６年度については、定額減税の影響による町税の減や前年度に実施した物価高騰対策事業である商品券発行事業の減等もあり、歳入歳出ともに前年度の決算額を下回り、増減なしの</a:t>
          </a:r>
          <a:r>
            <a:rPr kumimoji="1" lang="en-US" altLang="ja-JP" sz="1300">
              <a:latin typeface="ＭＳ Ｐゴシック" panose="020B0600070205080204" pitchFamily="50" charset="-128"/>
              <a:ea typeface="ＭＳ Ｐゴシック" panose="020B0600070205080204" pitchFamily="50" charset="-128"/>
            </a:rPr>
            <a:t>0.57</a:t>
          </a:r>
          <a:r>
            <a:rPr kumimoji="1" lang="ja-JP" altLang="en-US" sz="1300">
              <a:latin typeface="ＭＳ Ｐゴシック" panose="020B0600070205080204" pitchFamily="50" charset="-128"/>
              <a:ea typeface="ＭＳ Ｐゴシック" panose="020B0600070205080204" pitchFamily="50" charset="-128"/>
            </a:rPr>
            <a:t>となった。今後は経常経費の増加が見込まれる一方で、町税などの急激な伸びは期待できず、減少傾向が続くことが想定される。そのため、徹底した事務事業の見直しを実施して歳出削減策に取り組むとともに、町税等の滞納整理強化など自主財源確保に努め、財政基盤の強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55033</xdr:rowOff>
    </xdr:from>
    <xdr:to>
      <xdr:col>23</xdr:col>
      <xdr:colOff>133350</xdr:colOff>
      <xdr:row>43</xdr:row>
      <xdr:rowOff>55033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273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41628</xdr:rowOff>
    </xdr:from>
    <xdr:to>
      <xdr:col>19</xdr:col>
      <xdr:colOff>133350</xdr:colOff>
      <xdr:row>43</xdr:row>
      <xdr:rowOff>55033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139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28222</xdr:rowOff>
    </xdr:from>
    <xdr:to>
      <xdr:col>15</xdr:col>
      <xdr:colOff>82550</xdr:colOff>
      <xdr:row>43</xdr:row>
      <xdr:rowOff>41628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0057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14817</xdr:rowOff>
    </xdr:from>
    <xdr:to>
      <xdr:col>11</xdr:col>
      <xdr:colOff>31750</xdr:colOff>
      <xdr:row>43</xdr:row>
      <xdr:rowOff>28222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8716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147760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4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4233</xdr:rowOff>
    </xdr:from>
    <xdr:to>
      <xdr:col>19</xdr:col>
      <xdr:colOff>184150</xdr:colOff>
      <xdr:row>43</xdr:row>
      <xdr:rowOff>105833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162278</xdr:rowOff>
    </xdr:from>
    <xdr:to>
      <xdr:col>15</xdr:col>
      <xdr:colOff>133350</xdr:colOff>
      <xdr:row>43</xdr:row>
      <xdr:rowOff>92428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77205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148872</xdr:rowOff>
    </xdr:from>
    <xdr:to>
      <xdr:col>11</xdr:col>
      <xdr:colOff>82550</xdr:colOff>
      <xdr:row>43</xdr:row>
      <xdr:rowOff>79022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63799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3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50394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経常収支比率については、震災後整備された施設の維持管理費、私立保育園等への給付費や障害福祉サービス費などの増加により、平成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年度には</a:t>
          </a:r>
          <a:r>
            <a:rPr kumimoji="1" lang="en-US" altLang="ja-JP" sz="1300">
              <a:latin typeface="ＭＳ Ｐゴシック" panose="020B0600070205080204" pitchFamily="50" charset="-128"/>
              <a:ea typeface="ＭＳ Ｐゴシック" panose="020B0600070205080204" pitchFamily="50" charset="-128"/>
            </a:rPr>
            <a:t>94.8</a:t>
          </a:r>
          <a:r>
            <a:rPr kumimoji="1" lang="ja-JP" altLang="en-US" sz="1300">
              <a:latin typeface="ＭＳ Ｐゴシック" panose="020B0600070205080204" pitchFamily="50" charset="-128"/>
              <a:ea typeface="ＭＳ Ｐゴシック" panose="020B0600070205080204" pitchFamily="50" charset="-128"/>
            </a:rPr>
            <a:t>％まで上昇した。その後改善が見られたが、令和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年度以降は人件費や扶助費などに充当される一般財源等が増加し、令和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年度決算では</a:t>
          </a:r>
          <a:r>
            <a:rPr kumimoji="1" lang="en-US" altLang="ja-JP" sz="1300">
              <a:latin typeface="ＭＳ Ｐゴシック" panose="020B0600070205080204" pitchFamily="50" charset="-128"/>
              <a:ea typeface="ＭＳ Ｐゴシック" panose="020B0600070205080204" pitchFamily="50" charset="-128"/>
            </a:rPr>
            <a:t>96.7</a:t>
          </a:r>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年度決算では</a:t>
          </a:r>
          <a:r>
            <a:rPr kumimoji="1" lang="en-US" altLang="ja-JP" sz="1300">
              <a:latin typeface="ＭＳ Ｐゴシック" panose="020B0600070205080204" pitchFamily="50" charset="-128"/>
              <a:ea typeface="ＭＳ Ｐゴシック" panose="020B0600070205080204" pitchFamily="50" charset="-128"/>
            </a:rPr>
            <a:t>95.8</a:t>
          </a:r>
          <a:r>
            <a:rPr kumimoji="1" lang="ja-JP" altLang="en-US" sz="1300">
              <a:latin typeface="ＭＳ Ｐゴシック" panose="020B0600070205080204" pitchFamily="50" charset="-128"/>
              <a:ea typeface="ＭＳ Ｐゴシック" panose="020B0600070205080204" pitchFamily="50" charset="-128"/>
            </a:rPr>
            <a:t>％と連続して</a:t>
          </a:r>
          <a:r>
            <a:rPr kumimoji="1" lang="en-US" altLang="ja-JP" sz="1300">
              <a:latin typeface="ＭＳ Ｐゴシック" panose="020B0600070205080204" pitchFamily="50" charset="-128"/>
              <a:ea typeface="ＭＳ Ｐゴシック" panose="020B0600070205080204" pitchFamily="50" charset="-128"/>
            </a:rPr>
            <a:t>95.0</a:t>
          </a:r>
          <a:r>
            <a:rPr kumimoji="1" lang="ja-JP" altLang="en-US" sz="1300">
              <a:latin typeface="ＭＳ Ｐゴシック" panose="020B0600070205080204" pitchFamily="50" charset="-128"/>
              <a:ea typeface="ＭＳ Ｐゴシック" panose="020B0600070205080204" pitchFamily="50" charset="-128"/>
            </a:rPr>
            <a:t>％を上回った。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徹底した事務事業の見直しによる歳出削減の実行、町税等の滞納整理強化や使用料の見直し等の自主財源確保に努め、持続的な財政運営をおこなうため早急に財政基盤の強化を図る必要がある。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635</xdr:rowOff>
    </xdr:from>
    <xdr:to>
      <xdr:col>23</xdr:col>
      <xdr:colOff>133350</xdr:colOff>
      <xdr:row>65</xdr:row>
      <xdr:rowOff>54928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144885"/>
          <a:ext cx="8382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150495</xdr:rowOff>
    </xdr:from>
    <xdr:to>
      <xdr:col>19</xdr:col>
      <xdr:colOff>133350</xdr:colOff>
      <xdr:row>65</xdr:row>
      <xdr:rowOff>54928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951845"/>
          <a:ext cx="889000" cy="24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104775</xdr:rowOff>
    </xdr:from>
    <xdr:to>
      <xdr:col>15</xdr:col>
      <xdr:colOff>82550</xdr:colOff>
      <xdr:row>63</xdr:row>
      <xdr:rowOff>150495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34675"/>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104775</xdr:rowOff>
    </xdr:from>
    <xdr:to>
      <xdr:col>11</xdr:col>
      <xdr:colOff>31750</xdr:colOff>
      <xdr:row>63</xdr:row>
      <xdr:rowOff>5715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34675"/>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121285</xdr:rowOff>
    </xdr:from>
    <xdr:to>
      <xdr:col>23</xdr:col>
      <xdr:colOff>184150</xdr:colOff>
      <xdr:row>65</xdr:row>
      <xdr:rowOff>51435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9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93362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66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4128</xdr:rowOff>
    </xdr:from>
    <xdr:to>
      <xdr:col>19</xdr:col>
      <xdr:colOff>184150</xdr:colOff>
      <xdr:row>65</xdr:row>
      <xdr:rowOff>105728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148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90505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234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99695</xdr:rowOff>
    </xdr:from>
    <xdr:to>
      <xdr:col>15</xdr:col>
      <xdr:colOff>133350</xdr:colOff>
      <xdr:row>64</xdr:row>
      <xdr:rowOff>29845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14622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8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53975</xdr:rowOff>
    </xdr:from>
    <xdr:to>
      <xdr:col>11</xdr:col>
      <xdr:colOff>82550</xdr:colOff>
      <xdr:row>62</xdr:row>
      <xdr:rowOff>155575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140352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7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126365</xdr:rowOff>
    </xdr:from>
    <xdr:to>
      <xdr:col>7</xdr:col>
      <xdr:colOff>31750</xdr:colOff>
      <xdr:row>63</xdr:row>
      <xdr:rowOff>56515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66692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[144,287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近年については、役場新庁舎及び保健福祉センター備品、新型コロナウイルス感染症対応備品、防災備蓄品など、臨時的経費の増により、類似団体平均に比べて高い水準で推移してきた。令和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年度については、人事院勧告による給与改定、会計年度任用職員への期末勤勉手当の増などを影響から、前年度よりも増加した。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今後も施設の維持管理費などが増加していくことが見込まれるが、経常的な部分について行財政改革の取り組みを強化し、必要最小限の歳出となるよう徹底した削減を図っていきたい考えである。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11283</xdr:rowOff>
    </xdr:from>
    <xdr:to>
      <xdr:col>23</xdr:col>
      <xdr:colOff>133350</xdr:colOff>
      <xdr:row>83</xdr:row>
      <xdr:rowOff>38562</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241633"/>
          <a:ext cx="838200" cy="27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149319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208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11283</xdr:rowOff>
    </xdr:from>
    <xdr:to>
      <xdr:col>19</xdr:col>
      <xdr:colOff>133350</xdr:colOff>
      <xdr:row>83</xdr:row>
      <xdr:rowOff>128301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241633"/>
          <a:ext cx="889000" cy="11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50002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4280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6620</xdr:rowOff>
    </xdr:from>
    <xdr:to>
      <xdr:col>15</xdr:col>
      <xdr:colOff>82550</xdr:colOff>
      <xdr:row>83</xdr:row>
      <xdr:rowOff>128301</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236970"/>
          <a:ext cx="889000" cy="121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76675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396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6620</xdr:rowOff>
    </xdr:from>
    <xdr:to>
      <xdr:col>11</xdr:col>
      <xdr:colOff>31750</xdr:colOff>
      <xdr:row>83</xdr:row>
      <xdr:rowOff>20313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1447800" y="14236970"/>
          <a:ext cx="889000" cy="13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159212</xdr:rowOff>
    </xdr:from>
    <xdr:to>
      <xdr:col>23</xdr:col>
      <xdr:colOff>184150</xdr:colOff>
      <xdr:row>83</xdr:row>
      <xdr:rowOff>89362</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218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4289</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063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131933</xdr:rowOff>
    </xdr:from>
    <xdr:to>
      <xdr:col>19</xdr:col>
      <xdr:colOff>184150</xdr:colOff>
      <xdr:row>83</xdr:row>
      <xdr:rowOff>62083</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190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72260</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3959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77501</xdr:rowOff>
    </xdr:from>
    <xdr:to>
      <xdr:col>15</xdr:col>
      <xdr:colOff>133350</xdr:colOff>
      <xdr:row>84</xdr:row>
      <xdr:rowOff>7651</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307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163878</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4394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127270</xdr:rowOff>
    </xdr:from>
    <xdr:to>
      <xdr:col>11</xdr:col>
      <xdr:colOff>82550</xdr:colOff>
      <xdr:row>83</xdr:row>
      <xdr:rowOff>57420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42197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4272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140963</xdr:rowOff>
    </xdr:from>
    <xdr:to>
      <xdr:col>7</xdr:col>
      <xdr:colOff>31750</xdr:colOff>
      <xdr:row>83</xdr:row>
      <xdr:rowOff>71113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19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55890</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428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復旧・復興事業の進捗に伴い、任期付職員の多くが任期満了を迎えたことで指数増加の職員構成が変化し、給与水準については増加傾向となっている。しかしながら、依然として類似団体の平均値との比較では、</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ポイント下回っているため、今後も国・県・地域の民間企業等の給与の状況を踏まえ、より一層の給与の適正化を図っていきたい。</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29936</xdr:rowOff>
    </xdr:from>
    <xdr:to>
      <xdr:col>81</xdr:col>
      <xdr:colOff>44450</xdr:colOff>
      <xdr:row>83</xdr:row>
      <xdr:rowOff>81643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260286"/>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97971</xdr:rowOff>
    </xdr:from>
    <xdr:to>
      <xdr:col>77</xdr:col>
      <xdr:colOff>44450</xdr:colOff>
      <xdr:row>83</xdr:row>
      <xdr:rowOff>29936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156871"/>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166007</xdr:rowOff>
    </xdr:from>
    <xdr:to>
      <xdr:col>72</xdr:col>
      <xdr:colOff>203200</xdr:colOff>
      <xdr:row>82</xdr:row>
      <xdr:rowOff>97971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053457"/>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114300</xdr:rowOff>
    </xdr:from>
    <xdr:to>
      <xdr:col>68</xdr:col>
      <xdr:colOff>152400</xdr:colOff>
      <xdr:row>81</xdr:row>
      <xdr:rowOff>166007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00175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26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47370</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106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150586</xdr:rowOff>
    </xdr:from>
    <xdr:to>
      <xdr:col>77</xdr:col>
      <xdr:colOff>95250</xdr:colOff>
      <xdr:row>83</xdr:row>
      <xdr:rowOff>80736</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90913</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39783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47171</xdr:rowOff>
    </xdr:from>
    <xdr:to>
      <xdr:col>73</xdr:col>
      <xdr:colOff>44450</xdr:colOff>
      <xdr:row>82</xdr:row>
      <xdr:rowOff>148771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158948</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3874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115207</xdr:rowOff>
    </xdr:from>
    <xdr:to>
      <xdr:col>68</xdr:col>
      <xdr:colOff>203200</xdr:colOff>
      <xdr:row>82</xdr:row>
      <xdr:rowOff>45357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00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55534</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3771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63500</xdr:rowOff>
    </xdr:from>
    <xdr:to>
      <xdr:col>64</xdr:col>
      <xdr:colOff>152400</xdr:colOff>
      <xdr:row>81</xdr:row>
      <xdr:rowOff>165100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3827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371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定員適正化計画に基づき職員数の削減に取り組んできたが、東日本大震災後においては復旧・復興事業が増加したことから、自治法派遣職員や任期付職員を増やし復興事業にあたった。復興事業完了に伴い、職員数は減少傾向となったが、住民基本台帳人口も震災後において大きく減少していることもあり、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a:t>
          </a:r>
          <a:r>
            <a:rPr kumimoji="1" lang="en-US" altLang="ja-JP" sz="1300">
              <a:latin typeface="ＭＳ Ｐゴシック" panose="020B0600070205080204" pitchFamily="50" charset="-128"/>
              <a:ea typeface="ＭＳ Ｐゴシック" panose="020B0600070205080204" pitchFamily="50" charset="-128"/>
            </a:rPr>
            <a:t>8.13</a:t>
          </a:r>
          <a:r>
            <a:rPr kumimoji="1" lang="ja-JP" altLang="en-US" sz="1300">
              <a:latin typeface="ＭＳ Ｐゴシック" panose="020B0600070205080204" pitchFamily="50" charset="-128"/>
              <a:ea typeface="ＭＳ Ｐゴシック" panose="020B0600070205080204" pitchFamily="50" charset="-128"/>
            </a:rPr>
            <a:t>人と類似団体を上回る状況が続いている。</a:t>
          </a:r>
        </a:p>
        <a:p>
          <a:r>
            <a:rPr kumimoji="1" lang="ja-JP" altLang="en-US" sz="1300">
              <a:latin typeface="ＭＳ Ｐゴシック" panose="020B0600070205080204" pitchFamily="50" charset="-128"/>
              <a:ea typeface="ＭＳ Ｐゴシック" panose="020B0600070205080204" pitchFamily="50" charset="-128"/>
            </a:rPr>
            <a:t>今後においては、類似団体平均の水準まで近づけるように、定員管理の適正化を図り、指数の改善に努めていきたい。</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44450</xdr:rowOff>
    </xdr:from>
    <xdr:to>
      <xdr:col>81</xdr:col>
      <xdr:colOff>44450</xdr:colOff>
      <xdr:row>62</xdr:row>
      <xdr:rowOff>48471</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674350"/>
          <a:ext cx="8382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39088</xdr:rowOff>
    </xdr:from>
    <xdr:to>
      <xdr:col>77</xdr:col>
      <xdr:colOff>44450</xdr:colOff>
      <xdr:row>62</xdr:row>
      <xdr:rowOff>44450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668988"/>
          <a:ext cx="889000" cy="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17639</xdr:rowOff>
    </xdr:from>
    <xdr:to>
      <xdr:col>72</xdr:col>
      <xdr:colOff>203200</xdr:colOff>
      <xdr:row>62</xdr:row>
      <xdr:rowOff>39088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647539"/>
          <a:ext cx="889000" cy="2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16298</xdr:rowOff>
    </xdr:from>
    <xdr:to>
      <xdr:col>68</xdr:col>
      <xdr:colOff>152400</xdr:colOff>
      <xdr:row>62</xdr:row>
      <xdr:rowOff>17639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646198"/>
          <a:ext cx="889000" cy="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169121</xdr:rowOff>
    </xdr:from>
    <xdr:to>
      <xdr:col>81</xdr:col>
      <xdr:colOff>95250</xdr:colOff>
      <xdr:row>62</xdr:row>
      <xdr:rowOff>99271</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62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141198</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599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165100</xdr:rowOff>
    </xdr:from>
    <xdr:to>
      <xdr:col>77</xdr:col>
      <xdr:colOff>95250</xdr:colOff>
      <xdr:row>62</xdr:row>
      <xdr:rowOff>95250</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80027</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70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159738</xdr:rowOff>
    </xdr:from>
    <xdr:to>
      <xdr:col>73</xdr:col>
      <xdr:colOff>44450</xdr:colOff>
      <xdr:row>62</xdr:row>
      <xdr:rowOff>89888</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61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74665</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704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138289</xdr:rowOff>
    </xdr:from>
    <xdr:to>
      <xdr:col>68</xdr:col>
      <xdr:colOff>203200</xdr:colOff>
      <xdr:row>62</xdr:row>
      <xdr:rowOff>68439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59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53216</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683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136948</xdr:rowOff>
    </xdr:from>
    <xdr:to>
      <xdr:col>64</xdr:col>
      <xdr:colOff>152400</xdr:colOff>
      <xdr:row>62</xdr:row>
      <xdr:rowOff>67098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59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51875</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681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実質公債費比率については、前年度に引き続き</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％となり、類似団体平均よりも</a:t>
          </a:r>
          <a:r>
            <a:rPr kumimoji="1" lang="en-US" altLang="ja-JP" sz="1100">
              <a:latin typeface="ＭＳ Ｐゴシック" panose="020B0600070205080204" pitchFamily="50" charset="-128"/>
              <a:ea typeface="ＭＳ Ｐゴシック" panose="020B0600070205080204" pitchFamily="50" charset="-128"/>
            </a:rPr>
            <a:t>2.0</a:t>
          </a:r>
          <a:r>
            <a:rPr kumimoji="1" lang="ja-JP" altLang="en-US" sz="1100">
              <a:latin typeface="ＭＳ Ｐゴシック" panose="020B0600070205080204" pitchFamily="50" charset="-128"/>
              <a:ea typeface="ＭＳ Ｐゴシック" panose="020B0600070205080204" pitchFamily="50" charset="-128"/>
            </a:rPr>
            <a:t>ポイント下回った。令和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災害公営住宅整備事業に係る地方債の繰上償還を実施した影響で地方債残高は減少し、実質公債費率の減少に繋がった。しかし、庁舎建設事業や保健福祉センター建設事業において多額の地方債を借入しており、令和</a:t>
          </a:r>
          <a:r>
            <a:rPr kumimoji="1" lang="en-US" altLang="ja-JP" sz="1100">
              <a:latin typeface="ＭＳ Ｐゴシック" panose="020B0600070205080204" pitchFamily="50" charset="-128"/>
              <a:ea typeface="ＭＳ Ｐゴシック" panose="020B0600070205080204" pitchFamily="50" charset="-128"/>
            </a:rPr>
            <a:t>7</a:t>
          </a:r>
          <a:r>
            <a:rPr kumimoji="1" lang="ja-JP" altLang="en-US" sz="1100">
              <a:latin typeface="ＭＳ Ｐゴシック" panose="020B0600070205080204" pitchFamily="50" charset="-128"/>
              <a:ea typeface="ＭＳ Ｐゴシック" panose="020B0600070205080204" pitchFamily="50" charset="-128"/>
            </a:rPr>
            <a:t>年度以降は給食センター建設や工業団地造成といった大規模事業が増加することから、一般会計の公債費が増加する見込みであり、実質公債費比率は今後上昇すると予想される。町有の未利用財産の売却やふるさと納税の</a:t>
          </a:r>
          <a:r>
            <a:rPr kumimoji="1" lang="en-US" altLang="ja-JP" sz="1100">
              <a:latin typeface="ＭＳ Ｐゴシック" panose="020B0600070205080204" pitchFamily="50" charset="-128"/>
              <a:ea typeface="ＭＳ Ｐゴシック" panose="020B0600070205080204" pitchFamily="50" charset="-128"/>
            </a:rPr>
            <a:t>PR</a:t>
          </a:r>
          <a:r>
            <a:rPr kumimoji="1" lang="ja-JP" altLang="en-US" sz="1100">
              <a:latin typeface="ＭＳ Ｐゴシック" panose="020B0600070205080204" pitchFamily="50" charset="-128"/>
              <a:ea typeface="ＭＳ Ｐゴシック" panose="020B0600070205080204" pitchFamily="50" charset="-128"/>
            </a:rPr>
            <a:t>などにより自主財源を確保することで、町債発行や基金の取崩しを抑制し、可能な限り地方債に依存しない財政運営を目指す。</a:t>
          </a: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127000</xdr:rowOff>
    </xdr:from>
    <xdr:to>
      <xdr:col>81</xdr:col>
      <xdr:colOff>44450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698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127000</xdr:rowOff>
    </xdr:from>
    <xdr:to>
      <xdr:col>77</xdr:col>
      <xdr:colOff>44450</xdr:colOff>
      <xdr:row>40</xdr:row>
      <xdr:rowOff>159173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698500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151130</xdr:rowOff>
    </xdr:from>
    <xdr:to>
      <xdr:col>72</xdr:col>
      <xdr:colOff>203200</xdr:colOff>
      <xdr:row>40</xdr:row>
      <xdr:rowOff>159173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00913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127000</xdr:rowOff>
    </xdr:from>
    <xdr:to>
      <xdr:col>68</xdr:col>
      <xdr:colOff>152400</xdr:colOff>
      <xdr:row>40</xdr:row>
      <xdr:rowOff>151130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69850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92727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76200</xdr:rowOff>
    </xdr:from>
    <xdr:to>
      <xdr:col>77</xdr:col>
      <xdr:colOff>95250</xdr:colOff>
      <xdr:row>41</xdr:row>
      <xdr:rowOff>6350</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16527</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108373</xdr:rowOff>
    </xdr:from>
    <xdr:to>
      <xdr:col>73</xdr:col>
      <xdr:colOff>44450</xdr:colOff>
      <xdr:row>41</xdr:row>
      <xdr:rowOff>38523</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96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48700</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100330</xdr:rowOff>
    </xdr:from>
    <xdr:to>
      <xdr:col>68</xdr:col>
      <xdr:colOff>203200</xdr:colOff>
      <xdr:row>41</xdr:row>
      <xdr:rowOff>30480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40657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76200</xdr:rowOff>
    </xdr:from>
    <xdr:to>
      <xdr:col>64</xdr:col>
      <xdr:colOff>152400</xdr:colOff>
      <xdr:row>41</xdr:row>
      <xdr:rowOff>6350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16527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将来負担比率については、前年度同様の「－」となっている。普通会計における災害公営住宅整備事業に係る地方債について、令和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繰上償還を実施した影響で地方債残高は減少したものの、近年においては、道路改修等の単独事業に係る財源も地方債に頼らざるを得ない状況となっており、地方債残高の増加が懸念されるところである。今後は地方債発行を可能な限り抑制する歳出削減策により各種基金の取崩しを減少させることで健全化の維持を図りたい。</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宮城県亘理町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32,825
32,587
73.60
13,910,320
13,568,210
290,635
8,074,782
7,735,854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人件費の経常収支比率については、前年度比</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29.1</a:t>
          </a:r>
          <a:r>
            <a:rPr kumimoji="1" lang="ja-JP" altLang="en-US" sz="1300">
              <a:latin typeface="ＭＳ Ｐゴシック" panose="020B0600070205080204" pitchFamily="50" charset="-128"/>
              <a:ea typeface="ＭＳ Ｐゴシック" panose="020B0600070205080204" pitchFamily="50" charset="-128"/>
            </a:rPr>
            <a:t>％となっており、類似団体平均との比較でも</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ポイント増となり、差が拡大した。人口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人当たり職員数が類似団体を上回っていることや、人事院勧告による給与改定による増などが主な要因である。今後においては、適正な人員配置を実施して、人件費の削減に努めていく必要がある。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53848</xdr:rowOff>
    </xdr:from>
    <xdr:to>
      <xdr:col>24</xdr:col>
      <xdr:colOff>25400</xdr:colOff>
      <xdr:row>38</xdr:row>
      <xdr:rowOff>85852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6894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152146</xdr:rowOff>
    </xdr:from>
    <xdr:to>
      <xdr:col>19</xdr:col>
      <xdr:colOff>187325</xdr:colOff>
      <xdr:row>38</xdr:row>
      <xdr:rowOff>53848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9579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138430</xdr:rowOff>
    </xdr:from>
    <xdr:to>
      <xdr:col>15</xdr:col>
      <xdr:colOff>98425</xdr:colOff>
      <xdr:row>37</xdr:row>
      <xdr:rowOff>152146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8208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138430</xdr:rowOff>
    </xdr:from>
    <xdr:to>
      <xdr:col>11</xdr:col>
      <xdr:colOff>9525</xdr:colOff>
      <xdr:row>37</xdr:row>
      <xdr:rowOff>165862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8208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35052</xdr:rowOff>
    </xdr:from>
    <xdr:to>
      <xdr:col>24</xdr:col>
      <xdr:colOff>76200</xdr:colOff>
      <xdr:row>38</xdr:row>
      <xdr:rowOff>136652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7129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3048</xdr:rowOff>
    </xdr:from>
    <xdr:to>
      <xdr:col>20</xdr:col>
      <xdr:colOff>38100</xdr:colOff>
      <xdr:row>38</xdr:row>
      <xdr:rowOff>104648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89425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604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101346</xdr:rowOff>
    </xdr:from>
    <xdr:to>
      <xdr:col>15</xdr:col>
      <xdr:colOff>149225</xdr:colOff>
      <xdr:row>38</xdr:row>
      <xdr:rowOff>31496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16273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87630</xdr:rowOff>
    </xdr:from>
    <xdr:to>
      <xdr:col>11</xdr:col>
      <xdr:colOff>60325</xdr:colOff>
      <xdr:row>38</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2557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115062</xdr:rowOff>
    </xdr:from>
    <xdr:to>
      <xdr:col>6</xdr:col>
      <xdr:colOff>171450</xdr:colOff>
      <xdr:row>38</xdr:row>
      <xdr:rowOff>45212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29989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物件費の経常収支比率については、これまでも継続して抑制に取り組んできたことから、類似団体平均と比較し</a:t>
          </a:r>
          <a:r>
            <a:rPr kumimoji="1" lang="en-US" altLang="ja-JP" sz="1200">
              <a:latin typeface="ＭＳ Ｐゴシック" panose="020B0600070205080204" pitchFamily="50" charset="-128"/>
              <a:ea typeface="ＭＳ Ｐゴシック" panose="020B0600070205080204" pitchFamily="50" charset="-128"/>
            </a:rPr>
            <a:t>3.9</a:t>
          </a:r>
          <a:r>
            <a:rPr kumimoji="1" lang="ja-JP" altLang="en-US" sz="1200">
              <a:latin typeface="ＭＳ Ｐゴシック" panose="020B0600070205080204" pitchFamily="50" charset="-128"/>
              <a:ea typeface="ＭＳ Ｐゴシック" panose="020B0600070205080204" pitchFamily="50" charset="-128"/>
            </a:rPr>
            <a:t>ポイント低い</a:t>
          </a:r>
          <a:r>
            <a:rPr kumimoji="1" lang="en-US" altLang="ja-JP" sz="1200">
              <a:latin typeface="ＭＳ Ｐゴシック" panose="020B0600070205080204" pitchFamily="50" charset="-128"/>
              <a:ea typeface="ＭＳ Ｐゴシック" panose="020B0600070205080204" pitchFamily="50" charset="-128"/>
            </a:rPr>
            <a:t>13.5</a:t>
          </a:r>
          <a:r>
            <a:rPr kumimoji="1" lang="ja-JP" altLang="en-US" sz="1200">
              <a:latin typeface="ＭＳ Ｐゴシック" panose="020B0600070205080204" pitchFamily="50" charset="-128"/>
              <a:ea typeface="ＭＳ Ｐゴシック" panose="020B0600070205080204" pitchFamily="50" charset="-128"/>
            </a:rPr>
            <a:t>％となった。東日本大震災により被災した学校、保育所等は災害復旧事業で建替えをした一方で、多くの既存施設は建設から</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以上経過しており、施設整備の修繕費が増加傾向にある。今後は災害復旧・復興事業による施設整備後の維持管理なども追加されるため、各種公共施設の統廃合、指定管理者制度の活用等について具体的に検討し、数値の抑制を図りたい。</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41275</xdr:rowOff>
    </xdr:from>
    <xdr:to>
      <xdr:col>82</xdr:col>
      <xdr:colOff>107950</xdr:colOff>
      <xdr:row>15</xdr:row>
      <xdr:rowOff>92710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61302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13987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75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92710</xdr:rowOff>
    </xdr:from>
    <xdr:to>
      <xdr:col>78</xdr:col>
      <xdr:colOff>69850</xdr:colOff>
      <xdr:row>15</xdr:row>
      <xdr:rowOff>144145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66446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58420</xdr:rowOff>
    </xdr:from>
    <xdr:to>
      <xdr:col>73</xdr:col>
      <xdr:colOff>180975</xdr:colOff>
      <xdr:row>15</xdr:row>
      <xdr:rowOff>144145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63017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1270</xdr:rowOff>
    </xdr:from>
    <xdr:to>
      <xdr:col>69</xdr:col>
      <xdr:colOff>92075</xdr:colOff>
      <xdr:row>15</xdr:row>
      <xdr:rowOff>58420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57302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161925</xdr:rowOff>
    </xdr:from>
    <xdr:to>
      <xdr:col>82</xdr:col>
      <xdr:colOff>158750</xdr:colOff>
      <xdr:row>15</xdr:row>
      <xdr:rowOff>92075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562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7002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407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41910</xdr:rowOff>
    </xdr:from>
    <xdr:to>
      <xdr:col>78</xdr:col>
      <xdr:colOff>120650</xdr:colOff>
      <xdr:row>15</xdr:row>
      <xdr:rowOff>143510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153687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382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93345</xdr:rowOff>
    </xdr:from>
    <xdr:to>
      <xdr:col>74</xdr:col>
      <xdr:colOff>31750</xdr:colOff>
      <xdr:row>16</xdr:row>
      <xdr:rowOff>23495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66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33672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433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7620</xdr:rowOff>
    </xdr:from>
    <xdr:to>
      <xdr:col>69</xdr:col>
      <xdr:colOff>142875</xdr:colOff>
      <xdr:row>15</xdr:row>
      <xdr:rowOff>109220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57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119397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348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121920</xdr:rowOff>
    </xdr:from>
    <xdr:to>
      <xdr:col>65</xdr:col>
      <xdr:colOff>53975</xdr:colOff>
      <xdr:row>15</xdr:row>
      <xdr:rowOff>52070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62247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扶助費については、類似団体平均と比較し</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ポイント低い</a:t>
          </a:r>
          <a:r>
            <a:rPr kumimoji="1" lang="en-US" altLang="ja-JP" sz="1300">
              <a:latin typeface="ＭＳ Ｐゴシック" panose="020B0600070205080204" pitchFamily="50" charset="-128"/>
              <a:ea typeface="ＭＳ Ｐゴシック" panose="020B0600070205080204" pitchFamily="50" charset="-128"/>
            </a:rPr>
            <a:t>9.5</a:t>
          </a:r>
          <a:r>
            <a:rPr kumimoji="1" lang="ja-JP" altLang="en-US" sz="1300">
              <a:latin typeface="ＭＳ Ｐゴシック" panose="020B0600070205080204" pitchFamily="50" charset="-128"/>
              <a:ea typeface="ＭＳ Ｐゴシック" panose="020B0600070205080204" pitchFamily="50" charset="-128"/>
            </a:rPr>
            <a:t>％と前年度と同じ割合となったものの、私立保育園等への給付費や障害福祉サービス費などの決算額は昨年度に続き増加した。削減が難しい扶助費ではあるが、単独事業の見直しを行うなど適正化を図っていく。</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138430</xdr:rowOff>
    </xdr:from>
    <xdr:to>
      <xdr:col>24</xdr:col>
      <xdr:colOff>25400</xdr:colOff>
      <xdr:row>55</xdr:row>
      <xdr:rowOff>138430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5681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46990</xdr:rowOff>
    </xdr:from>
    <xdr:to>
      <xdr:col>19</xdr:col>
      <xdr:colOff>187325</xdr:colOff>
      <xdr:row>55</xdr:row>
      <xdr:rowOff>138430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4767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55</xdr:row>
      <xdr:rowOff>46990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3853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127000</xdr:rowOff>
    </xdr:from>
    <xdr:to>
      <xdr:col>11</xdr:col>
      <xdr:colOff>9525</xdr:colOff>
      <xdr:row>55</xdr:row>
      <xdr:rowOff>19558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38530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87630</xdr:rowOff>
    </xdr:from>
    <xdr:to>
      <xdr:col>24</xdr:col>
      <xdr:colOff>76200</xdr:colOff>
      <xdr:row>56</xdr:row>
      <xdr:rowOff>17780</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104157</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87630</xdr:rowOff>
    </xdr:from>
    <xdr:to>
      <xdr:col>20</xdr:col>
      <xdr:colOff>38100</xdr:colOff>
      <xdr:row>56</xdr:row>
      <xdr:rowOff>17780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27957</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28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167640</xdr:rowOff>
    </xdr:from>
    <xdr:to>
      <xdr:col>15</xdr:col>
      <xdr:colOff>149225</xdr:colOff>
      <xdr:row>55</xdr:row>
      <xdr:rowOff>97790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42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107967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19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140208</xdr:rowOff>
    </xdr:from>
    <xdr:to>
      <xdr:col>6</xdr:col>
      <xdr:colOff>171450</xdr:colOff>
      <xdr:row>55</xdr:row>
      <xdr:rowOff>70358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398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80535</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167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の経常収支比率については、繰出金、維持補修費、投資及び出資金、貸付金の合計であるが、当町においては繰出金がそのほとんどを占めている。全体額は前年度比で微減となったものの、高齢化に伴う被保険者数や一人当たり単価の増などにより各医療保険等関連特別会計への繰出金が増加している。一般会計と同様に、全体的な事務事業の見直しを行い、各種特別会計に対する繰出金の圧縮を図りたい考えである。</a:t>
          </a: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146050</xdr:rowOff>
    </xdr:from>
    <xdr:to>
      <xdr:col>82</xdr:col>
      <xdr:colOff>107950</xdr:colOff>
      <xdr:row>58</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9187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44450</xdr:rowOff>
    </xdr:from>
    <xdr:to>
      <xdr:col>78</xdr:col>
      <xdr:colOff>69850</xdr:colOff>
      <xdr:row>58</xdr:row>
      <xdr:rowOff>12700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8171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127000</xdr:rowOff>
    </xdr:from>
    <xdr:to>
      <xdr:col>73</xdr:col>
      <xdr:colOff>180975</xdr:colOff>
      <xdr:row>57</xdr:row>
      <xdr:rowOff>44450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7282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127000</xdr:rowOff>
    </xdr:from>
    <xdr:to>
      <xdr:col>69</xdr:col>
      <xdr:colOff>92075</xdr:colOff>
      <xdr:row>57</xdr:row>
      <xdr:rowOff>107950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7282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95250</xdr:rowOff>
    </xdr:from>
    <xdr:to>
      <xdr:col>82</xdr:col>
      <xdr:colOff>158750</xdr:colOff>
      <xdr:row>58</xdr:row>
      <xdr:rowOff>25400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67327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133350</xdr:rowOff>
    </xdr:from>
    <xdr:to>
      <xdr:col>78</xdr:col>
      <xdr:colOff>120650</xdr:colOff>
      <xdr:row>58</xdr:row>
      <xdr:rowOff>63500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165100</xdr:rowOff>
    </xdr:from>
    <xdr:to>
      <xdr:col>74</xdr:col>
      <xdr:colOff>31750</xdr:colOff>
      <xdr:row>57</xdr:row>
      <xdr:rowOff>95250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76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105427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76200</xdr:rowOff>
    </xdr:from>
    <xdr:to>
      <xdr:col>69</xdr:col>
      <xdr:colOff>142875</xdr:colOff>
      <xdr:row>57</xdr:row>
      <xdr:rowOff>6350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16527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57150</xdr:rowOff>
    </xdr:from>
    <xdr:to>
      <xdr:col>65</xdr:col>
      <xdr:colOff>53975</xdr:colOff>
      <xdr:row>57</xdr:row>
      <xdr:rowOff>158750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168927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補助費の経常収支比率については、消防費やごみ処理費に対する一部事務組合に対する負担金が増額傾向となっているため、類似団体平均と比較し</a:t>
          </a:r>
          <a:r>
            <a:rPr kumimoji="1" lang="en-US" altLang="ja-JP" sz="1300">
              <a:latin typeface="ＭＳ Ｐゴシック" panose="020B0600070205080204" pitchFamily="50" charset="-128"/>
              <a:ea typeface="ＭＳ Ｐゴシック" panose="020B0600070205080204" pitchFamily="50" charset="-128"/>
            </a:rPr>
            <a:t>6.6</a:t>
          </a:r>
          <a:r>
            <a:rPr kumimoji="1" lang="ja-JP" altLang="en-US" sz="1300">
              <a:latin typeface="ＭＳ Ｐゴシック" panose="020B0600070205080204" pitchFamily="50" charset="-128"/>
              <a:ea typeface="ＭＳ Ｐゴシック" panose="020B0600070205080204" pitchFamily="50" charset="-128"/>
            </a:rPr>
            <a:t>ポイント高い</a:t>
          </a:r>
          <a:r>
            <a:rPr kumimoji="1" lang="en-US" altLang="ja-JP" sz="1300">
              <a:latin typeface="ＭＳ Ｐゴシック" panose="020B0600070205080204" pitchFamily="50" charset="-128"/>
              <a:ea typeface="ＭＳ Ｐゴシック" panose="020B0600070205080204" pitchFamily="50" charset="-128"/>
            </a:rPr>
            <a:t>20.9</a:t>
          </a:r>
          <a:r>
            <a:rPr kumimoji="1" lang="ja-JP" altLang="en-US" sz="1300">
              <a:latin typeface="ＭＳ Ｐゴシック" panose="020B0600070205080204" pitchFamily="50" charset="-128"/>
              <a:ea typeface="ＭＳ Ｐゴシック" panose="020B0600070205080204" pitchFamily="50" charset="-128"/>
            </a:rPr>
            <a:t>％となっている。今後も老朽化した施設の建替えに伴う一部事務組合への負担金増加が見込まれることから、各種団体の運営費補助金の見直しなども実施しながら補助費等の削減に努め、経常収支比率の改善を図る。</a:t>
          </a: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40</xdr:row>
      <xdr:rowOff>5080</xdr:rowOff>
    </xdr:from>
    <xdr:to>
      <xdr:col>82</xdr:col>
      <xdr:colOff>107950</xdr:colOff>
      <xdr:row>40</xdr:row>
      <xdr:rowOff>5080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8630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153687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154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115570</xdr:rowOff>
    </xdr:from>
    <xdr:to>
      <xdr:col>78</xdr:col>
      <xdr:colOff>69850</xdr:colOff>
      <xdr:row>40</xdr:row>
      <xdr:rowOff>5080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68021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69867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07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39</xdr:row>
      <xdr:rowOff>77470</xdr:rowOff>
    </xdr:from>
    <xdr:to>
      <xdr:col>73</xdr:col>
      <xdr:colOff>180975</xdr:colOff>
      <xdr:row>39</xdr:row>
      <xdr:rowOff>115570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7640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39</xdr:row>
      <xdr:rowOff>69850</xdr:rowOff>
    </xdr:from>
    <xdr:to>
      <xdr:col>69</xdr:col>
      <xdr:colOff>92075</xdr:colOff>
      <xdr:row>39</xdr:row>
      <xdr:rowOff>77470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004800" y="6756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165117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125730</xdr:rowOff>
    </xdr:from>
    <xdr:to>
      <xdr:col>82</xdr:col>
      <xdr:colOff>158750</xdr:colOff>
      <xdr:row>40</xdr:row>
      <xdr:rowOff>55880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81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97807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678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125730</xdr:rowOff>
    </xdr:from>
    <xdr:to>
      <xdr:col>78</xdr:col>
      <xdr:colOff>120650</xdr:colOff>
      <xdr:row>40</xdr:row>
      <xdr:rowOff>55880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81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40</xdr:row>
      <xdr:rowOff>40657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689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64770</xdr:rowOff>
    </xdr:from>
    <xdr:to>
      <xdr:col>74</xdr:col>
      <xdr:colOff>31750</xdr:colOff>
      <xdr:row>39</xdr:row>
      <xdr:rowOff>166370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75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151147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683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39</xdr:row>
      <xdr:rowOff>26670</xdr:rowOff>
    </xdr:from>
    <xdr:to>
      <xdr:col>69</xdr:col>
      <xdr:colOff>142875</xdr:colOff>
      <xdr:row>39</xdr:row>
      <xdr:rowOff>128270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671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113047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39</xdr:row>
      <xdr:rowOff>19050</xdr:rowOff>
    </xdr:from>
    <xdr:to>
      <xdr:col>65</xdr:col>
      <xdr:colOff>53975</xdr:colOff>
      <xdr:row>39</xdr:row>
      <xdr:rowOff>120650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105427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679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公債費の経常収支比率については、類似団体を</a:t>
          </a:r>
          <a:r>
            <a:rPr kumimoji="1" lang="en-US" altLang="ja-JP" sz="1100">
              <a:latin typeface="ＭＳ Ｐゴシック" panose="020B0600070205080204" pitchFamily="50" charset="-128"/>
              <a:ea typeface="ＭＳ Ｐゴシック" panose="020B0600070205080204" pitchFamily="50" charset="-128"/>
            </a:rPr>
            <a:t>2.5</a:t>
          </a:r>
          <a:r>
            <a:rPr kumimoji="1" lang="ja-JP" altLang="en-US" sz="1100">
              <a:latin typeface="ＭＳ Ｐゴシック" panose="020B0600070205080204" pitchFamily="50" charset="-128"/>
              <a:ea typeface="ＭＳ Ｐゴシック" panose="020B0600070205080204" pitchFamily="50" charset="-128"/>
            </a:rPr>
            <a:t>ポイント下回る</a:t>
          </a:r>
          <a:r>
            <a:rPr kumimoji="1" lang="en-US" altLang="ja-JP" sz="1100">
              <a:latin typeface="ＭＳ Ｐゴシック" panose="020B0600070205080204" pitchFamily="50" charset="-128"/>
              <a:ea typeface="ＭＳ Ｐゴシック" panose="020B0600070205080204" pitchFamily="50" charset="-128"/>
            </a:rPr>
            <a:t>10.2</a:t>
          </a:r>
          <a:r>
            <a:rPr kumimoji="1" lang="ja-JP" altLang="en-US" sz="1100">
              <a:latin typeface="ＭＳ Ｐゴシック" panose="020B0600070205080204" pitchFamily="50" charset="-128"/>
              <a:ea typeface="ＭＳ Ｐゴシック" panose="020B0600070205080204" pitchFamily="50" charset="-128"/>
            </a:rPr>
            <a:t>％となっている。以前より起債抑制策を図っていたことなどから公債費自体は近年横ばい傾向ではあるが、令和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実施した災害公営住宅整備事業に係る地方債の繰上償還に伴い、地方債元利償還金は減少が見込まれる。しかしながら、老朽化した公共施設について多額の財源を必要とする改修工事の増加や、施設建設等の大規模事業が令和７年度より開始することから、相対的に地方債の元利償還金は増加し、公債費の増加が懸念されるため、可能な限り地方債発行の抑制に努めたい。</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21844</xdr:rowOff>
    </xdr:from>
    <xdr:to>
      <xdr:col>24</xdr:col>
      <xdr:colOff>25400</xdr:colOff>
      <xdr:row>76</xdr:row>
      <xdr:rowOff>40132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05204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17272</xdr:rowOff>
    </xdr:from>
    <xdr:to>
      <xdr:col>19</xdr:col>
      <xdr:colOff>187325</xdr:colOff>
      <xdr:row>76</xdr:row>
      <xdr:rowOff>40132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098800" y="130474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17272</xdr:rowOff>
    </xdr:from>
    <xdr:to>
      <xdr:col>15</xdr:col>
      <xdr:colOff>98425</xdr:colOff>
      <xdr:row>76</xdr:row>
      <xdr:rowOff>35561</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2209800" y="13047472"/>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26415</xdr:rowOff>
    </xdr:from>
    <xdr:to>
      <xdr:col>11</xdr:col>
      <xdr:colOff>9525</xdr:colOff>
      <xdr:row>76</xdr:row>
      <xdr:rowOff>35561</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1320800" y="13056615"/>
          <a:ext cx="8890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142494</xdr:rowOff>
    </xdr:from>
    <xdr:to>
      <xdr:col>24</xdr:col>
      <xdr:colOff>76200</xdr:colOff>
      <xdr:row>76</xdr:row>
      <xdr:rowOff>72644</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159021</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846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160782</xdr:rowOff>
    </xdr:from>
    <xdr:to>
      <xdr:col>20</xdr:col>
      <xdr:colOff>38100</xdr:colOff>
      <xdr:row>76</xdr:row>
      <xdr:rowOff>90932</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01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101109</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788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137922</xdr:rowOff>
    </xdr:from>
    <xdr:to>
      <xdr:col>15</xdr:col>
      <xdr:colOff>149225</xdr:colOff>
      <xdr:row>76</xdr:row>
      <xdr:rowOff>68072</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78249</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76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156211</xdr:rowOff>
    </xdr:from>
    <xdr:to>
      <xdr:col>11</xdr:col>
      <xdr:colOff>60325</xdr:colOff>
      <xdr:row>76</xdr:row>
      <xdr:rowOff>86361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96537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147065</xdr:rowOff>
    </xdr:from>
    <xdr:to>
      <xdr:col>6</xdr:col>
      <xdr:colOff>171450</xdr:colOff>
      <xdr:row>76</xdr:row>
      <xdr:rowOff>77215</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0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87393</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774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公債費以外の経常収支比率は、前年度比で</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85.6%</a:t>
          </a:r>
          <a:r>
            <a:rPr kumimoji="1" lang="ja-JP" altLang="en-US" sz="1300">
              <a:latin typeface="ＭＳ Ｐゴシック" panose="020B0600070205080204" pitchFamily="50" charset="-128"/>
              <a:ea typeface="ＭＳ Ｐゴシック" panose="020B0600070205080204" pitchFamily="50" charset="-128"/>
            </a:rPr>
            <a:t>となったが、依然として類似団体平均を上回っている。人件費及び補助費等が類似団体に比べ高い水準となっており、扶助費においても年々上昇傾向にある。経常経費であるため削減が難しい状況ではあるが、全体的な事業の見直しを徹底し、経常収支比率の改善に努めていきたい。</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111761</xdr:rowOff>
    </xdr:from>
    <xdr:to>
      <xdr:col>82</xdr:col>
      <xdr:colOff>107950</xdr:colOff>
      <xdr:row>78</xdr:row>
      <xdr:rowOff>130811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3484861"/>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165100</xdr:rowOff>
    </xdr:from>
    <xdr:to>
      <xdr:col>78</xdr:col>
      <xdr:colOff>69850</xdr:colOff>
      <xdr:row>78</xdr:row>
      <xdr:rowOff>130811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3366750"/>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12700</xdr:rowOff>
    </xdr:from>
    <xdr:to>
      <xdr:col>73</xdr:col>
      <xdr:colOff>180975</xdr:colOff>
      <xdr:row>77</xdr:row>
      <xdr:rowOff>165100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2143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12700</xdr:rowOff>
    </xdr:from>
    <xdr:to>
      <xdr:col>69</xdr:col>
      <xdr:colOff>92075</xdr:colOff>
      <xdr:row>77</xdr:row>
      <xdr:rowOff>66039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21435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60961</xdr:rowOff>
    </xdr:from>
    <xdr:to>
      <xdr:col>82</xdr:col>
      <xdr:colOff>158750</xdr:colOff>
      <xdr:row>78</xdr:row>
      <xdr:rowOff>162561</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43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33038</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406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80011</xdr:rowOff>
    </xdr:from>
    <xdr:to>
      <xdr:col>78</xdr:col>
      <xdr:colOff>120650</xdr:colOff>
      <xdr:row>79</xdr:row>
      <xdr:rowOff>10161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45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166388</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5394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114300</xdr:rowOff>
    </xdr:from>
    <xdr:to>
      <xdr:col>74</xdr:col>
      <xdr:colOff>31750</xdr:colOff>
      <xdr:row>78</xdr:row>
      <xdr:rowOff>44450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31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29227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40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133350</xdr:rowOff>
    </xdr:from>
    <xdr:to>
      <xdr:col>69</xdr:col>
      <xdr:colOff>142875</xdr:colOff>
      <xdr:row>77</xdr:row>
      <xdr:rowOff>63500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16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48277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15239</xdr:rowOff>
    </xdr:from>
    <xdr:to>
      <xdr:col>65</xdr:col>
      <xdr:colOff>53975</xdr:colOff>
      <xdr:row>77</xdr:row>
      <xdr:rowOff>116839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101616</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303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宮城県亘理町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149657</xdr:rowOff>
    </xdr:from>
    <xdr:to>
      <xdr:col>29</xdr:col>
      <xdr:colOff>127000</xdr:colOff>
      <xdr:row>18</xdr:row>
      <xdr:rowOff>85496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11932"/>
          <a:ext cx="647700" cy="1072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70362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04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85496</xdr:rowOff>
    </xdr:from>
    <xdr:to>
      <xdr:col>26</xdr:col>
      <xdr:colOff>50800</xdr:colOff>
      <xdr:row>18</xdr:row>
      <xdr:rowOff>124320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19221"/>
          <a:ext cx="698500" cy="388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124320</xdr:rowOff>
    </xdr:from>
    <xdr:to>
      <xdr:col>22</xdr:col>
      <xdr:colOff>114300</xdr:colOff>
      <xdr:row>18</xdr:row>
      <xdr:rowOff>124358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58045"/>
          <a:ext cx="698500" cy="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124358</xdr:rowOff>
    </xdr:from>
    <xdr:to>
      <xdr:col>18</xdr:col>
      <xdr:colOff>177800</xdr:colOff>
      <xdr:row>19</xdr:row>
      <xdr:rowOff>46571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58083"/>
          <a:ext cx="698500" cy="936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98857</xdr:rowOff>
    </xdr:from>
    <xdr:to>
      <xdr:col>29</xdr:col>
      <xdr:colOff>177800</xdr:colOff>
      <xdr:row>18</xdr:row>
      <xdr:rowOff>29007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61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115384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06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34696</xdr:rowOff>
    </xdr:from>
    <xdr:to>
      <xdr:col>26</xdr:col>
      <xdr:colOff>101600</xdr:colOff>
      <xdr:row>18</xdr:row>
      <xdr:rowOff>136296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684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146473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37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73520</xdr:rowOff>
    </xdr:from>
    <xdr:to>
      <xdr:col>22</xdr:col>
      <xdr:colOff>165100</xdr:colOff>
      <xdr:row>19</xdr:row>
      <xdr:rowOff>3670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07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13847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976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73558</xdr:rowOff>
    </xdr:from>
    <xdr:to>
      <xdr:col>19</xdr:col>
      <xdr:colOff>38100</xdr:colOff>
      <xdr:row>19</xdr:row>
      <xdr:rowOff>3708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072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13885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76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167221</xdr:rowOff>
    </xdr:from>
    <xdr:to>
      <xdr:col>15</xdr:col>
      <xdr:colOff>101600</xdr:colOff>
      <xdr:row>19</xdr:row>
      <xdr:rowOff>97371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009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107548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69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173931</xdr:rowOff>
    </xdr:from>
    <xdr:to>
      <xdr:col>29</xdr:col>
      <xdr:colOff>127000</xdr:colOff>
      <xdr:row>35</xdr:row>
      <xdr:rowOff>188196</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784281"/>
          <a:ext cx="647700" cy="142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147025</xdr:rowOff>
    </xdr:from>
    <xdr:to>
      <xdr:col>26</xdr:col>
      <xdr:colOff>50800</xdr:colOff>
      <xdr:row>35</xdr:row>
      <xdr:rowOff>188196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757375"/>
          <a:ext cx="698500" cy="411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147025</xdr:rowOff>
    </xdr:from>
    <xdr:to>
      <xdr:col>22</xdr:col>
      <xdr:colOff>114300</xdr:colOff>
      <xdr:row>35</xdr:row>
      <xdr:rowOff>172309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57375"/>
          <a:ext cx="698500" cy="252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162456</xdr:rowOff>
    </xdr:from>
    <xdr:to>
      <xdr:col>18</xdr:col>
      <xdr:colOff>177800</xdr:colOff>
      <xdr:row>35</xdr:row>
      <xdr:rowOff>172309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772806"/>
          <a:ext cx="698500" cy="98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123131</xdr:rowOff>
    </xdr:from>
    <xdr:to>
      <xdr:col>29</xdr:col>
      <xdr:colOff>177800</xdr:colOff>
      <xdr:row>35</xdr:row>
      <xdr:rowOff>224731</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334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95208</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05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137396</xdr:rowOff>
    </xdr:from>
    <xdr:to>
      <xdr:col>26</xdr:col>
      <xdr:colOff>101600</xdr:colOff>
      <xdr:row>35</xdr:row>
      <xdr:rowOff>238996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477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223773</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34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96225</xdr:rowOff>
    </xdr:from>
    <xdr:to>
      <xdr:col>22</xdr:col>
      <xdr:colOff>165100</xdr:colOff>
      <xdr:row>35</xdr:row>
      <xdr:rowOff>197825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7065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182602</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79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121509</xdr:rowOff>
    </xdr:from>
    <xdr:to>
      <xdr:col>19</xdr:col>
      <xdr:colOff>38100</xdr:colOff>
      <xdr:row>35</xdr:row>
      <xdr:rowOff>223109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7318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207886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818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111656</xdr:rowOff>
    </xdr:from>
    <xdr:to>
      <xdr:col>15</xdr:col>
      <xdr:colOff>101600</xdr:colOff>
      <xdr:row>35</xdr:row>
      <xdr:rowOff>213256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220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198033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08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宮城県亘理町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32,825
32,587
73.60
13,910,320
13,568,210
290,635
8,074,782
7,735,854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129364</xdr:rowOff>
    </xdr:from>
    <xdr:to>
      <xdr:col>24</xdr:col>
      <xdr:colOff>63500</xdr:colOff>
      <xdr:row>36</xdr:row>
      <xdr:rowOff>58106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30114"/>
          <a:ext cx="838200" cy="100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58106</xdr:rowOff>
    </xdr:from>
    <xdr:to>
      <xdr:col>19</xdr:col>
      <xdr:colOff>177800</xdr:colOff>
      <xdr:row>36</xdr:row>
      <xdr:rowOff>111256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30306"/>
          <a:ext cx="889000" cy="5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97899</xdr:rowOff>
    </xdr:from>
    <xdr:to>
      <xdr:col>15</xdr:col>
      <xdr:colOff>50800</xdr:colOff>
      <xdr:row>36</xdr:row>
      <xdr:rowOff>111256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270099"/>
          <a:ext cx="889000" cy="13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97899</xdr:rowOff>
    </xdr:from>
    <xdr:to>
      <xdr:col>10</xdr:col>
      <xdr:colOff>114300</xdr:colOff>
      <xdr:row>36</xdr:row>
      <xdr:rowOff>156861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270099"/>
          <a:ext cx="889000" cy="58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78564</xdr:rowOff>
    </xdr:from>
    <xdr:to>
      <xdr:col>24</xdr:col>
      <xdr:colOff>114300</xdr:colOff>
      <xdr:row>36</xdr:row>
      <xdr:rowOff>8714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79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101441</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3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7306</xdr:rowOff>
    </xdr:from>
    <xdr:to>
      <xdr:col>20</xdr:col>
      <xdr:colOff>38100</xdr:colOff>
      <xdr:row>36</xdr:row>
      <xdr:rowOff>108906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7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125433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954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60456</xdr:rowOff>
    </xdr:from>
    <xdr:to>
      <xdr:col>15</xdr:col>
      <xdr:colOff>101600</xdr:colOff>
      <xdr:row>36</xdr:row>
      <xdr:rowOff>162056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3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7133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07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47099</xdr:rowOff>
    </xdr:from>
    <xdr:to>
      <xdr:col>10</xdr:col>
      <xdr:colOff>165100</xdr:colOff>
      <xdr:row>36</xdr:row>
      <xdr:rowOff>148699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1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165226</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94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106061</xdr:rowOff>
    </xdr:from>
    <xdr:to>
      <xdr:col>6</xdr:col>
      <xdr:colOff>38100</xdr:colOff>
      <xdr:row>37</xdr:row>
      <xdr:rowOff>36211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78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52738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053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161892</xdr:rowOff>
    </xdr:from>
    <xdr:to>
      <xdr:col>24</xdr:col>
      <xdr:colOff>63500</xdr:colOff>
      <xdr:row>57</xdr:row>
      <xdr:rowOff>170589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934542"/>
          <a:ext cx="838200" cy="8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67045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68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120973</xdr:rowOff>
    </xdr:from>
    <xdr:to>
      <xdr:col>19</xdr:col>
      <xdr:colOff>177800</xdr:colOff>
      <xdr:row>57</xdr:row>
      <xdr:rowOff>161892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22173"/>
          <a:ext cx="889000" cy="212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10001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120973</xdr:rowOff>
    </xdr:from>
    <xdr:to>
      <xdr:col>15</xdr:col>
      <xdr:colOff>50800</xdr:colOff>
      <xdr:row>57</xdr:row>
      <xdr:rowOff>135348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22173"/>
          <a:ext cx="889000" cy="185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67783</xdr:rowOff>
    </xdr:from>
    <xdr:to>
      <xdr:col>10</xdr:col>
      <xdr:colOff>114300</xdr:colOff>
      <xdr:row>57</xdr:row>
      <xdr:rowOff>135348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840433"/>
          <a:ext cx="889000" cy="6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119789</xdr:rowOff>
    </xdr:from>
    <xdr:to>
      <xdr:col>24</xdr:col>
      <xdr:colOff>114300</xdr:colOff>
      <xdr:row>58</xdr:row>
      <xdr:rowOff>49939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9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98216</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70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111092</xdr:rowOff>
    </xdr:from>
    <xdr:to>
      <xdr:col>20</xdr:col>
      <xdr:colOff>38100</xdr:colOff>
      <xdr:row>58</xdr:row>
      <xdr:rowOff>41242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8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32369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76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70173</xdr:rowOff>
    </xdr:from>
    <xdr:to>
      <xdr:col>15</xdr:col>
      <xdr:colOff>101600</xdr:colOff>
      <xdr:row>57</xdr:row>
      <xdr:rowOff>323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7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16850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44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84548</xdr:rowOff>
    </xdr:from>
    <xdr:to>
      <xdr:col>10</xdr:col>
      <xdr:colOff>165100</xdr:colOff>
      <xdr:row>58</xdr:row>
      <xdr:rowOff>14698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57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31225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632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16983</xdr:rowOff>
    </xdr:from>
    <xdr:to>
      <xdr:col>6</xdr:col>
      <xdr:colOff>38100</xdr:colOff>
      <xdr:row>57</xdr:row>
      <xdr:rowOff>118583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89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135110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64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15525</xdr:rowOff>
    </xdr:from>
    <xdr:to>
      <xdr:col>24</xdr:col>
      <xdr:colOff>63500</xdr:colOff>
      <xdr:row>78</xdr:row>
      <xdr:rowOff>44648</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388625"/>
          <a:ext cx="838200" cy="29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15525</xdr:rowOff>
    </xdr:from>
    <xdr:to>
      <xdr:col>19</xdr:col>
      <xdr:colOff>177800</xdr:colOff>
      <xdr:row>78</xdr:row>
      <xdr:rowOff>41813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88625"/>
          <a:ext cx="889000" cy="26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41813</xdr:rowOff>
    </xdr:from>
    <xdr:to>
      <xdr:col>15</xdr:col>
      <xdr:colOff>50800</xdr:colOff>
      <xdr:row>78</xdr:row>
      <xdr:rowOff>59370</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414913"/>
          <a:ext cx="889000" cy="17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59370</xdr:rowOff>
    </xdr:from>
    <xdr:to>
      <xdr:col>10</xdr:col>
      <xdr:colOff>114300</xdr:colOff>
      <xdr:row>78</xdr:row>
      <xdr:rowOff>91923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32470"/>
          <a:ext cx="889000" cy="3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165298</xdr:rowOff>
    </xdr:from>
    <xdr:to>
      <xdr:col>24</xdr:col>
      <xdr:colOff>114300</xdr:colOff>
      <xdr:row>78</xdr:row>
      <xdr:rowOff>95448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66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80225</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8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136175</xdr:rowOff>
    </xdr:from>
    <xdr:to>
      <xdr:col>20</xdr:col>
      <xdr:colOff>38100</xdr:colOff>
      <xdr:row>78</xdr:row>
      <xdr:rowOff>66325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37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57452</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3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162463</xdr:rowOff>
    </xdr:from>
    <xdr:to>
      <xdr:col>15</xdr:col>
      <xdr:colOff>101600</xdr:colOff>
      <xdr:row>78</xdr:row>
      <xdr:rowOff>92613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6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83740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56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8570</xdr:rowOff>
    </xdr:from>
    <xdr:to>
      <xdr:col>10</xdr:col>
      <xdr:colOff>165100</xdr:colOff>
      <xdr:row>78</xdr:row>
      <xdr:rowOff>110170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8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101297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7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41123</xdr:rowOff>
    </xdr:from>
    <xdr:to>
      <xdr:col>6</xdr:col>
      <xdr:colOff>38100</xdr:colOff>
      <xdr:row>78</xdr:row>
      <xdr:rowOff>142723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14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133850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506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97115</xdr:rowOff>
    </xdr:from>
    <xdr:to>
      <xdr:col>24</xdr:col>
      <xdr:colOff>63500</xdr:colOff>
      <xdr:row>98</xdr:row>
      <xdr:rowOff>14002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727765"/>
          <a:ext cx="838200" cy="88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58056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45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14002</xdr:rowOff>
    </xdr:from>
    <xdr:to>
      <xdr:col>19</xdr:col>
      <xdr:colOff>177800</xdr:colOff>
      <xdr:row>98</xdr:row>
      <xdr:rowOff>125374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816102"/>
          <a:ext cx="889000" cy="11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101762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38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167012</xdr:rowOff>
    </xdr:from>
    <xdr:to>
      <xdr:col>15</xdr:col>
      <xdr:colOff>50800</xdr:colOff>
      <xdr:row>98</xdr:row>
      <xdr:rowOff>125374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797662"/>
          <a:ext cx="889000" cy="12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25072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4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167012</xdr:rowOff>
    </xdr:from>
    <xdr:to>
      <xdr:col>10</xdr:col>
      <xdr:colOff>114300</xdr:colOff>
      <xdr:row>99</xdr:row>
      <xdr:rowOff>63348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797662"/>
          <a:ext cx="889000" cy="239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64566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35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164671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23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46315</xdr:rowOff>
    </xdr:from>
    <xdr:to>
      <xdr:col>24</xdr:col>
      <xdr:colOff>114300</xdr:colOff>
      <xdr:row>97</xdr:row>
      <xdr:rowOff>147915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67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24742</xdr:rowOff>
    </xdr:from>
    <xdr:ext cx="534377"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655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134652</xdr:rowOff>
    </xdr:from>
    <xdr:to>
      <xdr:col>20</xdr:col>
      <xdr:colOff>38100</xdr:colOff>
      <xdr:row>98</xdr:row>
      <xdr:rowOff>64802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765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55929</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530111" y="1685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74574</xdr:rowOff>
    </xdr:from>
    <xdr:to>
      <xdr:col>15</xdr:col>
      <xdr:colOff>101600</xdr:colOff>
      <xdr:row>99</xdr:row>
      <xdr:rowOff>4724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876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167301</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969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116212</xdr:rowOff>
    </xdr:from>
    <xdr:to>
      <xdr:col>10</xdr:col>
      <xdr:colOff>165100</xdr:colOff>
      <xdr:row>98</xdr:row>
      <xdr:rowOff>46362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74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37489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52111" y="1683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12548</xdr:rowOff>
    </xdr:from>
    <xdr:to>
      <xdr:col>6</xdr:col>
      <xdr:colOff>38100</xdr:colOff>
      <xdr:row>99</xdr:row>
      <xdr:rowOff>114148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98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105275</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707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5809</xdr:rowOff>
    </xdr:from>
    <xdr:to>
      <xdr:col>54</xdr:col>
      <xdr:colOff>189865</xdr:colOff>
      <xdr:row>38</xdr:row>
      <xdr:rowOff>36876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492209"/>
          <a:ext cx="1270" cy="1059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40703</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55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36876</xdr:rowOff>
    </xdr:from>
    <xdr:to>
      <xdr:col>55</xdr:col>
      <xdr:colOff>88900</xdr:colOff>
      <xdr:row>38</xdr:row>
      <xdr:rowOff>36876</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551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123936</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267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5809</xdr:rowOff>
    </xdr:from>
    <xdr:to>
      <xdr:col>55</xdr:col>
      <xdr:colOff>88900</xdr:colOff>
      <xdr:row>32</xdr:row>
      <xdr:rowOff>5809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492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154910</xdr:rowOff>
    </xdr:from>
    <xdr:to>
      <xdr:col>55</xdr:col>
      <xdr:colOff>0</xdr:colOff>
      <xdr:row>36</xdr:row>
      <xdr:rowOff>56871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155660"/>
          <a:ext cx="838200" cy="73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27055</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992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48628</xdr:rowOff>
    </xdr:from>
    <xdr:to>
      <xdr:col>55</xdr:col>
      <xdr:colOff>50800</xdr:colOff>
      <xdr:row>36</xdr:row>
      <xdr:rowOff>150228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22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154910</xdr:rowOff>
    </xdr:from>
    <xdr:to>
      <xdr:col>50</xdr:col>
      <xdr:colOff>114300</xdr:colOff>
      <xdr:row>36</xdr:row>
      <xdr:rowOff>8598</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155660"/>
          <a:ext cx="889000" cy="2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62786</xdr:rowOff>
    </xdr:from>
    <xdr:to>
      <xdr:col>50</xdr:col>
      <xdr:colOff>165100</xdr:colOff>
      <xdr:row>36</xdr:row>
      <xdr:rowOff>164386</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23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155513</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32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147358</xdr:rowOff>
    </xdr:from>
    <xdr:to>
      <xdr:col>45</xdr:col>
      <xdr:colOff>177800</xdr:colOff>
      <xdr:row>36</xdr:row>
      <xdr:rowOff>8598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5805208"/>
          <a:ext cx="889000" cy="375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63183</xdr:rowOff>
    </xdr:from>
    <xdr:to>
      <xdr:col>46</xdr:col>
      <xdr:colOff>38100</xdr:colOff>
      <xdr:row>36</xdr:row>
      <xdr:rowOff>164783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23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155910</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32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21758</xdr:rowOff>
    </xdr:from>
    <xdr:to>
      <xdr:col>41</xdr:col>
      <xdr:colOff>50800</xdr:colOff>
      <xdr:row>33</xdr:row>
      <xdr:rowOff>147358</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165258"/>
          <a:ext cx="889000" cy="639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92680</xdr:rowOff>
    </xdr:from>
    <xdr:to>
      <xdr:col>41</xdr:col>
      <xdr:colOff>101600</xdr:colOff>
      <xdr:row>37</xdr:row>
      <xdr:rowOff>22830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26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13957</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635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17935</xdr:rowOff>
    </xdr:from>
    <xdr:to>
      <xdr:col>36</xdr:col>
      <xdr:colOff>165100</xdr:colOff>
      <xdr:row>32</xdr:row>
      <xdr:rowOff>119535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50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110662</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59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6071</xdr:rowOff>
    </xdr:from>
    <xdr:to>
      <xdr:col>55</xdr:col>
      <xdr:colOff>50800</xdr:colOff>
      <xdr:row>36</xdr:row>
      <xdr:rowOff>107671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17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28948</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0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104110</xdr:rowOff>
    </xdr:from>
    <xdr:to>
      <xdr:col>50</xdr:col>
      <xdr:colOff>165100</xdr:colOff>
      <xdr:row>36</xdr:row>
      <xdr:rowOff>34260</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10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50787</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5880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129248</xdr:rowOff>
    </xdr:from>
    <xdr:to>
      <xdr:col>46</xdr:col>
      <xdr:colOff>38100</xdr:colOff>
      <xdr:row>36</xdr:row>
      <xdr:rowOff>59398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129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75925</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5905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96558</xdr:rowOff>
    </xdr:from>
    <xdr:to>
      <xdr:col>41</xdr:col>
      <xdr:colOff>101600</xdr:colOff>
      <xdr:row>34</xdr:row>
      <xdr:rowOff>26708</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575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43235</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5529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142408</xdr:rowOff>
    </xdr:from>
    <xdr:to>
      <xdr:col>36</xdr:col>
      <xdr:colOff>165100</xdr:colOff>
      <xdr:row>30</xdr:row>
      <xdr:rowOff>72558</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11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89085</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488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41094</xdr:rowOff>
    </xdr:from>
    <xdr:to>
      <xdr:col>55</xdr:col>
      <xdr:colOff>0</xdr:colOff>
      <xdr:row>57</xdr:row>
      <xdr:rowOff>58427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813744"/>
          <a:ext cx="838200" cy="1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28218</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4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712</xdr:rowOff>
    </xdr:from>
    <xdr:to>
      <xdr:col>50</xdr:col>
      <xdr:colOff>114300</xdr:colOff>
      <xdr:row>57</xdr:row>
      <xdr:rowOff>41094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8750300" y="9773362"/>
          <a:ext cx="889000" cy="40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712</xdr:rowOff>
    </xdr:from>
    <xdr:to>
      <xdr:col>45</xdr:col>
      <xdr:colOff>177800</xdr:colOff>
      <xdr:row>57</xdr:row>
      <xdr:rowOff>85065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773362"/>
          <a:ext cx="889000" cy="8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108176</xdr:rowOff>
    </xdr:from>
    <xdr:to>
      <xdr:col>41</xdr:col>
      <xdr:colOff>50800</xdr:colOff>
      <xdr:row>57</xdr:row>
      <xdr:rowOff>85065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537926"/>
          <a:ext cx="889000" cy="319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7627</xdr:rowOff>
    </xdr:from>
    <xdr:to>
      <xdr:col>55</xdr:col>
      <xdr:colOff>50800</xdr:colOff>
      <xdr:row>57</xdr:row>
      <xdr:rowOff>109227</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78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94004</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695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161744</xdr:rowOff>
    </xdr:from>
    <xdr:to>
      <xdr:col>50</xdr:col>
      <xdr:colOff>165100</xdr:colOff>
      <xdr:row>57</xdr:row>
      <xdr:rowOff>91894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76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83021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85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121362</xdr:rowOff>
    </xdr:from>
    <xdr:to>
      <xdr:col>46</xdr:col>
      <xdr:colOff>38100</xdr:colOff>
      <xdr:row>57</xdr:row>
      <xdr:rowOff>51512</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72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42639</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815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34265</xdr:rowOff>
    </xdr:from>
    <xdr:to>
      <xdr:col>41</xdr:col>
      <xdr:colOff>101600</xdr:colOff>
      <xdr:row>57</xdr:row>
      <xdr:rowOff>135865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80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126992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89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57376</xdr:rowOff>
    </xdr:from>
    <xdr:to>
      <xdr:col>36</xdr:col>
      <xdr:colOff>165100</xdr:colOff>
      <xdr:row>55</xdr:row>
      <xdr:rowOff>158976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48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4053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262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169114</xdr:rowOff>
    </xdr:from>
    <xdr:to>
      <xdr:col>55</xdr:col>
      <xdr:colOff>0</xdr:colOff>
      <xdr:row>79</xdr:row>
      <xdr:rowOff>14884</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542214"/>
          <a:ext cx="838200" cy="1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104724</xdr:rowOff>
    </xdr:from>
    <xdr:to>
      <xdr:col>50</xdr:col>
      <xdr:colOff>114300</xdr:colOff>
      <xdr:row>79</xdr:row>
      <xdr:rowOff>14884</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3477824"/>
          <a:ext cx="889000" cy="81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46050</xdr:rowOff>
    </xdr:from>
    <xdr:to>
      <xdr:col>45</xdr:col>
      <xdr:colOff>177800</xdr:colOff>
      <xdr:row>78</xdr:row>
      <xdr:rowOff>104724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3419150"/>
          <a:ext cx="889000" cy="5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161931</xdr:rowOff>
    </xdr:from>
    <xdr:to>
      <xdr:col>41</xdr:col>
      <xdr:colOff>50800</xdr:colOff>
      <xdr:row>78</xdr:row>
      <xdr:rowOff>46050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2677781"/>
          <a:ext cx="889000" cy="74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404</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3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118314</xdr:rowOff>
    </xdr:from>
    <xdr:to>
      <xdr:col>55</xdr:col>
      <xdr:colOff>50800</xdr:colOff>
      <xdr:row>79</xdr:row>
      <xdr:rowOff>48464</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49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33241</xdr:rowOff>
    </xdr:from>
    <xdr:ext cx="469744"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40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135534</xdr:rowOff>
    </xdr:from>
    <xdr:to>
      <xdr:col>50</xdr:col>
      <xdr:colOff>165100</xdr:colOff>
      <xdr:row>79</xdr:row>
      <xdr:rowOff>65684</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50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56811</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04428" y="13601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53924</xdr:rowOff>
    </xdr:from>
    <xdr:to>
      <xdr:col>46</xdr:col>
      <xdr:colOff>38100</xdr:colOff>
      <xdr:row>78</xdr:row>
      <xdr:rowOff>155524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42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146651</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15428" y="13519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166700</xdr:rowOff>
    </xdr:from>
    <xdr:to>
      <xdr:col>41</xdr:col>
      <xdr:colOff>101600</xdr:colOff>
      <xdr:row>78</xdr:row>
      <xdr:rowOff>96850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36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87977</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46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111131</xdr:rowOff>
    </xdr:from>
    <xdr:to>
      <xdr:col>36</xdr:col>
      <xdr:colOff>165100</xdr:colOff>
      <xdr:row>74</xdr:row>
      <xdr:rowOff>41281</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262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57808</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2402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4" name="普通建設事業費 （ うち更新整備　）最小値テキスト">
          <a:extLst>
            <a:ext uri="{FF2B5EF4-FFF2-40B4-BE49-F238E27FC236}">
              <a16:creationId xmlns:a16="http://schemas.microsoft.com/office/drawing/2014/main" id="{00000000-0008-0000-0600-0000C6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6" name="普通建設事業費 （ うち更新整備　）最大値テキスト">
          <a:extLst>
            <a:ext uri="{FF2B5EF4-FFF2-40B4-BE49-F238E27FC236}">
              <a16:creationId xmlns:a16="http://schemas.microsoft.com/office/drawing/2014/main" id="{00000000-0008-0000-0600-0000C8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38171</xdr:rowOff>
    </xdr:from>
    <xdr:to>
      <xdr:col>55</xdr:col>
      <xdr:colOff>0</xdr:colOff>
      <xdr:row>98</xdr:row>
      <xdr:rowOff>64932</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9639300" y="16840271"/>
          <a:ext cx="838200" cy="2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59" name="普通建設事業費 （ うち更新整備　）平均値テキスト">
          <a:extLst>
            <a:ext uri="{FF2B5EF4-FFF2-40B4-BE49-F238E27FC236}">
              <a16:creationId xmlns:a16="http://schemas.microsoft.com/office/drawing/2014/main" id="{00000000-0008-0000-0600-0000CB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38171</xdr:rowOff>
    </xdr:from>
    <xdr:to>
      <xdr:col>50</xdr:col>
      <xdr:colOff>114300</xdr:colOff>
      <xdr:row>98</xdr:row>
      <xdr:rowOff>101547</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8750300" y="16840271"/>
          <a:ext cx="889000" cy="63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101547</xdr:rowOff>
    </xdr:from>
    <xdr:to>
      <xdr:col>45</xdr:col>
      <xdr:colOff>177800</xdr:colOff>
      <xdr:row>98</xdr:row>
      <xdr:rowOff>144036</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7861300" y="16903647"/>
          <a:ext cx="889000" cy="42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44777</xdr:rowOff>
    </xdr:from>
    <xdr:to>
      <xdr:col>41</xdr:col>
      <xdr:colOff>50800</xdr:colOff>
      <xdr:row>98</xdr:row>
      <xdr:rowOff>144036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6972300" y="16846877"/>
          <a:ext cx="889000" cy="99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14132</xdr:rowOff>
    </xdr:from>
    <xdr:to>
      <xdr:col>55</xdr:col>
      <xdr:colOff>50800</xdr:colOff>
      <xdr:row>98</xdr:row>
      <xdr:rowOff>115732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10426700" y="1681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100509</xdr:rowOff>
    </xdr:from>
    <xdr:ext cx="534377" cy="259045"/>
    <xdr:sp macro="" textlink="">
      <xdr:nvSpPr>
        <xdr:cNvPr id="478" name="普通建設事業費 （ うち更新整備　）該当値テキスト">
          <a:extLst>
            <a:ext uri="{FF2B5EF4-FFF2-40B4-BE49-F238E27FC236}">
              <a16:creationId xmlns:a16="http://schemas.microsoft.com/office/drawing/2014/main" id="{00000000-0008-0000-0600-0000DE010000}"/>
            </a:ext>
          </a:extLst>
        </xdr:cNvPr>
        <xdr:cNvSpPr txBox="1"/>
      </xdr:nvSpPr>
      <xdr:spPr>
        <a:xfrm>
          <a:off x="10528300" y="16731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158821</xdr:rowOff>
    </xdr:from>
    <xdr:to>
      <xdr:col>50</xdr:col>
      <xdr:colOff>165100</xdr:colOff>
      <xdr:row>98</xdr:row>
      <xdr:rowOff>88971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9588500" y="1678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80098</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372111" y="16882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50747</xdr:rowOff>
    </xdr:from>
    <xdr:to>
      <xdr:col>46</xdr:col>
      <xdr:colOff>38100</xdr:colOff>
      <xdr:row>98</xdr:row>
      <xdr:rowOff>152347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8699500" y="1685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143474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945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93236</xdr:rowOff>
    </xdr:from>
    <xdr:to>
      <xdr:col>41</xdr:col>
      <xdr:colOff>101600</xdr:colOff>
      <xdr:row>99</xdr:row>
      <xdr:rowOff>23386</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810500" y="1689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99</xdr:row>
      <xdr:rowOff>14513</xdr:rowOff>
    </xdr:from>
    <xdr:ext cx="469744"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26428" y="1698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165427</xdr:rowOff>
    </xdr:from>
    <xdr:to>
      <xdr:col>36</xdr:col>
      <xdr:colOff>165100</xdr:colOff>
      <xdr:row>98</xdr:row>
      <xdr:rowOff>95577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6921500" y="1679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86704</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6888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115308</xdr:rowOff>
    </xdr:from>
    <xdr:to>
      <xdr:col>81</xdr:col>
      <xdr:colOff>50800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4592300" y="6630408"/>
          <a:ext cx="889000" cy="24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92151</xdr:rowOff>
    </xdr:from>
    <xdr:to>
      <xdr:col>76</xdr:col>
      <xdr:colOff>114300</xdr:colOff>
      <xdr:row>38</xdr:row>
      <xdr:rowOff>115308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703300" y="6607251"/>
          <a:ext cx="889000" cy="2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92151</xdr:rowOff>
    </xdr:from>
    <xdr:to>
      <xdr:col>71</xdr:col>
      <xdr:colOff>177800</xdr:colOff>
      <xdr:row>38</xdr:row>
      <xdr:rowOff>124704</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2814300" y="6607251"/>
          <a:ext cx="889000" cy="3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64508</xdr:rowOff>
    </xdr:from>
    <xdr:to>
      <xdr:col>76</xdr:col>
      <xdr:colOff>165100</xdr:colOff>
      <xdr:row>38</xdr:row>
      <xdr:rowOff>166108</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57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157235</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357428" y="6672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41351</xdr:rowOff>
    </xdr:from>
    <xdr:to>
      <xdr:col>72</xdr:col>
      <xdr:colOff>38100</xdr:colOff>
      <xdr:row>38</xdr:row>
      <xdr:rowOff>142951</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55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134078</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649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73904</xdr:rowOff>
    </xdr:from>
    <xdr:to>
      <xdr:col>67</xdr:col>
      <xdr:colOff>101600</xdr:colOff>
      <xdr:row>39</xdr:row>
      <xdr:rowOff>4054</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589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166631</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6817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3" name="公債費グラフ枠">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5" name="公債費最小値テキスト">
          <a:extLst>
            <a:ext uri="{FF2B5EF4-FFF2-40B4-BE49-F238E27FC236}">
              <a16:creationId xmlns:a16="http://schemas.microsoft.com/office/drawing/2014/main" id="{00000000-0008-0000-0600-000067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17" name="公債費最大値テキスト">
          <a:extLst>
            <a:ext uri="{FF2B5EF4-FFF2-40B4-BE49-F238E27FC236}">
              <a16:creationId xmlns:a16="http://schemas.microsoft.com/office/drawing/2014/main" id="{00000000-0008-0000-0600-000069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57493</xdr:rowOff>
    </xdr:from>
    <xdr:to>
      <xdr:col>85</xdr:col>
      <xdr:colOff>127000</xdr:colOff>
      <xdr:row>77</xdr:row>
      <xdr:rowOff>61557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5481300" y="12744793"/>
          <a:ext cx="838200" cy="518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0" name="公債費平均値テキスト">
          <a:extLst>
            <a:ext uri="{FF2B5EF4-FFF2-40B4-BE49-F238E27FC236}">
              <a16:creationId xmlns:a16="http://schemas.microsoft.com/office/drawing/2014/main" id="{00000000-0008-0000-0600-00006C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57493</xdr:rowOff>
    </xdr:from>
    <xdr:to>
      <xdr:col>81</xdr:col>
      <xdr:colOff>50800</xdr:colOff>
      <xdr:row>77</xdr:row>
      <xdr:rowOff>45174</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4592300" y="12744793"/>
          <a:ext cx="889000" cy="502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167645</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5214111" y="131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45174</xdr:rowOff>
    </xdr:from>
    <xdr:to>
      <xdr:col>76</xdr:col>
      <xdr:colOff>114300</xdr:colOff>
      <xdr:row>77</xdr:row>
      <xdr:rowOff>53187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3703300" y="13246824"/>
          <a:ext cx="889000" cy="8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53187</xdr:rowOff>
    </xdr:from>
    <xdr:to>
      <xdr:col>71</xdr:col>
      <xdr:colOff>177800</xdr:colOff>
      <xdr:row>77</xdr:row>
      <xdr:rowOff>58293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2814300" y="13254837"/>
          <a:ext cx="889000" cy="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10757</xdr:rowOff>
    </xdr:from>
    <xdr:to>
      <xdr:col>85</xdr:col>
      <xdr:colOff>177800</xdr:colOff>
      <xdr:row>77</xdr:row>
      <xdr:rowOff>112357</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6268700" y="13212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160634</xdr:rowOff>
    </xdr:from>
    <xdr:ext cx="534377" cy="259045"/>
    <xdr:sp macro="" textlink="">
      <xdr:nvSpPr>
        <xdr:cNvPr id="639" name="公債費該当値テキスト">
          <a:extLst>
            <a:ext uri="{FF2B5EF4-FFF2-40B4-BE49-F238E27FC236}">
              <a16:creationId xmlns:a16="http://schemas.microsoft.com/office/drawing/2014/main" id="{00000000-0008-0000-0600-00007F020000}"/>
            </a:ext>
          </a:extLst>
        </xdr:cNvPr>
        <xdr:cNvSpPr txBox="1"/>
      </xdr:nvSpPr>
      <xdr:spPr>
        <a:xfrm>
          <a:off x="16370300" y="13190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6693</xdr:rowOff>
    </xdr:from>
    <xdr:to>
      <xdr:col>81</xdr:col>
      <xdr:colOff>101600</xdr:colOff>
      <xdr:row>74</xdr:row>
      <xdr:rowOff>108293</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5430500" y="12693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124820</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14111" y="12469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165824</xdr:rowOff>
    </xdr:from>
    <xdr:to>
      <xdr:col>76</xdr:col>
      <xdr:colOff>165100</xdr:colOff>
      <xdr:row>77</xdr:row>
      <xdr:rowOff>95974</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4541500" y="13196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87101</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288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2387</xdr:rowOff>
    </xdr:from>
    <xdr:to>
      <xdr:col>72</xdr:col>
      <xdr:colOff>38100</xdr:colOff>
      <xdr:row>77</xdr:row>
      <xdr:rowOff>103987</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3652500" y="1320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95114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29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7493</xdr:rowOff>
    </xdr:from>
    <xdr:to>
      <xdr:col>67</xdr:col>
      <xdr:colOff>101600</xdr:colOff>
      <xdr:row>77</xdr:row>
      <xdr:rowOff>109093</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2763500" y="1320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100220</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330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8" name="積立金グラフ枠">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0" name="積立金最小値テキスト">
          <a:extLst>
            <a:ext uri="{FF2B5EF4-FFF2-40B4-BE49-F238E27FC236}">
              <a16:creationId xmlns:a16="http://schemas.microsoft.com/office/drawing/2014/main" id="{00000000-0008-0000-0600-00009E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2" name="積立金最大値テキスト">
          <a:extLst>
            <a:ext uri="{FF2B5EF4-FFF2-40B4-BE49-F238E27FC236}">
              <a16:creationId xmlns:a16="http://schemas.microsoft.com/office/drawing/2014/main" id="{00000000-0008-0000-0600-0000A0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38329</xdr:rowOff>
    </xdr:from>
    <xdr:to>
      <xdr:col>85</xdr:col>
      <xdr:colOff>127000</xdr:colOff>
      <xdr:row>98</xdr:row>
      <xdr:rowOff>59110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5481300" y="16840429"/>
          <a:ext cx="838200" cy="20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5" name="積立金平均値テキスト">
          <a:extLst>
            <a:ext uri="{FF2B5EF4-FFF2-40B4-BE49-F238E27FC236}">
              <a16:creationId xmlns:a16="http://schemas.microsoft.com/office/drawing/2014/main" id="{00000000-0008-0000-0600-0000A3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58049</xdr:rowOff>
    </xdr:from>
    <xdr:to>
      <xdr:col>81</xdr:col>
      <xdr:colOff>50800</xdr:colOff>
      <xdr:row>98</xdr:row>
      <xdr:rowOff>38329</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4592300" y="16688699"/>
          <a:ext cx="889000" cy="15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58049</xdr:rowOff>
    </xdr:from>
    <xdr:to>
      <xdr:col>76</xdr:col>
      <xdr:colOff>114300</xdr:colOff>
      <xdr:row>97</xdr:row>
      <xdr:rowOff>125293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3703300" y="16688699"/>
          <a:ext cx="889000" cy="6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125293</xdr:rowOff>
    </xdr:from>
    <xdr:to>
      <xdr:col>71</xdr:col>
      <xdr:colOff>177800</xdr:colOff>
      <xdr:row>98</xdr:row>
      <xdr:rowOff>21487</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2814300" y="16755943"/>
          <a:ext cx="889000" cy="6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8310</xdr:rowOff>
    </xdr:from>
    <xdr:to>
      <xdr:col>85</xdr:col>
      <xdr:colOff>177800</xdr:colOff>
      <xdr:row>98</xdr:row>
      <xdr:rowOff>109910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6268700" y="1681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138537</xdr:rowOff>
    </xdr:from>
    <xdr:ext cx="534377" cy="259045"/>
    <xdr:sp macro="" textlink="">
      <xdr:nvSpPr>
        <xdr:cNvPr id="694" name="積立金該当値テキスト">
          <a:extLst>
            <a:ext uri="{FF2B5EF4-FFF2-40B4-BE49-F238E27FC236}">
              <a16:creationId xmlns:a16="http://schemas.microsoft.com/office/drawing/2014/main" id="{00000000-0008-0000-0600-0000B6020000}"/>
            </a:ext>
          </a:extLst>
        </xdr:cNvPr>
        <xdr:cNvSpPr txBox="1"/>
      </xdr:nvSpPr>
      <xdr:spPr>
        <a:xfrm>
          <a:off x="16370300" y="1676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158979</xdr:rowOff>
    </xdr:from>
    <xdr:to>
      <xdr:col>81</xdr:col>
      <xdr:colOff>101600</xdr:colOff>
      <xdr:row>98</xdr:row>
      <xdr:rowOff>89129</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5430500" y="1678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105656</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14111" y="16564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7249</xdr:rowOff>
    </xdr:from>
    <xdr:to>
      <xdr:col>76</xdr:col>
      <xdr:colOff>165100</xdr:colOff>
      <xdr:row>97</xdr:row>
      <xdr:rowOff>108849</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4541500" y="16637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125376</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413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74493</xdr:rowOff>
    </xdr:from>
    <xdr:to>
      <xdr:col>72</xdr:col>
      <xdr:colOff>38100</xdr:colOff>
      <xdr:row>98</xdr:row>
      <xdr:rowOff>4643</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3652500" y="16705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21170</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80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142137</xdr:rowOff>
    </xdr:from>
    <xdr:to>
      <xdr:col>67</xdr:col>
      <xdr:colOff>101600</xdr:colOff>
      <xdr:row>98</xdr:row>
      <xdr:rowOff>72287</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2763500" y="1677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88814</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48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136957</xdr:rowOff>
    </xdr:from>
    <xdr:to>
      <xdr:col>102</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652057"/>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86157</xdr:rowOff>
    </xdr:from>
    <xdr:to>
      <xdr:col>98</xdr:col>
      <xdr:colOff>38100</xdr:colOff>
      <xdr:row>39</xdr:row>
      <xdr:rowOff>16307</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0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7434</xdr:rowOff>
    </xdr:from>
    <xdr:ext cx="313932"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99333" y="66939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65725</xdr:rowOff>
    </xdr:from>
    <xdr:to>
      <xdr:col>116</xdr:col>
      <xdr:colOff>63500</xdr:colOff>
      <xdr:row>57</xdr:row>
      <xdr:rowOff>112633</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9838375"/>
          <a:ext cx="838200" cy="46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156115</xdr:rowOff>
    </xdr:from>
    <xdr:ext cx="378565"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928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103032</xdr:rowOff>
    </xdr:from>
    <xdr:to>
      <xdr:col>111</xdr:col>
      <xdr:colOff>177800</xdr:colOff>
      <xdr:row>57</xdr:row>
      <xdr:rowOff>112633</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9875682"/>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96405</xdr:rowOff>
    </xdr:from>
    <xdr:ext cx="378565"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134017" y="10040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96906</xdr:rowOff>
    </xdr:from>
    <xdr:to>
      <xdr:col>107</xdr:col>
      <xdr:colOff>50800</xdr:colOff>
      <xdr:row>57</xdr:row>
      <xdr:rowOff>103032</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9869556"/>
          <a:ext cx="889000" cy="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93296</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245017" y="10037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85202</xdr:rowOff>
    </xdr:from>
    <xdr:to>
      <xdr:col>102</xdr:col>
      <xdr:colOff>114300</xdr:colOff>
      <xdr:row>57</xdr:row>
      <xdr:rowOff>96906</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9857852"/>
          <a:ext cx="889000" cy="11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82049</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1002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49313</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99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14925</xdr:rowOff>
    </xdr:from>
    <xdr:to>
      <xdr:col>116</xdr:col>
      <xdr:colOff>114300</xdr:colOff>
      <xdr:row>57</xdr:row>
      <xdr:rowOff>116525</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9787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37802</xdr:rowOff>
    </xdr:from>
    <xdr:ext cx="469744"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63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61833</xdr:rowOff>
    </xdr:from>
    <xdr:to>
      <xdr:col>112</xdr:col>
      <xdr:colOff>38100</xdr:colOff>
      <xdr:row>57</xdr:row>
      <xdr:rowOff>163433</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9834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8510</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609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52232</xdr:rowOff>
    </xdr:from>
    <xdr:to>
      <xdr:col>107</xdr:col>
      <xdr:colOff>101600</xdr:colOff>
      <xdr:row>57</xdr:row>
      <xdr:rowOff>153832</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9824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170359</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600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46106</xdr:rowOff>
    </xdr:from>
    <xdr:to>
      <xdr:col>102</xdr:col>
      <xdr:colOff>165100</xdr:colOff>
      <xdr:row>57</xdr:row>
      <xdr:rowOff>147706</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981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164233</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593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34402</xdr:rowOff>
    </xdr:from>
    <xdr:to>
      <xdr:col>98</xdr:col>
      <xdr:colOff>38100</xdr:colOff>
      <xdr:row>57</xdr:row>
      <xdr:rowOff>136002</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980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152529</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582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23800</xdr:rowOff>
    </xdr:from>
    <xdr:to>
      <xdr:col>116</xdr:col>
      <xdr:colOff>63500</xdr:colOff>
      <xdr:row>76</xdr:row>
      <xdr:rowOff>52930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3054000"/>
          <a:ext cx="838200" cy="29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161710</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849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52930</xdr:rowOff>
    </xdr:from>
    <xdr:to>
      <xdr:col>111</xdr:col>
      <xdr:colOff>177800</xdr:colOff>
      <xdr:row>76</xdr:row>
      <xdr:rowOff>128792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3083130"/>
          <a:ext cx="889000" cy="75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128792</xdr:rowOff>
    </xdr:from>
    <xdr:to>
      <xdr:col>107</xdr:col>
      <xdr:colOff>50800</xdr:colOff>
      <xdr:row>76</xdr:row>
      <xdr:rowOff>157367</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3158992"/>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47836</xdr:rowOff>
    </xdr:from>
    <xdr:to>
      <xdr:col>102</xdr:col>
      <xdr:colOff>114300</xdr:colOff>
      <xdr:row>76</xdr:row>
      <xdr:rowOff>157367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3078036"/>
          <a:ext cx="889000" cy="10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312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144450</xdr:rowOff>
    </xdr:from>
    <xdr:to>
      <xdr:col>116</xdr:col>
      <xdr:colOff>114300</xdr:colOff>
      <xdr:row>76</xdr:row>
      <xdr:rowOff>74600</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300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122877</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981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2130</xdr:rowOff>
    </xdr:from>
    <xdr:to>
      <xdr:col>112</xdr:col>
      <xdr:colOff>38100</xdr:colOff>
      <xdr:row>76</xdr:row>
      <xdr:rowOff>103730</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303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94857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3125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77992</xdr:rowOff>
    </xdr:from>
    <xdr:to>
      <xdr:col>107</xdr:col>
      <xdr:colOff>101600</xdr:colOff>
      <xdr:row>77</xdr:row>
      <xdr:rowOff>8142</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310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170719</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3200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106567</xdr:rowOff>
    </xdr:from>
    <xdr:to>
      <xdr:col>102</xdr:col>
      <xdr:colOff>165100</xdr:colOff>
      <xdr:row>77</xdr:row>
      <xdr:rowOff>36717</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3136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27844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22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168486</xdr:rowOff>
    </xdr:from>
    <xdr:to>
      <xdr:col>98</xdr:col>
      <xdr:colOff>38100</xdr:colOff>
      <xdr:row>76</xdr:row>
      <xdr:rowOff>98636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302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115163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802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・普通建設事業については、東日本大震災の復旧事業により大幅に増加しており、ピークである平成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年度においては災害公営住宅整備事業、防災集団移転促進事業、いちご団地造成事業といった大規模事業を実施したことにより、住民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人当たりのコストが</a:t>
          </a:r>
          <a:r>
            <a:rPr kumimoji="1" lang="en-US" altLang="ja-JP" sz="1300">
              <a:latin typeface="ＭＳ Ｐゴシック" panose="020B0600070205080204" pitchFamily="50" charset="-128"/>
              <a:ea typeface="ＭＳ Ｐゴシック" panose="020B0600070205080204" pitchFamily="50" charset="-128"/>
            </a:rPr>
            <a:t>464,999</a:t>
          </a:r>
          <a:r>
            <a:rPr kumimoji="1" lang="ja-JP" altLang="en-US" sz="1300">
              <a:latin typeface="ＭＳ Ｐゴシック" panose="020B0600070205080204" pitchFamily="50" charset="-128"/>
              <a:ea typeface="ＭＳ Ｐゴシック" panose="020B0600070205080204" pitchFamily="50" charset="-128"/>
            </a:rPr>
            <a:t>円となるなど、類似団体でトップクラスの数値となっていた。その後も避難道路や役場庁舎建設など新たに整備する施設が多いことから、これまで普通建設事業は上位に位置していたが、各種復興事業の完了に伴い、令和２年度以降から大幅な減となったものである。</a:t>
          </a:r>
        </a:p>
        <a:p>
          <a:r>
            <a:rPr kumimoji="1" lang="ja-JP" altLang="en-US" sz="1300">
              <a:latin typeface="ＭＳ Ｐゴシック" panose="020B0600070205080204" pitchFamily="50" charset="-128"/>
              <a:ea typeface="ＭＳ Ｐゴシック" panose="020B0600070205080204" pitchFamily="50" charset="-128"/>
            </a:rPr>
            <a:t>・補助費等については、復興事業の完了に伴う精算金（償還金）によって令和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年度までは類似団体平均値を大きく上回っていたが、令和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年度以降は同程度にまで減少している。</a:t>
          </a:r>
        </a:p>
        <a:p>
          <a:r>
            <a:rPr kumimoji="1" lang="ja-JP" altLang="en-US" sz="1300">
              <a:latin typeface="ＭＳ Ｐゴシック" panose="020B0600070205080204" pitchFamily="50" charset="-128"/>
              <a:ea typeface="ＭＳ Ｐゴシック" panose="020B0600070205080204" pitchFamily="50" charset="-128"/>
            </a:rPr>
            <a:t>・公債費については、令和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年度において災害公営住宅整備事業に係る地方債の繰上償還を行ったことにより一時的に増加した。</a:t>
          </a:r>
        </a:p>
        <a:p>
          <a:r>
            <a:rPr kumimoji="1" lang="ja-JP" altLang="en-US" sz="1300">
              <a:latin typeface="ＭＳ Ｐゴシック" panose="020B0600070205080204" pitchFamily="50" charset="-128"/>
              <a:ea typeface="ＭＳ Ｐゴシック" panose="020B0600070205080204" pitchFamily="50" charset="-128"/>
            </a:rPr>
            <a:t>・人件費及び扶助費については、経常収支比率の分析で示された傾向と同様に増加傾向を示している。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宮城県亘理町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32,825
32,587
73.60
13,910,320
13,568,210
290,635
8,074,782
7,735,854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4445</xdr:rowOff>
    </xdr:from>
    <xdr:to>
      <xdr:col>24</xdr:col>
      <xdr:colOff>63500</xdr:colOff>
      <xdr:row>35</xdr:row>
      <xdr:rowOff>171323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005195"/>
          <a:ext cx="838200" cy="166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41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4445</xdr:rowOff>
    </xdr:from>
    <xdr:to>
      <xdr:col>19</xdr:col>
      <xdr:colOff>177800</xdr:colOff>
      <xdr:row>35</xdr:row>
      <xdr:rowOff>58928</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05195"/>
          <a:ext cx="889000" cy="5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44069</xdr:rowOff>
    </xdr:from>
    <xdr:to>
      <xdr:col>15</xdr:col>
      <xdr:colOff>50800</xdr:colOff>
      <xdr:row>35</xdr:row>
      <xdr:rowOff>58928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044819"/>
          <a:ext cx="8890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18542</xdr:rowOff>
    </xdr:from>
    <xdr:to>
      <xdr:col>10</xdr:col>
      <xdr:colOff>114300</xdr:colOff>
      <xdr:row>35</xdr:row>
      <xdr:rowOff>44069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019292"/>
          <a:ext cx="889000" cy="25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120523</xdr:rowOff>
    </xdr:from>
    <xdr:to>
      <xdr:col>24</xdr:col>
      <xdr:colOff>114300</xdr:colOff>
      <xdr:row>36</xdr:row>
      <xdr:rowOff>50673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21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98950</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99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125095</xdr:rowOff>
    </xdr:from>
    <xdr:to>
      <xdr:col>20</xdr:col>
      <xdr:colOff>38100</xdr:colOff>
      <xdr:row>35</xdr:row>
      <xdr:rowOff>55245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5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71772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29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8128</xdr:rowOff>
    </xdr:from>
    <xdr:to>
      <xdr:col>15</xdr:col>
      <xdr:colOff>101600</xdr:colOff>
      <xdr:row>35</xdr:row>
      <xdr:rowOff>109728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0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126255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84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164719</xdr:rowOff>
    </xdr:from>
    <xdr:to>
      <xdr:col>10</xdr:col>
      <xdr:colOff>165100</xdr:colOff>
      <xdr:row>35</xdr:row>
      <xdr:rowOff>94869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9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111396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69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139192</xdr:rowOff>
    </xdr:from>
    <xdr:to>
      <xdr:col>6</xdr:col>
      <xdr:colOff>38100</xdr:colOff>
      <xdr:row>35</xdr:row>
      <xdr:rowOff>69342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6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85869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43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152376</xdr:rowOff>
    </xdr:from>
    <xdr:to>
      <xdr:col>24</xdr:col>
      <xdr:colOff>63500</xdr:colOff>
      <xdr:row>58</xdr:row>
      <xdr:rowOff>33873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25026"/>
          <a:ext cx="838200" cy="52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72710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73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939</xdr:rowOff>
    </xdr:from>
    <xdr:to>
      <xdr:col>19</xdr:col>
      <xdr:colOff>177800</xdr:colOff>
      <xdr:row>57</xdr:row>
      <xdr:rowOff>152376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73589"/>
          <a:ext cx="889000" cy="15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21594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622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939</xdr:rowOff>
    </xdr:from>
    <xdr:to>
      <xdr:col>15</xdr:col>
      <xdr:colOff>50800</xdr:colOff>
      <xdr:row>57</xdr:row>
      <xdr:rowOff>45654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73589"/>
          <a:ext cx="889000" cy="44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170584</xdr:rowOff>
    </xdr:from>
    <xdr:to>
      <xdr:col>10</xdr:col>
      <xdr:colOff>114300</xdr:colOff>
      <xdr:row>57</xdr:row>
      <xdr:rowOff>45654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428884"/>
          <a:ext cx="889000" cy="389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153619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2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160363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9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154523</xdr:rowOff>
    </xdr:from>
    <xdr:to>
      <xdr:col>24</xdr:col>
      <xdr:colOff>114300</xdr:colOff>
      <xdr:row>58</xdr:row>
      <xdr:rowOff>84673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2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69450</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42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101576</xdr:rowOff>
    </xdr:from>
    <xdr:to>
      <xdr:col>20</xdr:col>
      <xdr:colOff>38100</xdr:colOff>
      <xdr:row>58</xdr:row>
      <xdr:rowOff>31726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74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22853</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66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121589</xdr:rowOff>
    </xdr:from>
    <xdr:to>
      <xdr:col>15</xdr:col>
      <xdr:colOff>101600</xdr:colOff>
      <xdr:row>57</xdr:row>
      <xdr:rowOff>51739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2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68266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49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166304</xdr:rowOff>
    </xdr:from>
    <xdr:to>
      <xdr:col>10</xdr:col>
      <xdr:colOff>165100</xdr:colOff>
      <xdr:row>57</xdr:row>
      <xdr:rowOff>96454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6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112981</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42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119784</xdr:rowOff>
    </xdr:from>
    <xdr:to>
      <xdr:col>6</xdr:col>
      <xdr:colOff>38100</xdr:colOff>
      <xdr:row>55</xdr:row>
      <xdr:rowOff>49934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78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66461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153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70160</xdr:rowOff>
    </xdr:from>
    <xdr:to>
      <xdr:col>24</xdr:col>
      <xdr:colOff>63500</xdr:colOff>
      <xdr:row>76</xdr:row>
      <xdr:rowOff>151329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00360"/>
          <a:ext cx="838200" cy="8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116806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4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151329</xdr:rowOff>
    </xdr:from>
    <xdr:to>
      <xdr:col>19</xdr:col>
      <xdr:colOff>177800</xdr:colOff>
      <xdr:row>77</xdr:row>
      <xdr:rowOff>10945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81529"/>
          <a:ext cx="889000" cy="3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150197</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837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64246</xdr:rowOff>
    </xdr:from>
    <xdr:to>
      <xdr:col>15</xdr:col>
      <xdr:colOff>50800</xdr:colOff>
      <xdr:row>77</xdr:row>
      <xdr:rowOff>10945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22996"/>
          <a:ext cx="889000" cy="289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51564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10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64246</xdr:rowOff>
    </xdr:from>
    <xdr:to>
      <xdr:col>10</xdr:col>
      <xdr:colOff>114300</xdr:colOff>
      <xdr:row>78</xdr:row>
      <xdr:rowOff>14351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22996"/>
          <a:ext cx="889000" cy="46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12870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4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19360</xdr:rowOff>
    </xdr:from>
    <xdr:to>
      <xdr:col>24</xdr:col>
      <xdr:colOff>114300</xdr:colOff>
      <xdr:row>76</xdr:row>
      <xdr:rowOff>120960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0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169237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027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100529</xdr:rowOff>
    </xdr:from>
    <xdr:to>
      <xdr:col>20</xdr:col>
      <xdr:colOff>38100</xdr:colOff>
      <xdr:row>77</xdr:row>
      <xdr:rowOff>30679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30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21806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2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131595</xdr:rowOff>
    </xdr:from>
    <xdr:to>
      <xdr:col>15</xdr:col>
      <xdr:colOff>101600</xdr:colOff>
      <xdr:row>77</xdr:row>
      <xdr:rowOff>61745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6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52872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54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13446</xdr:rowOff>
    </xdr:from>
    <xdr:to>
      <xdr:col>10</xdr:col>
      <xdr:colOff>165100</xdr:colOff>
      <xdr:row>75</xdr:row>
      <xdr:rowOff>115046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7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131573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47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135001</xdr:rowOff>
    </xdr:from>
    <xdr:to>
      <xdr:col>6</xdr:col>
      <xdr:colOff>38100</xdr:colOff>
      <xdr:row>78</xdr:row>
      <xdr:rowOff>65151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36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56278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29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116672</xdr:rowOff>
    </xdr:from>
    <xdr:to>
      <xdr:col>24</xdr:col>
      <xdr:colOff>63500</xdr:colOff>
      <xdr:row>98</xdr:row>
      <xdr:rowOff>145126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918772"/>
          <a:ext cx="838200" cy="28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93157</xdr:rowOff>
    </xdr:from>
    <xdr:to>
      <xdr:col>19</xdr:col>
      <xdr:colOff>177800</xdr:colOff>
      <xdr:row>98</xdr:row>
      <xdr:rowOff>116672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95257"/>
          <a:ext cx="889000" cy="23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93157</xdr:rowOff>
    </xdr:from>
    <xdr:to>
      <xdr:col>15</xdr:col>
      <xdr:colOff>50800</xdr:colOff>
      <xdr:row>98</xdr:row>
      <xdr:rowOff>105745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895257"/>
          <a:ext cx="889000" cy="1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105745</xdr:rowOff>
    </xdr:from>
    <xdr:to>
      <xdr:col>10</xdr:col>
      <xdr:colOff>114300</xdr:colOff>
      <xdr:row>98</xdr:row>
      <xdr:rowOff>152594</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907845"/>
          <a:ext cx="889000" cy="46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94326</xdr:rowOff>
    </xdr:from>
    <xdr:to>
      <xdr:col>24</xdr:col>
      <xdr:colOff>114300</xdr:colOff>
      <xdr:row>99</xdr:row>
      <xdr:rowOff>24476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96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9253</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811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65872</xdr:rowOff>
    </xdr:from>
    <xdr:to>
      <xdr:col>20</xdr:col>
      <xdr:colOff>38100</xdr:colOff>
      <xdr:row>98</xdr:row>
      <xdr:rowOff>167472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6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158599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60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42357</xdr:rowOff>
    </xdr:from>
    <xdr:to>
      <xdr:col>15</xdr:col>
      <xdr:colOff>101600</xdr:colOff>
      <xdr:row>98</xdr:row>
      <xdr:rowOff>143957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4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135084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37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54945</xdr:rowOff>
    </xdr:from>
    <xdr:to>
      <xdr:col>10</xdr:col>
      <xdr:colOff>165100</xdr:colOff>
      <xdr:row>98</xdr:row>
      <xdr:rowOff>156545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5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147672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4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101794</xdr:rowOff>
    </xdr:from>
    <xdr:to>
      <xdr:col>6</xdr:col>
      <xdr:colOff>38100</xdr:colOff>
      <xdr:row>99</xdr:row>
      <xdr:rowOff>31944</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0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23071</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96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156028</xdr:rowOff>
    </xdr:from>
    <xdr:to>
      <xdr:col>55</xdr:col>
      <xdr:colOff>0</xdr:colOff>
      <xdr:row>38</xdr:row>
      <xdr:rowOff>5152</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499678"/>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156028</xdr:rowOff>
    </xdr:from>
    <xdr:to>
      <xdr:col>50</xdr:col>
      <xdr:colOff>114300</xdr:colOff>
      <xdr:row>38</xdr:row>
      <xdr:rowOff>13970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8750300" y="6499678"/>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156808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671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xdr:rowOff>
    </xdr:from>
    <xdr:to>
      <xdr:col>45</xdr:col>
      <xdr:colOff>177800</xdr:colOff>
      <xdr:row>38</xdr:row>
      <xdr:rowOff>17889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529070"/>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13443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17889</xdr:rowOff>
    </xdr:from>
    <xdr:to>
      <xdr:col>41</xdr:col>
      <xdr:colOff>50800</xdr:colOff>
      <xdr:row>38</xdr:row>
      <xdr:rowOff>22788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532989"/>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12463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125802</xdr:rowOff>
    </xdr:from>
    <xdr:to>
      <xdr:col>55</xdr:col>
      <xdr:colOff>50800</xdr:colOff>
      <xdr:row>38</xdr:row>
      <xdr:rowOff>55952</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46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148679</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320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105228</xdr:rowOff>
    </xdr:from>
    <xdr:to>
      <xdr:col>50</xdr:col>
      <xdr:colOff>165100</xdr:colOff>
      <xdr:row>38</xdr:row>
      <xdr:rowOff>35378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448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51905</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2241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134620</xdr:rowOff>
    </xdr:from>
    <xdr:to>
      <xdr:col>46</xdr:col>
      <xdr:colOff>38100</xdr:colOff>
      <xdr:row>38</xdr:row>
      <xdr:rowOff>64770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478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81297</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253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138539</xdr:rowOff>
    </xdr:from>
    <xdr:to>
      <xdr:col>41</xdr:col>
      <xdr:colOff>101600</xdr:colOff>
      <xdr:row>38</xdr:row>
      <xdr:rowOff>68689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48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85216</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2574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143437</xdr:rowOff>
    </xdr:from>
    <xdr:to>
      <xdr:col>36</xdr:col>
      <xdr:colOff>165100</xdr:colOff>
      <xdr:row>38</xdr:row>
      <xdr:rowOff>73588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4870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90114</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2623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110115</xdr:rowOff>
    </xdr:from>
    <xdr:to>
      <xdr:col>55</xdr:col>
      <xdr:colOff>0</xdr:colOff>
      <xdr:row>57</xdr:row>
      <xdr:rowOff>114249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882765"/>
          <a:ext cx="838200" cy="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124896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9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74625</xdr:rowOff>
    </xdr:from>
    <xdr:to>
      <xdr:col>50</xdr:col>
      <xdr:colOff>114300</xdr:colOff>
      <xdr:row>57</xdr:row>
      <xdr:rowOff>110115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847275"/>
          <a:ext cx="889000" cy="35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46829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9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74625</xdr:rowOff>
    </xdr:from>
    <xdr:to>
      <xdr:col>45</xdr:col>
      <xdr:colOff>177800</xdr:colOff>
      <xdr:row>57</xdr:row>
      <xdr:rowOff>151264</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847275"/>
          <a:ext cx="889000" cy="76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73518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100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54261</xdr:rowOff>
    </xdr:from>
    <xdr:to>
      <xdr:col>41</xdr:col>
      <xdr:colOff>50800</xdr:colOff>
      <xdr:row>57</xdr:row>
      <xdr:rowOff>151264</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9826911"/>
          <a:ext cx="889000" cy="97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75937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100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63449</xdr:rowOff>
    </xdr:from>
    <xdr:to>
      <xdr:col>55</xdr:col>
      <xdr:colOff>50800</xdr:colOff>
      <xdr:row>57</xdr:row>
      <xdr:rowOff>165049</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836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86326</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68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59315</xdr:rowOff>
    </xdr:from>
    <xdr:to>
      <xdr:col>50</xdr:col>
      <xdr:colOff>165100</xdr:colOff>
      <xdr:row>57</xdr:row>
      <xdr:rowOff>160915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83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5992</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607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23825</xdr:rowOff>
    </xdr:from>
    <xdr:to>
      <xdr:col>46</xdr:col>
      <xdr:colOff>38100</xdr:colOff>
      <xdr:row>57</xdr:row>
      <xdr:rowOff>125425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79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141952</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571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100464</xdr:rowOff>
    </xdr:from>
    <xdr:to>
      <xdr:col>41</xdr:col>
      <xdr:colOff>101600</xdr:colOff>
      <xdr:row>58</xdr:row>
      <xdr:rowOff>30614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87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47141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64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3461</xdr:rowOff>
    </xdr:from>
    <xdr:to>
      <xdr:col>36</xdr:col>
      <xdr:colOff>165100</xdr:colOff>
      <xdr:row>57</xdr:row>
      <xdr:rowOff>105061</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77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121588</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551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55862</xdr:rowOff>
    </xdr:from>
    <xdr:to>
      <xdr:col>55</xdr:col>
      <xdr:colOff>0</xdr:colOff>
      <xdr:row>78</xdr:row>
      <xdr:rowOff>66091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428962"/>
          <a:ext cx="838200" cy="10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6138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79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156197</xdr:rowOff>
    </xdr:from>
    <xdr:to>
      <xdr:col>50</xdr:col>
      <xdr:colOff>114300</xdr:colOff>
      <xdr:row>78</xdr:row>
      <xdr:rowOff>66091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357847"/>
          <a:ext cx="889000" cy="81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130594</xdr:rowOff>
    </xdr:from>
    <xdr:to>
      <xdr:col>45</xdr:col>
      <xdr:colOff>177800</xdr:colOff>
      <xdr:row>77</xdr:row>
      <xdr:rowOff>156197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332244"/>
          <a:ext cx="8890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63100</xdr:rowOff>
    </xdr:from>
    <xdr:to>
      <xdr:col>41</xdr:col>
      <xdr:colOff>50800</xdr:colOff>
      <xdr:row>77</xdr:row>
      <xdr:rowOff>130594</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264750"/>
          <a:ext cx="889000" cy="6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45057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41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5062</xdr:rowOff>
    </xdr:from>
    <xdr:to>
      <xdr:col>55</xdr:col>
      <xdr:colOff>50800</xdr:colOff>
      <xdr:row>78</xdr:row>
      <xdr:rowOff>106662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378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27939</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229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15291</xdr:rowOff>
    </xdr:from>
    <xdr:to>
      <xdr:col>50</xdr:col>
      <xdr:colOff>165100</xdr:colOff>
      <xdr:row>78</xdr:row>
      <xdr:rowOff>116891</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88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133418</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16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105397</xdr:rowOff>
    </xdr:from>
    <xdr:to>
      <xdr:col>46</xdr:col>
      <xdr:colOff>38100</xdr:colOff>
      <xdr:row>78</xdr:row>
      <xdr:rowOff>35547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0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52074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08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79794</xdr:rowOff>
    </xdr:from>
    <xdr:to>
      <xdr:col>41</xdr:col>
      <xdr:colOff>101600</xdr:colOff>
      <xdr:row>78</xdr:row>
      <xdr:rowOff>9944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28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26471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05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12300</xdr:rowOff>
    </xdr:from>
    <xdr:to>
      <xdr:col>36</xdr:col>
      <xdr:colOff>165100</xdr:colOff>
      <xdr:row>77</xdr:row>
      <xdr:rowOff>113900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21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130427</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298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36627</xdr:rowOff>
    </xdr:from>
    <xdr:to>
      <xdr:col>55</xdr:col>
      <xdr:colOff>0</xdr:colOff>
      <xdr:row>95</xdr:row>
      <xdr:rowOff>43180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324377"/>
          <a:ext cx="838200" cy="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117251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05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2209</xdr:rowOff>
    </xdr:from>
    <xdr:to>
      <xdr:col>50</xdr:col>
      <xdr:colOff>114300</xdr:colOff>
      <xdr:row>95</xdr:row>
      <xdr:rowOff>36627</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289959"/>
          <a:ext cx="889000" cy="34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62056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52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2209</xdr:rowOff>
    </xdr:from>
    <xdr:to>
      <xdr:col>45</xdr:col>
      <xdr:colOff>177800</xdr:colOff>
      <xdr:row>95</xdr:row>
      <xdr:rowOff>78587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289959"/>
          <a:ext cx="889000" cy="76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61613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52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25133</xdr:rowOff>
    </xdr:from>
    <xdr:to>
      <xdr:col>41</xdr:col>
      <xdr:colOff>50800</xdr:colOff>
      <xdr:row>95</xdr:row>
      <xdr:rowOff>78587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5798533"/>
          <a:ext cx="889000" cy="567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93654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55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163830</xdr:rowOff>
    </xdr:from>
    <xdr:to>
      <xdr:col>55</xdr:col>
      <xdr:colOff>50800</xdr:colOff>
      <xdr:row>95</xdr:row>
      <xdr:rowOff>93980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28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15257</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13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157277</xdr:rowOff>
    </xdr:from>
    <xdr:to>
      <xdr:col>50</xdr:col>
      <xdr:colOff>165100</xdr:colOff>
      <xdr:row>95</xdr:row>
      <xdr:rowOff>87427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27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103954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048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122859</xdr:rowOff>
    </xdr:from>
    <xdr:to>
      <xdr:col>46</xdr:col>
      <xdr:colOff>38100</xdr:colOff>
      <xdr:row>95</xdr:row>
      <xdr:rowOff>53009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239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69536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014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27787</xdr:rowOff>
    </xdr:from>
    <xdr:to>
      <xdr:col>41</xdr:col>
      <xdr:colOff>101600</xdr:colOff>
      <xdr:row>95</xdr:row>
      <xdr:rowOff>129387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31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145914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090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145783</xdr:rowOff>
    </xdr:from>
    <xdr:to>
      <xdr:col>36</xdr:col>
      <xdr:colOff>165100</xdr:colOff>
      <xdr:row>92</xdr:row>
      <xdr:rowOff>75933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574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90</xdr:row>
      <xdr:rowOff>92460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552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55738</xdr:rowOff>
    </xdr:from>
    <xdr:to>
      <xdr:col>85</xdr:col>
      <xdr:colOff>127000</xdr:colOff>
      <xdr:row>37</xdr:row>
      <xdr:rowOff>151718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399388"/>
          <a:ext cx="838200" cy="95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98057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441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151718</xdr:rowOff>
    </xdr:from>
    <xdr:to>
      <xdr:col>81</xdr:col>
      <xdr:colOff>50800</xdr:colOff>
      <xdr:row>38</xdr:row>
      <xdr:rowOff>1364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495368"/>
          <a:ext cx="889000" cy="21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89436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604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1364</xdr:rowOff>
    </xdr:from>
    <xdr:to>
      <xdr:col>76</xdr:col>
      <xdr:colOff>114300</xdr:colOff>
      <xdr:row>38</xdr:row>
      <xdr:rowOff>33956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16464"/>
          <a:ext cx="889000" cy="32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145317</xdr:rowOff>
    </xdr:from>
    <xdr:to>
      <xdr:col>71</xdr:col>
      <xdr:colOff>177800</xdr:colOff>
      <xdr:row>38</xdr:row>
      <xdr:rowOff>33956</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146067"/>
          <a:ext cx="889000" cy="402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83329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98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55538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7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4938</xdr:rowOff>
    </xdr:from>
    <xdr:to>
      <xdr:col>85</xdr:col>
      <xdr:colOff>177800</xdr:colOff>
      <xdr:row>37</xdr:row>
      <xdr:rowOff>106538</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4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27815</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200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100918</xdr:rowOff>
    </xdr:from>
    <xdr:to>
      <xdr:col>81</xdr:col>
      <xdr:colOff>101600</xdr:colOff>
      <xdr:row>38</xdr:row>
      <xdr:rowOff>31068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44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47595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21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122014</xdr:rowOff>
    </xdr:from>
    <xdr:to>
      <xdr:col>76</xdr:col>
      <xdr:colOff>165100</xdr:colOff>
      <xdr:row>38</xdr:row>
      <xdr:rowOff>52164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6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68691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24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154606</xdr:rowOff>
    </xdr:from>
    <xdr:to>
      <xdr:col>72</xdr:col>
      <xdr:colOff>38100</xdr:colOff>
      <xdr:row>38</xdr:row>
      <xdr:rowOff>84756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498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101283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27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94517</xdr:rowOff>
    </xdr:from>
    <xdr:to>
      <xdr:col>67</xdr:col>
      <xdr:colOff>101600</xdr:colOff>
      <xdr:row>36</xdr:row>
      <xdr:rowOff>24667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09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41194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870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113580</xdr:rowOff>
    </xdr:from>
    <xdr:to>
      <xdr:col>85</xdr:col>
      <xdr:colOff>127000</xdr:colOff>
      <xdr:row>57</xdr:row>
      <xdr:rowOff>118139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886230"/>
          <a:ext cx="838200" cy="4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609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118139</xdr:rowOff>
    </xdr:from>
    <xdr:to>
      <xdr:col>81</xdr:col>
      <xdr:colOff>50800</xdr:colOff>
      <xdr:row>57</xdr:row>
      <xdr:rowOff>118180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90789"/>
          <a:ext cx="889000" cy="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118180</xdr:rowOff>
    </xdr:from>
    <xdr:to>
      <xdr:col>76</xdr:col>
      <xdr:colOff>114300</xdr:colOff>
      <xdr:row>57</xdr:row>
      <xdr:rowOff>139791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890830"/>
          <a:ext cx="889000" cy="21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113018</xdr:rowOff>
    </xdr:from>
    <xdr:to>
      <xdr:col>71</xdr:col>
      <xdr:colOff>177800</xdr:colOff>
      <xdr:row>57</xdr:row>
      <xdr:rowOff>139791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885668"/>
          <a:ext cx="889000" cy="26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151505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58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119409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54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62780</xdr:rowOff>
    </xdr:from>
    <xdr:to>
      <xdr:col>85</xdr:col>
      <xdr:colOff>177800</xdr:colOff>
      <xdr:row>57</xdr:row>
      <xdr:rowOff>164380</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835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149157</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750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67339</xdr:rowOff>
    </xdr:from>
    <xdr:to>
      <xdr:col>81</xdr:col>
      <xdr:colOff>101600</xdr:colOff>
      <xdr:row>57</xdr:row>
      <xdr:rowOff>168939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3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160066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32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67380</xdr:rowOff>
    </xdr:from>
    <xdr:to>
      <xdr:col>76</xdr:col>
      <xdr:colOff>165100</xdr:colOff>
      <xdr:row>57</xdr:row>
      <xdr:rowOff>168980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4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160107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32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88991</xdr:rowOff>
    </xdr:from>
    <xdr:to>
      <xdr:col>72</xdr:col>
      <xdr:colOff>38100</xdr:colOff>
      <xdr:row>58</xdr:row>
      <xdr:rowOff>19141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6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10268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954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62218</xdr:rowOff>
    </xdr:from>
    <xdr:to>
      <xdr:col>67</xdr:col>
      <xdr:colOff>101600</xdr:colOff>
      <xdr:row>57</xdr:row>
      <xdr:rowOff>163818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834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154945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927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115308</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488408"/>
          <a:ext cx="889000" cy="24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92151</xdr:rowOff>
    </xdr:from>
    <xdr:to>
      <xdr:col>76</xdr:col>
      <xdr:colOff>114300</xdr:colOff>
      <xdr:row>78</xdr:row>
      <xdr:rowOff>115308</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465251"/>
          <a:ext cx="889000" cy="23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92151</xdr:rowOff>
    </xdr:from>
    <xdr:to>
      <xdr:col>71</xdr:col>
      <xdr:colOff>177800</xdr:colOff>
      <xdr:row>78</xdr:row>
      <xdr:rowOff>124704</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3465251"/>
          <a:ext cx="889000" cy="3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64508</xdr:rowOff>
    </xdr:from>
    <xdr:to>
      <xdr:col>76</xdr:col>
      <xdr:colOff>165100</xdr:colOff>
      <xdr:row>78</xdr:row>
      <xdr:rowOff>166108</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3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157235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357428" y="13530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41351</xdr:rowOff>
    </xdr:from>
    <xdr:to>
      <xdr:col>72</xdr:col>
      <xdr:colOff>38100</xdr:colOff>
      <xdr:row>78</xdr:row>
      <xdr:rowOff>142951</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14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134078</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68428" y="13507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73904</xdr:rowOff>
    </xdr:from>
    <xdr:to>
      <xdr:col>67</xdr:col>
      <xdr:colOff>101600</xdr:colOff>
      <xdr:row>79</xdr:row>
      <xdr:rowOff>4054</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4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166631</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5017" y="135397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41326</xdr:rowOff>
    </xdr:from>
    <xdr:to>
      <xdr:col>85</xdr:col>
      <xdr:colOff>127000</xdr:colOff>
      <xdr:row>97</xdr:row>
      <xdr:rowOff>61557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157626"/>
          <a:ext cx="838200" cy="534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41326</xdr:rowOff>
    </xdr:from>
    <xdr:to>
      <xdr:col>81</xdr:col>
      <xdr:colOff>50800</xdr:colOff>
      <xdr:row>97</xdr:row>
      <xdr:rowOff>45174</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157626"/>
          <a:ext cx="889000" cy="518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167454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6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45174</xdr:rowOff>
    </xdr:from>
    <xdr:to>
      <xdr:col>76</xdr:col>
      <xdr:colOff>114300</xdr:colOff>
      <xdr:row>97</xdr:row>
      <xdr:rowOff>53187</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675824"/>
          <a:ext cx="889000" cy="8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53187</xdr:rowOff>
    </xdr:from>
    <xdr:to>
      <xdr:col>71</xdr:col>
      <xdr:colOff>177800</xdr:colOff>
      <xdr:row>97</xdr:row>
      <xdr:rowOff>58293</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683837"/>
          <a:ext cx="889000" cy="5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10757</xdr:rowOff>
    </xdr:from>
    <xdr:to>
      <xdr:col>85</xdr:col>
      <xdr:colOff>177800</xdr:colOff>
      <xdr:row>97</xdr:row>
      <xdr:rowOff>112357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4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160634</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1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161976</xdr:rowOff>
    </xdr:from>
    <xdr:to>
      <xdr:col>81</xdr:col>
      <xdr:colOff>101600</xdr:colOff>
      <xdr:row>94</xdr:row>
      <xdr:rowOff>92126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10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108653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5882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165824</xdr:rowOff>
    </xdr:from>
    <xdr:to>
      <xdr:col>76</xdr:col>
      <xdr:colOff>165100</xdr:colOff>
      <xdr:row>97</xdr:row>
      <xdr:rowOff>95974</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25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87101</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17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2387</xdr:rowOff>
    </xdr:from>
    <xdr:to>
      <xdr:col>72</xdr:col>
      <xdr:colOff>38100</xdr:colOff>
      <xdr:row>97</xdr:row>
      <xdr:rowOff>103987</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3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95114</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725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7493</xdr:rowOff>
    </xdr:from>
    <xdr:to>
      <xdr:col>67</xdr:col>
      <xdr:colOff>101600</xdr:colOff>
      <xdr:row>97</xdr:row>
      <xdr:rowOff>109093</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63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100220</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73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・土木費においては、東日本大震災からの復旧・復興事業により類似団体でトップクラスの数値となっていたが、復興完了に伴い減少傾向となっている。</a:t>
          </a:r>
        </a:p>
        <a:p>
          <a:r>
            <a:rPr kumimoji="1" lang="ja-JP" altLang="en-US" sz="1300">
              <a:latin typeface="ＭＳ Ｐゴシック" panose="020B0600070205080204" pitchFamily="50" charset="-128"/>
              <a:ea typeface="ＭＳ Ｐゴシック" panose="020B0600070205080204" pitchFamily="50" charset="-128"/>
            </a:rPr>
            <a:t>・民生費については、令和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年度において復興事業の完了に伴う精算金（償還金）があったことから増となっているが、令和４年度以降は類似団体平均値並みとなっている。</a:t>
          </a:r>
        </a:p>
        <a:p>
          <a:r>
            <a:rPr kumimoji="1" lang="ja-JP" altLang="en-US" sz="1300">
              <a:latin typeface="ＭＳ Ｐゴシック" panose="020B0600070205080204" pitchFamily="50" charset="-128"/>
              <a:ea typeface="ＭＳ Ｐゴシック" panose="020B0600070205080204" pitchFamily="50" charset="-128"/>
            </a:rPr>
            <a:t>・消防費については、防災行政無線に係る改修工事、消防団の装備品購入事業等の影響から前年比</a:t>
          </a:r>
          <a:r>
            <a:rPr kumimoji="1" lang="en-US" altLang="ja-JP" sz="1300">
              <a:latin typeface="ＭＳ Ｐゴシック" panose="020B0600070205080204" pitchFamily="50" charset="-128"/>
              <a:ea typeface="ＭＳ Ｐゴシック" panose="020B0600070205080204" pitchFamily="50" charset="-128"/>
            </a:rPr>
            <a:t>2,939</a:t>
          </a:r>
          <a:r>
            <a:rPr kumimoji="1" lang="ja-JP" altLang="en-US" sz="1300">
              <a:latin typeface="ＭＳ Ｐゴシック" panose="020B0600070205080204" pitchFamily="50" charset="-128"/>
              <a:ea typeface="ＭＳ Ｐゴシック" panose="020B0600070205080204" pitchFamily="50" charset="-128"/>
            </a:rPr>
            <a:t>円の増となった。</a:t>
          </a:r>
        </a:p>
        <a:p>
          <a:r>
            <a:rPr kumimoji="1" lang="ja-JP" altLang="en-US" sz="1300">
              <a:latin typeface="ＭＳ Ｐゴシック" panose="020B0600070205080204" pitchFamily="50" charset="-128"/>
              <a:ea typeface="ＭＳ Ｐゴシック" panose="020B0600070205080204" pitchFamily="50" charset="-128"/>
            </a:rPr>
            <a:t>・公債費については、令和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年度において災害公営住宅整備事業に係る地方債の繰上償還を行ったことにより一時的に増加した。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宮城県亘理町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ゴシック" pitchFamily="49" charset="-128"/>
              <a:ea typeface="ＭＳ ゴシック" pitchFamily="49" charset="-128"/>
            </a:rPr>
            <a:t>当町の決算については、平成</a:t>
          </a:r>
          <a:r>
            <a:rPr kumimoji="1" lang="en-US" altLang="ja-JP" sz="900">
              <a:latin typeface="ＭＳ ゴシック" pitchFamily="49" charset="-128"/>
              <a:ea typeface="ＭＳ ゴシック" pitchFamily="49" charset="-128"/>
            </a:rPr>
            <a:t>23</a:t>
          </a:r>
          <a:r>
            <a:rPr kumimoji="1" lang="ja-JP" altLang="en-US" sz="900">
              <a:latin typeface="ＭＳ ゴシック" pitchFamily="49" charset="-128"/>
              <a:ea typeface="ＭＳ ゴシック" pitchFamily="49" charset="-128"/>
            </a:rPr>
            <a:t>年度以降東日本大震災からの復旧・復興事業が多額に上る一方、通常事業費については削減を行っている状況である。</a:t>
          </a:r>
        </a:p>
        <a:p>
          <a:r>
            <a:rPr kumimoji="1" lang="ja-JP" altLang="en-US" sz="900">
              <a:latin typeface="ＭＳ ゴシック" pitchFamily="49" charset="-128"/>
              <a:ea typeface="ＭＳ ゴシック" pitchFamily="49" charset="-128"/>
            </a:rPr>
            <a:t>平成</a:t>
          </a:r>
          <a:r>
            <a:rPr kumimoji="1" lang="en-US" altLang="ja-JP" sz="900">
              <a:latin typeface="ＭＳ ゴシック" pitchFamily="49" charset="-128"/>
              <a:ea typeface="ＭＳ ゴシック" pitchFamily="49" charset="-128"/>
            </a:rPr>
            <a:t>30</a:t>
          </a:r>
          <a:r>
            <a:rPr kumimoji="1" lang="ja-JP" altLang="en-US" sz="900">
              <a:latin typeface="ＭＳ ゴシック" pitchFamily="49" charset="-128"/>
              <a:ea typeface="ＭＳ ゴシック" pitchFamily="49" charset="-128"/>
            </a:rPr>
            <a:t>年度には財政調整基金約</a:t>
          </a:r>
          <a:r>
            <a:rPr kumimoji="1" lang="en-US" altLang="ja-JP" sz="900">
              <a:latin typeface="ＭＳ ゴシック" pitchFamily="49" charset="-128"/>
              <a:ea typeface="ＭＳ ゴシック" pitchFamily="49" charset="-128"/>
            </a:rPr>
            <a:t>13</a:t>
          </a:r>
          <a:r>
            <a:rPr kumimoji="1" lang="ja-JP" altLang="en-US" sz="900">
              <a:latin typeface="ＭＳ ゴシック" pitchFamily="49" charset="-128"/>
              <a:ea typeface="ＭＳ ゴシック" pitchFamily="49" charset="-128"/>
            </a:rPr>
            <a:t>億円を取り崩し、災害公営住宅の今後の維持管理費用に充てるための基金</a:t>
          </a:r>
          <a:r>
            <a:rPr kumimoji="1" lang="en-US" altLang="ja-JP" sz="900">
              <a:latin typeface="ＭＳ ゴシック" pitchFamily="49" charset="-128"/>
              <a:ea typeface="ＭＳ ゴシック" pitchFamily="49" charset="-128"/>
            </a:rPr>
            <a:t>【</a:t>
          </a:r>
          <a:r>
            <a:rPr kumimoji="1" lang="ja-JP" altLang="en-US" sz="900">
              <a:latin typeface="ＭＳ ゴシック" pitchFamily="49" charset="-128"/>
              <a:ea typeface="ＭＳ ゴシック" pitchFamily="49" charset="-128"/>
            </a:rPr>
            <a:t>町営住宅管理運営基金</a:t>
          </a:r>
          <a:r>
            <a:rPr kumimoji="1" lang="en-US" altLang="ja-JP" sz="900">
              <a:latin typeface="ＭＳ ゴシック" pitchFamily="49" charset="-128"/>
              <a:ea typeface="ＭＳ ゴシック" pitchFamily="49" charset="-128"/>
            </a:rPr>
            <a:t>】</a:t>
          </a:r>
          <a:r>
            <a:rPr kumimoji="1" lang="ja-JP" altLang="en-US" sz="900">
              <a:latin typeface="ＭＳ ゴシック" pitchFamily="49" charset="-128"/>
              <a:ea typeface="ＭＳ ゴシック" pitchFamily="49" charset="-128"/>
            </a:rPr>
            <a:t>を新たに設置、積立したため、財政調整基金残高が大きく減少した。令和</a:t>
          </a:r>
          <a:r>
            <a:rPr kumimoji="1" lang="en-US" altLang="ja-JP" sz="900">
              <a:latin typeface="ＭＳ ゴシック" pitchFamily="49" charset="-128"/>
              <a:ea typeface="ＭＳ ゴシック" pitchFamily="49" charset="-128"/>
            </a:rPr>
            <a:t>3</a:t>
          </a:r>
          <a:r>
            <a:rPr kumimoji="1" lang="ja-JP" altLang="en-US" sz="900">
              <a:latin typeface="ＭＳ ゴシック" pitchFamily="49" charset="-128"/>
              <a:ea typeface="ＭＳ ゴシック" pitchFamily="49" charset="-128"/>
            </a:rPr>
            <a:t>年度及び</a:t>
          </a:r>
          <a:r>
            <a:rPr kumimoji="1" lang="en-US" altLang="ja-JP" sz="900">
              <a:latin typeface="ＭＳ ゴシック" pitchFamily="49" charset="-128"/>
              <a:ea typeface="ＭＳ ゴシック" pitchFamily="49" charset="-128"/>
            </a:rPr>
            <a:t>4</a:t>
          </a:r>
          <a:r>
            <a:rPr kumimoji="1" lang="ja-JP" altLang="en-US" sz="900">
              <a:latin typeface="ＭＳ ゴシック" pitchFamily="49" charset="-128"/>
              <a:ea typeface="ＭＳ ゴシック" pitchFamily="49" charset="-128"/>
            </a:rPr>
            <a:t>年度は工業団地の支払い収入などの影響により、財政調整基金の取崩しを行わなかったことから残高が増加した。令和</a:t>
          </a:r>
          <a:r>
            <a:rPr kumimoji="1" lang="en-US" altLang="ja-JP" sz="900">
              <a:latin typeface="ＭＳ ゴシック" pitchFamily="49" charset="-128"/>
              <a:ea typeface="ＭＳ ゴシック" pitchFamily="49" charset="-128"/>
            </a:rPr>
            <a:t>5</a:t>
          </a:r>
          <a:r>
            <a:rPr kumimoji="1" lang="ja-JP" altLang="en-US" sz="900">
              <a:latin typeface="ＭＳ ゴシック" pitchFamily="49" charset="-128"/>
              <a:ea typeface="ＭＳ ゴシック" pitchFamily="49" charset="-128"/>
            </a:rPr>
            <a:t>年度は</a:t>
          </a:r>
          <a:r>
            <a:rPr kumimoji="1" lang="en-US" altLang="ja-JP" sz="900">
              <a:latin typeface="ＭＳ ゴシック" pitchFamily="49" charset="-128"/>
              <a:ea typeface="ＭＳ ゴシック" pitchFamily="49" charset="-128"/>
            </a:rPr>
            <a:t>315</a:t>
          </a:r>
          <a:r>
            <a:rPr kumimoji="1" lang="ja-JP" altLang="en-US" sz="900">
              <a:latin typeface="ＭＳ ゴシック" pitchFamily="49" charset="-128"/>
              <a:ea typeface="ＭＳ ゴシック" pitchFamily="49" charset="-128"/>
            </a:rPr>
            <a:t>百万円を取り崩したものの、決算剰余金等の積立てにより財政調整基金残高は前年度から</a:t>
          </a:r>
          <a:r>
            <a:rPr kumimoji="1" lang="en-US" altLang="ja-JP" sz="900">
              <a:latin typeface="ＭＳ ゴシック" pitchFamily="49" charset="-128"/>
              <a:ea typeface="ＭＳ ゴシック" pitchFamily="49" charset="-128"/>
            </a:rPr>
            <a:t>351</a:t>
          </a:r>
          <a:r>
            <a:rPr kumimoji="1" lang="ja-JP" altLang="en-US" sz="900">
              <a:latin typeface="ＭＳ ゴシック" pitchFamily="49" charset="-128"/>
              <a:ea typeface="ＭＳ ゴシック" pitchFamily="49" charset="-128"/>
            </a:rPr>
            <a:t>百万円増加した。</a:t>
          </a:r>
        </a:p>
        <a:p>
          <a:r>
            <a:rPr kumimoji="1" lang="ja-JP" altLang="en-US" sz="900">
              <a:latin typeface="ＭＳ ゴシック" pitchFamily="49" charset="-128"/>
              <a:ea typeface="ＭＳ ゴシック" pitchFamily="49" charset="-128"/>
            </a:rPr>
            <a:t>令和</a:t>
          </a:r>
          <a:r>
            <a:rPr kumimoji="1" lang="en-US" altLang="ja-JP" sz="900">
              <a:latin typeface="ＭＳ ゴシック" pitchFamily="49" charset="-128"/>
              <a:ea typeface="ＭＳ ゴシック" pitchFamily="49" charset="-128"/>
            </a:rPr>
            <a:t>6</a:t>
          </a:r>
          <a:r>
            <a:rPr kumimoji="1" lang="ja-JP" altLang="en-US" sz="900">
              <a:latin typeface="ＭＳ ゴシック" pitchFamily="49" charset="-128"/>
              <a:ea typeface="ＭＳ ゴシック" pitchFamily="49" charset="-128"/>
            </a:rPr>
            <a:t>年度は財政調整基金残高は微増となったものの、定額減税の影響による町税の減等により歳入が減少したことに伴い、実質単年度収支にかかる標準財政規模比については令和年度以来のマイナスとなった。今後老朽化した公共施設の補修、教育施設の建替などの大規模事業も予定されており、可能な限り事業費の精査を行い、健全財政の維持に努めていきた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DAB16B1E-4228-4BA1-A2B6-AE6B26C7C6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234F743C-D9B1-410E-BBA5-F8DC20BF9141}"/>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F245D5DE-AA94-4304-81A0-F6EF3CE96C74}"/>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129D4FD4-E46B-4E9C-88BF-69B4DFB1DAEC}"/>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8694E26A-DA41-448E-90DC-71B2C5E13A5A}"/>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A8D7BB42-D240-464B-BFF2-6569C47DBC05}"/>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F4D20B1E-F3A2-4BFC-82DC-AD2DDFB3536A}"/>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宮城県亘理町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A7E583CD-41D7-470B-BD1B-52CD759D20BE}"/>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9C6C6283-D330-4B4A-96D0-07BB79159CCE}"/>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400">
              <a:solidFill>
                <a:schemeClr val="dk1"/>
              </a:solidFill>
              <a:effectLst/>
              <a:latin typeface="+mn-lt"/>
              <a:ea typeface="+mn-ea"/>
              <a:cs typeface="+mn-cs"/>
            </a:rPr>
            <a:t>連結実質赤字比率に係る赤字・黒字の標準財政規模比については、当町においては全会計で黒字を維持していることからすべて正数での表記となっている。全体の黒字額の標準財政規模比については、分析を開始した平成</a:t>
          </a:r>
          <a:r>
            <a:rPr lang="en-US" altLang="ja-JP" sz="1400">
              <a:solidFill>
                <a:schemeClr val="dk1"/>
              </a:solidFill>
              <a:effectLst/>
              <a:latin typeface="+mn-lt"/>
              <a:ea typeface="+mn-ea"/>
              <a:cs typeface="+mn-cs"/>
            </a:rPr>
            <a:t>19</a:t>
          </a:r>
          <a:r>
            <a:rPr lang="ja-JP" altLang="ja-JP" sz="1400">
              <a:solidFill>
                <a:schemeClr val="dk1"/>
              </a:solidFill>
              <a:effectLst/>
              <a:latin typeface="+mn-lt"/>
              <a:ea typeface="+mn-ea"/>
              <a:cs typeface="+mn-cs"/>
            </a:rPr>
            <a:t>年度以降、毎年度</a:t>
          </a:r>
          <a:r>
            <a:rPr lang="en-US" altLang="ja-JP" sz="1400">
              <a:solidFill>
                <a:schemeClr val="dk1"/>
              </a:solidFill>
              <a:effectLst/>
              <a:latin typeface="+mn-lt"/>
              <a:ea typeface="+mn-ea"/>
              <a:cs typeface="+mn-cs"/>
            </a:rPr>
            <a:t>15</a:t>
          </a:r>
          <a:r>
            <a:rPr lang="ja-JP" altLang="ja-JP" sz="1400">
              <a:solidFill>
                <a:schemeClr val="dk1"/>
              </a:solidFill>
              <a:effectLst/>
              <a:latin typeface="+mn-lt"/>
              <a:ea typeface="+mn-ea"/>
              <a:cs typeface="+mn-cs"/>
            </a:rPr>
            <a:t>～</a:t>
          </a:r>
          <a:r>
            <a:rPr lang="en-US" altLang="ja-JP" sz="1400">
              <a:solidFill>
                <a:schemeClr val="dk1"/>
              </a:solidFill>
              <a:effectLst/>
              <a:latin typeface="+mn-lt"/>
              <a:ea typeface="+mn-ea"/>
              <a:cs typeface="+mn-cs"/>
            </a:rPr>
            <a:t>20</a:t>
          </a:r>
          <a:r>
            <a:rPr lang="ja-JP" altLang="ja-JP" sz="1400">
              <a:solidFill>
                <a:schemeClr val="dk1"/>
              </a:solidFill>
              <a:effectLst/>
              <a:latin typeface="+mn-lt"/>
              <a:ea typeface="+mn-ea"/>
              <a:cs typeface="+mn-cs"/>
            </a:rPr>
            <a:t>％の範囲内で推移してきたところである。しかしながら、平成</a:t>
          </a:r>
          <a:r>
            <a:rPr lang="en-US" altLang="ja-JP" sz="1400">
              <a:solidFill>
                <a:schemeClr val="dk1"/>
              </a:solidFill>
              <a:effectLst/>
              <a:latin typeface="+mn-lt"/>
              <a:ea typeface="+mn-ea"/>
              <a:cs typeface="+mn-cs"/>
            </a:rPr>
            <a:t>23</a:t>
          </a:r>
          <a:r>
            <a:rPr lang="ja-JP" altLang="ja-JP" sz="1400">
              <a:solidFill>
                <a:schemeClr val="dk1"/>
              </a:solidFill>
              <a:effectLst/>
              <a:latin typeface="+mn-lt"/>
              <a:ea typeface="+mn-ea"/>
              <a:cs typeface="+mn-cs"/>
            </a:rPr>
            <a:t>年度以降は、一般会計において震災の影響による通常事業費の減少及び予算規模の増大に伴う各種事業不用額の増加などにより実質収支比率が大きく増加したところである。令和</a:t>
          </a:r>
          <a:r>
            <a:rPr lang="en-US" altLang="ja-JP" sz="1400">
              <a:solidFill>
                <a:schemeClr val="dk1"/>
              </a:solidFill>
              <a:effectLst/>
              <a:latin typeface="+mn-lt"/>
              <a:ea typeface="+mn-ea"/>
              <a:cs typeface="+mn-cs"/>
            </a:rPr>
            <a:t>4</a:t>
          </a:r>
          <a:r>
            <a:rPr lang="ja-JP" altLang="ja-JP" sz="1400">
              <a:solidFill>
                <a:schemeClr val="dk1"/>
              </a:solidFill>
              <a:effectLst/>
              <a:latin typeface="+mn-lt"/>
              <a:ea typeface="+mn-ea"/>
              <a:cs typeface="+mn-cs"/>
            </a:rPr>
            <a:t>年度は、工業団地の土地売払いにより、工業用地等造成事業特別会計から一般会計へ繰出が生じ、一般会計の黒字が増加した。一方、令和</a:t>
          </a:r>
          <a:r>
            <a:rPr lang="en-US" altLang="ja-JP" sz="1400">
              <a:solidFill>
                <a:schemeClr val="dk1"/>
              </a:solidFill>
              <a:effectLst/>
              <a:latin typeface="+mn-lt"/>
              <a:ea typeface="+mn-ea"/>
              <a:cs typeface="+mn-cs"/>
            </a:rPr>
            <a:t>5</a:t>
          </a:r>
          <a:r>
            <a:rPr lang="ja-JP" altLang="ja-JP" sz="1400">
              <a:solidFill>
                <a:schemeClr val="dk1"/>
              </a:solidFill>
              <a:effectLst/>
              <a:latin typeface="+mn-lt"/>
              <a:ea typeface="+mn-ea"/>
              <a:cs typeface="+mn-cs"/>
            </a:rPr>
            <a:t>年度</a:t>
          </a:r>
          <a:r>
            <a:rPr lang="ja-JP" altLang="en-US" sz="1400">
              <a:solidFill>
                <a:schemeClr val="dk1"/>
              </a:solidFill>
              <a:effectLst/>
              <a:latin typeface="+mn-lt"/>
              <a:ea typeface="+mn-ea"/>
              <a:cs typeface="+mn-cs"/>
            </a:rPr>
            <a:t>以降</a:t>
          </a:r>
          <a:r>
            <a:rPr lang="ja-JP" altLang="ja-JP" sz="1400">
              <a:solidFill>
                <a:schemeClr val="dk1"/>
              </a:solidFill>
              <a:effectLst/>
              <a:latin typeface="+mn-lt"/>
              <a:ea typeface="+mn-ea"/>
              <a:cs typeface="+mn-cs"/>
            </a:rPr>
            <a:t>は大きな黒字要因が乏しく、一般会計の黒字比率</a:t>
          </a:r>
          <a:r>
            <a:rPr lang="ja-JP" altLang="en-US" sz="1400">
              <a:solidFill>
                <a:schemeClr val="dk1"/>
              </a:solidFill>
              <a:effectLst/>
              <a:latin typeface="+mn-lt"/>
              <a:ea typeface="+mn-ea"/>
              <a:cs typeface="+mn-cs"/>
            </a:rPr>
            <a:t>は</a:t>
          </a:r>
          <a:r>
            <a:rPr lang="en-US" altLang="ja-JP" sz="1400">
              <a:solidFill>
                <a:schemeClr val="dk1"/>
              </a:solidFill>
              <a:effectLst/>
              <a:latin typeface="+mn-lt"/>
              <a:ea typeface="+mn-ea"/>
              <a:cs typeface="+mn-cs"/>
            </a:rPr>
            <a:t>1.64</a:t>
          </a:r>
          <a:r>
            <a:rPr lang="ja-JP" altLang="ja-JP" sz="1400">
              <a:solidFill>
                <a:schemeClr val="dk1"/>
              </a:solidFill>
              <a:effectLst/>
              <a:latin typeface="+mn-lt"/>
              <a:ea typeface="+mn-ea"/>
              <a:cs typeface="+mn-cs"/>
            </a:rPr>
            <a:t>ポイント減少し、</a:t>
          </a:r>
          <a:r>
            <a:rPr lang="ja-JP" altLang="en-US" sz="1400">
              <a:solidFill>
                <a:schemeClr val="dk1"/>
              </a:solidFill>
              <a:effectLst/>
              <a:latin typeface="+mn-lt"/>
              <a:ea typeface="+mn-ea"/>
              <a:cs typeface="+mn-cs"/>
            </a:rPr>
            <a:t>その他の会計においても物価高騰等の影響を受け、</a:t>
          </a:r>
          <a:r>
            <a:rPr lang="ja-JP" altLang="ja-JP" sz="1400">
              <a:solidFill>
                <a:schemeClr val="dk1"/>
              </a:solidFill>
              <a:effectLst/>
              <a:latin typeface="+mn-lt"/>
              <a:ea typeface="+mn-ea"/>
              <a:cs typeface="+mn-cs"/>
            </a:rPr>
            <a:t>黒字比率</a:t>
          </a:r>
          <a:r>
            <a:rPr lang="ja-JP" altLang="en-US" sz="1400">
              <a:solidFill>
                <a:schemeClr val="dk1"/>
              </a:solidFill>
              <a:effectLst/>
              <a:latin typeface="+mn-lt"/>
              <a:ea typeface="+mn-ea"/>
              <a:cs typeface="+mn-cs"/>
            </a:rPr>
            <a:t>は減少傾向</a:t>
          </a:r>
          <a:r>
            <a:rPr lang="ja-JP" altLang="ja-JP" sz="1400">
              <a:solidFill>
                <a:schemeClr val="dk1"/>
              </a:solidFill>
              <a:effectLst/>
              <a:latin typeface="+mn-lt"/>
              <a:ea typeface="+mn-ea"/>
              <a:cs typeface="+mn-cs"/>
            </a:rPr>
            <a:t>となっている。</a:t>
          </a:r>
          <a:endParaRPr lang="ja-JP" altLang="ja-JP" sz="18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2CFAB117-5CB8-4FFE-808F-5C0423397A21}"/>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A7016D51-DF64-43E2-9F1F-F2CF64D3F6CE}"/>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E5FF164D-7098-4FAA-BACD-8BCA34F2FD86}"/>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DCF8D22C-16F2-48E1-9833-05A217A9EA9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668ACF61-5D34-4F56-A5B0-B460DDA1643B}"/>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4B569ECB-F173-41B3-9E2D-A6F843647284}"/>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71927CCC-D537-4F4E-92A4-70FB5D3D73E9}"/>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9E75363D-DAEB-46EF-9662-AA725736E45B}"/>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4E3B5E5F-A98E-4140-99ED-CA8B49C9A377}"/>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F423D541-CE56-467C-B4D3-20A9B1C3E2C2}"/>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98DB96D9-E897-4793-816D-4974A27D0FEF}"/>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7091F42E-7D4B-4CC1-B3DC-F880378C6736}"/>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409B5189-38A5-4D67-AD9C-459FE1EFF834}"/>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4C2B43F-9063-4379-AB64-7917888E13CC}"/>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宮城県亘理町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3549A4D-3FA3-4B4F-ACA2-B22A2D785581}"/>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8756BDD7-6876-4F4F-94E7-2EA32A75CE6B}"/>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BAB19A34-453A-47EE-8C0B-41F949956714}"/>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5F91718D-75D0-4D47-8D7D-0BD1C5984F7D}"/>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9B340322-8895-464A-998E-6E88A061192D}"/>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9CE253E5-9CF2-461D-8210-97CC1222C503}"/>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20E1A871-B9AE-4139-B719-D65E63A49184}"/>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5118C51F-EF83-452D-BF0F-55A5FC27BADC}"/>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4A545BF-A1B8-4CFA-BD75-49978E7035B3}"/>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A814685D-210D-4645-89E1-6CD290894E56}"/>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A7FE7243-7DA2-426C-BE68-A0B439FAF6C8}"/>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B2FD1FBC-827A-4E72-8096-3F790945EFF3}"/>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E2BBC1FD-BB22-4ECE-B21C-3DB72278C57E}"/>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FBE130F5-F96B-4A16-8850-3E5D68974E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3A807376-B76B-4971-9139-680CD6A92937}"/>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3E92123-39FA-4EEE-A6DF-8E8E51318C9F}"/>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050">
              <a:solidFill>
                <a:schemeClr val="dk1"/>
              </a:solidFill>
              <a:effectLst/>
              <a:latin typeface="+mn-lt"/>
              <a:ea typeface="+mn-ea"/>
              <a:cs typeface="+mn-cs"/>
            </a:rPr>
            <a:t>実質公債費比率は、前年度</a:t>
          </a:r>
          <a:r>
            <a:rPr lang="ja-JP" altLang="en-US" sz="1050">
              <a:solidFill>
                <a:schemeClr val="dk1"/>
              </a:solidFill>
              <a:effectLst/>
              <a:latin typeface="+mn-lt"/>
              <a:ea typeface="+mn-ea"/>
              <a:cs typeface="+mn-cs"/>
            </a:rPr>
            <a:t>に引き続き</a:t>
          </a:r>
          <a:r>
            <a:rPr lang="en-US" altLang="ja-JP" sz="1050">
              <a:solidFill>
                <a:schemeClr val="dk1"/>
              </a:solidFill>
              <a:effectLst/>
              <a:latin typeface="+mn-lt"/>
              <a:ea typeface="+mn-ea"/>
              <a:cs typeface="+mn-cs"/>
            </a:rPr>
            <a:t>5.0</a:t>
          </a:r>
          <a:r>
            <a:rPr lang="ja-JP" altLang="ja-JP" sz="1050">
              <a:solidFill>
                <a:schemeClr val="dk1"/>
              </a:solidFill>
              <a:effectLst/>
              <a:latin typeface="+mn-lt"/>
              <a:ea typeface="+mn-ea"/>
              <a:cs typeface="+mn-cs"/>
            </a:rPr>
            <a:t>％となった。構造の内訳を見ると、普通会計における元利償還金は</a:t>
          </a:r>
          <a:r>
            <a:rPr lang="ja-JP" altLang="en-US" sz="1050">
              <a:solidFill>
                <a:schemeClr val="dk1"/>
              </a:solidFill>
              <a:effectLst/>
              <a:latin typeface="+mn-lt"/>
              <a:ea typeface="+mn-ea"/>
              <a:cs typeface="+mn-cs"/>
            </a:rPr>
            <a:t>、</a:t>
          </a:r>
          <a:r>
            <a:rPr lang="ja-JP" altLang="ja-JP" sz="1050">
              <a:solidFill>
                <a:schemeClr val="dk1"/>
              </a:solidFill>
              <a:effectLst/>
              <a:latin typeface="+mn-lt"/>
              <a:ea typeface="+mn-ea"/>
              <a:cs typeface="+mn-cs"/>
            </a:rPr>
            <a:t>平成</a:t>
          </a:r>
          <a:r>
            <a:rPr lang="en-US" altLang="ja-JP" sz="1050">
              <a:solidFill>
                <a:schemeClr val="dk1"/>
              </a:solidFill>
              <a:effectLst/>
              <a:latin typeface="+mn-lt"/>
              <a:ea typeface="+mn-ea"/>
              <a:cs typeface="+mn-cs"/>
            </a:rPr>
            <a:t>30</a:t>
          </a:r>
          <a:r>
            <a:rPr lang="ja-JP" altLang="ja-JP" sz="1050">
              <a:solidFill>
                <a:schemeClr val="dk1"/>
              </a:solidFill>
              <a:effectLst/>
              <a:latin typeface="+mn-lt"/>
              <a:ea typeface="+mn-ea"/>
              <a:cs typeface="+mn-cs"/>
            </a:rPr>
            <a:t>年度から災害公営住宅建設事業債の元金の本格償還が開始したことなどにより上昇傾向となった。令和</a:t>
          </a:r>
          <a:r>
            <a:rPr lang="en-US" altLang="ja-JP" sz="1050">
              <a:solidFill>
                <a:schemeClr val="dk1"/>
              </a:solidFill>
              <a:effectLst/>
              <a:latin typeface="+mn-lt"/>
              <a:ea typeface="+mn-ea"/>
              <a:cs typeface="+mn-cs"/>
            </a:rPr>
            <a:t>5</a:t>
          </a:r>
          <a:r>
            <a:rPr lang="ja-JP" altLang="ja-JP" sz="1050">
              <a:solidFill>
                <a:schemeClr val="dk1"/>
              </a:solidFill>
              <a:effectLst/>
              <a:latin typeface="+mn-lt"/>
              <a:ea typeface="+mn-ea"/>
              <a:cs typeface="+mn-cs"/>
            </a:rPr>
            <a:t>年度は、災害公営住宅整備事業に係る地方債の繰上償還の実施に伴う元利償還金の減及び公営企業債（主に下水道事業）の償還に係る一般財源からの繰出の減などにより、実質公債費比率の分子は</a:t>
          </a:r>
          <a:r>
            <a:rPr lang="en-US" altLang="ja-JP" sz="1050">
              <a:solidFill>
                <a:schemeClr val="dk1"/>
              </a:solidFill>
              <a:effectLst/>
              <a:latin typeface="+mn-lt"/>
              <a:ea typeface="+mn-ea"/>
              <a:cs typeface="+mn-cs"/>
            </a:rPr>
            <a:t>62</a:t>
          </a:r>
          <a:r>
            <a:rPr lang="ja-JP" altLang="ja-JP" sz="1050">
              <a:solidFill>
                <a:schemeClr val="dk1"/>
              </a:solidFill>
              <a:effectLst/>
              <a:latin typeface="+mn-lt"/>
              <a:ea typeface="+mn-ea"/>
              <a:cs typeface="+mn-cs"/>
            </a:rPr>
            <a:t>百万円の減となった。</a:t>
          </a:r>
          <a:r>
            <a:rPr lang="ja-JP" altLang="en-US" sz="1050">
              <a:solidFill>
                <a:schemeClr val="dk1"/>
              </a:solidFill>
              <a:effectLst/>
              <a:latin typeface="+mn-lt"/>
              <a:ea typeface="+mn-ea"/>
              <a:cs typeface="+mn-cs"/>
            </a:rPr>
            <a:t>令和</a:t>
          </a:r>
          <a:r>
            <a:rPr lang="en-US" altLang="ja-JP" sz="1050">
              <a:solidFill>
                <a:schemeClr val="dk1"/>
              </a:solidFill>
              <a:effectLst/>
              <a:latin typeface="+mn-lt"/>
              <a:ea typeface="+mn-ea"/>
              <a:cs typeface="+mn-cs"/>
            </a:rPr>
            <a:t>6</a:t>
          </a:r>
          <a:r>
            <a:rPr lang="ja-JP" altLang="en-US" sz="1050">
              <a:solidFill>
                <a:schemeClr val="dk1"/>
              </a:solidFill>
              <a:effectLst/>
              <a:latin typeface="+mn-lt"/>
              <a:ea typeface="+mn-ea"/>
              <a:cs typeface="+mn-cs"/>
            </a:rPr>
            <a:t>年度は、地方債元利償還金減少の影響で基準財政需要額算入額も減少し、実質公債費比率の分子は</a:t>
          </a:r>
          <a:r>
            <a:rPr lang="en-US" altLang="ja-JP" sz="1050">
              <a:solidFill>
                <a:schemeClr val="dk1"/>
              </a:solidFill>
              <a:effectLst/>
              <a:latin typeface="+mn-lt"/>
              <a:ea typeface="+mn-ea"/>
              <a:cs typeface="+mn-cs"/>
            </a:rPr>
            <a:t>18</a:t>
          </a:r>
          <a:r>
            <a:rPr lang="ja-JP" altLang="en-US" sz="1050">
              <a:solidFill>
                <a:schemeClr val="dk1"/>
              </a:solidFill>
              <a:effectLst/>
              <a:latin typeface="+mn-lt"/>
              <a:ea typeface="+mn-ea"/>
              <a:cs typeface="+mn-cs"/>
            </a:rPr>
            <a:t>百万円の増となった。令和</a:t>
          </a:r>
          <a:r>
            <a:rPr lang="en-US" altLang="ja-JP" sz="1050">
              <a:solidFill>
                <a:schemeClr val="dk1"/>
              </a:solidFill>
              <a:effectLst/>
              <a:latin typeface="+mn-lt"/>
              <a:ea typeface="+mn-ea"/>
              <a:cs typeface="+mn-cs"/>
            </a:rPr>
            <a:t>7</a:t>
          </a:r>
          <a:r>
            <a:rPr lang="ja-JP" altLang="en-US" sz="1050">
              <a:solidFill>
                <a:schemeClr val="dk1"/>
              </a:solidFill>
              <a:effectLst/>
              <a:latin typeface="+mn-lt"/>
              <a:ea typeface="+mn-ea"/>
              <a:cs typeface="+mn-cs"/>
            </a:rPr>
            <a:t>年度より給食センター建設や工業団地の造成といった大規模事業が開始することから今後は公債費の増加が見込まれるため、</a:t>
          </a:r>
          <a:r>
            <a:rPr lang="ja-JP" altLang="ja-JP" sz="1050">
              <a:solidFill>
                <a:schemeClr val="dk1"/>
              </a:solidFill>
              <a:effectLst/>
              <a:latin typeface="+mn-lt"/>
              <a:ea typeface="+mn-ea"/>
              <a:cs typeface="+mn-cs"/>
            </a:rPr>
            <a:t>通常事業分の地方債を可能な限り抑制し、実質公債費比率の上昇を抑えたい。</a:t>
          </a:r>
          <a:endParaRPr lang="ja-JP" altLang="ja-JP" sz="105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C0DFF56C-3CA7-4389-9627-A87E0CEA522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CBB4D377-FC8A-4EC7-B52D-3EF53135E6E5}"/>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5622C3D2-5093-4398-BED0-2B15D639B3D9}"/>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770142D3-D097-4398-B3F4-67B2919C0AB1}"/>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満期一括償還については利用していない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93D08A47-8097-4508-8C9A-779F74C8EB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773FA83B-FFA8-4225-AE19-493360549BE9}"/>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6242748A-7875-4365-A14D-8E30A9838708}"/>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A5B7E32B-4D49-4CCD-AF87-05D5A013C6DB}"/>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453664F1-9BE2-42BE-906F-6A14621D6168}"/>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E33C49EA-7935-464E-9D81-FC7215C156DB}"/>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9881F90E-C609-4351-A31F-A490C03E595B}"/>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66A67FCA-2F39-47DA-8E5F-4AE44CF77909}"/>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ECA1996A-30D9-4AF0-A3C5-3ED5EC0802CA}"/>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C60D15BE-8D21-4CAD-AEF7-FC046F2A5F6D}"/>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58C1310D-DEC5-4F4D-A068-99D3F68E2369}"/>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1805B23-49A2-4154-85DE-963E668C08D5}"/>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4A8E9A49-6EED-4702-9FC4-EEAB4399C6D9}"/>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66EFEB4B-6ABB-4DF2-B0D1-E774C5B0D886}"/>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F257E3D3-500D-49D3-B90D-046516ABBAD4}"/>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83D9EC31-349D-44D7-AE5C-CDF33B1DD88F}"/>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1DB47BDA-D62C-471D-836F-E9A6C1A33262}"/>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46CAE594-840F-4B90-89ED-0B0EDD7ABBF4}"/>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D4CEA79C-B6EC-4E16-8A7F-F8D83AB34515}"/>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宮城県亘理町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A54AC8E5-EE68-4C39-A735-3C10BE1A40AE}"/>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65BFB004-80CD-4FA1-94F7-6902B4E54486}"/>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B18959B3-F87C-4949-94CF-1A050BF17017}"/>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mn-lt"/>
              <a:ea typeface="+mn-ea"/>
              <a:cs typeface="+mn-cs"/>
            </a:rPr>
            <a:t>将来負担比率については、</a:t>
          </a:r>
          <a:r>
            <a:rPr lang="ja-JP" altLang="en-US" sz="1100">
              <a:solidFill>
                <a:schemeClr val="dk1"/>
              </a:solidFill>
              <a:effectLst/>
              <a:latin typeface="+mn-lt"/>
              <a:ea typeface="+mn-ea"/>
              <a:cs typeface="+mn-cs"/>
            </a:rPr>
            <a:t>令和</a:t>
          </a:r>
          <a:r>
            <a:rPr lang="en-US" altLang="ja-JP" sz="1100">
              <a:solidFill>
                <a:schemeClr val="dk1"/>
              </a:solidFill>
              <a:effectLst/>
              <a:latin typeface="+mn-lt"/>
              <a:ea typeface="+mn-ea"/>
              <a:cs typeface="+mn-cs"/>
            </a:rPr>
            <a:t>5</a:t>
          </a:r>
          <a:r>
            <a:rPr lang="ja-JP" altLang="en-US" sz="1100">
              <a:solidFill>
                <a:schemeClr val="dk1"/>
              </a:solidFill>
              <a:effectLst/>
              <a:latin typeface="+mn-lt"/>
              <a:ea typeface="+mn-ea"/>
              <a:cs typeface="+mn-cs"/>
            </a:rPr>
            <a:t>年</a:t>
          </a:r>
          <a:r>
            <a:rPr lang="ja-JP" altLang="ja-JP" sz="1100">
              <a:solidFill>
                <a:schemeClr val="dk1"/>
              </a:solidFill>
              <a:effectLst/>
              <a:latin typeface="+mn-lt"/>
              <a:ea typeface="+mn-ea"/>
              <a:cs typeface="+mn-cs"/>
            </a:rPr>
            <a:t>度以降は（－）表示となっている。近年では、平成</a:t>
          </a:r>
          <a:r>
            <a:rPr lang="en-US" altLang="ja-JP" sz="1100">
              <a:solidFill>
                <a:schemeClr val="dk1"/>
              </a:solidFill>
              <a:effectLst/>
              <a:latin typeface="+mn-lt"/>
              <a:ea typeface="+mn-ea"/>
              <a:cs typeface="+mn-cs"/>
            </a:rPr>
            <a:t>29</a:t>
          </a:r>
          <a:r>
            <a:rPr lang="ja-JP" altLang="ja-JP" sz="1100">
              <a:solidFill>
                <a:schemeClr val="dk1"/>
              </a:solidFill>
              <a:effectLst/>
              <a:latin typeface="+mn-lt"/>
              <a:ea typeface="+mn-ea"/>
              <a:cs typeface="+mn-cs"/>
            </a:rPr>
            <a:t>年度をピークに一般会計等の地方債現在高の増加や充当可能基金の減少から将来負担比率の分子に係る数値は増加傾向となっていたが、令和</a:t>
          </a:r>
          <a:r>
            <a:rPr lang="en-US" altLang="ja-JP" sz="1100">
              <a:solidFill>
                <a:schemeClr val="dk1"/>
              </a:solidFill>
              <a:effectLst/>
              <a:latin typeface="+mn-lt"/>
              <a:ea typeface="+mn-ea"/>
              <a:cs typeface="+mn-cs"/>
            </a:rPr>
            <a:t>2</a:t>
          </a:r>
          <a:r>
            <a:rPr lang="ja-JP" altLang="ja-JP" sz="1100">
              <a:solidFill>
                <a:schemeClr val="dk1"/>
              </a:solidFill>
              <a:effectLst/>
              <a:latin typeface="+mn-lt"/>
              <a:ea typeface="+mn-ea"/>
              <a:cs typeface="+mn-cs"/>
            </a:rPr>
            <a:t>年度以降は財政調整基金等の充当可能基金が大きく増加したことにより再び減少となっている。</a:t>
          </a:r>
          <a:r>
            <a:rPr lang="ja-JP" altLang="en-US" sz="1100">
              <a:solidFill>
                <a:schemeClr val="dk1"/>
              </a:solidFill>
              <a:effectLst/>
              <a:latin typeface="+mn-lt"/>
              <a:ea typeface="+mn-ea"/>
              <a:cs typeface="+mn-cs"/>
            </a:rPr>
            <a:t>令和</a:t>
          </a:r>
          <a:r>
            <a:rPr lang="en-US" altLang="ja-JP" sz="1100">
              <a:solidFill>
                <a:schemeClr val="dk1"/>
              </a:solidFill>
              <a:effectLst/>
              <a:latin typeface="+mn-lt"/>
              <a:ea typeface="+mn-ea"/>
              <a:cs typeface="+mn-cs"/>
            </a:rPr>
            <a:t>6</a:t>
          </a:r>
          <a:r>
            <a:rPr lang="ja-JP" altLang="en-US" sz="1100">
              <a:solidFill>
                <a:schemeClr val="dk1"/>
              </a:solidFill>
              <a:effectLst/>
              <a:latin typeface="+mn-lt"/>
              <a:ea typeface="+mn-ea"/>
              <a:cs typeface="+mn-cs"/>
            </a:rPr>
            <a:t>年度は、地方債の償還額が発行額を上回ったことから一般会計の地方債現在高は</a:t>
          </a:r>
          <a:r>
            <a:rPr lang="en-US" altLang="ja-JP" sz="1100">
              <a:solidFill>
                <a:schemeClr val="dk1"/>
              </a:solidFill>
              <a:effectLst/>
              <a:latin typeface="+mn-lt"/>
              <a:ea typeface="+mn-ea"/>
              <a:cs typeface="+mn-cs"/>
            </a:rPr>
            <a:t>351</a:t>
          </a:r>
          <a:r>
            <a:rPr lang="ja-JP" altLang="en-US" sz="1100">
              <a:solidFill>
                <a:schemeClr val="dk1"/>
              </a:solidFill>
              <a:effectLst/>
              <a:latin typeface="+mn-lt"/>
              <a:ea typeface="+mn-ea"/>
              <a:cs typeface="+mn-cs"/>
            </a:rPr>
            <a:t>百万円の減となった。</a:t>
          </a:r>
          <a:r>
            <a:rPr lang="ja-JP" altLang="ja-JP" sz="1100">
              <a:solidFill>
                <a:schemeClr val="dk1"/>
              </a:solidFill>
              <a:effectLst/>
              <a:latin typeface="+mn-lt"/>
              <a:ea typeface="+mn-ea"/>
              <a:cs typeface="+mn-cs"/>
            </a:rPr>
            <a:t>充当可能財源等については、</a:t>
          </a:r>
          <a:r>
            <a:rPr lang="ja-JP" altLang="en-US" sz="1100">
              <a:solidFill>
                <a:schemeClr val="dk1"/>
              </a:solidFill>
              <a:effectLst/>
              <a:latin typeface="+mn-lt"/>
              <a:ea typeface="+mn-ea"/>
              <a:cs typeface="+mn-cs"/>
            </a:rPr>
            <a:t>地方債残高が令和</a:t>
          </a:r>
          <a:r>
            <a:rPr lang="en-US" altLang="ja-JP" sz="1100">
              <a:solidFill>
                <a:schemeClr val="dk1"/>
              </a:solidFill>
              <a:effectLst/>
              <a:latin typeface="+mn-lt"/>
              <a:ea typeface="+mn-ea"/>
              <a:cs typeface="+mn-cs"/>
            </a:rPr>
            <a:t>6</a:t>
          </a:r>
          <a:r>
            <a:rPr lang="ja-JP" altLang="en-US" sz="1100">
              <a:solidFill>
                <a:schemeClr val="dk1"/>
              </a:solidFill>
              <a:effectLst/>
              <a:latin typeface="+mn-lt"/>
              <a:ea typeface="+mn-ea"/>
              <a:cs typeface="+mn-cs"/>
            </a:rPr>
            <a:t>年度に減少した影響で基準財政需要額算入見込額が減少となり、</a:t>
          </a:r>
          <a:r>
            <a:rPr lang="ja-JP" altLang="ja-JP" sz="1100">
              <a:solidFill>
                <a:schemeClr val="dk1"/>
              </a:solidFill>
              <a:effectLst/>
              <a:latin typeface="+mn-lt"/>
              <a:ea typeface="+mn-ea"/>
              <a:cs typeface="+mn-cs"/>
            </a:rPr>
            <a:t>充当可能財源等は前年度比で</a:t>
          </a:r>
          <a:r>
            <a:rPr lang="en-US" altLang="ja-JP" sz="1100">
              <a:solidFill>
                <a:schemeClr val="dk1"/>
              </a:solidFill>
              <a:effectLst/>
              <a:latin typeface="+mn-lt"/>
              <a:ea typeface="+mn-ea"/>
              <a:cs typeface="+mn-cs"/>
            </a:rPr>
            <a:t>333</a:t>
          </a:r>
          <a:r>
            <a:rPr lang="ja-JP" altLang="ja-JP" sz="1100">
              <a:solidFill>
                <a:schemeClr val="dk1"/>
              </a:solidFill>
              <a:effectLst/>
              <a:latin typeface="+mn-lt"/>
              <a:ea typeface="+mn-ea"/>
              <a:cs typeface="+mn-cs"/>
            </a:rPr>
            <a:t>百万円の減となっている。以上の要因から将来負担比率の分子は前年度比で</a:t>
          </a:r>
          <a:r>
            <a:rPr lang="en-US" altLang="ja-JP" sz="1100">
              <a:solidFill>
                <a:schemeClr val="dk1"/>
              </a:solidFill>
              <a:effectLst/>
              <a:latin typeface="+mn-lt"/>
              <a:ea typeface="+mn-ea"/>
              <a:cs typeface="+mn-cs"/>
            </a:rPr>
            <a:t>158</a:t>
          </a:r>
          <a:r>
            <a:rPr lang="ja-JP" altLang="ja-JP" sz="1100">
              <a:solidFill>
                <a:schemeClr val="dk1"/>
              </a:solidFill>
              <a:effectLst/>
              <a:latin typeface="+mn-lt"/>
              <a:ea typeface="+mn-ea"/>
              <a:cs typeface="+mn-cs"/>
            </a:rPr>
            <a:t>百万円の減少となったものである。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宮城県亘理町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・財政調整基金について各種事業の請け差等により生じた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百千円を積立て、町営住宅管理運営基金について家賃対策補助金、基金利子など</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百千円を積立てした。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・まち・ひと・しごと創生推進基金について事業の実施のため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百千円を取崩した。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・老朽化した施設の改修工事を実施するため、公共施設整備基金の取崩しを行っていく予定である。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・町全体の事業について、徹底した事務事業見直しを継続して実施し、基金の取崩しに頼らない財政運営に努める。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b="1">
              <a:solidFill>
                <a:schemeClr val="dk1"/>
              </a:solidFill>
              <a:effectLst/>
              <a:latin typeface="ＭＳ ゴシック" panose="020B0609070205080204" pitchFamily="49" charset="-128"/>
              <a:ea typeface="ＭＳ ゴシック" panose="020B0609070205080204" pitchFamily="49" charset="-128"/>
              <a:cs typeface="+mn-cs"/>
            </a:rPr>
            <a:t>（基金の使途</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・公共施設整備基金：老朽化した公共施設等の整備に活用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・まち・ひと・しごと創生推進基金：まち・ひと・しごと創生総合戦略の基本目標の達成に資する事業の推進に活用するため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・長寿社会対策基金：地域における福祉活動の促進、快適な生活環境の形成等、本格的な高齢化社会の到来に対応した施策を推進し、地域の振興と住民福祉の向上を図る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・農業振興基金：農業及び農村の振興を図る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・森林環境整備基金：森林の整備及びその促進に要する費用に充てる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・農業復興地域還元事業基金：被災地域農業復興総合支援事業により整備した農業用施設及び機械を使用する農業者から寄附金を募り、将来の地域農業の発展に向けた事業への活用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・町営住宅管理運営基金：町営住宅及び共同施設の整備、修繕、改良及び管理並びに地方債償還に要する費用に充てる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・奨学教育基金：奨学金の貸付及び教育の振興を図る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1">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・町営住宅管理運営基金：家賃対策補助金、基金利子など</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百千円を積立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・公共施設整備基金：基金利子による積立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b="1">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・公共施設整備基金：老朽化した施設の改修工事を実施するため取崩し予定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・各種事業の請け差等により生じた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百千円を積立した。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・工業用地売払収入により短期的には増加したものの、今後は財源不足に対応するため取崩し予定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・臨時財政対策債償還分の積立をおこなった。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・今後当面の間、活用する予定はないものの、将来的には、１億円程度の残高になるように積立てしたい考えである。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A87F417-DAD6-4AC8-994F-748FB9B192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548CB55-A7BD-482C-AA1E-2F62FB5C9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D85C211-F98F-417B-805B-962D9977466B}"/>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6DD2FB36-096E-4F3C-ACBD-0114EC6F97B6}"/>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ED33C7C-9A33-4ECB-8E4B-E84388810CB9}"/>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97E094F6-0C85-4AD6-AD18-F324BE6BF59C}"/>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64739C68-F65E-4FED-91F7-72F75AF2CD7D}"/>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996C841-16E3-4068-9C39-52CAF3D1451C}"/>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64B9C309-6344-493E-838C-D32DCF95AD24}"/>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5912A33-4666-47BA-B386-925C8A0572FA}"/>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78C3740-3396-4802-8F11-CB1BAB23351B}"/>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76B517-14EE-4330-A5C5-AAB7D9A4738B}"/>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6761B65-7BDD-4198-8E7D-AB047027701B}"/>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62C3E3AF-796E-4E24-94C5-DD06CACDA7CF}"/>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3687562-BDC7-44D7-B135-46CE4B485FCF}"/>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777191C-5664-406D-8913-CCC43254A688}"/>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宮城県亘理町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FE5BC24-B11B-474A-BCED-7AB38FE10599}"/>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F396D148-3786-4D9C-B174-44E6AA7F4B0D}"/>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08E685C-DA5D-4EF4-874F-A6E23C77DD72}"/>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9181B33C-131D-43A9-84D0-59C99A2376F3}"/>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5730FA4-C1BA-485E-AD9F-FB083E949957}"/>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7788DC6-BD14-485E-8F3F-0D4B368F4E8C}"/>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32,825
32,587
73.60
13,910,320
13,568,210
290,635
8,074,782
7,735,854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8C204F9-6AA6-4C49-B1E4-FD0277A33901}"/>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D5CF0E86-F40B-4D22-A9DA-3E6ED7AF9B37}"/>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AB0BED41-FC6E-4635-8B3C-72F369930816}"/>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F9DA5175-C97C-4066-A1F1-7C847D5BB020}"/>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A9ED0B3-5706-43B8-B260-AC9E78D4631B}"/>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FC482CC-3A94-4A25-A4D2-5F582646B92C}"/>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5958633-A519-4855-B837-7FEF89AB1B65}"/>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540A83D-0CDF-4AC1-85C8-17F80189AE7E}"/>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3730B19-C3DA-407F-8E72-92D51A553C6A}"/>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8A290B0A-0C3A-410B-86A1-75FD2A7D5FBE}"/>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1E116376-4A4F-4094-948D-E707016D2D08}"/>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014DAAB-610B-4CC0-887F-6188F3E924EA}"/>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DDF628C7-AE6B-474A-A6A9-628E49172459}"/>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A8DDADDE-E42C-4922-BF8A-79A7C7C0AD15}"/>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8D167AE3-D7E7-4167-A635-1827089B8602}"/>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C808EBA1-89E1-45E9-AF5F-6EF98285C964}"/>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677A48D-891D-4283-8E52-5661AFF44317}"/>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61277157-0C0D-4EFB-8C14-51F98073DC60}"/>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8DE5F81E-FF8A-4190-95EA-7BA70E05D722}"/>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45596123-6217-4EC9-A0C0-E1E413E843CA}"/>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5D87B2C-52B3-447E-9F99-1B5B2BED74DA}"/>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568DF1D6-DD9A-44A3-BF1B-A0240CFDA580}"/>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18CECFA-0971-4485-83F4-3336E7F3ECA4}"/>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D8BDAE6E-8563-4380-9E4D-002087727D1B}"/>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D971FA29-73E2-4E56-AB42-1A3BC354DFC4}"/>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191DE398-0A22-4D7D-A71F-DAD7874C86AF}"/>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4A7A62C4-0EBB-467E-A089-3465907B7FEE}"/>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59055FE8-C143-4FF7-BFAB-970D5309E362}"/>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5911FE7-EB06-4ACF-BDD3-C50CFEE3F71E}"/>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DF0D73D1-463B-4C29-9E80-9F7EE13655E8}"/>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E25A902-78A7-4D98-B6F4-33EE44F2E802}"/>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EA5F5D8B-E1F5-4FA0-9BA0-8D897A7610CD}"/>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C778A6FF-A6F2-4097-95D2-D1AB2C1B0407}"/>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33756F0D-FD88-4D09-B1B3-FE183DBADEB3}"/>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FE084D90-8CFF-4A89-820F-F8AABBA86D12}"/>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有形固定資産減価償却率は昨年度から</a:t>
          </a:r>
          <a:r>
            <a:rPr kumimoji="1" lang="en-US" altLang="ja-JP" sz="1100">
              <a:latin typeface="ＭＳ Ｐゴシック" panose="020B0600070205080204" pitchFamily="50" charset="-128"/>
              <a:ea typeface="ＭＳ Ｐゴシック" panose="020B0600070205080204" pitchFamily="50" charset="-128"/>
            </a:rPr>
            <a:t>2.2</a:t>
          </a:r>
          <a:r>
            <a:rPr kumimoji="1" lang="ja-JP" altLang="en-US" sz="1100">
              <a:latin typeface="ＭＳ Ｐゴシック" panose="020B0600070205080204" pitchFamily="50" charset="-128"/>
              <a:ea typeface="ＭＳ Ｐゴシック" panose="020B0600070205080204" pitchFamily="50" charset="-128"/>
            </a:rPr>
            <a:t>ポイント増となったものの、類似団体内平均値を下回る水準を維持している。これは東日本大震災の影響で多くの施設が被災したことにより、交付金などを活用して既存施設の建て替えや新たな施設を整備したことによるものと考えられる。今後も老朽化した施設の建て替えや大規模修繕が必要となるが、財政状況を踏まえた上での実施となるため、減価償却累計額の割合は大きくなるものと考えられ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D8BE03B4-421A-42BE-91C9-9E0BC5D28592}"/>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92F41C9-04CE-45CE-A70E-B5415D7DB49A}"/>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39F995D0-FEE5-4E2A-87C9-DF6EE82BE71E}"/>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C1A98053-3A8A-49FB-9C07-0B66410B02E5}"/>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E3EBB9AB-667F-4EBD-8269-735D3BF2C516}"/>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7AC601BF-F4B4-4BF9-81D6-C020581A2C6E}"/>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778DB357-DF9E-4DD9-9BD3-328B02512421}"/>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B374AEE8-01E4-4F85-B9B0-5BCBC0E1EA75}"/>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A66D0F66-2361-435A-BB60-B1A3915EF1E7}"/>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302CE401-F7B6-446C-9329-C6A40BCC66D8}"/>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12AE3B93-0F57-4666-9B7C-35F3E598C128}"/>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F223AC01-0C15-41A6-BB5B-BA987EFAC645}"/>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C506F299-5F4E-4C06-B7B5-18A013EEC074}"/>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2E258F8A-7305-446C-B7FC-F0C9E2F50820}"/>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4FCEB59F-B17D-42D1-86F7-95B9A26CB207}"/>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EC879493-860F-47D6-B95E-3FBD8542823F}"/>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943395F6-FECC-4F5A-8F87-BC69AD6A51AC}"/>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E864B36B-37FC-44AE-ACED-175753EDC12A}"/>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7" name="直線コネクタ 76">
          <a:extLst>
            <a:ext uri="{FF2B5EF4-FFF2-40B4-BE49-F238E27FC236}">
              <a16:creationId xmlns:a16="http://schemas.microsoft.com/office/drawing/2014/main" id="{71D9BBDE-83E2-40CC-A723-87C4BC67A4C4}"/>
            </a:ext>
          </a:extLst>
        </xdr:cNvPr>
        <xdr:cNvCxnSpPr/>
      </xdr:nvCxnSpPr>
      <xdr:spPr>
        <a:xfrm flipV="1">
          <a:off x="4306570" y="5076734"/>
          <a:ext cx="127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8" name="有形固定資産減価償却率最小値テキスト">
          <a:extLst>
            <a:ext uri="{FF2B5EF4-FFF2-40B4-BE49-F238E27FC236}">
              <a16:creationId xmlns:a16="http://schemas.microsoft.com/office/drawing/2014/main" id="{CADF6908-E692-420C-A239-4EA095ECEF26}"/>
            </a:ext>
          </a:extLst>
        </xdr:cNvPr>
        <xdr:cNvSpPr txBox="1"/>
      </xdr:nvSpPr>
      <xdr:spPr>
        <a:xfrm>
          <a:off x="4359275" y="631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9" name="直線コネクタ 78">
          <a:extLst>
            <a:ext uri="{FF2B5EF4-FFF2-40B4-BE49-F238E27FC236}">
              <a16:creationId xmlns:a16="http://schemas.microsoft.com/office/drawing/2014/main" id="{4B53A9BE-1702-4CD6-972D-5A6CE2498299}"/>
            </a:ext>
          </a:extLst>
        </xdr:cNvPr>
        <xdr:cNvCxnSpPr/>
      </xdr:nvCxnSpPr>
      <xdr:spPr>
        <a:xfrm>
          <a:off x="4216400" y="630545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80" name="有形固定資産減価償却率最大値テキスト">
          <a:extLst>
            <a:ext uri="{FF2B5EF4-FFF2-40B4-BE49-F238E27FC236}">
              <a16:creationId xmlns:a16="http://schemas.microsoft.com/office/drawing/2014/main" id="{7C888989-AEDE-4ACA-A7DE-D40861346745}"/>
            </a:ext>
          </a:extLst>
        </xdr:cNvPr>
        <xdr:cNvSpPr txBox="1"/>
      </xdr:nvSpPr>
      <xdr:spPr>
        <a:xfrm>
          <a:off x="4359275" y="4864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81" name="直線コネクタ 80">
          <a:extLst>
            <a:ext uri="{FF2B5EF4-FFF2-40B4-BE49-F238E27FC236}">
              <a16:creationId xmlns:a16="http://schemas.microsoft.com/office/drawing/2014/main" id="{D4BDE6C6-6015-4E6B-8533-C03D28534B32}"/>
            </a:ext>
          </a:extLst>
        </xdr:cNvPr>
        <xdr:cNvCxnSpPr/>
      </xdr:nvCxnSpPr>
      <xdr:spPr>
        <a:xfrm>
          <a:off x="4216400" y="5076734"/>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82" name="有形固定資産減価償却率平均値テキスト">
          <a:extLst>
            <a:ext uri="{FF2B5EF4-FFF2-40B4-BE49-F238E27FC236}">
              <a16:creationId xmlns:a16="http://schemas.microsoft.com/office/drawing/2014/main" id="{0C97925E-ABF1-4CF8-AB8C-834BFF76BF49}"/>
            </a:ext>
          </a:extLst>
        </xdr:cNvPr>
        <xdr:cNvSpPr txBox="1"/>
      </xdr:nvSpPr>
      <xdr:spPr>
        <a:xfrm>
          <a:off x="4359275" y="56942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3" name="フローチャート: 判断 82">
          <a:extLst>
            <a:ext uri="{FF2B5EF4-FFF2-40B4-BE49-F238E27FC236}">
              <a16:creationId xmlns:a16="http://schemas.microsoft.com/office/drawing/2014/main" id="{923CB2B5-12AC-4B82-BC23-6FA7EE041767}"/>
            </a:ext>
          </a:extLst>
        </xdr:cNvPr>
        <xdr:cNvSpPr/>
      </xdr:nvSpPr>
      <xdr:spPr>
        <a:xfrm>
          <a:off x="4254500" y="571581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4" name="フローチャート: 判断 83">
          <a:extLst>
            <a:ext uri="{FF2B5EF4-FFF2-40B4-BE49-F238E27FC236}">
              <a16:creationId xmlns:a16="http://schemas.microsoft.com/office/drawing/2014/main" id="{5D969A20-4F03-4410-82A3-5E6B44133D60}"/>
            </a:ext>
          </a:extLst>
        </xdr:cNvPr>
        <xdr:cNvSpPr/>
      </xdr:nvSpPr>
      <xdr:spPr>
        <a:xfrm>
          <a:off x="36163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5" name="フローチャート: 判断 84">
          <a:extLst>
            <a:ext uri="{FF2B5EF4-FFF2-40B4-BE49-F238E27FC236}">
              <a16:creationId xmlns:a16="http://schemas.microsoft.com/office/drawing/2014/main" id="{34BE2900-12DF-4BC1-AAE8-7FB319733058}"/>
            </a:ext>
          </a:extLst>
        </xdr:cNvPr>
        <xdr:cNvSpPr/>
      </xdr:nvSpPr>
      <xdr:spPr>
        <a:xfrm>
          <a:off x="2930525" y="56759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6" name="フローチャート: 判断 85">
          <a:extLst>
            <a:ext uri="{FF2B5EF4-FFF2-40B4-BE49-F238E27FC236}">
              <a16:creationId xmlns:a16="http://schemas.microsoft.com/office/drawing/2014/main" id="{5138A635-6AD1-433D-9F7F-4145AA4CF6CA}"/>
            </a:ext>
          </a:extLst>
        </xdr:cNvPr>
        <xdr:cNvSpPr/>
      </xdr:nvSpPr>
      <xdr:spPr>
        <a:xfrm>
          <a:off x="2244725" y="563889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7" name="フローチャート: 判断 86">
          <a:extLst>
            <a:ext uri="{FF2B5EF4-FFF2-40B4-BE49-F238E27FC236}">
              <a16:creationId xmlns:a16="http://schemas.microsoft.com/office/drawing/2014/main" id="{333EDB79-5D02-4F68-AB29-CCB226B5C90C}"/>
            </a:ext>
          </a:extLst>
        </xdr:cNvPr>
        <xdr:cNvSpPr/>
      </xdr:nvSpPr>
      <xdr:spPr>
        <a:xfrm>
          <a:off x="1558925" y="56513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EC4DDAAD-ED9A-48DC-BE35-04CD16544BA2}"/>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76EDAB30-039E-453D-B06D-7ECF8F6D49C7}"/>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E89E55FF-277F-4220-9350-916D02628575}"/>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D43E1AB0-77A3-40B7-82E0-93819F6C0B53}"/>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31787455-CCCE-4C00-8DFC-F631F4A8D677}"/>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26</xdr:row>
      <xdr:rowOff>163376</xdr:rowOff>
    </xdr:from>
    <xdr:to>
      <xdr:col>23</xdr:col>
      <xdr:colOff>136525</xdr:colOff>
      <xdr:row>27</xdr:row>
      <xdr:rowOff>93526</xdr:rowOff>
    </xdr:to>
    <xdr:sp macro="" textlink="">
      <xdr:nvSpPr>
        <xdr:cNvPr id="93" name="楕円 92">
          <a:extLst>
            <a:ext uri="{FF2B5EF4-FFF2-40B4-BE49-F238E27FC236}">
              <a16:creationId xmlns:a16="http://schemas.microsoft.com/office/drawing/2014/main" id="{2238DE1B-7659-4248-BA93-EE87DD78A12E}"/>
            </a:ext>
          </a:extLst>
        </xdr:cNvPr>
        <xdr:cNvSpPr/>
      </xdr:nvSpPr>
      <xdr:spPr>
        <a:xfrm>
          <a:off x="4254500" y="518940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14803</xdr:rowOff>
    </xdr:from>
    <xdr:ext cx="405111" cy="259045"/>
    <xdr:sp macro="" textlink="">
      <xdr:nvSpPr>
        <xdr:cNvPr id="94" name="有形固定資産減価償却率該当値テキスト">
          <a:extLst>
            <a:ext uri="{FF2B5EF4-FFF2-40B4-BE49-F238E27FC236}">
              <a16:creationId xmlns:a16="http://schemas.microsoft.com/office/drawing/2014/main" id="{59CD657F-0228-4625-8386-D8027C4D92E2}"/>
            </a:ext>
          </a:extLst>
        </xdr:cNvPr>
        <xdr:cNvSpPr txBox="1"/>
      </xdr:nvSpPr>
      <xdr:spPr>
        <a:xfrm>
          <a:off x="4359275" y="50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95522</xdr:rowOff>
    </xdr:from>
    <xdr:to>
      <xdr:col>19</xdr:col>
      <xdr:colOff>187325</xdr:colOff>
      <xdr:row>27</xdr:row>
      <xdr:rowOff>25672</xdr:rowOff>
    </xdr:to>
    <xdr:sp macro="" textlink="">
      <xdr:nvSpPr>
        <xdr:cNvPr id="95" name="楕円 94">
          <a:extLst>
            <a:ext uri="{FF2B5EF4-FFF2-40B4-BE49-F238E27FC236}">
              <a16:creationId xmlns:a16="http://schemas.microsoft.com/office/drawing/2014/main" id="{B5D7A601-8E53-48F2-BEF3-CC0743D6C681}"/>
            </a:ext>
          </a:extLst>
        </xdr:cNvPr>
        <xdr:cNvSpPr/>
      </xdr:nvSpPr>
      <xdr:spPr>
        <a:xfrm>
          <a:off x="3616325" y="512472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26</xdr:row>
      <xdr:rowOff>146322</xdr:rowOff>
    </xdr:from>
    <xdr:to>
      <xdr:col>23</xdr:col>
      <xdr:colOff>85725</xdr:colOff>
      <xdr:row>27</xdr:row>
      <xdr:rowOff>42726</xdr:rowOff>
    </xdr:to>
    <xdr:cxnSp macro="">
      <xdr:nvCxnSpPr>
        <xdr:cNvPr id="96" name="直線コネクタ 95">
          <a:extLst>
            <a:ext uri="{FF2B5EF4-FFF2-40B4-BE49-F238E27FC236}">
              <a16:creationId xmlns:a16="http://schemas.microsoft.com/office/drawing/2014/main" id="{F5B36223-B924-4B91-9D91-E4F0F9342E4F}"/>
            </a:ext>
          </a:extLst>
        </xdr:cNvPr>
        <xdr:cNvCxnSpPr/>
      </xdr:nvCxnSpPr>
      <xdr:spPr>
        <a:xfrm>
          <a:off x="3673475" y="5172347"/>
          <a:ext cx="628650" cy="64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30752</xdr:rowOff>
    </xdr:from>
    <xdr:to>
      <xdr:col>15</xdr:col>
      <xdr:colOff>187325</xdr:colOff>
      <xdr:row>26</xdr:row>
      <xdr:rowOff>132352</xdr:rowOff>
    </xdr:to>
    <xdr:sp macro="" textlink="">
      <xdr:nvSpPr>
        <xdr:cNvPr id="97" name="楕円 96">
          <a:extLst>
            <a:ext uri="{FF2B5EF4-FFF2-40B4-BE49-F238E27FC236}">
              <a16:creationId xmlns:a16="http://schemas.microsoft.com/office/drawing/2014/main" id="{0468C2FC-F2C6-4585-A1BD-2B79CDACD064}"/>
            </a:ext>
          </a:extLst>
        </xdr:cNvPr>
        <xdr:cNvSpPr/>
      </xdr:nvSpPr>
      <xdr:spPr>
        <a:xfrm>
          <a:off x="2930525" y="505677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81552</xdr:rowOff>
    </xdr:from>
    <xdr:to>
      <xdr:col>19</xdr:col>
      <xdr:colOff>136525</xdr:colOff>
      <xdr:row>26</xdr:row>
      <xdr:rowOff>146322</xdr:rowOff>
    </xdr:to>
    <xdr:cxnSp macro="">
      <xdr:nvCxnSpPr>
        <xdr:cNvPr id="98" name="直線コネクタ 97">
          <a:extLst>
            <a:ext uri="{FF2B5EF4-FFF2-40B4-BE49-F238E27FC236}">
              <a16:creationId xmlns:a16="http://schemas.microsoft.com/office/drawing/2014/main" id="{B5FC547E-FAD2-4778-A5A2-510936B5AAF1}"/>
            </a:ext>
          </a:extLst>
        </xdr:cNvPr>
        <xdr:cNvCxnSpPr/>
      </xdr:nvCxnSpPr>
      <xdr:spPr>
        <a:xfrm>
          <a:off x="2987675" y="5113927"/>
          <a:ext cx="6858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25</xdr:row>
      <xdr:rowOff>128179</xdr:rowOff>
    </xdr:from>
    <xdr:to>
      <xdr:col>11</xdr:col>
      <xdr:colOff>187325</xdr:colOff>
      <xdr:row>26</xdr:row>
      <xdr:rowOff>58329</xdr:rowOff>
    </xdr:to>
    <xdr:sp macro="" textlink="">
      <xdr:nvSpPr>
        <xdr:cNvPr id="99" name="楕円 98">
          <a:extLst>
            <a:ext uri="{FF2B5EF4-FFF2-40B4-BE49-F238E27FC236}">
              <a16:creationId xmlns:a16="http://schemas.microsoft.com/office/drawing/2014/main" id="{2C00DE10-BD54-4957-A2C8-72830C4380D7}"/>
            </a:ext>
          </a:extLst>
        </xdr:cNvPr>
        <xdr:cNvSpPr/>
      </xdr:nvSpPr>
      <xdr:spPr>
        <a:xfrm>
          <a:off x="2244725" y="499227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7529</xdr:rowOff>
    </xdr:from>
    <xdr:to>
      <xdr:col>15</xdr:col>
      <xdr:colOff>136525</xdr:colOff>
      <xdr:row>26</xdr:row>
      <xdr:rowOff>81552</xdr:rowOff>
    </xdr:to>
    <xdr:cxnSp macro="">
      <xdr:nvCxnSpPr>
        <xdr:cNvPr id="100" name="直線コネクタ 99">
          <a:extLst>
            <a:ext uri="{FF2B5EF4-FFF2-40B4-BE49-F238E27FC236}">
              <a16:creationId xmlns:a16="http://schemas.microsoft.com/office/drawing/2014/main" id="{A76F2019-34A2-45CE-9C1E-2BCEBD8AFA6A}"/>
            </a:ext>
          </a:extLst>
        </xdr:cNvPr>
        <xdr:cNvCxnSpPr/>
      </xdr:nvCxnSpPr>
      <xdr:spPr>
        <a:xfrm>
          <a:off x="2301875" y="5039904"/>
          <a:ext cx="685800" cy="7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25</xdr:row>
      <xdr:rowOff>69578</xdr:rowOff>
    </xdr:from>
    <xdr:to>
      <xdr:col>7</xdr:col>
      <xdr:colOff>187325</xdr:colOff>
      <xdr:row>25</xdr:row>
      <xdr:rowOff>171178</xdr:rowOff>
    </xdr:to>
    <xdr:sp macro="" textlink="">
      <xdr:nvSpPr>
        <xdr:cNvPr id="101" name="楕円 100">
          <a:extLst>
            <a:ext uri="{FF2B5EF4-FFF2-40B4-BE49-F238E27FC236}">
              <a16:creationId xmlns:a16="http://schemas.microsoft.com/office/drawing/2014/main" id="{D4BB8F8E-88E4-4DE4-8921-C507E3A6E365}"/>
            </a:ext>
          </a:extLst>
        </xdr:cNvPr>
        <xdr:cNvSpPr/>
      </xdr:nvSpPr>
      <xdr:spPr>
        <a:xfrm>
          <a:off x="1558925" y="49336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25</xdr:row>
      <xdr:rowOff>120378</xdr:rowOff>
    </xdr:from>
    <xdr:to>
      <xdr:col>11</xdr:col>
      <xdr:colOff>136525</xdr:colOff>
      <xdr:row>26</xdr:row>
      <xdr:rowOff>7529</xdr:rowOff>
    </xdr:to>
    <xdr:cxnSp macro="">
      <xdr:nvCxnSpPr>
        <xdr:cNvPr id="102" name="直線コネクタ 101">
          <a:extLst>
            <a:ext uri="{FF2B5EF4-FFF2-40B4-BE49-F238E27FC236}">
              <a16:creationId xmlns:a16="http://schemas.microsoft.com/office/drawing/2014/main" id="{8625B69E-6D06-464B-9124-7050F9F4F86A}"/>
            </a:ext>
          </a:extLst>
        </xdr:cNvPr>
        <xdr:cNvCxnSpPr/>
      </xdr:nvCxnSpPr>
      <xdr:spPr>
        <a:xfrm>
          <a:off x="1616075" y="4990828"/>
          <a:ext cx="685800" cy="4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103" name="n_1aveValue有形固定資産減価償却率">
          <a:extLst>
            <a:ext uri="{FF2B5EF4-FFF2-40B4-BE49-F238E27FC236}">
              <a16:creationId xmlns:a16="http://schemas.microsoft.com/office/drawing/2014/main" id="{A461F192-D41B-460C-8A8A-25019C3ED773}"/>
            </a:ext>
          </a:extLst>
        </xdr:cNvPr>
        <xdr:cNvSpPr txBox="1"/>
      </xdr:nvSpPr>
      <xdr:spPr>
        <a:xfrm>
          <a:off x="3474094" y="579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104" name="n_2aveValue有形固定資産減価償却率">
          <a:extLst>
            <a:ext uri="{FF2B5EF4-FFF2-40B4-BE49-F238E27FC236}">
              <a16:creationId xmlns:a16="http://schemas.microsoft.com/office/drawing/2014/main" id="{68553339-E8DA-4ADB-85B4-8285A1F4D7E7}"/>
            </a:ext>
          </a:extLst>
        </xdr:cNvPr>
        <xdr:cNvSpPr txBox="1"/>
      </xdr:nvSpPr>
      <xdr:spPr>
        <a:xfrm>
          <a:off x="2797819" y="5765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105" name="n_3aveValue有形固定資産減価償却率">
          <a:extLst>
            <a:ext uri="{FF2B5EF4-FFF2-40B4-BE49-F238E27FC236}">
              <a16:creationId xmlns:a16="http://schemas.microsoft.com/office/drawing/2014/main" id="{54428412-EBA5-4593-B0CF-3E37E1D2A3C8}"/>
            </a:ext>
          </a:extLst>
        </xdr:cNvPr>
        <xdr:cNvSpPr txBox="1"/>
      </xdr:nvSpPr>
      <xdr:spPr>
        <a:xfrm>
          <a:off x="2112019" y="5722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106" name="n_4aveValue有形固定資産減価償却率">
          <a:extLst>
            <a:ext uri="{FF2B5EF4-FFF2-40B4-BE49-F238E27FC236}">
              <a16:creationId xmlns:a16="http://schemas.microsoft.com/office/drawing/2014/main" id="{5B13FC57-9011-4144-B6A0-533D3BCD6DEC}"/>
            </a:ext>
          </a:extLst>
        </xdr:cNvPr>
        <xdr:cNvSpPr txBox="1"/>
      </xdr:nvSpPr>
      <xdr:spPr>
        <a:xfrm>
          <a:off x="1426219" y="5734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25</xdr:row>
      <xdr:rowOff>42199</xdr:rowOff>
    </xdr:from>
    <xdr:ext cx="405111" cy="259045"/>
    <xdr:sp macro="" textlink="">
      <xdr:nvSpPr>
        <xdr:cNvPr id="107" name="n_1mainValue有形固定資産減価償却率">
          <a:extLst>
            <a:ext uri="{FF2B5EF4-FFF2-40B4-BE49-F238E27FC236}">
              <a16:creationId xmlns:a16="http://schemas.microsoft.com/office/drawing/2014/main" id="{66E6333F-6530-4E57-B13C-2F3D19C207BD}"/>
            </a:ext>
          </a:extLst>
        </xdr:cNvPr>
        <xdr:cNvSpPr txBox="1"/>
      </xdr:nvSpPr>
      <xdr:spPr>
        <a:xfrm>
          <a:off x="3474094" y="4912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24</xdr:row>
      <xdr:rowOff>148879</xdr:rowOff>
    </xdr:from>
    <xdr:ext cx="405111" cy="259045"/>
    <xdr:sp macro="" textlink="">
      <xdr:nvSpPr>
        <xdr:cNvPr id="108" name="n_2mainValue有形固定資産減価償却率">
          <a:extLst>
            <a:ext uri="{FF2B5EF4-FFF2-40B4-BE49-F238E27FC236}">
              <a16:creationId xmlns:a16="http://schemas.microsoft.com/office/drawing/2014/main" id="{18D0FAB5-D481-4A20-9D37-192B82CCCC8C}"/>
            </a:ext>
          </a:extLst>
        </xdr:cNvPr>
        <xdr:cNvSpPr txBox="1"/>
      </xdr:nvSpPr>
      <xdr:spPr>
        <a:xfrm>
          <a:off x="2797819" y="4851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24</xdr:row>
      <xdr:rowOff>74856</xdr:rowOff>
    </xdr:from>
    <xdr:ext cx="405111" cy="259045"/>
    <xdr:sp macro="" textlink="">
      <xdr:nvSpPr>
        <xdr:cNvPr id="109" name="n_3mainValue有形固定資産減価償却率">
          <a:extLst>
            <a:ext uri="{FF2B5EF4-FFF2-40B4-BE49-F238E27FC236}">
              <a16:creationId xmlns:a16="http://schemas.microsoft.com/office/drawing/2014/main" id="{F7E7E7BC-A034-4B1A-8E4C-52CEBF8B5FF7}"/>
            </a:ext>
          </a:extLst>
        </xdr:cNvPr>
        <xdr:cNvSpPr txBox="1"/>
      </xdr:nvSpPr>
      <xdr:spPr>
        <a:xfrm>
          <a:off x="2112019" y="4780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24</xdr:row>
      <xdr:rowOff>16255</xdr:rowOff>
    </xdr:from>
    <xdr:ext cx="405111" cy="259045"/>
    <xdr:sp macro="" textlink="">
      <xdr:nvSpPr>
        <xdr:cNvPr id="110" name="n_4mainValue有形固定資産減価償却率">
          <a:extLst>
            <a:ext uri="{FF2B5EF4-FFF2-40B4-BE49-F238E27FC236}">
              <a16:creationId xmlns:a16="http://schemas.microsoft.com/office/drawing/2014/main" id="{5526C54B-7BCA-4ED6-90BE-B2CAE605667A}"/>
            </a:ext>
          </a:extLst>
        </xdr:cNvPr>
        <xdr:cNvSpPr txBox="1"/>
      </xdr:nvSpPr>
      <xdr:spPr>
        <a:xfrm>
          <a:off x="1426219" y="4721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8AA5B2CB-A14A-44F2-A698-927A4C90403B}"/>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AD8F8267-F40A-4B4E-BC46-990986E6F84B}"/>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41CBA604-CB04-4F1A-A14E-6A433A40B6D2}"/>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[ 153.0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3FBB65EA-E6AF-4739-B32A-8F88F570F4F6}"/>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9D3CBEE7-FE36-4A2D-BD0A-EF03E671B723}"/>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806D17B8-BCBF-4160-9367-00D8F73FD1AB}"/>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88BF9198-8AC8-45B1-AA72-8273AB476E18}"/>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2DA19848-E35D-4980-BFD5-1AC16788DEFC}"/>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505DF38D-F8F5-4E8E-97CA-6DA1DDABB829}"/>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EC7C75C3-5F14-4940-8556-2690CB62A2CB}"/>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DA1F8B7-912D-4468-982C-9AAD96B6F5E6}"/>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02096D50-DF47-4362-99FF-3FDF5318F335}"/>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DEBB3E10-E64F-41FC-85DF-76EA3DD9A1C9}"/>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震災後において、財政調整基金及び庁舎建設基金への積立てや地方債の新規発行を抑制してきたことなどから、類似団体平均値を下回る債務償還比率が維持できている。亘理インター産業団地整備事業が進行中であるものの、当面の間は工業用地売払い収入は見込まれず財政調整基金の取崩しが必要となる見通しとなっており、自主財源の確保や人件費の抑制など経常経費の更なる削減が必要とな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63D75A30-B066-4A53-ACC0-E567017007D2}"/>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4CFDEEEE-693A-4A1C-9C71-1BE3D4E198B6}"/>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17DCE7B9-24C6-4518-8DBE-16D2FFB78742}"/>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C44BBB5F-C6EC-4C99-97D7-5FFB8E00A1E2}"/>
            </a:ext>
          </a:extLst>
        </xdr:cNvPr>
        <xdr:cNvCxnSpPr/>
      </xdr:nvCxnSpPr>
      <xdr:spPr>
        <a:xfrm>
          <a:off x="10198100" y="651464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DDF850B2-DBC1-4615-B78B-4E1A47EEBFDB}"/>
            </a:ext>
          </a:extLst>
        </xdr:cNvPr>
        <xdr:cNvSpPr txBox="1"/>
      </xdr:nvSpPr>
      <xdr:spPr>
        <a:xfrm>
          <a:off x="9708926" y="64303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F85CFAFE-E86B-4C6E-B7CB-EDC4B1F263E5}"/>
            </a:ext>
          </a:extLst>
        </xdr:cNvPr>
        <xdr:cNvCxnSpPr/>
      </xdr:nvCxnSpPr>
      <xdr:spPr>
        <a:xfrm>
          <a:off x="10198100" y="623161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30" name="テキスト ボックス 129">
          <a:extLst>
            <a:ext uri="{FF2B5EF4-FFF2-40B4-BE49-F238E27FC236}">
              <a16:creationId xmlns:a16="http://schemas.microsoft.com/office/drawing/2014/main" id="{A6C695AB-B415-4211-BE93-AEBD10CB9AB9}"/>
            </a:ext>
          </a:extLst>
        </xdr:cNvPr>
        <xdr:cNvSpPr txBox="1"/>
      </xdr:nvSpPr>
      <xdr:spPr>
        <a:xfrm>
          <a:off x="9708926" y="614099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45D32937-CFAF-480B-BC9A-80ECF53F2746}"/>
            </a:ext>
          </a:extLst>
        </xdr:cNvPr>
        <xdr:cNvCxnSpPr/>
      </xdr:nvCxnSpPr>
      <xdr:spPr>
        <a:xfrm>
          <a:off x="10198100" y="5942239"/>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27A008C4-4041-4659-90BE-B6A9A19617BE}"/>
            </a:ext>
          </a:extLst>
        </xdr:cNvPr>
        <xdr:cNvSpPr txBox="1"/>
      </xdr:nvSpPr>
      <xdr:spPr>
        <a:xfrm>
          <a:off x="9762011" y="584843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1D35B456-852C-4F5B-A58E-A79BF2A3EEC5}"/>
            </a:ext>
          </a:extLst>
        </xdr:cNvPr>
        <xdr:cNvCxnSpPr/>
      </xdr:nvCxnSpPr>
      <xdr:spPr>
        <a:xfrm>
          <a:off x="10198100" y="5649686"/>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0F5BE0F8-62B2-41A7-9439-E3531A4FBC4A}"/>
            </a:ext>
          </a:extLst>
        </xdr:cNvPr>
        <xdr:cNvSpPr txBox="1"/>
      </xdr:nvSpPr>
      <xdr:spPr>
        <a:xfrm>
          <a:off x="9762011" y="55558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0C34AA95-6277-45FA-B87E-FB2CE86C3029}"/>
            </a:ext>
          </a:extLst>
        </xdr:cNvPr>
        <xdr:cNvCxnSpPr/>
      </xdr:nvCxnSpPr>
      <xdr:spPr>
        <a:xfrm>
          <a:off x="10198100" y="535078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B2192097-9660-494E-8F9C-F3723AB2717C}"/>
            </a:ext>
          </a:extLst>
        </xdr:cNvPr>
        <xdr:cNvSpPr txBox="1"/>
      </xdr:nvSpPr>
      <xdr:spPr>
        <a:xfrm>
          <a:off x="9762011" y="5266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C6A1B994-E33F-4AF8-905B-AE81D91C9163}"/>
            </a:ext>
          </a:extLst>
        </xdr:cNvPr>
        <xdr:cNvCxnSpPr/>
      </xdr:nvCxnSpPr>
      <xdr:spPr>
        <a:xfrm>
          <a:off x="10198100" y="505822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87C173C8-E1FE-4DC8-8B95-50E344374CFB}"/>
            </a:ext>
          </a:extLst>
        </xdr:cNvPr>
        <xdr:cNvSpPr txBox="1"/>
      </xdr:nvSpPr>
      <xdr:spPr>
        <a:xfrm>
          <a:off x="9867778" y="49739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09E2F130-CF19-401B-A9CA-E32D7EB84AB8}"/>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400637E9-AFF5-4D66-BD19-DD4B89064D67}"/>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41" name="直線コネクタ 140">
          <a:extLst>
            <a:ext uri="{FF2B5EF4-FFF2-40B4-BE49-F238E27FC236}">
              <a16:creationId xmlns:a16="http://schemas.microsoft.com/office/drawing/2014/main" id="{1BF8A752-6711-43FF-A55B-5A8E0EF441C9}"/>
            </a:ext>
          </a:extLst>
        </xdr:cNvPr>
        <xdr:cNvCxnSpPr/>
      </xdr:nvCxnSpPr>
      <xdr:spPr>
        <a:xfrm flipV="1">
          <a:off x="13326745" y="5058228"/>
          <a:ext cx="1269" cy="1379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2" name="債務償還比率最小値テキスト">
          <a:extLst>
            <a:ext uri="{FF2B5EF4-FFF2-40B4-BE49-F238E27FC236}">
              <a16:creationId xmlns:a16="http://schemas.microsoft.com/office/drawing/2014/main" id="{BC99B02C-505A-4E40-B83F-C71A691B6A1B}"/>
            </a:ext>
          </a:extLst>
        </xdr:cNvPr>
        <xdr:cNvSpPr txBox="1"/>
      </xdr:nvSpPr>
      <xdr:spPr>
        <a:xfrm>
          <a:off x="13379450" y="644183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3" name="直線コネクタ 142">
          <a:extLst>
            <a:ext uri="{FF2B5EF4-FFF2-40B4-BE49-F238E27FC236}">
              <a16:creationId xmlns:a16="http://schemas.microsoft.com/office/drawing/2014/main" id="{11AB8024-FABE-4AAD-BC17-EC4DD35E4A5B}"/>
            </a:ext>
          </a:extLst>
        </xdr:cNvPr>
        <xdr:cNvCxnSpPr/>
      </xdr:nvCxnSpPr>
      <xdr:spPr>
        <a:xfrm>
          <a:off x="13255625" y="643800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B9479772-9F55-40FF-B114-E677013947CE}"/>
            </a:ext>
          </a:extLst>
        </xdr:cNvPr>
        <xdr:cNvSpPr txBox="1"/>
      </xdr:nvSpPr>
      <xdr:spPr>
        <a:xfrm>
          <a:off x="13379450" y="48556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21555DA3-AA11-453D-A107-545D2F0622EF}"/>
            </a:ext>
          </a:extLst>
        </xdr:cNvPr>
        <xdr:cNvCxnSpPr/>
      </xdr:nvCxnSpPr>
      <xdr:spPr>
        <a:xfrm>
          <a:off x="13255625" y="505822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6" name="債務償還比率平均値テキスト">
          <a:extLst>
            <a:ext uri="{FF2B5EF4-FFF2-40B4-BE49-F238E27FC236}">
              <a16:creationId xmlns:a16="http://schemas.microsoft.com/office/drawing/2014/main" id="{C69D684F-10E1-433C-A2F9-CE5BD056A5CB}"/>
            </a:ext>
          </a:extLst>
        </xdr:cNvPr>
        <xdr:cNvSpPr txBox="1"/>
      </xdr:nvSpPr>
      <xdr:spPr>
        <a:xfrm>
          <a:off x="13379450" y="54211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7" name="フローチャート: 判断 146">
          <a:extLst>
            <a:ext uri="{FF2B5EF4-FFF2-40B4-BE49-F238E27FC236}">
              <a16:creationId xmlns:a16="http://schemas.microsoft.com/office/drawing/2014/main" id="{923E9088-F6C2-401C-9E73-124CE54F7035}"/>
            </a:ext>
          </a:extLst>
        </xdr:cNvPr>
        <xdr:cNvSpPr/>
      </xdr:nvSpPr>
      <xdr:spPr>
        <a:xfrm>
          <a:off x="13293725" y="544586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8" name="フローチャート: 判断 147">
          <a:extLst>
            <a:ext uri="{FF2B5EF4-FFF2-40B4-BE49-F238E27FC236}">
              <a16:creationId xmlns:a16="http://schemas.microsoft.com/office/drawing/2014/main" id="{09C5816F-F1E5-46E1-8956-0495AE9EE04F}"/>
            </a:ext>
          </a:extLst>
        </xdr:cNvPr>
        <xdr:cNvSpPr/>
      </xdr:nvSpPr>
      <xdr:spPr>
        <a:xfrm>
          <a:off x="12646025" y="54492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9" name="フローチャート: 判断 148">
          <a:extLst>
            <a:ext uri="{FF2B5EF4-FFF2-40B4-BE49-F238E27FC236}">
              <a16:creationId xmlns:a16="http://schemas.microsoft.com/office/drawing/2014/main" id="{44A8F2B5-BE1C-4E46-9984-79E8D2E3BC64}"/>
            </a:ext>
          </a:extLst>
        </xdr:cNvPr>
        <xdr:cNvSpPr/>
      </xdr:nvSpPr>
      <xdr:spPr>
        <a:xfrm>
          <a:off x="11960225" y="54566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50" name="フローチャート: 判断 149">
          <a:extLst>
            <a:ext uri="{FF2B5EF4-FFF2-40B4-BE49-F238E27FC236}">
              <a16:creationId xmlns:a16="http://schemas.microsoft.com/office/drawing/2014/main" id="{D83A8944-E8B8-4F8A-99C7-FC17C3B70709}"/>
            </a:ext>
          </a:extLst>
        </xdr:cNvPr>
        <xdr:cNvSpPr/>
      </xdr:nvSpPr>
      <xdr:spPr>
        <a:xfrm>
          <a:off x="11274425" y="541070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51" name="フローチャート: 判断 150">
          <a:extLst>
            <a:ext uri="{FF2B5EF4-FFF2-40B4-BE49-F238E27FC236}">
              <a16:creationId xmlns:a16="http://schemas.microsoft.com/office/drawing/2014/main" id="{9E42E2FF-BA43-472D-81AC-2B74D69EA6A3}"/>
            </a:ext>
          </a:extLst>
        </xdr:cNvPr>
        <xdr:cNvSpPr/>
      </xdr:nvSpPr>
      <xdr:spPr>
        <a:xfrm>
          <a:off x="10588625" y="555334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5DF9E60F-E9F8-48BD-8C0C-36AAAF9BDFE7}"/>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B1B095CB-5CF5-44DF-A97B-6186C05C02A8}"/>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BE065CD2-D366-4381-A8CE-0FBE256AC571}"/>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1FFA4CD1-8B2A-4243-A616-DFBCCA754865}"/>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EAE6BD16-410F-48FC-A748-286AE606F977}"/>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26</xdr:row>
      <xdr:rowOff>138702</xdr:rowOff>
    </xdr:from>
    <xdr:to>
      <xdr:col>76</xdr:col>
      <xdr:colOff>73025</xdr:colOff>
      <xdr:row>27</xdr:row>
      <xdr:rowOff>68852</xdr:rowOff>
    </xdr:to>
    <xdr:sp macro="" textlink="">
      <xdr:nvSpPr>
        <xdr:cNvPr id="157" name="楕円 156">
          <a:extLst>
            <a:ext uri="{FF2B5EF4-FFF2-40B4-BE49-F238E27FC236}">
              <a16:creationId xmlns:a16="http://schemas.microsoft.com/office/drawing/2014/main" id="{F6D94516-2E2F-4625-A161-7BC1BE3BF1E5}"/>
            </a:ext>
          </a:extLst>
        </xdr:cNvPr>
        <xdr:cNvSpPr/>
      </xdr:nvSpPr>
      <xdr:spPr>
        <a:xfrm>
          <a:off x="13293725" y="517107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25</xdr:row>
      <xdr:rowOff>161579</xdr:rowOff>
    </xdr:from>
    <xdr:ext cx="469744" cy="259045"/>
    <xdr:sp macro="" textlink="">
      <xdr:nvSpPr>
        <xdr:cNvPr id="158" name="債務償還比率該当値テキスト">
          <a:extLst>
            <a:ext uri="{FF2B5EF4-FFF2-40B4-BE49-F238E27FC236}">
              <a16:creationId xmlns:a16="http://schemas.microsoft.com/office/drawing/2014/main" id="{6EA73314-6B1B-43DB-9959-0715028DE596}"/>
            </a:ext>
          </a:extLst>
        </xdr:cNvPr>
        <xdr:cNvSpPr txBox="1"/>
      </xdr:nvSpPr>
      <xdr:spPr>
        <a:xfrm>
          <a:off x="13379450" y="5032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18348</xdr:rowOff>
    </xdr:from>
    <xdr:to>
      <xdr:col>72</xdr:col>
      <xdr:colOff>123825</xdr:colOff>
      <xdr:row>27</xdr:row>
      <xdr:rowOff>119948</xdr:rowOff>
    </xdr:to>
    <xdr:sp macro="" textlink="">
      <xdr:nvSpPr>
        <xdr:cNvPr id="159" name="楕円 158">
          <a:extLst>
            <a:ext uri="{FF2B5EF4-FFF2-40B4-BE49-F238E27FC236}">
              <a16:creationId xmlns:a16="http://schemas.microsoft.com/office/drawing/2014/main" id="{80D3C8CC-0489-46BB-93A5-B980F425C716}"/>
            </a:ext>
          </a:extLst>
        </xdr:cNvPr>
        <xdr:cNvSpPr/>
      </xdr:nvSpPr>
      <xdr:spPr>
        <a:xfrm>
          <a:off x="12646025" y="520947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18052</xdr:rowOff>
    </xdr:from>
    <xdr:to>
      <xdr:col>76</xdr:col>
      <xdr:colOff>22225</xdr:colOff>
      <xdr:row>27</xdr:row>
      <xdr:rowOff>69148</xdr:rowOff>
    </xdr:to>
    <xdr:cxnSp macro="">
      <xdr:nvCxnSpPr>
        <xdr:cNvPr id="160" name="直線コネクタ 159">
          <a:extLst>
            <a:ext uri="{FF2B5EF4-FFF2-40B4-BE49-F238E27FC236}">
              <a16:creationId xmlns:a16="http://schemas.microsoft.com/office/drawing/2014/main" id="{60D21EEF-4DC5-4451-87EA-3C1F40EAB341}"/>
            </a:ext>
          </a:extLst>
        </xdr:cNvPr>
        <xdr:cNvCxnSpPr/>
      </xdr:nvCxnSpPr>
      <xdr:spPr>
        <a:xfrm flipV="1">
          <a:off x="12693650" y="5209177"/>
          <a:ext cx="638175" cy="47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49088</xdr:rowOff>
    </xdr:from>
    <xdr:to>
      <xdr:col>68</xdr:col>
      <xdr:colOff>123825</xdr:colOff>
      <xdr:row>27</xdr:row>
      <xdr:rowOff>150688</xdr:rowOff>
    </xdr:to>
    <xdr:sp macro="" textlink="">
      <xdr:nvSpPr>
        <xdr:cNvPr id="161" name="楕円 160">
          <a:extLst>
            <a:ext uri="{FF2B5EF4-FFF2-40B4-BE49-F238E27FC236}">
              <a16:creationId xmlns:a16="http://schemas.microsoft.com/office/drawing/2014/main" id="{1817DD9C-645F-45E5-9757-028313060424}"/>
            </a:ext>
          </a:extLst>
        </xdr:cNvPr>
        <xdr:cNvSpPr/>
      </xdr:nvSpPr>
      <xdr:spPr>
        <a:xfrm>
          <a:off x="11960225" y="523703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69148</xdr:rowOff>
    </xdr:from>
    <xdr:to>
      <xdr:col>72</xdr:col>
      <xdr:colOff>73025</xdr:colOff>
      <xdr:row>27</xdr:row>
      <xdr:rowOff>99888</xdr:rowOff>
    </xdr:to>
    <xdr:cxnSp macro="">
      <xdr:nvCxnSpPr>
        <xdr:cNvPr id="162" name="直線コネクタ 161">
          <a:extLst>
            <a:ext uri="{FF2B5EF4-FFF2-40B4-BE49-F238E27FC236}">
              <a16:creationId xmlns:a16="http://schemas.microsoft.com/office/drawing/2014/main" id="{7171620D-C598-42C0-A6D8-09E56CFA9822}"/>
            </a:ext>
          </a:extLst>
        </xdr:cNvPr>
        <xdr:cNvCxnSpPr/>
      </xdr:nvCxnSpPr>
      <xdr:spPr>
        <a:xfrm flipV="1">
          <a:off x="12007850" y="5257098"/>
          <a:ext cx="685800" cy="37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72941</xdr:rowOff>
    </xdr:from>
    <xdr:to>
      <xdr:col>64</xdr:col>
      <xdr:colOff>123825</xdr:colOff>
      <xdr:row>28</xdr:row>
      <xdr:rowOff>3091</xdr:rowOff>
    </xdr:to>
    <xdr:sp macro="" textlink="">
      <xdr:nvSpPr>
        <xdr:cNvPr id="163" name="楕円 162">
          <a:extLst>
            <a:ext uri="{FF2B5EF4-FFF2-40B4-BE49-F238E27FC236}">
              <a16:creationId xmlns:a16="http://schemas.microsoft.com/office/drawing/2014/main" id="{7E67BD18-EC12-4580-A530-E63F53E388FE}"/>
            </a:ext>
          </a:extLst>
        </xdr:cNvPr>
        <xdr:cNvSpPr/>
      </xdr:nvSpPr>
      <xdr:spPr>
        <a:xfrm>
          <a:off x="11274425" y="526089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27</xdr:row>
      <xdr:rowOff>99888</xdr:rowOff>
    </xdr:from>
    <xdr:to>
      <xdr:col>68</xdr:col>
      <xdr:colOff>73025</xdr:colOff>
      <xdr:row>27</xdr:row>
      <xdr:rowOff>123741</xdr:rowOff>
    </xdr:to>
    <xdr:cxnSp macro="">
      <xdr:nvCxnSpPr>
        <xdr:cNvPr id="164" name="直線コネクタ 163">
          <a:extLst>
            <a:ext uri="{FF2B5EF4-FFF2-40B4-BE49-F238E27FC236}">
              <a16:creationId xmlns:a16="http://schemas.microsoft.com/office/drawing/2014/main" id="{9373C18B-D786-4569-9DE6-B42FB5928186}"/>
            </a:ext>
          </a:extLst>
        </xdr:cNvPr>
        <xdr:cNvCxnSpPr/>
      </xdr:nvCxnSpPr>
      <xdr:spPr>
        <a:xfrm flipV="1">
          <a:off x="11322050" y="5294188"/>
          <a:ext cx="685800" cy="2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45012</xdr:rowOff>
    </xdr:from>
    <xdr:to>
      <xdr:col>60</xdr:col>
      <xdr:colOff>123825</xdr:colOff>
      <xdr:row>28</xdr:row>
      <xdr:rowOff>146612</xdr:rowOff>
    </xdr:to>
    <xdr:sp macro="" textlink="">
      <xdr:nvSpPr>
        <xdr:cNvPr id="165" name="楕円 164">
          <a:extLst>
            <a:ext uri="{FF2B5EF4-FFF2-40B4-BE49-F238E27FC236}">
              <a16:creationId xmlns:a16="http://schemas.microsoft.com/office/drawing/2014/main" id="{40008F0A-07DF-40CF-8A10-DB8992D90568}"/>
            </a:ext>
          </a:extLst>
        </xdr:cNvPr>
        <xdr:cNvSpPr/>
      </xdr:nvSpPr>
      <xdr:spPr>
        <a:xfrm>
          <a:off x="10588625" y="54012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27</xdr:row>
      <xdr:rowOff>123741</xdr:rowOff>
    </xdr:from>
    <xdr:to>
      <xdr:col>64</xdr:col>
      <xdr:colOff>73025</xdr:colOff>
      <xdr:row>28</xdr:row>
      <xdr:rowOff>95812</xdr:rowOff>
    </xdr:to>
    <xdr:cxnSp macro="">
      <xdr:nvCxnSpPr>
        <xdr:cNvPr id="166" name="直線コネクタ 165">
          <a:extLst>
            <a:ext uri="{FF2B5EF4-FFF2-40B4-BE49-F238E27FC236}">
              <a16:creationId xmlns:a16="http://schemas.microsoft.com/office/drawing/2014/main" id="{AC635B4D-D903-4C47-8E24-DC3C01C6A430}"/>
            </a:ext>
          </a:extLst>
        </xdr:cNvPr>
        <xdr:cNvCxnSpPr/>
      </xdr:nvCxnSpPr>
      <xdr:spPr>
        <a:xfrm flipV="1">
          <a:off x="10636250" y="5318041"/>
          <a:ext cx="685800" cy="13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7" name="n_1aveValue債務償還比率">
          <a:extLst>
            <a:ext uri="{FF2B5EF4-FFF2-40B4-BE49-F238E27FC236}">
              <a16:creationId xmlns:a16="http://schemas.microsoft.com/office/drawing/2014/main" id="{B4AD7092-5600-46B4-93E1-3260DC5F4E9F}"/>
            </a:ext>
          </a:extLst>
        </xdr:cNvPr>
        <xdr:cNvSpPr txBox="1"/>
      </xdr:nvSpPr>
      <xdr:spPr>
        <a:xfrm>
          <a:off x="12465127" y="5532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8" name="n_2aveValue債務償還比率">
          <a:extLst>
            <a:ext uri="{FF2B5EF4-FFF2-40B4-BE49-F238E27FC236}">
              <a16:creationId xmlns:a16="http://schemas.microsoft.com/office/drawing/2014/main" id="{8F399C0A-0AF1-4AF6-8AFF-F56D49BD0A1E}"/>
            </a:ext>
          </a:extLst>
        </xdr:cNvPr>
        <xdr:cNvSpPr txBox="1"/>
      </xdr:nvSpPr>
      <xdr:spPr>
        <a:xfrm>
          <a:off x="11788852" y="553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9" name="n_3aveValue債務償還比率">
          <a:extLst>
            <a:ext uri="{FF2B5EF4-FFF2-40B4-BE49-F238E27FC236}">
              <a16:creationId xmlns:a16="http://schemas.microsoft.com/office/drawing/2014/main" id="{ADFB09DB-3566-4A01-868C-3BB1C1D0271D}"/>
            </a:ext>
          </a:extLst>
        </xdr:cNvPr>
        <xdr:cNvSpPr txBox="1"/>
      </xdr:nvSpPr>
      <xdr:spPr>
        <a:xfrm>
          <a:off x="11103052" y="5503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131093</xdr:rowOff>
    </xdr:from>
    <xdr:ext cx="469744" cy="259045"/>
    <xdr:sp macro="" textlink="">
      <xdr:nvSpPr>
        <xdr:cNvPr id="170" name="n_4aveValue債務償還比率">
          <a:extLst>
            <a:ext uri="{FF2B5EF4-FFF2-40B4-BE49-F238E27FC236}">
              <a16:creationId xmlns:a16="http://schemas.microsoft.com/office/drawing/2014/main" id="{6700EFE9-4E41-4723-AEEF-E43FDEC965CA}"/>
            </a:ext>
          </a:extLst>
        </xdr:cNvPr>
        <xdr:cNvSpPr txBox="1"/>
      </xdr:nvSpPr>
      <xdr:spPr>
        <a:xfrm>
          <a:off x="10417252" y="5646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25</xdr:row>
      <xdr:rowOff>136475</xdr:rowOff>
    </xdr:from>
    <xdr:ext cx="469744" cy="259045"/>
    <xdr:sp macro="" textlink="">
      <xdr:nvSpPr>
        <xdr:cNvPr id="171" name="n_1mainValue債務償還比率">
          <a:extLst>
            <a:ext uri="{FF2B5EF4-FFF2-40B4-BE49-F238E27FC236}">
              <a16:creationId xmlns:a16="http://schemas.microsoft.com/office/drawing/2014/main" id="{98004D0E-A2A6-4C4E-B151-DD7DB8F45217}"/>
            </a:ext>
          </a:extLst>
        </xdr:cNvPr>
        <xdr:cNvSpPr txBox="1"/>
      </xdr:nvSpPr>
      <xdr:spPr>
        <a:xfrm>
          <a:off x="12465127" y="500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25</xdr:row>
      <xdr:rowOff>167215</xdr:rowOff>
    </xdr:from>
    <xdr:ext cx="469744" cy="259045"/>
    <xdr:sp macro="" textlink="">
      <xdr:nvSpPr>
        <xdr:cNvPr id="172" name="n_2mainValue債務償還比率">
          <a:extLst>
            <a:ext uri="{FF2B5EF4-FFF2-40B4-BE49-F238E27FC236}">
              <a16:creationId xmlns:a16="http://schemas.microsoft.com/office/drawing/2014/main" id="{4CD8D409-3D95-4029-9CBF-CD1CC36C965B}"/>
            </a:ext>
          </a:extLst>
        </xdr:cNvPr>
        <xdr:cNvSpPr txBox="1"/>
      </xdr:nvSpPr>
      <xdr:spPr>
        <a:xfrm>
          <a:off x="11788852" y="5031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19618</xdr:rowOff>
    </xdr:from>
    <xdr:ext cx="469744" cy="259045"/>
    <xdr:sp macro="" textlink="">
      <xdr:nvSpPr>
        <xdr:cNvPr id="173" name="n_3mainValue債務償還比率">
          <a:extLst>
            <a:ext uri="{FF2B5EF4-FFF2-40B4-BE49-F238E27FC236}">
              <a16:creationId xmlns:a16="http://schemas.microsoft.com/office/drawing/2014/main" id="{154D0BC0-C2CB-41AF-9E67-A9C49E5BE5BE}"/>
            </a:ext>
          </a:extLst>
        </xdr:cNvPr>
        <xdr:cNvSpPr txBox="1"/>
      </xdr:nvSpPr>
      <xdr:spPr>
        <a:xfrm>
          <a:off x="11103052" y="5048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26</xdr:row>
      <xdr:rowOff>163139</xdr:rowOff>
    </xdr:from>
    <xdr:ext cx="469744" cy="259045"/>
    <xdr:sp macro="" textlink="">
      <xdr:nvSpPr>
        <xdr:cNvPr id="174" name="n_4mainValue債務償還比率">
          <a:extLst>
            <a:ext uri="{FF2B5EF4-FFF2-40B4-BE49-F238E27FC236}">
              <a16:creationId xmlns:a16="http://schemas.microsoft.com/office/drawing/2014/main" id="{7374DF3E-3EFC-47CF-A017-88DA135403BA}"/>
            </a:ext>
          </a:extLst>
        </xdr:cNvPr>
        <xdr:cNvSpPr txBox="1"/>
      </xdr:nvSpPr>
      <xdr:spPr>
        <a:xfrm>
          <a:off x="10417252" y="5189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F7138329-5424-4B20-824D-DABFA2F1AD1B}"/>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8BE6EE9D-E21D-4EA9-8C13-7B2EC539F3BA}"/>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115EBC96-EDBF-4048-ABAA-C6FEA943005F}"/>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3EB48F18-9481-47ED-906A-4AF106BAC83D}"/>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98B0AFCB-0C03-4C61-9A9C-BBF546967A02}"/>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C1B0408B-92FB-465B-9E2B-3C7B518059C0}"/>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0CD9ED5-7430-4C89-B48C-86873109B658}"/>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DCF672B-7B65-4527-815A-2C98EFC55D3B}"/>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5E8ECB6-DD1C-4A35-B085-40CDC167BA6D}"/>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E9BB55C-D477-4B59-A9BA-87B25F15473D}"/>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宮城県亘理町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1C8D3F8-E404-427B-85C0-338150066081}"/>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96EC02A-B732-410D-97F0-79E30D292358}"/>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4834321-B9A2-4AC6-B0A9-C1564F9CB58D}"/>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ABF8610-B4EF-4E48-95C6-023E5247FA44}"/>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C5B1549-8AA5-4E3B-BE5D-3BCCBC32D98E}"/>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DD4626F-3F93-4598-BD75-06AEFD7F4CE5}"/>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32,825
32,587
73.60
13,910,320
13,568,210
290,635
8,074,782
7,735,854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63AC3BC-A5D3-4592-B0EC-AFD2806B2765}"/>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ED0A144-FC26-45B6-B682-8516513829B7}"/>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E507657-B2E4-4E56-B55D-97174A7D532B}"/>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B063BBC-0CC6-41C3-B4A9-069149FDED1D}"/>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9BABA91-7846-4F14-8EDF-269EF75045F6}"/>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70194C6-AB46-4B42-B6A8-233BC48023C4}"/>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B53076B-2417-4630-9A36-C40FDD5D237B}"/>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51BA32E-70BE-483D-8F7C-CB368B605E92}"/>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8AD298D-F5F0-43BA-AED3-C828DC0D3A7B}"/>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C732FC6-13AF-4203-BD74-9E848193E9CF}"/>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196AE9A-2FC8-462F-BA4E-95482CFDFED4}"/>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6011FE2-79F2-4824-A81E-29C796FE4BDF}"/>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339D220-B8AA-4EDB-A675-A3A153065CEF}"/>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E1FBC57-BBE4-43D2-9097-31B82B773E76}"/>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3DE4916-B7E4-4D72-8240-4E28662EB2AF}"/>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A083143-C8C7-4B3E-AEF6-5DD07A920769}"/>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275EC8E-F729-4482-A0C0-5A1FA7FE0931}"/>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531009C-29AB-4CC2-97CA-A02610DBD63A}"/>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D4E8871-1DAB-4CB4-A66C-75188B05EFB8}"/>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F3B599E-17C1-4291-895F-D9087472CA13}"/>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ACC357F-6F6D-4063-A0F2-7ACAFC0C1A44}"/>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2384BFA-B1C4-4086-AE1D-8D7EBF0FAEDC}"/>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04728FF-8641-49FE-A1D8-E04BC6A3AD4E}"/>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5FBFBD4-DF0C-43B7-9C51-349E3B492E00}"/>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87D0945-7E9C-4CD4-9A23-60B25F0323A4}"/>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F585CD9-B45C-4872-88E0-7567A724BAA4}"/>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595D340-B436-4331-9304-44D79846DE27}"/>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70D89C0-15C9-4B2E-A3BF-7EE609B2DE1F}"/>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32094CF-31C2-43C1-9037-A738AC96E313}"/>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4E61C9E-3F7C-4AE0-8F91-1F70EA5D85D9}"/>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99EBA04-5E76-4373-A98D-2111501A5312}"/>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9DBF339-8332-4A6E-B056-59D066CFCF1F}"/>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0EE0D54-E7A4-4282-B338-4D4370FD911B}"/>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8E5FAA5E-F6F5-4C02-8FA1-099857BFA12B}"/>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435AA26-1A01-4B25-A1D8-EE59500B0FFB}"/>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EFDFA871-60D9-43D1-B677-DF380B486472}"/>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6664297-C2AB-4CD5-88E3-5004A45908E7}"/>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6B9334C-AAA3-4ED1-8999-11D3E3724871}"/>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95BAD7C-D4E6-4B6E-B571-5370D93AE89C}"/>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BB7EC2C-C10D-462D-8BEC-6C3793FB9EE2}"/>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8D2B4C8-79D3-4CF6-B58F-0CDCAB840FD0}"/>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3F3720FE-3146-41C0-A6D0-1AB77DC09309}"/>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47EF9F2-FA68-4C42-876B-755D4CD22303}"/>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B621AE3A-A94F-4C77-A5BF-F99F6C52CD1C}"/>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10B94132-7A6E-4E87-9433-8CB57F66D156}"/>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34290</xdr:rowOff>
    </xdr:from>
    <xdr:to>
      <xdr:col>24</xdr:col>
      <xdr:colOff>62865</xdr:colOff>
      <xdr:row>41</xdr:row>
      <xdr:rowOff>137160</xdr:rowOff>
    </xdr:to>
    <xdr:cxnSp macro="">
      <xdr:nvCxnSpPr>
        <xdr:cNvPr id="57" name="直線コネクタ 56">
          <a:extLst>
            <a:ext uri="{FF2B5EF4-FFF2-40B4-BE49-F238E27FC236}">
              <a16:creationId xmlns:a16="http://schemas.microsoft.com/office/drawing/2014/main" id="{9D347896-39DB-4AD3-9FFE-00552608AA4F}"/>
            </a:ext>
          </a:extLst>
        </xdr:cNvPr>
        <xdr:cNvCxnSpPr/>
      </xdr:nvCxnSpPr>
      <xdr:spPr>
        <a:xfrm flipV="1">
          <a:off x="4180840" y="5708015"/>
          <a:ext cx="0" cy="1080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140987</xdr:rowOff>
    </xdr:from>
    <xdr:ext cx="405111" cy="259045"/>
    <xdr:sp macro="" textlink="">
      <xdr:nvSpPr>
        <xdr:cNvPr id="58" name="【道路】&#10;有形固定資産減価償却率最小値テキスト">
          <a:extLst>
            <a:ext uri="{FF2B5EF4-FFF2-40B4-BE49-F238E27FC236}">
              <a16:creationId xmlns:a16="http://schemas.microsoft.com/office/drawing/2014/main" id="{27CC25B3-5551-432F-8725-64B89E722D5E}"/>
            </a:ext>
          </a:extLst>
        </xdr:cNvPr>
        <xdr:cNvSpPr txBox="1"/>
      </xdr:nvSpPr>
      <xdr:spPr>
        <a:xfrm>
          <a:off x="4219575" y="6792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137160</xdr:rowOff>
    </xdr:from>
    <xdr:to>
      <xdr:col>24</xdr:col>
      <xdr:colOff>152400</xdr:colOff>
      <xdr:row>41</xdr:row>
      <xdr:rowOff>137160</xdr:rowOff>
    </xdr:to>
    <xdr:cxnSp macro="">
      <xdr:nvCxnSpPr>
        <xdr:cNvPr id="59" name="直線コネクタ 58">
          <a:extLst>
            <a:ext uri="{FF2B5EF4-FFF2-40B4-BE49-F238E27FC236}">
              <a16:creationId xmlns:a16="http://schemas.microsoft.com/office/drawing/2014/main" id="{941666CC-57CF-4E53-B80C-043EA049E505}"/>
            </a:ext>
          </a:extLst>
        </xdr:cNvPr>
        <xdr:cNvCxnSpPr/>
      </xdr:nvCxnSpPr>
      <xdr:spPr>
        <a:xfrm>
          <a:off x="4105275" y="67887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5223BE04-A4AA-4F5B-90E8-BB4D2B7969A9}"/>
            </a:ext>
          </a:extLst>
        </xdr:cNvPr>
        <xdr:cNvSpPr txBox="1"/>
      </xdr:nvSpPr>
      <xdr:spPr>
        <a:xfrm>
          <a:off x="4219575"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34290</xdr:rowOff>
    </xdr:from>
    <xdr:to>
      <xdr:col>24</xdr:col>
      <xdr:colOff>152400</xdr:colOff>
      <xdr:row>35</xdr:row>
      <xdr:rowOff>34290</xdr:rowOff>
    </xdr:to>
    <xdr:cxnSp macro="">
      <xdr:nvCxnSpPr>
        <xdr:cNvPr id="61" name="直線コネクタ 60">
          <a:extLst>
            <a:ext uri="{FF2B5EF4-FFF2-40B4-BE49-F238E27FC236}">
              <a16:creationId xmlns:a16="http://schemas.microsoft.com/office/drawing/2014/main" id="{1AAC544F-C248-4BDE-BE20-5E3829F8FBC9}"/>
            </a:ext>
          </a:extLst>
        </xdr:cNvPr>
        <xdr:cNvCxnSpPr/>
      </xdr:nvCxnSpPr>
      <xdr:spPr>
        <a:xfrm>
          <a:off x="4105275" y="57080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49547</xdr:rowOff>
    </xdr:from>
    <xdr:ext cx="405111" cy="259045"/>
    <xdr:sp macro="" textlink="">
      <xdr:nvSpPr>
        <xdr:cNvPr id="62" name="【道路】&#10;有形固定資産減価償却率平均値テキスト">
          <a:extLst>
            <a:ext uri="{FF2B5EF4-FFF2-40B4-BE49-F238E27FC236}">
              <a16:creationId xmlns:a16="http://schemas.microsoft.com/office/drawing/2014/main" id="{46649FF5-0468-4C07-B607-363A0EC0B628}"/>
            </a:ext>
          </a:extLst>
        </xdr:cNvPr>
        <xdr:cNvSpPr txBox="1"/>
      </xdr:nvSpPr>
      <xdr:spPr>
        <a:xfrm>
          <a:off x="4219575" y="6209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71120</xdr:rowOff>
    </xdr:from>
    <xdr:to>
      <xdr:col>24</xdr:col>
      <xdr:colOff>114300</xdr:colOff>
      <xdr:row>39</xdr:row>
      <xdr:rowOff>1270</xdr:rowOff>
    </xdr:to>
    <xdr:sp macro="" textlink="">
      <xdr:nvSpPr>
        <xdr:cNvPr id="63" name="フローチャート: 判断 62">
          <a:extLst>
            <a:ext uri="{FF2B5EF4-FFF2-40B4-BE49-F238E27FC236}">
              <a16:creationId xmlns:a16="http://schemas.microsoft.com/office/drawing/2014/main" id="{50145E78-375B-4C29-A328-1764D2E1E674}"/>
            </a:ext>
          </a:extLst>
        </xdr:cNvPr>
        <xdr:cNvSpPr/>
      </xdr:nvSpPr>
      <xdr:spPr>
        <a:xfrm>
          <a:off x="4124325" y="62306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F27ABA88-C2E4-4784-B8BB-AB2BA2982DE6}"/>
            </a:ext>
          </a:extLst>
        </xdr:cNvPr>
        <xdr:cNvSpPr/>
      </xdr:nvSpPr>
      <xdr:spPr>
        <a:xfrm>
          <a:off x="3381375" y="62166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19685</xdr:rowOff>
    </xdr:from>
    <xdr:to>
      <xdr:col>15</xdr:col>
      <xdr:colOff>101600</xdr:colOff>
      <xdr:row>38</xdr:row>
      <xdr:rowOff>121285</xdr:rowOff>
    </xdr:to>
    <xdr:sp macro="" textlink="">
      <xdr:nvSpPr>
        <xdr:cNvPr id="65" name="フローチャート: 判断 64">
          <a:extLst>
            <a:ext uri="{FF2B5EF4-FFF2-40B4-BE49-F238E27FC236}">
              <a16:creationId xmlns:a16="http://schemas.microsoft.com/office/drawing/2014/main" id="{7870795B-F44B-47C4-9B58-B4D660F8CB4B}"/>
            </a:ext>
          </a:extLst>
        </xdr:cNvPr>
        <xdr:cNvSpPr/>
      </xdr:nvSpPr>
      <xdr:spPr>
        <a:xfrm>
          <a:off x="2571750" y="61823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3C220A52-8463-49BD-9E4C-1A9B15732275}"/>
            </a:ext>
          </a:extLst>
        </xdr:cNvPr>
        <xdr:cNvSpPr/>
      </xdr:nvSpPr>
      <xdr:spPr>
        <a:xfrm>
          <a:off x="1781175" y="616331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6350</xdr:rowOff>
    </xdr:from>
    <xdr:to>
      <xdr:col>6</xdr:col>
      <xdr:colOff>38100</xdr:colOff>
      <xdr:row>38</xdr:row>
      <xdr:rowOff>107950</xdr:rowOff>
    </xdr:to>
    <xdr:sp macro="" textlink="">
      <xdr:nvSpPr>
        <xdr:cNvPr id="67" name="フローチャート: 判断 66">
          <a:extLst>
            <a:ext uri="{FF2B5EF4-FFF2-40B4-BE49-F238E27FC236}">
              <a16:creationId xmlns:a16="http://schemas.microsoft.com/office/drawing/2014/main" id="{EFDEB759-AD8B-4B73-827D-F31F41DCEC73}"/>
            </a:ext>
          </a:extLst>
        </xdr:cNvPr>
        <xdr:cNvSpPr/>
      </xdr:nvSpPr>
      <xdr:spPr>
        <a:xfrm>
          <a:off x="981075" y="6172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1C9403E-5DCE-4115-A1B2-A12D56C9EE94}"/>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B3AAAA3-415B-47AD-923E-DA44D1436568}"/>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4877AC9-584B-4850-B6C6-09F55A787103}"/>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97D1E76-8736-40F2-919B-79DB82171117}"/>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D3B6050-FAC3-4CAF-9232-72AE56E91506}"/>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154940</xdr:rowOff>
    </xdr:from>
    <xdr:to>
      <xdr:col>24</xdr:col>
      <xdr:colOff>114300</xdr:colOff>
      <xdr:row>35</xdr:row>
      <xdr:rowOff>85090</xdr:rowOff>
    </xdr:to>
    <xdr:sp macro="" textlink="">
      <xdr:nvSpPr>
        <xdr:cNvPr id="73" name="楕円 72">
          <a:extLst>
            <a:ext uri="{FF2B5EF4-FFF2-40B4-BE49-F238E27FC236}">
              <a16:creationId xmlns:a16="http://schemas.microsoft.com/office/drawing/2014/main" id="{37D5874E-B88B-431C-BDAF-DE812765F84C}"/>
            </a:ext>
          </a:extLst>
        </xdr:cNvPr>
        <xdr:cNvSpPr/>
      </xdr:nvSpPr>
      <xdr:spPr>
        <a:xfrm>
          <a:off x="4124325" y="56699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107967</xdr:rowOff>
    </xdr:from>
    <xdr:ext cx="405111" cy="259045"/>
    <xdr:sp macro="" textlink="">
      <xdr:nvSpPr>
        <xdr:cNvPr id="74" name="【道路】&#10;有形固定資産減価償却率該当値テキスト">
          <a:extLst>
            <a:ext uri="{FF2B5EF4-FFF2-40B4-BE49-F238E27FC236}">
              <a16:creationId xmlns:a16="http://schemas.microsoft.com/office/drawing/2014/main" id="{C632D075-0E57-403F-AA91-BE7C1759B1CF}"/>
            </a:ext>
          </a:extLst>
        </xdr:cNvPr>
        <xdr:cNvSpPr txBox="1"/>
      </xdr:nvSpPr>
      <xdr:spPr>
        <a:xfrm>
          <a:off x="4219575"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124460</xdr:rowOff>
    </xdr:from>
    <xdr:to>
      <xdr:col>20</xdr:col>
      <xdr:colOff>38100</xdr:colOff>
      <xdr:row>35</xdr:row>
      <xdr:rowOff>54610</xdr:rowOff>
    </xdr:to>
    <xdr:sp macro="" textlink="">
      <xdr:nvSpPr>
        <xdr:cNvPr id="75" name="楕円 74">
          <a:extLst>
            <a:ext uri="{FF2B5EF4-FFF2-40B4-BE49-F238E27FC236}">
              <a16:creationId xmlns:a16="http://schemas.microsoft.com/office/drawing/2014/main" id="{1BC6D0BC-ECBA-4271-AB4D-6FF5A54CF91D}"/>
            </a:ext>
          </a:extLst>
        </xdr:cNvPr>
        <xdr:cNvSpPr/>
      </xdr:nvSpPr>
      <xdr:spPr>
        <a:xfrm>
          <a:off x="3381375" y="56362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3810</xdr:rowOff>
    </xdr:from>
    <xdr:to>
      <xdr:col>24</xdr:col>
      <xdr:colOff>63500</xdr:colOff>
      <xdr:row>35</xdr:row>
      <xdr:rowOff>34290</xdr:rowOff>
    </xdr:to>
    <xdr:cxnSp macro="">
      <xdr:nvCxnSpPr>
        <xdr:cNvPr id="76" name="直線コネクタ 75">
          <a:extLst>
            <a:ext uri="{FF2B5EF4-FFF2-40B4-BE49-F238E27FC236}">
              <a16:creationId xmlns:a16="http://schemas.microsoft.com/office/drawing/2014/main" id="{995B0245-E446-4DCE-B740-74C718C629B7}"/>
            </a:ext>
          </a:extLst>
        </xdr:cNvPr>
        <xdr:cNvCxnSpPr/>
      </xdr:nvCxnSpPr>
      <xdr:spPr>
        <a:xfrm>
          <a:off x="3429000" y="5683885"/>
          <a:ext cx="752475"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93980</xdr:rowOff>
    </xdr:from>
    <xdr:to>
      <xdr:col>15</xdr:col>
      <xdr:colOff>101600</xdr:colOff>
      <xdr:row>35</xdr:row>
      <xdr:rowOff>24130</xdr:rowOff>
    </xdr:to>
    <xdr:sp macro="" textlink="">
      <xdr:nvSpPr>
        <xdr:cNvPr id="77" name="楕円 76">
          <a:extLst>
            <a:ext uri="{FF2B5EF4-FFF2-40B4-BE49-F238E27FC236}">
              <a16:creationId xmlns:a16="http://schemas.microsoft.com/office/drawing/2014/main" id="{4E5A2578-82F2-4E70-9CD0-75A224826A7B}"/>
            </a:ext>
          </a:extLst>
        </xdr:cNvPr>
        <xdr:cNvSpPr/>
      </xdr:nvSpPr>
      <xdr:spPr>
        <a:xfrm>
          <a:off x="2571750" y="56089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144780</xdr:rowOff>
    </xdr:from>
    <xdr:to>
      <xdr:col>19</xdr:col>
      <xdr:colOff>177800</xdr:colOff>
      <xdr:row>35</xdr:row>
      <xdr:rowOff>3810</xdr:rowOff>
    </xdr:to>
    <xdr:cxnSp macro="">
      <xdr:nvCxnSpPr>
        <xdr:cNvPr id="78" name="直線コネクタ 77">
          <a:extLst>
            <a:ext uri="{FF2B5EF4-FFF2-40B4-BE49-F238E27FC236}">
              <a16:creationId xmlns:a16="http://schemas.microsoft.com/office/drawing/2014/main" id="{0A6C6080-D63C-46BD-A968-4861DF506B0B}"/>
            </a:ext>
          </a:extLst>
        </xdr:cNvPr>
        <xdr:cNvCxnSpPr/>
      </xdr:nvCxnSpPr>
      <xdr:spPr>
        <a:xfrm>
          <a:off x="2619375" y="5656580"/>
          <a:ext cx="80962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61595</xdr:rowOff>
    </xdr:from>
    <xdr:to>
      <xdr:col>10</xdr:col>
      <xdr:colOff>165100</xdr:colOff>
      <xdr:row>34</xdr:row>
      <xdr:rowOff>163195</xdr:rowOff>
    </xdr:to>
    <xdr:sp macro="" textlink="">
      <xdr:nvSpPr>
        <xdr:cNvPr id="79" name="楕円 78">
          <a:extLst>
            <a:ext uri="{FF2B5EF4-FFF2-40B4-BE49-F238E27FC236}">
              <a16:creationId xmlns:a16="http://schemas.microsoft.com/office/drawing/2014/main" id="{90738ED7-7F4C-4B77-AF65-EF8C5E4A2852}"/>
            </a:ext>
          </a:extLst>
        </xdr:cNvPr>
        <xdr:cNvSpPr/>
      </xdr:nvSpPr>
      <xdr:spPr>
        <a:xfrm>
          <a:off x="1781175" y="55797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112395</xdr:rowOff>
    </xdr:from>
    <xdr:to>
      <xdr:col>15</xdr:col>
      <xdr:colOff>50800</xdr:colOff>
      <xdr:row>34</xdr:row>
      <xdr:rowOff>144780</xdr:rowOff>
    </xdr:to>
    <xdr:cxnSp macro="">
      <xdr:nvCxnSpPr>
        <xdr:cNvPr id="80" name="直線コネクタ 79">
          <a:extLst>
            <a:ext uri="{FF2B5EF4-FFF2-40B4-BE49-F238E27FC236}">
              <a16:creationId xmlns:a16="http://schemas.microsoft.com/office/drawing/2014/main" id="{F425A69F-8EDB-4655-8A1C-67E826C1CD1B}"/>
            </a:ext>
          </a:extLst>
        </xdr:cNvPr>
        <xdr:cNvCxnSpPr/>
      </xdr:nvCxnSpPr>
      <xdr:spPr>
        <a:xfrm>
          <a:off x="1828800" y="5627370"/>
          <a:ext cx="79057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27305</xdr:rowOff>
    </xdr:from>
    <xdr:to>
      <xdr:col>6</xdr:col>
      <xdr:colOff>38100</xdr:colOff>
      <xdr:row>34</xdr:row>
      <xdr:rowOff>128905</xdr:rowOff>
    </xdr:to>
    <xdr:sp macro="" textlink="">
      <xdr:nvSpPr>
        <xdr:cNvPr id="81" name="楕円 80">
          <a:extLst>
            <a:ext uri="{FF2B5EF4-FFF2-40B4-BE49-F238E27FC236}">
              <a16:creationId xmlns:a16="http://schemas.microsoft.com/office/drawing/2014/main" id="{35CAB7C4-D6D4-4B43-A6EB-A1466CCA5D98}"/>
            </a:ext>
          </a:extLst>
        </xdr:cNvPr>
        <xdr:cNvSpPr/>
      </xdr:nvSpPr>
      <xdr:spPr>
        <a:xfrm>
          <a:off x="981075" y="55454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78105</xdr:rowOff>
    </xdr:from>
    <xdr:to>
      <xdr:col>10</xdr:col>
      <xdr:colOff>114300</xdr:colOff>
      <xdr:row>34</xdr:row>
      <xdr:rowOff>112395</xdr:rowOff>
    </xdr:to>
    <xdr:cxnSp macro="">
      <xdr:nvCxnSpPr>
        <xdr:cNvPr id="82" name="直線コネクタ 81">
          <a:extLst>
            <a:ext uri="{FF2B5EF4-FFF2-40B4-BE49-F238E27FC236}">
              <a16:creationId xmlns:a16="http://schemas.microsoft.com/office/drawing/2014/main" id="{0442CD4C-F2C7-4914-9E65-46B6B431D635}"/>
            </a:ext>
          </a:extLst>
        </xdr:cNvPr>
        <xdr:cNvCxnSpPr/>
      </xdr:nvCxnSpPr>
      <xdr:spPr>
        <a:xfrm>
          <a:off x="1028700" y="5593080"/>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B1CE8C5E-0590-46EA-8818-DA11FFC1ABD9}"/>
            </a:ext>
          </a:extLst>
        </xdr:cNvPr>
        <xdr:cNvSpPr txBox="1"/>
      </xdr:nvSpPr>
      <xdr:spPr>
        <a:xfrm>
          <a:off x="3239144" y="630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112412</xdr:rowOff>
    </xdr:from>
    <xdr:ext cx="405111" cy="259045"/>
    <xdr:sp macro="" textlink="">
      <xdr:nvSpPr>
        <xdr:cNvPr id="84" name="n_2aveValue【道路】&#10;有形固定資産減価償却率">
          <a:extLst>
            <a:ext uri="{FF2B5EF4-FFF2-40B4-BE49-F238E27FC236}">
              <a16:creationId xmlns:a16="http://schemas.microsoft.com/office/drawing/2014/main" id="{392A6A49-C1B4-4699-9DA6-6052245B766B}"/>
            </a:ext>
          </a:extLst>
        </xdr:cNvPr>
        <xdr:cNvSpPr txBox="1"/>
      </xdr:nvSpPr>
      <xdr:spPr>
        <a:xfrm>
          <a:off x="2439044" y="627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93362</xdr:rowOff>
    </xdr:from>
    <xdr:ext cx="405111" cy="259045"/>
    <xdr:sp macro="" textlink="">
      <xdr:nvSpPr>
        <xdr:cNvPr id="85" name="n_3aveValue【道路】&#10;有形固定資産減価償却率">
          <a:extLst>
            <a:ext uri="{FF2B5EF4-FFF2-40B4-BE49-F238E27FC236}">
              <a16:creationId xmlns:a16="http://schemas.microsoft.com/office/drawing/2014/main" id="{46E21FD3-075E-457F-BB20-E80F5DA1E424}"/>
            </a:ext>
          </a:extLst>
        </xdr:cNvPr>
        <xdr:cNvSpPr txBox="1"/>
      </xdr:nvSpPr>
      <xdr:spPr>
        <a:xfrm>
          <a:off x="1648469" y="6256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99077</xdr:rowOff>
    </xdr:from>
    <xdr:ext cx="405111" cy="259045"/>
    <xdr:sp macro="" textlink="">
      <xdr:nvSpPr>
        <xdr:cNvPr id="86" name="n_4aveValue【道路】&#10;有形固定資産減価償却率">
          <a:extLst>
            <a:ext uri="{FF2B5EF4-FFF2-40B4-BE49-F238E27FC236}">
              <a16:creationId xmlns:a16="http://schemas.microsoft.com/office/drawing/2014/main" id="{6DFFCE51-D1A3-4F60-8C12-F27757B472E2}"/>
            </a:ext>
          </a:extLst>
        </xdr:cNvPr>
        <xdr:cNvSpPr txBox="1"/>
      </xdr:nvSpPr>
      <xdr:spPr>
        <a:xfrm>
          <a:off x="848369" y="6264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71137</xdr:rowOff>
    </xdr:from>
    <xdr:ext cx="405111" cy="259045"/>
    <xdr:sp macro="" textlink="">
      <xdr:nvSpPr>
        <xdr:cNvPr id="87" name="n_1mainValue【道路】&#10;有形固定資産減価償却率">
          <a:extLst>
            <a:ext uri="{FF2B5EF4-FFF2-40B4-BE49-F238E27FC236}">
              <a16:creationId xmlns:a16="http://schemas.microsoft.com/office/drawing/2014/main" id="{96BCD903-D324-432C-AE2C-B0019A24D638}"/>
            </a:ext>
          </a:extLst>
        </xdr:cNvPr>
        <xdr:cNvSpPr txBox="1"/>
      </xdr:nvSpPr>
      <xdr:spPr>
        <a:xfrm>
          <a:off x="3239144" y="542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40657</xdr:rowOff>
    </xdr:from>
    <xdr:ext cx="405111" cy="259045"/>
    <xdr:sp macro="" textlink="">
      <xdr:nvSpPr>
        <xdr:cNvPr id="88" name="n_2mainValue【道路】&#10;有形固定資産減価償却率">
          <a:extLst>
            <a:ext uri="{FF2B5EF4-FFF2-40B4-BE49-F238E27FC236}">
              <a16:creationId xmlns:a16="http://schemas.microsoft.com/office/drawing/2014/main" id="{1399F8C0-00CF-4A30-A096-7949709719A8}"/>
            </a:ext>
          </a:extLst>
        </xdr:cNvPr>
        <xdr:cNvSpPr txBox="1"/>
      </xdr:nvSpPr>
      <xdr:spPr>
        <a:xfrm>
          <a:off x="2439044" y="539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8272</xdr:rowOff>
    </xdr:from>
    <xdr:ext cx="405111" cy="259045"/>
    <xdr:sp macro="" textlink="">
      <xdr:nvSpPr>
        <xdr:cNvPr id="89" name="n_3mainValue【道路】&#10;有形固定資産減価償却率">
          <a:extLst>
            <a:ext uri="{FF2B5EF4-FFF2-40B4-BE49-F238E27FC236}">
              <a16:creationId xmlns:a16="http://schemas.microsoft.com/office/drawing/2014/main" id="{07C863FC-E3BA-4118-9774-7D8A0C01CB43}"/>
            </a:ext>
          </a:extLst>
        </xdr:cNvPr>
        <xdr:cNvSpPr txBox="1"/>
      </xdr:nvSpPr>
      <xdr:spPr>
        <a:xfrm>
          <a:off x="1648469" y="5364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145432</xdr:rowOff>
    </xdr:from>
    <xdr:ext cx="405111" cy="259045"/>
    <xdr:sp macro="" textlink="">
      <xdr:nvSpPr>
        <xdr:cNvPr id="90" name="n_4mainValue【道路】&#10;有形固定資産減価償却率">
          <a:extLst>
            <a:ext uri="{FF2B5EF4-FFF2-40B4-BE49-F238E27FC236}">
              <a16:creationId xmlns:a16="http://schemas.microsoft.com/office/drawing/2014/main" id="{BE11C97C-96B1-40E6-85F7-A16EA20CDC56}"/>
            </a:ext>
          </a:extLst>
        </xdr:cNvPr>
        <xdr:cNvSpPr txBox="1"/>
      </xdr:nvSpPr>
      <xdr:spPr>
        <a:xfrm>
          <a:off x="848369" y="5333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E6DDF68A-0567-4D6E-8C60-E21A05811BA3}"/>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28669FB-FD68-477C-8830-9D8FF9CFC190}"/>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55D8E23-CEE5-47E5-8614-E46E1ACF0225}"/>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C68E6B10-A5AF-4A74-9F17-70F42DA17DFC}"/>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BF3AD2A-BDAA-480C-AE18-433E3051DC94}"/>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0BB9206-B844-4085-A86F-87BE2AB26ACE}"/>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78212E4-0C29-4EEC-A0D3-30EF4EA2F77F}"/>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89844FD-78C7-41EB-819A-0E1CDE696A81}"/>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65DF65E6-86FA-41F0-90EE-11F5508D056B}"/>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6214ECB-4DDE-4563-A7FE-FF2F600C87D7}"/>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A8AA4F2F-963A-408E-9E41-9B903B896810}"/>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65665C64-FFDD-4564-AC06-60AE1800AF85}"/>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ACF9636-9766-47AF-830E-3913F9F7985B}"/>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8D63E231-C835-4E75-9695-7F599CC4E771}"/>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98C0DDC-8A88-4C67-A820-65D144B5D21F}"/>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9A545AE9-3BFF-4B70-84E6-C22E1B86CF7C}"/>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9089DFF-6F45-4447-BDCD-E0C6E1FF450C}"/>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5C89668C-EACC-40C0-B883-EC64E5AEEA97}"/>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5322B18F-119B-498D-8633-691648E2D31D}"/>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A19483EC-DE7C-4E72-9DE8-B7B556F2F9F1}"/>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9914911E-036D-4D43-B346-45AB2400386C}"/>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E586BE40-0395-4462-A0FC-FC09B982431C}"/>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DE1376BC-200C-4518-9C3B-C2452DA9E9AB}"/>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4" name="直線コネクタ 113">
          <a:extLst>
            <a:ext uri="{FF2B5EF4-FFF2-40B4-BE49-F238E27FC236}">
              <a16:creationId xmlns:a16="http://schemas.microsoft.com/office/drawing/2014/main" id="{C6343993-5FD4-4607-BBD5-DC16AA7C6C47}"/>
            </a:ext>
          </a:extLst>
        </xdr:cNvPr>
        <xdr:cNvCxnSpPr/>
      </xdr:nvCxnSpPr>
      <xdr:spPr>
        <a:xfrm flipV="1">
          <a:off x="9429115" y="5594261"/>
          <a:ext cx="0" cy="11787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5" name="【道路】&#10;一人当たり延長最小値テキスト">
          <a:extLst>
            <a:ext uri="{FF2B5EF4-FFF2-40B4-BE49-F238E27FC236}">
              <a16:creationId xmlns:a16="http://schemas.microsoft.com/office/drawing/2014/main" id="{ED48427F-4593-4CC3-8831-F8F10644F1DF}"/>
            </a:ext>
          </a:extLst>
        </xdr:cNvPr>
        <xdr:cNvSpPr txBox="1"/>
      </xdr:nvSpPr>
      <xdr:spPr>
        <a:xfrm>
          <a:off x="9467850" y="6779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6" name="直線コネクタ 115">
          <a:extLst>
            <a:ext uri="{FF2B5EF4-FFF2-40B4-BE49-F238E27FC236}">
              <a16:creationId xmlns:a16="http://schemas.microsoft.com/office/drawing/2014/main" id="{7C8E2F1B-641B-44E9-9ACC-E62E67236562}"/>
            </a:ext>
          </a:extLst>
        </xdr:cNvPr>
        <xdr:cNvCxnSpPr/>
      </xdr:nvCxnSpPr>
      <xdr:spPr>
        <a:xfrm>
          <a:off x="9363075" y="677298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7" name="【道路】&#10;一人当たり延長最大値テキスト">
          <a:extLst>
            <a:ext uri="{FF2B5EF4-FFF2-40B4-BE49-F238E27FC236}">
              <a16:creationId xmlns:a16="http://schemas.microsoft.com/office/drawing/2014/main" id="{712BD1E0-567F-45F5-B5A3-5EBC37002934}"/>
            </a:ext>
          </a:extLst>
        </xdr:cNvPr>
        <xdr:cNvSpPr txBox="1"/>
      </xdr:nvSpPr>
      <xdr:spPr>
        <a:xfrm>
          <a:off x="9467850" y="538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8" name="直線コネクタ 117">
          <a:extLst>
            <a:ext uri="{FF2B5EF4-FFF2-40B4-BE49-F238E27FC236}">
              <a16:creationId xmlns:a16="http://schemas.microsoft.com/office/drawing/2014/main" id="{376C3A87-A13D-4F34-B0C6-EF3239FBA8FB}"/>
            </a:ext>
          </a:extLst>
        </xdr:cNvPr>
        <xdr:cNvCxnSpPr/>
      </xdr:nvCxnSpPr>
      <xdr:spPr>
        <a:xfrm>
          <a:off x="9363075" y="559426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9" name="【道路】&#10;一人当たり延長平均値テキスト">
          <a:extLst>
            <a:ext uri="{FF2B5EF4-FFF2-40B4-BE49-F238E27FC236}">
              <a16:creationId xmlns:a16="http://schemas.microsoft.com/office/drawing/2014/main" id="{A4D8B5E5-5586-4687-B106-866663CFF7B2}"/>
            </a:ext>
          </a:extLst>
        </xdr:cNvPr>
        <xdr:cNvSpPr txBox="1"/>
      </xdr:nvSpPr>
      <xdr:spPr>
        <a:xfrm>
          <a:off x="9467850" y="64298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20" name="フローチャート: 判断 119">
          <a:extLst>
            <a:ext uri="{FF2B5EF4-FFF2-40B4-BE49-F238E27FC236}">
              <a16:creationId xmlns:a16="http://schemas.microsoft.com/office/drawing/2014/main" id="{4B2DB332-BCDD-4FFC-B82A-4BD6BBC4BE50}"/>
            </a:ext>
          </a:extLst>
        </xdr:cNvPr>
        <xdr:cNvSpPr/>
      </xdr:nvSpPr>
      <xdr:spPr>
        <a:xfrm>
          <a:off x="9401175" y="645144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21" name="フローチャート: 判断 120">
          <a:extLst>
            <a:ext uri="{FF2B5EF4-FFF2-40B4-BE49-F238E27FC236}">
              <a16:creationId xmlns:a16="http://schemas.microsoft.com/office/drawing/2014/main" id="{48D4BCE5-133A-4381-A8AD-53224E9B7FCF}"/>
            </a:ext>
          </a:extLst>
        </xdr:cNvPr>
        <xdr:cNvSpPr/>
      </xdr:nvSpPr>
      <xdr:spPr>
        <a:xfrm>
          <a:off x="8639175" y="645040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2" name="フローチャート: 判断 121">
          <a:extLst>
            <a:ext uri="{FF2B5EF4-FFF2-40B4-BE49-F238E27FC236}">
              <a16:creationId xmlns:a16="http://schemas.microsoft.com/office/drawing/2014/main" id="{2647BA4C-3CF9-4D5B-8B24-5A0A2FDEB740}"/>
            </a:ext>
          </a:extLst>
        </xdr:cNvPr>
        <xdr:cNvSpPr/>
      </xdr:nvSpPr>
      <xdr:spPr>
        <a:xfrm>
          <a:off x="7839075" y="64552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3" name="フローチャート: 判断 122">
          <a:extLst>
            <a:ext uri="{FF2B5EF4-FFF2-40B4-BE49-F238E27FC236}">
              <a16:creationId xmlns:a16="http://schemas.microsoft.com/office/drawing/2014/main" id="{B321FE3E-386C-4161-903A-870A20A3CA32}"/>
            </a:ext>
          </a:extLst>
        </xdr:cNvPr>
        <xdr:cNvSpPr/>
      </xdr:nvSpPr>
      <xdr:spPr>
        <a:xfrm>
          <a:off x="7029450" y="646541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4" name="フローチャート: 判断 123">
          <a:extLst>
            <a:ext uri="{FF2B5EF4-FFF2-40B4-BE49-F238E27FC236}">
              <a16:creationId xmlns:a16="http://schemas.microsoft.com/office/drawing/2014/main" id="{898B695F-7039-4607-A89A-C6B4A3FA8E8C}"/>
            </a:ext>
          </a:extLst>
        </xdr:cNvPr>
        <xdr:cNvSpPr/>
      </xdr:nvSpPr>
      <xdr:spPr>
        <a:xfrm>
          <a:off x="6238875" y="647889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786178F-0003-4E3F-81C3-6EEDCE48EDB7}"/>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95A2BD4-5F6C-48F5-AAAA-EEF77E8B83B5}"/>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A06F477-85B5-4B80-91D8-A4FAA9FAF669}"/>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A1AF4D0-989F-4DE7-B756-4691631D643D}"/>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000C9C4-2A38-4238-84D5-A64CCD7F5031}"/>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42393</xdr:rowOff>
    </xdr:from>
    <xdr:to>
      <xdr:col>55</xdr:col>
      <xdr:colOff>50800</xdr:colOff>
      <xdr:row>38</xdr:row>
      <xdr:rowOff>143993</xdr:rowOff>
    </xdr:to>
    <xdr:sp macro="" textlink="">
      <xdr:nvSpPr>
        <xdr:cNvPr id="130" name="楕円 129">
          <a:extLst>
            <a:ext uri="{FF2B5EF4-FFF2-40B4-BE49-F238E27FC236}">
              <a16:creationId xmlns:a16="http://schemas.microsoft.com/office/drawing/2014/main" id="{CD84E3D7-8376-4269-B22A-C7B814976504}"/>
            </a:ext>
          </a:extLst>
        </xdr:cNvPr>
        <xdr:cNvSpPr/>
      </xdr:nvSpPr>
      <xdr:spPr>
        <a:xfrm>
          <a:off x="9401175" y="620824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65270</xdr:rowOff>
    </xdr:from>
    <xdr:ext cx="534377" cy="259045"/>
    <xdr:sp macro="" textlink="">
      <xdr:nvSpPr>
        <xdr:cNvPr id="131" name="【道路】&#10;一人当たり延長該当値テキスト">
          <a:extLst>
            <a:ext uri="{FF2B5EF4-FFF2-40B4-BE49-F238E27FC236}">
              <a16:creationId xmlns:a16="http://schemas.microsoft.com/office/drawing/2014/main" id="{CF6343E3-A6DC-42CB-A7B9-B06CA54E2FBD}"/>
            </a:ext>
          </a:extLst>
        </xdr:cNvPr>
        <xdr:cNvSpPr txBox="1"/>
      </xdr:nvSpPr>
      <xdr:spPr>
        <a:xfrm>
          <a:off x="9467850" y="6069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47193</xdr:rowOff>
    </xdr:from>
    <xdr:to>
      <xdr:col>50</xdr:col>
      <xdr:colOff>165100</xdr:colOff>
      <xdr:row>38</xdr:row>
      <xdr:rowOff>148793</xdr:rowOff>
    </xdr:to>
    <xdr:sp macro="" textlink="">
      <xdr:nvSpPr>
        <xdr:cNvPr id="132" name="楕円 131">
          <a:extLst>
            <a:ext uri="{FF2B5EF4-FFF2-40B4-BE49-F238E27FC236}">
              <a16:creationId xmlns:a16="http://schemas.microsoft.com/office/drawing/2014/main" id="{985245C0-3743-4502-83E0-7E1FA8A1CBAF}"/>
            </a:ext>
          </a:extLst>
        </xdr:cNvPr>
        <xdr:cNvSpPr/>
      </xdr:nvSpPr>
      <xdr:spPr>
        <a:xfrm>
          <a:off x="8639175" y="62130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93193</xdr:rowOff>
    </xdr:from>
    <xdr:to>
      <xdr:col>55</xdr:col>
      <xdr:colOff>0</xdr:colOff>
      <xdr:row>38</xdr:row>
      <xdr:rowOff>97993</xdr:rowOff>
    </xdr:to>
    <xdr:cxnSp macro="">
      <xdr:nvCxnSpPr>
        <xdr:cNvPr id="133" name="直線コネクタ 132">
          <a:extLst>
            <a:ext uri="{FF2B5EF4-FFF2-40B4-BE49-F238E27FC236}">
              <a16:creationId xmlns:a16="http://schemas.microsoft.com/office/drawing/2014/main" id="{40CF8652-C4DC-4220-958B-CD909EB2E172}"/>
            </a:ext>
          </a:extLst>
        </xdr:cNvPr>
        <xdr:cNvCxnSpPr/>
      </xdr:nvCxnSpPr>
      <xdr:spPr>
        <a:xfrm flipV="1">
          <a:off x="8686800" y="6255868"/>
          <a:ext cx="74295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57176</xdr:rowOff>
    </xdr:from>
    <xdr:to>
      <xdr:col>46</xdr:col>
      <xdr:colOff>38100</xdr:colOff>
      <xdr:row>38</xdr:row>
      <xdr:rowOff>158776</xdr:rowOff>
    </xdr:to>
    <xdr:sp macro="" textlink="">
      <xdr:nvSpPr>
        <xdr:cNvPr id="134" name="楕円 133">
          <a:extLst>
            <a:ext uri="{FF2B5EF4-FFF2-40B4-BE49-F238E27FC236}">
              <a16:creationId xmlns:a16="http://schemas.microsoft.com/office/drawing/2014/main" id="{14D50E8A-10A8-4F16-BC4B-8F865E0B19FC}"/>
            </a:ext>
          </a:extLst>
        </xdr:cNvPr>
        <xdr:cNvSpPr/>
      </xdr:nvSpPr>
      <xdr:spPr>
        <a:xfrm>
          <a:off x="7839075" y="621985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97993</xdr:rowOff>
    </xdr:from>
    <xdr:to>
      <xdr:col>50</xdr:col>
      <xdr:colOff>114300</xdr:colOff>
      <xdr:row>38</xdr:row>
      <xdr:rowOff>107976</xdr:rowOff>
    </xdr:to>
    <xdr:cxnSp macro="">
      <xdr:nvCxnSpPr>
        <xdr:cNvPr id="135" name="直線コネクタ 134">
          <a:extLst>
            <a:ext uri="{FF2B5EF4-FFF2-40B4-BE49-F238E27FC236}">
              <a16:creationId xmlns:a16="http://schemas.microsoft.com/office/drawing/2014/main" id="{41935B79-99BE-4E8F-BC3D-C24DABD4CBEC}"/>
            </a:ext>
          </a:extLst>
        </xdr:cNvPr>
        <xdr:cNvCxnSpPr/>
      </xdr:nvCxnSpPr>
      <xdr:spPr>
        <a:xfrm flipV="1">
          <a:off x="7886700" y="6260668"/>
          <a:ext cx="800100" cy="6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58318</xdr:rowOff>
    </xdr:from>
    <xdr:to>
      <xdr:col>41</xdr:col>
      <xdr:colOff>101600</xdr:colOff>
      <xdr:row>38</xdr:row>
      <xdr:rowOff>159918</xdr:rowOff>
    </xdr:to>
    <xdr:sp macro="" textlink="">
      <xdr:nvSpPr>
        <xdr:cNvPr id="136" name="楕円 135">
          <a:extLst>
            <a:ext uri="{FF2B5EF4-FFF2-40B4-BE49-F238E27FC236}">
              <a16:creationId xmlns:a16="http://schemas.microsoft.com/office/drawing/2014/main" id="{4169A14E-CA06-4AC7-9459-994D89AAEF7B}"/>
            </a:ext>
          </a:extLst>
        </xdr:cNvPr>
        <xdr:cNvSpPr/>
      </xdr:nvSpPr>
      <xdr:spPr>
        <a:xfrm>
          <a:off x="7029450" y="622099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107976</xdr:rowOff>
    </xdr:from>
    <xdr:to>
      <xdr:col>45</xdr:col>
      <xdr:colOff>177800</xdr:colOff>
      <xdr:row>38</xdr:row>
      <xdr:rowOff>109118</xdr:rowOff>
    </xdr:to>
    <xdr:cxnSp macro="">
      <xdr:nvCxnSpPr>
        <xdr:cNvPr id="137" name="直線コネクタ 136">
          <a:extLst>
            <a:ext uri="{FF2B5EF4-FFF2-40B4-BE49-F238E27FC236}">
              <a16:creationId xmlns:a16="http://schemas.microsoft.com/office/drawing/2014/main" id="{EAB7884B-F8E6-4F5B-9C88-F0A6F77764F9}"/>
            </a:ext>
          </a:extLst>
        </xdr:cNvPr>
        <xdr:cNvCxnSpPr/>
      </xdr:nvCxnSpPr>
      <xdr:spPr>
        <a:xfrm flipV="1">
          <a:off x="7077075" y="6267476"/>
          <a:ext cx="809625"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63081</xdr:rowOff>
    </xdr:from>
    <xdr:to>
      <xdr:col>36</xdr:col>
      <xdr:colOff>165100</xdr:colOff>
      <xdr:row>38</xdr:row>
      <xdr:rowOff>164681</xdr:rowOff>
    </xdr:to>
    <xdr:sp macro="" textlink="">
      <xdr:nvSpPr>
        <xdr:cNvPr id="138" name="楕円 137">
          <a:extLst>
            <a:ext uri="{FF2B5EF4-FFF2-40B4-BE49-F238E27FC236}">
              <a16:creationId xmlns:a16="http://schemas.microsoft.com/office/drawing/2014/main" id="{AAF4F90D-8853-4CC0-852A-14BD23646181}"/>
            </a:ext>
          </a:extLst>
        </xdr:cNvPr>
        <xdr:cNvSpPr/>
      </xdr:nvSpPr>
      <xdr:spPr>
        <a:xfrm>
          <a:off x="6238875" y="622893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109118</xdr:rowOff>
    </xdr:from>
    <xdr:to>
      <xdr:col>41</xdr:col>
      <xdr:colOff>50800</xdr:colOff>
      <xdr:row>38</xdr:row>
      <xdr:rowOff>113881</xdr:rowOff>
    </xdr:to>
    <xdr:cxnSp macro="">
      <xdr:nvCxnSpPr>
        <xdr:cNvPr id="139" name="直線コネクタ 138">
          <a:extLst>
            <a:ext uri="{FF2B5EF4-FFF2-40B4-BE49-F238E27FC236}">
              <a16:creationId xmlns:a16="http://schemas.microsoft.com/office/drawing/2014/main" id="{A8B7B685-374B-4CBB-926B-1CF7CEAC8D77}"/>
            </a:ext>
          </a:extLst>
        </xdr:cNvPr>
        <xdr:cNvCxnSpPr/>
      </xdr:nvCxnSpPr>
      <xdr:spPr>
        <a:xfrm flipV="1">
          <a:off x="6286500" y="6268618"/>
          <a:ext cx="790575" cy="7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40" name="n_1aveValue【道路】&#10;一人当たり延長">
          <a:extLst>
            <a:ext uri="{FF2B5EF4-FFF2-40B4-BE49-F238E27FC236}">
              <a16:creationId xmlns:a16="http://schemas.microsoft.com/office/drawing/2014/main" id="{23D8085C-A8DD-470E-8EAA-6B93EEB7EDBA}"/>
            </a:ext>
          </a:extLst>
        </xdr:cNvPr>
        <xdr:cNvSpPr txBox="1"/>
      </xdr:nvSpPr>
      <xdr:spPr>
        <a:xfrm>
          <a:off x="8458277" y="65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41" name="n_2aveValue【道路】&#10;一人当たり延長">
          <a:extLst>
            <a:ext uri="{FF2B5EF4-FFF2-40B4-BE49-F238E27FC236}">
              <a16:creationId xmlns:a16="http://schemas.microsoft.com/office/drawing/2014/main" id="{56C937D8-4503-4E6C-8803-D2D597D5DEC9}"/>
            </a:ext>
          </a:extLst>
        </xdr:cNvPr>
        <xdr:cNvSpPr txBox="1"/>
      </xdr:nvSpPr>
      <xdr:spPr>
        <a:xfrm>
          <a:off x="7677227" y="653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2" name="n_3aveValue【道路】&#10;一人当たり延長">
          <a:extLst>
            <a:ext uri="{FF2B5EF4-FFF2-40B4-BE49-F238E27FC236}">
              <a16:creationId xmlns:a16="http://schemas.microsoft.com/office/drawing/2014/main" id="{3DF2272E-3E6E-480D-94F8-3DCF9C4B7339}"/>
            </a:ext>
          </a:extLst>
        </xdr:cNvPr>
        <xdr:cNvSpPr txBox="1"/>
      </xdr:nvSpPr>
      <xdr:spPr>
        <a:xfrm>
          <a:off x="6867602" y="6545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3" name="n_4aveValue【道路】&#10;一人当たり延長">
          <a:extLst>
            <a:ext uri="{FF2B5EF4-FFF2-40B4-BE49-F238E27FC236}">
              <a16:creationId xmlns:a16="http://schemas.microsoft.com/office/drawing/2014/main" id="{9F4A3C4D-5406-4213-AF3B-F46161D3C206}"/>
            </a:ext>
          </a:extLst>
        </xdr:cNvPr>
        <xdr:cNvSpPr txBox="1"/>
      </xdr:nvSpPr>
      <xdr:spPr>
        <a:xfrm>
          <a:off x="6067502" y="6562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165320</xdr:rowOff>
    </xdr:from>
    <xdr:ext cx="534377" cy="259045"/>
    <xdr:sp macro="" textlink="">
      <xdr:nvSpPr>
        <xdr:cNvPr id="144" name="n_1mainValue【道路】&#10;一人当たり延長">
          <a:extLst>
            <a:ext uri="{FF2B5EF4-FFF2-40B4-BE49-F238E27FC236}">
              <a16:creationId xmlns:a16="http://schemas.microsoft.com/office/drawing/2014/main" id="{C24BBAF1-8CDC-48F6-BBFD-B85BEE7A617E}"/>
            </a:ext>
          </a:extLst>
        </xdr:cNvPr>
        <xdr:cNvSpPr txBox="1"/>
      </xdr:nvSpPr>
      <xdr:spPr>
        <a:xfrm>
          <a:off x="8429136" y="6000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3853</xdr:rowOff>
    </xdr:from>
    <xdr:ext cx="534377" cy="259045"/>
    <xdr:sp macro="" textlink="">
      <xdr:nvSpPr>
        <xdr:cNvPr id="145" name="n_2mainValue【道路】&#10;一人当たり延長">
          <a:extLst>
            <a:ext uri="{FF2B5EF4-FFF2-40B4-BE49-F238E27FC236}">
              <a16:creationId xmlns:a16="http://schemas.microsoft.com/office/drawing/2014/main" id="{4826A02B-B5F4-4F53-9151-A821EA24BBDD}"/>
            </a:ext>
          </a:extLst>
        </xdr:cNvPr>
        <xdr:cNvSpPr txBox="1"/>
      </xdr:nvSpPr>
      <xdr:spPr>
        <a:xfrm>
          <a:off x="7648086" y="6007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4996</xdr:rowOff>
    </xdr:from>
    <xdr:ext cx="534377" cy="259045"/>
    <xdr:sp macro="" textlink="">
      <xdr:nvSpPr>
        <xdr:cNvPr id="146" name="n_3mainValue【道路】&#10;一人当たり延長">
          <a:extLst>
            <a:ext uri="{FF2B5EF4-FFF2-40B4-BE49-F238E27FC236}">
              <a16:creationId xmlns:a16="http://schemas.microsoft.com/office/drawing/2014/main" id="{2204004A-2BB7-49D3-AAC8-DD6010870CB2}"/>
            </a:ext>
          </a:extLst>
        </xdr:cNvPr>
        <xdr:cNvSpPr txBox="1"/>
      </xdr:nvSpPr>
      <xdr:spPr>
        <a:xfrm>
          <a:off x="6847986" y="6008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9758</xdr:rowOff>
    </xdr:from>
    <xdr:ext cx="534377" cy="259045"/>
    <xdr:sp macro="" textlink="">
      <xdr:nvSpPr>
        <xdr:cNvPr id="147" name="n_4mainValue【道路】&#10;一人当たり延長">
          <a:extLst>
            <a:ext uri="{FF2B5EF4-FFF2-40B4-BE49-F238E27FC236}">
              <a16:creationId xmlns:a16="http://schemas.microsoft.com/office/drawing/2014/main" id="{6C34F8B9-430A-47B8-8885-E464AEA9AC13}"/>
            </a:ext>
          </a:extLst>
        </xdr:cNvPr>
        <xdr:cNvSpPr txBox="1"/>
      </xdr:nvSpPr>
      <xdr:spPr>
        <a:xfrm>
          <a:off x="6038361" y="600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461CD46-9A5A-4A58-979A-821403C57FB8}"/>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E7BFDF56-6FB6-44A5-AC21-98CF4C7C4720}"/>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72E8098A-B247-4F87-8E6E-D50555F07A19}"/>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EBA48D59-76D0-4302-AAED-C246110F938D}"/>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B0F8E6EF-1D78-4D37-AA00-5F765A888659}"/>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B234A68-D907-4512-A284-FD3138B3D4D4}"/>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C134B1A9-17F3-48A7-8B40-8CF68E55A378}"/>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6413D74-9E58-40B5-A74C-25B80F3BDCE1}"/>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917707F2-55B4-4CEB-A1E7-643B9CEBEBCB}"/>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22F18855-873E-4259-A53E-EB8090BB4329}"/>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A897BF3A-04F9-4174-8610-4070965746C5}"/>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D930BC9-1C87-4C10-85C7-2DA28B9F032F}"/>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A101FEF6-327D-4211-A7A6-55CBC94A5E82}"/>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9EFCE70C-4C08-4F9B-852B-61579BFCD465}"/>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FC704059-3DC1-4479-8CD6-FFA5D6F55CD9}"/>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106BBD86-D819-4120-AC3F-22CAAAC508FC}"/>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2296E058-A7B6-4C5E-A418-779B09757829}"/>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60ADB170-72BE-4588-92BB-6BA4765C8CDC}"/>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F1ED7E8F-BCD3-4CEC-B81E-2632310CF03D}"/>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AF622741-0509-4B53-872C-787C22B9E752}"/>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AE9A7D06-955B-438E-B86A-A713CBA57297}"/>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C8872E40-F810-4E91-A086-AE20627DD163}"/>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FD3F7B9-CEB6-4BDB-AF1B-B02750A6ACDB}"/>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9436A568-DE32-420B-AD8E-8DEA7A6D9CE2}"/>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2F6613F8-1C2B-4AB8-9714-7FD1F214C179}"/>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3" name="直線コネクタ 172">
          <a:extLst>
            <a:ext uri="{FF2B5EF4-FFF2-40B4-BE49-F238E27FC236}">
              <a16:creationId xmlns:a16="http://schemas.microsoft.com/office/drawing/2014/main" id="{3FACAF90-CA77-4B5F-9A7D-17BB614CD5C0}"/>
            </a:ext>
          </a:extLst>
        </xdr:cNvPr>
        <xdr:cNvCxnSpPr/>
      </xdr:nvCxnSpPr>
      <xdr:spPr>
        <a:xfrm flipV="1">
          <a:off x="4180840" y="9057549"/>
          <a:ext cx="0" cy="1417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C17829AF-C5CA-4AFE-A006-D230A0A33F93}"/>
            </a:ext>
          </a:extLst>
        </xdr:cNvPr>
        <xdr:cNvSpPr txBox="1"/>
      </xdr:nvSpPr>
      <xdr:spPr>
        <a:xfrm>
          <a:off x="4219575" y="10479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5" name="直線コネクタ 174">
          <a:extLst>
            <a:ext uri="{FF2B5EF4-FFF2-40B4-BE49-F238E27FC236}">
              <a16:creationId xmlns:a16="http://schemas.microsoft.com/office/drawing/2014/main" id="{B06C1132-3CEE-46D5-B4DB-84B5D1B03A06}"/>
            </a:ext>
          </a:extLst>
        </xdr:cNvPr>
        <xdr:cNvCxnSpPr/>
      </xdr:nvCxnSpPr>
      <xdr:spPr>
        <a:xfrm>
          <a:off x="4105275" y="104755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CA354E00-A8C2-477D-A9B0-F1540C3599F2}"/>
            </a:ext>
          </a:extLst>
        </xdr:cNvPr>
        <xdr:cNvSpPr txBox="1"/>
      </xdr:nvSpPr>
      <xdr:spPr>
        <a:xfrm>
          <a:off x="4219575" y="8842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7" name="直線コネクタ 176">
          <a:extLst>
            <a:ext uri="{FF2B5EF4-FFF2-40B4-BE49-F238E27FC236}">
              <a16:creationId xmlns:a16="http://schemas.microsoft.com/office/drawing/2014/main" id="{6D0C8120-CAFF-4E6B-B46A-7ADB8EF4F33E}"/>
            </a:ext>
          </a:extLst>
        </xdr:cNvPr>
        <xdr:cNvCxnSpPr/>
      </xdr:nvCxnSpPr>
      <xdr:spPr>
        <a:xfrm>
          <a:off x="4105275" y="90575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CB6F31F1-168A-4E86-8B32-D41E98796480}"/>
            </a:ext>
          </a:extLst>
        </xdr:cNvPr>
        <xdr:cNvSpPr txBox="1"/>
      </xdr:nvSpPr>
      <xdr:spPr>
        <a:xfrm>
          <a:off x="4219575" y="98847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9" name="フローチャート: 判断 178">
          <a:extLst>
            <a:ext uri="{FF2B5EF4-FFF2-40B4-BE49-F238E27FC236}">
              <a16:creationId xmlns:a16="http://schemas.microsoft.com/office/drawing/2014/main" id="{617E0FC8-3179-483B-930A-0F89B969CB49}"/>
            </a:ext>
          </a:extLst>
        </xdr:cNvPr>
        <xdr:cNvSpPr/>
      </xdr:nvSpPr>
      <xdr:spPr>
        <a:xfrm>
          <a:off x="4124325" y="990636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80" name="フローチャート: 判断 179">
          <a:extLst>
            <a:ext uri="{FF2B5EF4-FFF2-40B4-BE49-F238E27FC236}">
              <a16:creationId xmlns:a16="http://schemas.microsoft.com/office/drawing/2014/main" id="{81307A3B-6934-41BA-A8DD-EB62E0105A2D}"/>
            </a:ext>
          </a:extLst>
        </xdr:cNvPr>
        <xdr:cNvSpPr/>
      </xdr:nvSpPr>
      <xdr:spPr>
        <a:xfrm>
          <a:off x="3381375" y="98849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E9BCD40C-1035-49AD-854B-1B74EB74B32C}"/>
            </a:ext>
          </a:extLst>
        </xdr:cNvPr>
        <xdr:cNvSpPr/>
      </xdr:nvSpPr>
      <xdr:spPr>
        <a:xfrm>
          <a:off x="2571750" y="986699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2" name="フローチャート: 判断 181">
          <a:extLst>
            <a:ext uri="{FF2B5EF4-FFF2-40B4-BE49-F238E27FC236}">
              <a16:creationId xmlns:a16="http://schemas.microsoft.com/office/drawing/2014/main" id="{B39A7348-7363-4F9C-8DB2-AE54A85A246E}"/>
            </a:ext>
          </a:extLst>
        </xdr:cNvPr>
        <xdr:cNvSpPr/>
      </xdr:nvSpPr>
      <xdr:spPr>
        <a:xfrm>
          <a:off x="1781175" y="9868444"/>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3" name="フローチャート: 判断 182">
          <a:extLst>
            <a:ext uri="{FF2B5EF4-FFF2-40B4-BE49-F238E27FC236}">
              <a16:creationId xmlns:a16="http://schemas.microsoft.com/office/drawing/2014/main" id="{92B4AC47-BE5D-4B15-AFE0-E3527F2BDDC8}"/>
            </a:ext>
          </a:extLst>
        </xdr:cNvPr>
        <xdr:cNvSpPr/>
      </xdr:nvSpPr>
      <xdr:spPr>
        <a:xfrm>
          <a:off x="981075" y="98603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0C16F4C-E9D8-49E4-92DD-4FC89BD4A6F8}"/>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5F702C2-5F70-487B-8BEE-DE6C02F881B5}"/>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BDBFCE0-F8C9-4F92-9968-B2DA79EF3AF6}"/>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3AFCB13-16AC-4756-A2B0-2E2F33A2FF45}"/>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A73812A7-6ED5-4D56-8774-EAA660CFA0E1}"/>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9" name="楕円 188">
          <a:extLst>
            <a:ext uri="{FF2B5EF4-FFF2-40B4-BE49-F238E27FC236}">
              <a16:creationId xmlns:a16="http://schemas.microsoft.com/office/drawing/2014/main" id="{3EE0A7BA-6141-423B-BE5A-76AF93A7D1AA}"/>
            </a:ext>
          </a:extLst>
        </xdr:cNvPr>
        <xdr:cNvSpPr/>
      </xdr:nvSpPr>
      <xdr:spPr>
        <a:xfrm>
          <a:off x="4124325" y="984885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143527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F698606A-330C-462A-9F4A-DF08DF4F282B}"/>
            </a:ext>
          </a:extLst>
        </xdr:cNvPr>
        <xdr:cNvSpPr txBox="1"/>
      </xdr:nvSpPr>
      <xdr:spPr>
        <a:xfrm>
          <a:off x="4219575" y="9703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97790</xdr:rowOff>
    </xdr:from>
    <xdr:to>
      <xdr:col>20</xdr:col>
      <xdr:colOff>38100</xdr:colOff>
      <xdr:row>61</xdr:row>
      <xdr:rowOff>27940</xdr:rowOff>
    </xdr:to>
    <xdr:sp macro="" textlink="">
      <xdr:nvSpPr>
        <xdr:cNvPr id="191" name="楕円 190">
          <a:extLst>
            <a:ext uri="{FF2B5EF4-FFF2-40B4-BE49-F238E27FC236}">
              <a16:creationId xmlns:a16="http://schemas.microsoft.com/office/drawing/2014/main" id="{20472D07-99EF-46FE-ABB1-D4941B44F10F}"/>
            </a:ext>
          </a:extLst>
        </xdr:cNvPr>
        <xdr:cNvSpPr/>
      </xdr:nvSpPr>
      <xdr:spPr>
        <a:xfrm>
          <a:off x="3381375" y="98228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148590</xdr:rowOff>
    </xdr:from>
    <xdr:to>
      <xdr:col>24</xdr:col>
      <xdr:colOff>63500</xdr:colOff>
      <xdr:row>61</xdr:row>
      <xdr:rowOff>0</xdr:rowOff>
    </xdr:to>
    <xdr:cxnSp macro="">
      <xdr:nvCxnSpPr>
        <xdr:cNvPr id="192" name="直線コネクタ 191">
          <a:extLst>
            <a:ext uri="{FF2B5EF4-FFF2-40B4-BE49-F238E27FC236}">
              <a16:creationId xmlns:a16="http://schemas.microsoft.com/office/drawing/2014/main" id="{3844AD93-E18A-4A33-9927-5429E662D77C}"/>
            </a:ext>
          </a:extLst>
        </xdr:cNvPr>
        <xdr:cNvCxnSpPr/>
      </xdr:nvCxnSpPr>
      <xdr:spPr>
        <a:xfrm>
          <a:off x="3429000" y="9870440"/>
          <a:ext cx="7524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74930</xdr:rowOff>
    </xdr:from>
    <xdr:to>
      <xdr:col>15</xdr:col>
      <xdr:colOff>101600</xdr:colOff>
      <xdr:row>61</xdr:row>
      <xdr:rowOff>5080</xdr:rowOff>
    </xdr:to>
    <xdr:sp macro="" textlink="">
      <xdr:nvSpPr>
        <xdr:cNvPr id="193" name="楕円 192">
          <a:extLst>
            <a:ext uri="{FF2B5EF4-FFF2-40B4-BE49-F238E27FC236}">
              <a16:creationId xmlns:a16="http://schemas.microsoft.com/office/drawing/2014/main" id="{1420EE13-B396-4797-BB7E-3B1399BAE81E}"/>
            </a:ext>
          </a:extLst>
        </xdr:cNvPr>
        <xdr:cNvSpPr/>
      </xdr:nvSpPr>
      <xdr:spPr>
        <a:xfrm>
          <a:off x="2571750" y="97999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125730</xdr:rowOff>
    </xdr:from>
    <xdr:to>
      <xdr:col>19</xdr:col>
      <xdr:colOff>177800</xdr:colOff>
      <xdr:row>60</xdr:row>
      <xdr:rowOff>148590</xdr:rowOff>
    </xdr:to>
    <xdr:cxnSp macro="">
      <xdr:nvCxnSpPr>
        <xdr:cNvPr id="194" name="直線コネクタ 193">
          <a:extLst>
            <a:ext uri="{FF2B5EF4-FFF2-40B4-BE49-F238E27FC236}">
              <a16:creationId xmlns:a16="http://schemas.microsoft.com/office/drawing/2014/main" id="{28CEE0A8-63BD-4D68-A078-99506B235DD3}"/>
            </a:ext>
          </a:extLst>
        </xdr:cNvPr>
        <xdr:cNvCxnSpPr/>
      </xdr:nvCxnSpPr>
      <xdr:spPr>
        <a:xfrm>
          <a:off x="2619375" y="9847580"/>
          <a:ext cx="80962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52070</xdr:rowOff>
    </xdr:from>
    <xdr:to>
      <xdr:col>10</xdr:col>
      <xdr:colOff>165100</xdr:colOff>
      <xdr:row>60</xdr:row>
      <xdr:rowOff>153670</xdr:rowOff>
    </xdr:to>
    <xdr:sp macro="" textlink="">
      <xdr:nvSpPr>
        <xdr:cNvPr id="195" name="楕円 194">
          <a:extLst>
            <a:ext uri="{FF2B5EF4-FFF2-40B4-BE49-F238E27FC236}">
              <a16:creationId xmlns:a16="http://schemas.microsoft.com/office/drawing/2014/main" id="{40942CEA-7C23-400F-A28D-85759C53EFB1}"/>
            </a:ext>
          </a:extLst>
        </xdr:cNvPr>
        <xdr:cNvSpPr/>
      </xdr:nvSpPr>
      <xdr:spPr>
        <a:xfrm>
          <a:off x="1781175" y="977392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102870</xdr:rowOff>
    </xdr:from>
    <xdr:to>
      <xdr:col>15</xdr:col>
      <xdr:colOff>50800</xdr:colOff>
      <xdr:row>60</xdr:row>
      <xdr:rowOff>125730</xdr:rowOff>
    </xdr:to>
    <xdr:cxnSp macro="">
      <xdr:nvCxnSpPr>
        <xdr:cNvPr id="196" name="直線コネクタ 195">
          <a:extLst>
            <a:ext uri="{FF2B5EF4-FFF2-40B4-BE49-F238E27FC236}">
              <a16:creationId xmlns:a16="http://schemas.microsoft.com/office/drawing/2014/main" id="{8B1DFC14-9016-49D2-A031-C6D91AAFBF65}"/>
            </a:ext>
          </a:extLst>
        </xdr:cNvPr>
        <xdr:cNvCxnSpPr/>
      </xdr:nvCxnSpPr>
      <xdr:spPr>
        <a:xfrm>
          <a:off x="1828800" y="9831070"/>
          <a:ext cx="7905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32476</xdr:rowOff>
    </xdr:from>
    <xdr:to>
      <xdr:col>6</xdr:col>
      <xdr:colOff>38100</xdr:colOff>
      <xdr:row>60</xdr:row>
      <xdr:rowOff>134076</xdr:rowOff>
    </xdr:to>
    <xdr:sp macro="" textlink="">
      <xdr:nvSpPr>
        <xdr:cNvPr id="197" name="楕円 196">
          <a:extLst>
            <a:ext uri="{FF2B5EF4-FFF2-40B4-BE49-F238E27FC236}">
              <a16:creationId xmlns:a16="http://schemas.microsoft.com/office/drawing/2014/main" id="{75484A95-4233-4C42-BCA7-9DEED1728856}"/>
            </a:ext>
          </a:extLst>
        </xdr:cNvPr>
        <xdr:cNvSpPr/>
      </xdr:nvSpPr>
      <xdr:spPr>
        <a:xfrm>
          <a:off x="981075" y="975432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83276</xdr:rowOff>
    </xdr:from>
    <xdr:to>
      <xdr:col>10</xdr:col>
      <xdr:colOff>114300</xdr:colOff>
      <xdr:row>60</xdr:row>
      <xdr:rowOff>102870</xdr:rowOff>
    </xdr:to>
    <xdr:cxnSp macro="">
      <xdr:nvCxnSpPr>
        <xdr:cNvPr id="198" name="直線コネクタ 197">
          <a:extLst>
            <a:ext uri="{FF2B5EF4-FFF2-40B4-BE49-F238E27FC236}">
              <a16:creationId xmlns:a16="http://schemas.microsoft.com/office/drawing/2014/main" id="{738D6010-2FD7-4CA7-BBDE-C201766CFA0D}"/>
            </a:ext>
          </a:extLst>
        </xdr:cNvPr>
        <xdr:cNvCxnSpPr/>
      </xdr:nvCxnSpPr>
      <xdr:spPr>
        <a:xfrm>
          <a:off x="1028700" y="9811476"/>
          <a:ext cx="8001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8C53B9AF-A082-4A7E-85A1-DF8A2A4866AE}"/>
            </a:ext>
          </a:extLst>
        </xdr:cNvPr>
        <xdr:cNvSpPr txBox="1"/>
      </xdr:nvSpPr>
      <xdr:spPr>
        <a:xfrm>
          <a:off x="3239144" y="9974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DBC86348-1A1B-43A5-A3D9-8EA5EF2162DB}"/>
            </a:ext>
          </a:extLst>
        </xdr:cNvPr>
        <xdr:cNvSpPr txBox="1"/>
      </xdr:nvSpPr>
      <xdr:spPr>
        <a:xfrm>
          <a:off x="2439044" y="9956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A9ADCE8-338D-4A53-8B90-788E39E425E7}"/>
            </a:ext>
          </a:extLst>
        </xdr:cNvPr>
        <xdr:cNvSpPr txBox="1"/>
      </xdr:nvSpPr>
      <xdr:spPr>
        <a:xfrm>
          <a:off x="1648469" y="9951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8514FC56-278D-4470-92A2-080FA6C8FB69}"/>
            </a:ext>
          </a:extLst>
        </xdr:cNvPr>
        <xdr:cNvSpPr txBox="1"/>
      </xdr:nvSpPr>
      <xdr:spPr>
        <a:xfrm>
          <a:off x="848369" y="9943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44467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7A0D63E0-008A-4BBA-B32F-DE6B56E37174}"/>
            </a:ext>
          </a:extLst>
        </xdr:cNvPr>
        <xdr:cNvSpPr txBox="1"/>
      </xdr:nvSpPr>
      <xdr:spPr>
        <a:xfrm>
          <a:off x="3239144" y="9610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21607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A9CFB46B-DDC2-4E36-92FA-63FB774BDCC3}"/>
            </a:ext>
          </a:extLst>
        </xdr:cNvPr>
        <xdr:cNvSpPr txBox="1"/>
      </xdr:nvSpPr>
      <xdr:spPr>
        <a:xfrm>
          <a:off x="2439044" y="958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170197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46FD1367-32AA-4BF1-A807-5A61E3768249}"/>
            </a:ext>
          </a:extLst>
        </xdr:cNvPr>
        <xdr:cNvSpPr txBox="1"/>
      </xdr:nvSpPr>
      <xdr:spPr>
        <a:xfrm>
          <a:off x="1648469" y="956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150603</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2691CF21-23E0-4C7B-AC27-847B7B052F2B}"/>
            </a:ext>
          </a:extLst>
        </xdr:cNvPr>
        <xdr:cNvSpPr txBox="1"/>
      </xdr:nvSpPr>
      <xdr:spPr>
        <a:xfrm>
          <a:off x="848369" y="9551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52F75A9-A99B-4376-9328-BC4FF465AFF4}"/>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AD2BFB8-B83C-445C-8B1F-19E867CB9C7C}"/>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795A7F1-22DE-47B2-8541-70DBC1A197FA}"/>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CAC131B-11EC-4F8B-BEE2-277A30C56420}"/>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6B02EAE4-9010-421F-96A2-78B8CFABCC3E}"/>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9981D95-509D-4AF5-AB61-23BD5B7DFE4A}"/>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AFA727DF-543F-4F79-978C-672CE0BBFF0C}"/>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20A5E507-6632-4E2E-AE45-CAEA19053617}"/>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FF2F3A8-920C-473C-B9EB-51306AE58ADD}"/>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DEE70895-DA43-47A4-9FA2-2004569C86C3}"/>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78E55C6B-1BB4-489A-90F2-C37DC289C359}"/>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2337F1FF-EA53-46DD-9263-375D4D6C2075}"/>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2BAE6B2-C360-415B-9E41-1767464FF48E}"/>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9CF07A9A-2403-492E-80B0-D81E708956C1}"/>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88A4F02-FBDF-4200-879F-282531437491}"/>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4E7CE830-EEF1-47A5-9EFE-BB82F701BD31}"/>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6AB076D-C59A-41C2-964B-F44D0F0D81CF}"/>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51B510E6-D089-478F-BB96-113025D829A1}"/>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45937E1D-E77F-4835-9D25-1EB96D0C31A9}"/>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364AEFD9-2CE6-43F8-9982-150978034DD8}"/>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FDBCFBD-74AD-4AE2-A92D-02BEFB7D25EB}"/>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A56C1270-9AD5-4AF7-B86D-0DCB0274B48E}"/>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2BD93CEA-820B-45C1-9EFC-D2BA2B5AF462}"/>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30" name="直線コネクタ 229">
          <a:extLst>
            <a:ext uri="{FF2B5EF4-FFF2-40B4-BE49-F238E27FC236}">
              <a16:creationId xmlns:a16="http://schemas.microsoft.com/office/drawing/2014/main" id="{303B87DF-A3CF-4BB8-94F3-6B6026B57FCB}"/>
            </a:ext>
          </a:extLst>
        </xdr:cNvPr>
        <xdr:cNvCxnSpPr/>
      </xdr:nvCxnSpPr>
      <xdr:spPr>
        <a:xfrm flipV="1">
          <a:off x="9429115" y="9058511"/>
          <a:ext cx="0" cy="1382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3E7E19A8-BD9D-4C49-BD9F-92FA1FBF4C7B}"/>
            </a:ext>
          </a:extLst>
        </xdr:cNvPr>
        <xdr:cNvSpPr txBox="1"/>
      </xdr:nvSpPr>
      <xdr:spPr>
        <a:xfrm>
          <a:off x="9467850" y="10448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2" name="直線コネクタ 231">
          <a:extLst>
            <a:ext uri="{FF2B5EF4-FFF2-40B4-BE49-F238E27FC236}">
              <a16:creationId xmlns:a16="http://schemas.microsoft.com/office/drawing/2014/main" id="{DB274A68-9407-49F3-8003-09DF3EA78446}"/>
            </a:ext>
          </a:extLst>
        </xdr:cNvPr>
        <xdr:cNvCxnSpPr/>
      </xdr:nvCxnSpPr>
      <xdr:spPr>
        <a:xfrm>
          <a:off x="9363075" y="1044120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B3F91B9D-4878-45AC-899F-370B28BD68CD}"/>
            </a:ext>
          </a:extLst>
        </xdr:cNvPr>
        <xdr:cNvSpPr txBox="1"/>
      </xdr:nvSpPr>
      <xdr:spPr>
        <a:xfrm>
          <a:off x="9467850" y="8836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4" name="直線コネクタ 233">
          <a:extLst>
            <a:ext uri="{FF2B5EF4-FFF2-40B4-BE49-F238E27FC236}">
              <a16:creationId xmlns:a16="http://schemas.microsoft.com/office/drawing/2014/main" id="{C63486A3-C781-4F55-A18B-C76F80DDB075}"/>
            </a:ext>
          </a:extLst>
        </xdr:cNvPr>
        <xdr:cNvCxnSpPr/>
      </xdr:nvCxnSpPr>
      <xdr:spPr>
        <a:xfrm>
          <a:off x="9363075" y="90585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133536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F74F11BF-2645-4397-B3E1-092ECFDB8CDE}"/>
            </a:ext>
          </a:extLst>
        </xdr:cNvPr>
        <xdr:cNvSpPr txBox="1"/>
      </xdr:nvSpPr>
      <xdr:spPr>
        <a:xfrm>
          <a:off x="9467850" y="101824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6" name="フローチャート: 判断 235">
          <a:extLst>
            <a:ext uri="{FF2B5EF4-FFF2-40B4-BE49-F238E27FC236}">
              <a16:creationId xmlns:a16="http://schemas.microsoft.com/office/drawing/2014/main" id="{67939C7F-FC20-469F-948E-C40464FDE302}"/>
            </a:ext>
          </a:extLst>
        </xdr:cNvPr>
        <xdr:cNvSpPr/>
      </xdr:nvSpPr>
      <xdr:spPr>
        <a:xfrm>
          <a:off x="9401175" y="10203984"/>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7" name="フローチャート: 判断 236">
          <a:extLst>
            <a:ext uri="{FF2B5EF4-FFF2-40B4-BE49-F238E27FC236}">
              <a16:creationId xmlns:a16="http://schemas.microsoft.com/office/drawing/2014/main" id="{E30B4138-1CAF-4DBB-AA68-BB2A75B3F99C}"/>
            </a:ext>
          </a:extLst>
        </xdr:cNvPr>
        <xdr:cNvSpPr/>
      </xdr:nvSpPr>
      <xdr:spPr>
        <a:xfrm>
          <a:off x="8639175" y="102008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8" name="フローチャート: 判断 237">
          <a:extLst>
            <a:ext uri="{FF2B5EF4-FFF2-40B4-BE49-F238E27FC236}">
              <a16:creationId xmlns:a16="http://schemas.microsoft.com/office/drawing/2014/main" id="{91F52337-4274-4219-9FAC-9C240AA61918}"/>
            </a:ext>
          </a:extLst>
        </xdr:cNvPr>
        <xdr:cNvSpPr/>
      </xdr:nvSpPr>
      <xdr:spPr>
        <a:xfrm>
          <a:off x="7839075" y="102116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9" name="フローチャート: 判断 238">
          <a:extLst>
            <a:ext uri="{FF2B5EF4-FFF2-40B4-BE49-F238E27FC236}">
              <a16:creationId xmlns:a16="http://schemas.microsoft.com/office/drawing/2014/main" id="{34A8FC58-04B9-4D12-B052-DED6203C3E78}"/>
            </a:ext>
          </a:extLst>
        </xdr:cNvPr>
        <xdr:cNvSpPr/>
      </xdr:nvSpPr>
      <xdr:spPr>
        <a:xfrm>
          <a:off x="7029450" y="102129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40" name="フローチャート: 判断 239">
          <a:extLst>
            <a:ext uri="{FF2B5EF4-FFF2-40B4-BE49-F238E27FC236}">
              <a16:creationId xmlns:a16="http://schemas.microsoft.com/office/drawing/2014/main" id="{4905ED8D-105C-4978-89E7-A9076FF7FAD5}"/>
            </a:ext>
          </a:extLst>
        </xdr:cNvPr>
        <xdr:cNvSpPr/>
      </xdr:nvSpPr>
      <xdr:spPr>
        <a:xfrm>
          <a:off x="6238875" y="102078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535DC4D-DB0D-480E-9D47-835CF1755536}"/>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F163C7F-EEC2-4B3A-B701-76C9A2328FEA}"/>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CCEC413-3702-4388-A55B-B5052F129554}"/>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E4381F0-318C-4A07-BAC8-D91824015B55}"/>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EB36597-E99F-406D-A080-5D1818D91870}"/>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82250</xdr:rowOff>
    </xdr:from>
    <xdr:to>
      <xdr:col>55</xdr:col>
      <xdr:colOff>50800</xdr:colOff>
      <xdr:row>63</xdr:row>
      <xdr:rowOff>12400</xdr:rowOff>
    </xdr:to>
    <xdr:sp macro="" textlink="">
      <xdr:nvSpPr>
        <xdr:cNvPr id="246" name="楕円 245">
          <a:extLst>
            <a:ext uri="{FF2B5EF4-FFF2-40B4-BE49-F238E27FC236}">
              <a16:creationId xmlns:a16="http://schemas.microsoft.com/office/drawing/2014/main" id="{9DFFE8F3-0A49-4BD0-90CC-182DFEFC9226}"/>
            </a:ext>
          </a:extLst>
        </xdr:cNvPr>
        <xdr:cNvSpPr/>
      </xdr:nvSpPr>
      <xdr:spPr>
        <a:xfrm>
          <a:off x="9401175" y="10134300"/>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105127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46742032-5380-490B-A6CD-3CBCE6FC149A}"/>
            </a:ext>
          </a:extLst>
        </xdr:cNvPr>
        <xdr:cNvSpPr txBox="1"/>
      </xdr:nvSpPr>
      <xdr:spPr>
        <a:xfrm>
          <a:off x="9467850" y="998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85165</xdr:rowOff>
    </xdr:from>
    <xdr:to>
      <xdr:col>50</xdr:col>
      <xdr:colOff>165100</xdr:colOff>
      <xdr:row>63</xdr:row>
      <xdr:rowOff>15315</xdr:rowOff>
    </xdr:to>
    <xdr:sp macro="" textlink="">
      <xdr:nvSpPr>
        <xdr:cNvPr id="248" name="楕円 247">
          <a:extLst>
            <a:ext uri="{FF2B5EF4-FFF2-40B4-BE49-F238E27FC236}">
              <a16:creationId xmlns:a16="http://schemas.microsoft.com/office/drawing/2014/main" id="{B98A7578-432C-4C44-8C27-9ECDDBD07302}"/>
            </a:ext>
          </a:extLst>
        </xdr:cNvPr>
        <xdr:cNvSpPr/>
      </xdr:nvSpPr>
      <xdr:spPr>
        <a:xfrm>
          <a:off x="8639175" y="1013721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133050</xdr:rowOff>
    </xdr:from>
    <xdr:to>
      <xdr:col>55</xdr:col>
      <xdr:colOff>0</xdr:colOff>
      <xdr:row>62</xdr:row>
      <xdr:rowOff>135965</xdr:rowOff>
    </xdr:to>
    <xdr:cxnSp macro="">
      <xdr:nvCxnSpPr>
        <xdr:cNvPr id="249" name="直線コネクタ 248">
          <a:extLst>
            <a:ext uri="{FF2B5EF4-FFF2-40B4-BE49-F238E27FC236}">
              <a16:creationId xmlns:a16="http://schemas.microsoft.com/office/drawing/2014/main" id="{4E2559B0-C278-427A-BF10-A16F9722C82A}"/>
            </a:ext>
          </a:extLst>
        </xdr:cNvPr>
        <xdr:cNvCxnSpPr/>
      </xdr:nvCxnSpPr>
      <xdr:spPr>
        <a:xfrm flipV="1">
          <a:off x="8686800" y="10181925"/>
          <a:ext cx="742950" cy="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87362</xdr:rowOff>
    </xdr:from>
    <xdr:to>
      <xdr:col>46</xdr:col>
      <xdr:colOff>38100</xdr:colOff>
      <xdr:row>63</xdr:row>
      <xdr:rowOff>17512</xdr:rowOff>
    </xdr:to>
    <xdr:sp macro="" textlink="">
      <xdr:nvSpPr>
        <xdr:cNvPr id="250" name="楕円 249">
          <a:extLst>
            <a:ext uri="{FF2B5EF4-FFF2-40B4-BE49-F238E27FC236}">
              <a16:creationId xmlns:a16="http://schemas.microsoft.com/office/drawing/2014/main" id="{912933EC-F122-464A-A338-569716FBE7B3}"/>
            </a:ext>
          </a:extLst>
        </xdr:cNvPr>
        <xdr:cNvSpPr/>
      </xdr:nvSpPr>
      <xdr:spPr>
        <a:xfrm>
          <a:off x="7839075" y="101330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135965</xdr:rowOff>
    </xdr:from>
    <xdr:to>
      <xdr:col>50</xdr:col>
      <xdr:colOff>114300</xdr:colOff>
      <xdr:row>62</xdr:row>
      <xdr:rowOff>138162</xdr:rowOff>
    </xdr:to>
    <xdr:cxnSp macro="">
      <xdr:nvCxnSpPr>
        <xdr:cNvPr id="251" name="直線コネクタ 250">
          <a:extLst>
            <a:ext uri="{FF2B5EF4-FFF2-40B4-BE49-F238E27FC236}">
              <a16:creationId xmlns:a16="http://schemas.microsoft.com/office/drawing/2014/main" id="{52C4C617-AAB2-40ED-875B-6C8D83E9D660}"/>
            </a:ext>
          </a:extLst>
        </xdr:cNvPr>
        <xdr:cNvCxnSpPr/>
      </xdr:nvCxnSpPr>
      <xdr:spPr>
        <a:xfrm flipV="1">
          <a:off x="7886700" y="10184840"/>
          <a:ext cx="8001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87967</xdr:rowOff>
    </xdr:from>
    <xdr:to>
      <xdr:col>41</xdr:col>
      <xdr:colOff>101600</xdr:colOff>
      <xdr:row>63</xdr:row>
      <xdr:rowOff>18117</xdr:rowOff>
    </xdr:to>
    <xdr:sp macro="" textlink="">
      <xdr:nvSpPr>
        <xdr:cNvPr id="252" name="楕円 251">
          <a:extLst>
            <a:ext uri="{FF2B5EF4-FFF2-40B4-BE49-F238E27FC236}">
              <a16:creationId xmlns:a16="http://schemas.microsoft.com/office/drawing/2014/main" id="{78525CC1-77BF-4BEE-A2AD-7E1CF49D8EE7}"/>
            </a:ext>
          </a:extLst>
        </xdr:cNvPr>
        <xdr:cNvSpPr/>
      </xdr:nvSpPr>
      <xdr:spPr>
        <a:xfrm>
          <a:off x="7029450" y="1013366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138162</xdr:rowOff>
    </xdr:from>
    <xdr:to>
      <xdr:col>45</xdr:col>
      <xdr:colOff>177800</xdr:colOff>
      <xdr:row>62</xdr:row>
      <xdr:rowOff>138767</xdr:rowOff>
    </xdr:to>
    <xdr:cxnSp macro="">
      <xdr:nvCxnSpPr>
        <xdr:cNvPr id="253" name="直線コネクタ 252">
          <a:extLst>
            <a:ext uri="{FF2B5EF4-FFF2-40B4-BE49-F238E27FC236}">
              <a16:creationId xmlns:a16="http://schemas.microsoft.com/office/drawing/2014/main" id="{74F63073-D64B-4725-BF5A-3D8959481052}"/>
            </a:ext>
          </a:extLst>
        </xdr:cNvPr>
        <xdr:cNvCxnSpPr/>
      </xdr:nvCxnSpPr>
      <xdr:spPr>
        <a:xfrm flipV="1">
          <a:off x="7077075" y="10190212"/>
          <a:ext cx="809625" cy="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90159</xdr:rowOff>
    </xdr:from>
    <xdr:to>
      <xdr:col>36</xdr:col>
      <xdr:colOff>165100</xdr:colOff>
      <xdr:row>63</xdr:row>
      <xdr:rowOff>20309</xdr:rowOff>
    </xdr:to>
    <xdr:sp macro="" textlink="">
      <xdr:nvSpPr>
        <xdr:cNvPr id="254" name="楕円 253">
          <a:extLst>
            <a:ext uri="{FF2B5EF4-FFF2-40B4-BE49-F238E27FC236}">
              <a16:creationId xmlns:a16="http://schemas.microsoft.com/office/drawing/2014/main" id="{E6CECD9A-85B5-4CB0-B441-E60698F4329F}"/>
            </a:ext>
          </a:extLst>
        </xdr:cNvPr>
        <xdr:cNvSpPr/>
      </xdr:nvSpPr>
      <xdr:spPr>
        <a:xfrm>
          <a:off x="6238875" y="1013585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138767</xdr:rowOff>
    </xdr:from>
    <xdr:to>
      <xdr:col>41</xdr:col>
      <xdr:colOff>50800</xdr:colOff>
      <xdr:row>62</xdr:row>
      <xdr:rowOff>140959</xdr:rowOff>
    </xdr:to>
    <xdr:cxnSp macro="">
      <xdr:nvCxnSpPr>
        <xdr:cNvPr id="255" name="直線コネクタ 254">
          <a:extLst>
            <a:ext uri="{FF2B5EF4-FFF2-40B4-BE49-F238E27FC236}">
              <a16:creationId xmlns:a16="http://schemas.microsoft.com/office/drawing/2014/main" id="{E027E798-CB8F-4AE0-8749-E10B358E412E}"/>
            </a:ext>
          </a:extLst>
        </xdr:cNvPr>
        <xdr:cNvCxnSpPr/>
      </xdr:nvCxnSpPr>
      <xdr:spPr>
        <a:xfrm flipV="1">
          <a:off x="6286500" y="10190817"/>
          <a:ext cx="790575" cy="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73272</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32798F26-69F8-486B-907B-50BC39F8D6B2}"/>
            </a:ext>
          </a:extLst>
        </xdr:cNvPr>
        <xdr:cNvSpPr txBox="1"/>
      </xdr:nvSpPr>
      <xdr:spPr>
        <a:xfrm>
          <a:off x="8399995" y="10284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87276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5A809B69-19E2-4E43-805F-6318E028BC90}"/>
            </a:ext>
          </a:extLst>
        </xdr:cNvPr>
        <xdr:cNvSpPr txBox="1"/>
      </xdr:nvSpPr>
      <xdr:spPr>
        <a:xfrm>
          <a:off x="7609420" y="10294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88502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60B3DD74-5754-4578-BAF4-FCE309AF910C}"/>
            </a:ext>
          </a:extLst>
        </xdr:cNvPr>
        <xdr:cNvSpPr txBox="1"/>
      </xdr:nvSpPr>
      <xdr:spPr>
        <a:xfrm>
          <a:off x="6818845" y="10296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83403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2718E332-9B4A-4B17-A4EE-3BB4AAD94ABE}"/>
            </a:ext>
          </a:extLst>
        </xdr:cNvPr>
        <xdr:cNvSpPr txBox="1"/>
      </xdr:nvSpPr>
      <xdr:spPr>
        <a:xfrm>
          <a:off x="6009220" y="10297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31842</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E4FED39A-75C5-4240-B462-AB97AF13B7AB}"/>
            </a:ext>
          </a:extLst>
        </xdr:cNvPr>
        <xdr:cNvSpPr txBox="1"/>
      </xdr:nvSpPr>
      <xdr:spPr>
        <a:xfrm>
          <a:off x="8399995" y="9915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34039</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6CB7D146-56E5-435D-9FC6-AFF7CA09FEEB}"/>
            </a:ext>
          </a:extLst>
        </xdr:cNvPr>
        <xdr:cNvSpPr txBox="1"/>
      </xdr:nvSpPr>
      <xdr:spPr>
        <a:xfrm>
          <a:off x="7609420" y="991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34644</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A95D1493-A55F-4A92-B701-F90FED99F70C}"/>
            </a:ext>
          </a:extLst>
        </xdr:cNvPr>
        <xdr:cNvSpPr txBox="1"/>
      </xdr:nvSpPr>
      <xdr:spPr>
        <a:xfrm>
          <a:off x="6818845" y="9918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36836</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D06D1204-1D6E-4C9A-A01B-8C47A7D5F04D}"/>
            </a:ext>
          </a:extLst>
        </xdr:cNvPr>
        <xdr:cNvSpPr txBox="1"/>
      </xdr:nvSpPr>
      <xdr:spPr>
        <a:xfrm>
          <a:off x="6009220" y="9923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C697617F-0F87-4DDE-BF7C-76787733A242}"/>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EF85478C-95EA-4BB9-844F-AE61FFE170DD}"/>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D7D8297-A120-41DB-A4CC-14EEE46491F4}"/>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2B16647F-986A-4C6B-B0B3-01967A73B829}"/>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D60209F9-E376-47FC-9E40-8396C58495F2}"/>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1C7E5F26-4743-4615-BF52-A9714ACD7D2F}"/>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3148D6B-6BD6-47B8-8CBE-CD41CB9F13C0}"/>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10EF93D5-E452-4051-A48A-5A6F88A583E8}"/>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0F905C2-E7AB-4536-9E46-CB9B0B7F283B}"/>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B46ADB0A-4FDD-4F14-A4B7-22EC8B8BCB6D}"/>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E10580EC-FD52-4680-ACB2-81103968F450}"/>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A4D5A6E5-2C5C-46D5-BCA8-8DBD11DB847C}"/>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585A2F94-9C2A-40EB-B86F-B342F4E2A4B7}"/>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70DD2C13-4477-438B-A806-494D283E2253}"/>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8E4A8E2-CAA9-4FC4-9E6D-E74A44266893}"/>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38509786-2A10-4F77-B3F7-B833FE4C34D1}"/>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A74AE498-C259-42CB-91E5-B059A2F931C9}"/>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7F39663A-8947-4ED9-9360-DA528EDDED0A}"/>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264FA7E8-A840-4A04-ADC1-CB4DBF3C23F3}"/>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7AB5C08E-9146-4CCA-B2B4-F20E02B6E345}"/>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28973DF8-B797-492C-A29A-3DD48B7FF3E7}"/>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F3A9E8E2-841C-422F-BB3E-1FEF920DD7B0}"/>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619A0685-C9AB-464F-9623-328209B1D664}"/>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656B788C-CA34-4ABA-88A7-29BB8550C2ED}"/>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3ED11538-B3EE-4C5B-8960-BB4AFF0E0998}"/>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73C574B4-ADF5-428F-8039-D00344FBA07D}"/>
            </a:ext>
          </a:extLst>
        </xdr:cNvPr>
        <xdr:cNvCxnSpPr/>
      </xdr:nvCxnSpPr>
      <xdr:spPr>
        <a:xfrm flipV="1">
          <a:off x="4180840" y="12687481"/>
          <a:ext cx="0" cy="1406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4C3CF3E3-9FDA-4912-82E6-52556F95C347}"/>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68B2674F-0161-4722-AEEF-54A1867A661B}"/>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2" name="【公営住宅】&#10;有形固定資産減価償却率最大値テキスト">
          <a:extLst>
            <a:ext uri="{FF2B5EF4-FFF2-40B4-BE49-F238E27FC236}">
              <a16:creationId xmlns:a16="http://schemas.microsoft.com/office/drawing/2014/main" id="{B403B8E7-5E7F-4773-9D95-21ACF17C7008}"/>
            </a:ext>
          </a:extLst>
        </xdr:cNvPr>
        <xdr:cNvSpPr txBox="1"/>
      </xdr:nvSpPr>
      <xdr:spPr>
        <a:xfrm>
          <a:off x="4219575" y="124754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3" name="直線コネクタ 292">
          <a:extLst>
            <a:ext uri="{FF2B5EF4-FFF2-40B4-BE49-F238E27FC236}">
              <a16:creationId xmlns:a16="http://schemas.microsoft.com/office/drawing/2014/main" id="{70E658EC-3FB9-4960-AF92-D6B203665A36}"/>
            </a:ext>
          </a:extLst>
        </xdr:cNvPr>
        <xdr:cNvCxnSpPr/>
      </xdr:nvCxnSpPr>
      <xdr:spPr>
        <a:xfrm>
          <a:off x="4105275" y="126874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54B27C34-5C6E-48BB-8B4A-08E192D33BBA}"/>
            </a:ext>
          </a:extLst>
        </xdr:cNvPr>
        <xdr:cNvSpPr txBox="1"/>
      </xdr:nvSpPr>
      <xdr:spPr>
        <a:xfrm>
          <a:off x="4219575" y="134983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5" name="フローチャート: 判断 294">
          <a:extLst>
            <a:ext uri="{FF2B5EF4-FFF2-40B4-BE49-F238E27FC236}">
              <a16:creationId xmlns:a16="http://schemas.microsoft.com/office/drawing/2014/main" id="{24083CF0-74D6-4D3C-B1C7-6F0A54762F2D}"/>
            </a:ext>
          </a:extLst>
        </xdr:cNvPr>
        <xdr:cNvSpPr/>
      </xdr:nvSpPr>
      <xdr:spPr>
        <a:xfrm>
          <a:off x="4124325" y="1352314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6" name="フローチャート: 判断 295">
          <a:extLst>
            <a:ext uri="{FF2B5EF4-FFF2-40B4-BE49-F238E27FC236}">
              <a16:creationId xmlns:a16="http://schemas.microsoft.com/office/drawing/2014/main" id="{DFAB8E2E-078D-4135-B9E9-1BAD0FCA3398}"/>
            </a:ext>
          </a:extLst>
        </xdr:cNvPr>
        <xdr:cNvSpPr/>
      </xdr:nvSpPr>
      <xdr:spPr>
        <a:xfrm>
          <a:off x="3381375" y="135165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7" name="フローチャート: 判断 296">
          <a:extLst>
            <a:ext uri="{FF2B5EF4-FFF2-40B4-BE49-F238E27FC236}">
              <a16:creationId xmlns:a16="http://schemas.microsoft.com/office/drawing/2014/main" id="{E3AC5D4A-7D26-4885-876D-14E31D254A51}"/>
            </a:ext>
          </a:extLst>
        </xdr:cNvPr>
        <xdr:cNvSpPr/>
      </xdr:nvSpPr>
      <xdr:spPr>
        <a:xfrm>
          <a:off x="2571750"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8" name="フローチャート: 判断 297">
          <a:extLst>
            <a:ext uri="{FF2B5EF4-FFF2-40B4-BE49-F238E27FC236}">
              <a16:creationId xmlns:a16="http://schemas.microsoft.com/office/drawing/2014/main" id="{45AD312B-E0FB-4B3C-9837-F07DA5C2724E}"/>
            </a:ext>
          </a:extLst>
        </xdr:cNvPr>
        <xdr:cNvSpPr/>
      </xdr:nvSpPr>
      <xdr:spPr>
        <a:xfrm>
          <a:off x="1781175" y="134313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9" name="フローチャート: 判断 298">
          <a:extLst>
            <a:ext uri="{FF2B5EF4-FFF2-40B4-BE49-F238E27FC236}">
              <a16:creationId xmlns:a16="http://schemas.microsoft.com/office/drawing/2014/main" id="{8FDA5CEB-3847-4970-AC7B-AEEFE6312725}"/>
            </a:ext>
          </a:extLst>
        </xdr:cNvPr>
        <xdr:cNvSpPr/>
      </xdr:nvSpPr>
      <xdr:spPr>
        <a:xfrm>
          <a:off x="981075" y="134904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A416FA1-584E-4CB4-B6EF-D6A5E1D98B08}"/>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7EBEC9D-92C9-4572-A3DA-8AD59177F58B}"/>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2635192-CBBB-4521-9DC5-F0C60FC56867}"/>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0B7B73B-BB73-4A98-9722-21D7BE6A754F}"/>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553EB4E-3DA2-4D9D-BFA2-57EF5F51AB29}"/>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55880</xdr:rowOff>
    </xdr:from>
    <xdr:to>
      <xdr:col>24</xdr:col>
      <xdr:colOff>114300</xdr:colOff>
      <xdr:row>81</xdr:row>
      <xdr:rowOff>157480</xdr:rowOff>
    </xdr:to>
    <xdr:sp macro="" textlink="">
      <xdr:nvSpPr>
        <xdr:cNvPr id="305" name="楕円 304">
          <a:extLst>
            <a:ext uri="{FF2B5EF4-FFF2-40B4-BE49-F238E27FC236}">
              <a16:creationId xmlns:a16="http://schemas.microsoft.com/office/drawing/2014/main" id="{AAC5F40E-0484-46BB-83D4-38FA2ED8DF96}"/>
            </a:ext>
          </a:extLst>
        </xdr:cNvPr>
        <xdr:cNvSpPr/>
      </xdr:nvSpPr>
      <xdr:spPr>
        <a:xfrm>
          <a:off x="4124325" y="131813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78757</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85B0B74E-DD75-405B-A794-784AC2316683}"/>
            </a:ext>
          </a:extLst>
        </xdr:cNvPr>
        <xdr:cNvSpPr txBox="1"/>
      </xdr:nvSpPr>
      <xdr:spPr>
        <a:xfrm>
          <a:off x="4219575" y="1304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15058</xdr:rowOff>
    </xdr:from>
    <xdr:to>
      <xdr:col>20</xdr:col>
      <xdr:colOff>38100</xdr:colOff>
      <xdr:row>81</xdr:row>
      <xdr:rowOff>116658</xdr:rowOff>
    </xdr:to>
    <xdr:sp macro="" textlink="">
      <xdr:nvSpPr>
        <xdr:cNvPr id="307" name="楕円 306">
          <a:extLst>
            <a:ext uri="{FF2B5EF4-FFF2-40B4-BE49-F238E27FC236}">
              <a16:creationId xmlns:a16="http://schemas.microsoft.com/office/drawing/2014/main" id="{80BD9B03-035F-43CA-9300-F0F24435FB53}"/>
            </a:ext>
          </a:extLst>
        </xdr:cNvPr>
        <xdr:cNvSpPr/>
      </xdr:nvSpPr>
      <xdr:spPr>
        <a:xfrm>
          <a:off x="3381375" y="1313733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65858</xdr:rowOff>
    </xdr:from>
    <xdr:to>
      <xdr:col>24</xdr:col>
      <xdr:colOff>63500</xdr:colOff>
      <xdr:row>81</xdr:row>
      <xdr:rowOff>106680</xdr:rowOff>
    </xdr:to>
    <xdr:cxnSp macro="">
      <xdr:nvCxnSpPr>
        <xdr:cNvPr id="308" name="直線コネクタ 307">
          <a:extLst>
            <a:ext uri="{FF2B5EF4-FFF2-40B4-BE49-F238E27FC236}">
              <a16:creationId xmlns:a16="http://schemas.microsoft.com/office/drawing/2014/main" id="{FC52A65B-4EAF-4DE3-A846-599D9F52AE85}"/>
            </a:ext>
          </a:extLst>
        </xdr:cNvPr>
        <xdr:cNvCxnSpPr/>
      </xdr:nvCxnSpPr>
      <xdr:spPr>
        <a:xfrm>
          <a:off x="3429000" y="13194483"/>
          <a:ext cx="752475"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145687</xdr:rowOff>
    </xdr:from>
    <xdr:to>
      <xdr:col>15</xdr:col>
      <xdr:colOff>101600</xdr:colOff>
      <xdr:row>81</xdr:row>
      <xdr:rowOff>75837</xdr:rowOff>
    </xdr:to>
    <xdr:sp macro="" textlink="">
      <xdr:nvSpPr>
        <xdr:cNvPr id="309" name="楕円 308">
          <a:extLst>
            <a:ext uri="{FF2B5EF4-FFF2-40B4-BE49-F238E27FC236}">
              <a16:creationId xmlns:a16="http://schemas.microsoft.com/office/drawing/2014/main" id="{A6757FFF-C29E-441D-94F3-2679BF958B80}"/>
            </a:ext>
          </a:extLst>
        </xdr:cNvPr>
        <xdr:cNvSpPr/>
      </xdr:nvSpPr>
      <xdr:spPr>
        <a:xfrm>
          <a:off x="2571750" y="131060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25037</xdr:rowOff>
    </xdr:from>
    <xdr:to>
      <xdr:col>19</xdr:col>
      <xdr:colOff>177800</xdr:colOff>
      <xdr:row>81</xdr:row>
      <xdr:rowOff>65858</xdr:rowOff>
    </xdr:to>
    <xdr:cxnSp macro="">
      <xdr:nvCxnSpPr>
        <xdr:cNvPr id="310" name="直線コネクタ 309">
          <a:extLst>
            <a:ext uri="{FF2B5EF4-FFF2-40B4-BE49-F238E27FC236}">
              <a16:creationId xmlns:a16="http://schemas.microsoft.com/office/drawing/2014/main" id="{6A6C6F8D-3BAA-4DD4-868B-A470627FA027}"/>
            </a:ext>
          </a:extLst>
        </xdr:cNvPr>
        <xdr:cNvCxnSpPr/>
      </xdr:nvCxnSpPr>
      <xdr:spPr>
        <a:xfrm>
          <a:off x="2619375" y="13153662"/>
          <a:ext cx="809625"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104866</xdr:rowOff>
    </xdr:from>
    <xdr:to>
      <xdr:col>10</xdr:col>
      <xdr:colOff>165100</xdr:colOff>
      <xdr:row>81</xdr:row>
      <xdr:rowOff>35016</xdr:rowOff>
    </xdr:to>
    <xdr:sp macro="" textlink="">
      <xdr:nvSpPr>
        <xdr:cNvPr id="311" name="楕円 310">
          <a:extLst>
            <a:ext uri="{FF2B5EF4-FFF2-40B4-BE49-F238E27FC236}">
              <a16:creationId xmlns:a16="http://schemas.microsoft.com/office/drawing/2014/main" id="{1D313786-9795-4E52-BD47-C112A0B56368}"/>
            </a:ext>
          </a:extLst>
        </xdr:cNvPr>
        <xdr:cNvSpPr/>
      </xdr:nvSpPr>
      <xdr:spPr>
        <a:xfrm>
          <a:off x="1781175" y="1306521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155666</xdr:rowOff>
    </xdr:from>
    <xdr:to>
      <xdr:col>15</xdr:col>
      <xdr:colOff>50800</xdr:colOff>
      <xdr:row>81</xdr:row>
      <xdr:rowOff>25037</xdr:rowOff>
    </xdr:to>
    <xdr:cxnSp macro="">
      <xdr:nvCxnSpPr>
        <xdr:cNvPr id="312" name="直線コネクタ 311">
          <a:extLst>
            <a:ext uri="{FF2B5EF4-FFF2-40B4-BE49-F238E27FC236}">
              <a16:creationId xmlns:a16="http://schemas.microsoft.com/office/drawing/2014/main" id="{079E4BED-FB95-4701-A7C4-61D05F8E9587}"/>
            </a:ext>
          </a:extLst>
        </xdr:cNvPr>
        <xdr:cNvCxnSpPr/>
      </xdr:nvCxnSpPr>
      <xdr:spPr>
        <a:xfrm>
          <a:off x="1828800" y="13122366"/>
          <a:ext cx="790575" cy="3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62412</xdr:rowOff>
    </xdr:from>
    <xdr:to>
      <xdr:col>6</xdr:col>
      <xdr:colOff>38100</xdr:colOff>
      <xdr:row>80</xdr:row>
      <xdr:rowOff>164012</xdr:rowOff>
    </xdr:to>
    <xdr:sp macro="" textlink="">
      <xdr:nvSpPr>
        <xdr:cNvPr id="313" name="楕円 312">
          <a:extLst>
            <a:ext uri="{FF2B5EF4-FFF2-40B4-BE49-F238E27FC236}">
              <a16:creationId xmlns:a16="http://schemas.microsoft.com/office/drawing/2014/main" id="{E8D314E4-D7F1-4E7D-94A0-6F1912406EB4}"/>
            </a:ext>
          </a:extLst>
        </xdr:cNvPr>
        <xdr:cNvSpPr/>
      </xdr:nvSpPr>
      <xdr:spPr>
        <a:xfrm>
          <a:off x="981075" y="130291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113212</xdr:rowOff>
    </xdr:from>
    <xdr:to>
      <xdr:col>10</xdr:col>
      <xdr:colOff>114300</xdr:colOff>
      <xdr:row>80</xdr:row>
      <xdr:rowOff>155666</xdr:rowOff>
    </xdr:to>
    <xdr:cxnSp macro="">
      <xdr:nvCxnSpPr>
        <xdr:cNvPr id="314" name="直線コネクタ 313">
          <a:extLst>
            <a:ext uri="{FF2B5EF4-FFF2-40B4-BE49-F238E27FC236}">
              <a16:creationId xmlns:a16="http://schemas.microsoft.com/office/drawing/2014/main" id="{A8D4326E-4B0D-4712-877D-514BC547E40E}"/>
            </a:ext>
          </a:extLst>
        </xdr:cNvPr>
        <xdr:cNvCxnSpPr/>
      </xdr:nvCxnSpPr>
      <xdr:spPr>
        <a:xfrm>
          <a:off x="1028700" y="13076737"/>
          <a:ext cx="800100" cy="4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156771</xdr:rowOff>
    </xdr:from>
    <xdr:ext cx="405111" cy="259045"/>
    <xdr:sp macro="" textlink="">
      <xdr:nvSpPr>
        <xdr:cNvPr id="315" name="n_1aveValue【公営住宅】&#10;有形固定資産減価償却率">
          <a:extLst>
            <a:ext uri="{FF2B5EF4-FFF2-40B4-BE49-F238E27FC236}">
              <a16:creationId xmlns:a16="http://schemas.microsoft.com/office/drawing/2014/main" id="{D5D81996-6A35-4061-937E-430C759E20C0}"/>
            </a:ext>
          </a:extLst>
        </xdr:cNvPr>
        <xdr:cNvSpPr txBox="1"/>
      </xdr:nvSpPr>
      <xdr:spPr>
        <a:xfrm>
          <a:off x="3239144" y="13609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316" name="n_2aveValue【公営住宅】&#10;有形固定資産減価償却率">
          <a:extLst>
            <a:ext uri="{FF2B5EF4-FFF2-40B4-BE49-F238E27FC236}">
              <a16:creationId xmlns:a16="http://schemas.microsoft.com/office/drawing/2014/main" id="{4992A67C-4233-48ED-8AE9-16977F0E160C}"/>
            </a:ext>
          </a:extLst>
        </xdr:cNvPr>
        <xdr:cNvSpPr txBox="1"/>
      </xdr:nvSpPr>
      <xdr:spPr>
        <a:xfrm>
          <a:off x="2439044" y="13532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62065</xdr:rowOff>
    </xdr:from>
    <xdr:ext cx="405111" cy="259045"/>
    <xdr:sp macro="" textlink="">
      <xdr:nvSpPr>
        <xdr:cNvPr id="317" name="n_3aveValue【公営住宅】&#10;有形固定資産減価償却率">
          <a:extLst>
            <a:ext uri="{FF2B5EF4-FFF2-40B4-BE49-F238E27FC236}">
              <a16:creationId xmlns:a16="http://schemas.microsoft.com/office/drawing/2014/main" id="{85BDDC3D-E43F-40B5-A4C7-AD20F4F89732}"/>
            </a:ext>
          </a:extLst>
        </xdr:cNvPr>
        <xdr:cNvSpPr txBox="1"/>
      </xdr:nvSpPr>
      <xdr:spPr>
        <a:xfrm>
          <a:off x="1648469" y="13514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8" name="n_4aveValue【公営住宅】&#10;有形固定資産減価償却率">
          <a:extLst>
            <a:ext uri="{FF2B5EF4-FFF2-40B4-BE49-F238E27FC236}">
              <a16:creationId xmlns:a16="http://schemas.microsoft.com/office/drawing/2014/main" id="{548CC8B9-E3EE-4B90-9F44-F3F29D35228C}"/>
            </a:ext>
          </a:extLst>
        </xdr:cNvPr>
        <xdr:cNvSpPr txBox="1"/>
      </xdr:nvSpPr>
      <xdr:spPr>
        <a:xfrm>
          <a:off x="848369" y="13583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133185</xdr:rowOff>
    </xdr:from>
    <xdr:ext cx="405111" cy="259045"/>
    <xdr:sp macro="" textlink="">
      <xdr:nvSpPr>
        <xdr:cNvPr id="319" name="n_1mainValue【公営住宅】&#10;有形固定資産減価償却率">
          <a:extLst>
            <a:ext uri="{FF2B5EF4-FFF2-40B4-BE49-F238E27FC236}">
              <a16:creationId xmlns:a16="http://schemas.microsoft.com/office/drawing/2014/main" id="{79AA7F1D-DA28-4E45-BBC5-419ABAF6734A}"/>
            </a:ext>
          </a:extLst>
        </xdr:cNvPr>
        <xdr:cNvSpPr txBox="1"/>
      </xdr:nvSpPr>
      <xdr:spPr>
        <a:xfrm>
          <a:off x="3239144" y="12934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92364</xdr:rowOff>
    </xdr:from>
    <xdr:ext cx="405111" cy="259045"/>
    <xdr:sp macro="" textlink="">
      <xdr:nvSpPr>
        <xdr:cNvPr id="320" name="n_2mainValue【公営住宅】&#10;有形固定資産減価償却率">
          <a:extLst>
            <a:ext uri="{FF2B5EF4-FFF2-40B4-BE49-F238E27FC236}">
              <a16:creationId xmlns:a16="http://schemas.microsoft.com/office/drawing/2014/main" id="{56E61E07-75C1-4C11-B627-8CA325F46244}"/>
            </a:ext>
          </a:extLst>
        </xdr:cNvPr>
        <xdr:cNvSpPr txBox="1"/>
      </xdr:nvSpPr>
      <xdr:spPr>
        <a:xfrm>
          <a:off x="2439044" y="12893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51543</xdr:rowOff>
    </xdr:from>
    <xdr:ext cx="405111" cy="259045"/>
    <xdr:sp macro="" textlink="">
      <xdr:nvSpPr>
        <xdr:cNvPr id="321" name="n_3mainValue【公営住宅】&#10;有形固定資産減価償却率">
          <a:extLst>
            <a:ext uri="{FF2B5EF4-FFF2-40B4-BE49-F238E27FC236}">
              <a16:creationId xmlns:a16="http://schemas.microsoft.com/office/drawing/2014/main" id="{1ABE01C5-167A-4011-B059-95D46BF865DE}"/>
            </a:ext>
          </a:extLst>
        </xdr:cNvPr>
        <xdr:cNvSpPr txBox="1"/>
      </xdr:nvSpPr>
      <xdr:spPr>
        <a:xfrm>
          <a:off x="1648469" y="12849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9089</xdr:rowOff>
    </xdr:from>
    <xdr:ext cx="405111" cy="259045"/>
    <xdr:sp macro="" textlink="">
      <xdr:nvSpPr>
        <xdr:cNvPr id="322" name="n_4mainValue【公営住宅】&#10;有形固定資産減価償却率">
          <a:extLst>
            <a:ext uri="{FF2B5EF4-FFF2-40B4-BE49-F238E27FC236}">
              <a16:creationId xmlns:a16="http://schemas.microsoft.com/office/drawing/2014/main" id="{BBE2D74C-312F-4077-9330-9AE9AB743366}"/>
            </a:ext>
          </a:extLst>
        </xdr:cNvPr>
        <xdr:cNvSpPr txBox="1"/>
      </xdr:nvSpPr>
      <xdr:spPr>
        <a:xfrm>
          <a:off x="848369" y="12813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223F39EE-9F0E-4B95-B842-8E127F977A4C}"/>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461CDFCA-AAE3-43B2-B640-640520D34094}"/>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D223792D-D2A6-4D60-8ECF-89FC1FDA28D1}"/>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E3EEBFE7-9B55-4CAB-9B13-63F0B533B8F4}"/>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1E2493FB-7A9A-4313-BA3E-210A6459F24E}"/>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317D6F03-7C9D-4556-AF2E-34DA9751FD57}"/>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127DC86B-5498-464C-BB96-34B6A206B01C}"/>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FC07C104-9BEE-4121-B21D-9D0A96A7CC9E}"/>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5327FAF4-906E-4129-9507-1EF7B3BBC572}"/>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1703FE7F-E287-41FA-8716-24AD7F094D48}"/>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7D8D1C9D-BDA1-4AF5-A0E0-EF887A15E199}"/>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7CF727CF-9C85-419C-8738-9E759A6BF3BF}"/>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03428909-697C-47B2-8A53-F9602D051633}"/>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56125186-05F7-4779-986C-25A0435FCAE0}"/>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7321682C-0A1B-4E19-A822-326276C1C8F4}"/>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E7A8A11A-C12A-413E-B542-8A14A637047C}"/>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000B93D3-E14A-4AFE-B651-A58EB09D1BC1}"/>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68333D90-878E-49E7-AE7C-7B400E7A6567}"/>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A659A2F5-FA45-4CBE-8D8C-7ED3663FF571}"/>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75B5FFC1-B020-4B83-8201-BFAB24030387}"/>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26850B71-11F5-444D-B667-0CFF7A8ABCCA}"/>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4" name="直線コネクタ 343">
          <a:extLst>
            <a:ext uri="{FF2B5EF4-FFF2-40B4-BE49-F238E27FC236}">
              <a16:creationId xmlns:a16="http://schemas.microsoft.com/office/drawing/2014/main" id="{ABC7D05A-E052-47F3-9C43-43A1AE0209E9}"/>
            </a:ext>
          </a:extLst>
        </xdr:cNvPr>
        <xdr:cNvCxnSpPr/>
      </xdr:nvCxnSpPr>
      <xdr:spPr>
        <a:xfrm flipV="1">
          <a:off x="9429115" y="12676860"/>
          <a:ext cx="0" cy="12933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5" name="【公営住宅】&#10;一人当たり面積最小値テキスト">
          <a:extLst>
            <a:ext uri="{FF2B5EF4-FFF2-40B4-BE49-F238E27FC236}">
              <a16:creationId xmlns:a16="http://schemas.microsoft.com/office/drawing/2014/main" id="{9DCDFA80-5A97-42FF-A4BB-D1E392ED8E67}"/>
            </a:ext>
          </a:extLst>
        </xdr:cNvPr>
        <xdr:cNvSpPr txBox="1"/>
      </xdr:nvSpPr>
      <xdr:spPr>
        <a:xfrm>
          <a:off x="9467850" y="13974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6" name="直線コネクタ 345">
          <a:extLst>
            <a:ext uri="{FF2B5EF4-FFF2-40B4-BE49-F238E27FC236}">
              <a16:creationId xmlns:a16="http://schemas.microsoft.com/office/drawing/2014/main" id="{26359F4A-DDD4-4285-85B8-F283DD2D20D9}"/>
            </a:ext>
          </a:extLst>
        </xdr:cNvPr>
        <xdr:cNvCxnSpPr/>
      </xdr:nvCxnSpPr>
      <xdr:spPr>
        <a:xfrm>
          <a:off x="9363075" y="1397020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7" name="【公営住宅】&#10;一人当たり面積最大値テキスト">
          <a:extLst>
            <a:ext uri="{FF2B5EF4-FFF2-40B4-BE49-F238E27FC236}">
              <a16:creationId xmlns:a16="http://schemas.microsoft.com/office/drawing/2014/main" id="{A798C364-73E7-4CDA-A69D-C4DFD7FC536C}"/>
            </a:ext>
          </a:extLst>
        </xdr:cNvPr>
        <xdr:cNvSpPr txBox="1"/>
      </xdr:nvSpPr>
      <xdr:spPr>
        <a:xfrm>
          <a:off x="9467850" y="12471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8" name="直線コネクタ 347">
          <a:extLst>
            <a:ext uri="{FF2B5EF4-FFF2-40B4-BE49-F238E27FC236}">
              <a16:creationId xmlns:a16="http://schemas.microsoft.com/office/drawing/2014/main" id="{B77B66AE-CC6C-49D4-97BA-17C5BDAE81B9}"/>
            </a:ext>
          </a:extLst>
        </xdr:cNvPr>
        <xdr:cNvCxnSpPr/>
      </xdr:nvCxnSpPr>
      <xdr:spPr>
        <a:xfrm>
          <a:off x="9363075" y="1267686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8247</xdr:rowOff>
    </xdr:from>
    <xdr:ext cx="469744" cy="259045"/>
    <xdr:sp macro="" textlink="">
      <xdr:nvSpPr>
        <xdr:cNvPr id="349" name="【公営住宅】&#10;一人当たり面積平均値テキスト">
          <a:extLst>
            <a:ext uri="{FF2B5EF4-FFF2-40B4-BE49-F238E27FC236}">
              <a16:creationId xmlns:a16="http://schemas.microsoft.com/office/drawing/2014/main" id="{E8045484-3441-431F-9E50-74095ACBB31E}"/>
            </a:ext>
          </a:extLst>
        </xdr:cNvPr>
        <xdr:cNvSpPr txBox="1"/>
      </xdr:nvSpPr>
      <xdr:spPr>
        <a:xfrm>
          <a:off x="9467850" y="137845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50" name="フローチャート: 判断 349">
          <a:extLst>
            <a:ext uri="{FF2B5EF4-FFF2-40B4-BE49-F238E27FC236}">
              <a16:creationId xmlns:a16="http://schemas.microsoft.com/office/drawing/2014/main" id="{64DE35E8-51A1-43A7-9530-4EC2E26CCCB1}"/>
            </a:ext>
          </a:extLst>
        </xdr:cNvPr>
        <xdr:cNvSpPr/>
      </xdr:nvSpPr>
      <xdr:spPr>
        <a:xfrm>
          <a:off x="9401175" y="1379979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51" name="フローチャート: 判断 350">
          <a:extLst>
            <a:ext uri="{FF2B5EF4-FFF2-40B4-BE49-F238E27FC236}">
              <a16:creationId xmlns:a16="http://schemas.microsoft.com/office/drawing/2014/main" id="{1708E804-E6E3-4A29-A5CF-F89D456475B1}"/>
            </a:ext>
          </a:extLst>
        </xdr:cNvPr>
        <xdr:cNvSpPr/>
      </xdr:nvSpPr>
      <xdr:spPr>
        <a:xfrm>
          <a:off x="8639175" y="138004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2" name="フローチャート: 判断 351">
          <a:extLst>
            <a:ext uri="{FF2B5EF4-FFF2-40B4-BE49-F238E27FC236}">
              <a16:creationId xmlns:a16="http://schemas.microsoft.com/office/drawing/2014/main" id="{D9C602A8-A02A-42E8-B4F7-F25CDD8AAC63}"/>
            </a:ext>
          </a:extLst>
        </xdr:cNvPr>
        <xdr:cNvSpPr/>
      </xdr:nvSpPr>
      <xdr:spPr>
        <a:xfrm>
          <a:off x="7839075" y="138034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3" name="フローチャート: 判断 352">
          <a:extLst>
            <a:ext uri="{FF2B5EF4-FFF2-40B4-BE49-F238E27FC236}">
              <a16:creationId xmlns:a16="http://schemas.microsoft.com/office/drawing/2014/main" id="{C12C5E14-1471-4270-BA47-1EC6B6FDAB81}"/>
            </a:ext>
          </a:extLst>
        </xdr:cNvPr>
        <xdr:cNvSpPr/>
      </xdr:nvSpPr>
      <xdr:spPr>
        <a:xfrm>
          <a:off x="7029450" y="1380431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4" name="フローチャート: 判断 353">
          <a:extLst>
            <a:ext uri="{FF2B5EF4-FFF2-40B4-BE49-F238E27FC236}">
              <a16:creationId xmlns:a16="http://schemas.microsoft.com/office/drawing/2014/main" id="{758D4F5E-90C5-42EE-ABD3-1884CC02808C}"/>
            </a:ext>
          </a:extLst>
        </xdr:cNvPr>
        <xdr:cNvSpPr/>
      </xdr:nvSpPr>
      <xdr:spPr>
        <a:xfrm>
          <a:off x="6238875" y="1380413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D1E50FB-60BA-4876-8F7B-14376A6D7F22}"/>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CF1EBA9-6905-49ED-B4BE-27F69FCE73C4}"/>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573FF9D-15CE-4D70-B783-63C255B032A9}"/>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387F56D-C151-42E5-A835-B32F6B50030A}"/>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BA814E1-8DEB-4685-9DC5-4E760A38CDB1}"/>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161722</xdr:rowOff>
    </xdr:from>
    <xdr:to>
      <xdr:col>55</xdr:col>
      <xdr:colOff>50800</xdr:colOff>
      <xdr:row>84</xdr:row>
      <xdr:rowOff>91872</xdr:rowOff>
    </xdr:to>
    <xdr:sp macro="" textlink="">
      <xdr:nvSpPr>
        <xdr:cNvPr id="360" name="楕円 359">
          <a:extLst>
            <a:ext uri="{FF2B5EF4-FFF2-40B4-BE49-F238E27FC236}">
              <a16:creationId xmlns:a16="http://schemas.microsoft.com/office/drawing/2014/main" id="{255BC3E6-BE6E-43BC-AA93-75E95602F042}"/>
            </a:ext>
          </a:extLst>
        </xdr:cNvPr>
        <xdr:cNvSpPr/>
      </xdr:nvSpPr>
      <xdr:spPr>
        <a:xfrm>
          <a:off x="9401175" y="13614197"/>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13149</xdr:rowOff>
    </xdr:from>
    <xdr:ext cx="469744" cy="259045"/>
    <xdr:sp macro="" textlink="">
      <xdr:nvSpPr>
        <xdr:cNvPr id="361" name="【公営住宅】&#10;一人当たり面積該当値テキスト">
          <a:extLst>
            <a:ext uri="{FF2B5EF4-FFF2-40B4-BE49-F238E27FC236}">
              <a16:creationId xmlns:a16="http://schemas.microsoft.com/office/drawing/2014/main" id="{A7461AF0-EC16-490A-A86F-8AE65E0300EC}"/>
            </a:ext>
          </a:extLst>
        </xdr:cNvPr>
        <xdr:cNvSpPr txBox="1"/>
      </xdr:nvSpPr>
      <xdr:spPr>
        <a:xfrm>
          <a:off x="9467850" y="13459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164236</xdr:rowOff>
    </xdr:from>
    <xdr:to>
      <xdr:col>50</xdr:col>
      <xdr:colOff>165100</xdr:colOff>
      <xdr:row>84</xdr:row>
      <xdr:rowOff>94386</xdr:rowOff>
    </xdr:to>
    <xdr:sp macro="" textlink="">
      <xdr:nvSpPr>
        <xdr:cNvPr id="362" name="楕円 361">
          <a:extLst>
            <a:ext uri="{FF2B5EF4-FFF2-40B4-BE49-F238E27FC236}">
              <a16:creationId xmlns:a16="http://schemas.microsoft.com/office/drawing/2014/main" id="{3BF6EEA2-3514-4036-ADCA-07D594F72D60}"/>
            </a:ext>
          </a:extLst>
        </xdr:cNvPr>
        <xdr:cNvSpPr/>
      </xdr:nvSpPr>
      <xdr:spPr>
        <a:xfrm>
          <a:off x="8639175" y="136103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41072</xdr:rowOff>
    </xdr:from>
    <xdr:to>
      <xdr:col>55</xdr:col>
      <xdr:colOff>0</xdr:colOff>
      <xdr:row>84</xdr:row>
      <xdr:rowOff>43586</xdr:rowOff>
    </xdr:to>
    <xdr:cxnSp macro="">
      <xdr:nvCxnSpPr>
        <xdr:cNvPr id="363" name="直線コネクタ 362">
          <a:extLst>
            <a:ext uri="{FF2B5EF4-FFF2-40B4-BE49-F238E27FC236}">
              <a16:creationId xmlns:a16="http://schemas.microsoft.com/office/drawing/2014/main" id="{2606F084-4B3D-4BCC-A567-9F5ED1650432}"/>
            </a:ext>
          </a:extLst>
        </xdr:cNvPr>
        <xdr:cNvCxnSpPr/>
      </xdr:nvCxnSpPr>
      <xdr:spPr>
        <a:xfrm flipV="1">
          <a:off x="8686800" y="13652297"/>
          <a:ext cx="742950" cy="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165151</xdr:rowOff>
    </xdr:from>
    <xdr:to>
      <xdr:col>46</xdr:col>
      <xdr:colOff>38100</xdr:colOff>
      <xdr:row>84</xdr:row>
      <xdr:rowOff>95301</xdr:rowOff>
    </xdr:to>
    <xdr:sp macro="" textlink="">
      <xdr:nvSpPr>
        <xdr:cNvPr id="364" name="楕円 363">
          <a:extLst>
            <a:ext uri="{FF2B5EF4-FFF2-40B4-BE49-F238E27FC236}">
              <a16:creationId xmlns:a16="http://schemas.microsoft.com/office/drawing/2014/main" id="{F175B1F5-B125-4A13-B48C-B85466F891D5}"/>
            </a:ext>
          </a:extLst>
        </xdr:cNvPr>
        <xdr:cNvSpPr/>
      </xdr:nvSpPr>
      <xdr:spPr>
        <a:xfrm>
          <a:off x="7839075" y="1361127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43586</xdr:rowOff>
    </xdr:from>
    <xdr:to>
      <xdr:col>50</xdr:col>
      <xdr:colOff>114300</xdr:colOff>
      <xdr:row>84</xdr:row>
      <xdr:rowOff>44501</xdr:rowOff>
    </xdr:to>
    <xdr:cxnSp macro="">
      <xdr:nvCxnSpPr>
        <xdr:cNvPr id="365" name="直線コネクタ 364">
          <a:extLst>
            <a:ext uri="{FF2B5EF4-FFF2-40B4-BE49-F238E27FC236}">
              <a16:creationId xmlns:a16="http://schemas.microsoft.com/office/drawing/2014/main" id="{78A79DF9-0DFC-4939-8DBF-2AAFA2AAF9FE}"/>
            </a:ext>
          </a:extLst>
        </xdr:cNvPr>
        <xdr:cNvCxnSpPr/>
      </xdr:nvCxnSpPr>
      <xdr:spPr>
        <a:xfrm flipV="1">
          <a:off x="7886700" y="13657986"/>
          <a:ext cx="8001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165836</xdr:rowOff>
    </xdr:from>
    <xdr:to>
      <xdr:col>41</xdr:col>
      <xdr:colOff>101600</xdr:colOff>
      <xdr:row>84</xdr:row>
      <xdr:rowOff>95986</xdr:rowOff>
    </xdr:to>
    <xdr:sp macro="" textlink="">
      <xdr:nvSpPr>
        <xdr:cNvPr id="366" name="楕円 365">
          <a:extLst>
            <a:ext uri="{FF2B5EF4-FFF2-40B4-BE49-F238E27FC236}">
              <a16:creationId xmlns:a16="http://schemas.microsoft.com/office/drawing/2014/main" id="{FB9E8334-86D5-4459-965F-982AAEA9B551}"/>
            </a:ext>
          </a:extLst>
        </xdr:cNvPr>
        <xdr:cNvSpPr/>
      </xdr:nvSpPr>
      <xdr:spPr>
        <a:xfrm>
          <a:off x="7029450" y="136119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44501</xdr:rowOff>
    </xdr:from>
    <xdr:to>
      <xdr:col>45</xdr:col>
      <xdr:colOff>177800</xdr:colOff>
      <xdr:row>84</xdr:row>
      <xdr:rowOff>45186</xdr:rowOff>
    </xdr:to>
    <xdr:cxnSp macro="">
      <xdr:nvCxnSpPr>
        <xdr:cNvPr id="367" name="直線コネクタ 366">
          <a:extLst>
            <a:ext uri="{FF2B5EF4-FFF2-40B4-BE49-F238E27FC236}">
              <a16:creationId xmlns:a16="http://schemas.microsoft.com/office/drawing/2014/main" id="{A317CC40-4811-4C22-8E46-635EBA9FCC52}"/>
            </a:ext>
          </a:extLst>
        </xdr:cNvPr>
        <xdr:cNvCxnSpPr/>
      </xdr:nvCxnSpPr>
      <xdr:spPr>
        <a:xfrm flipV="1">
          <a:off x="7077075" y="13658901"/>
          <a:ext cx="809625"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166066</xdr:rowOff>
    </xdr:from>
    <xdr:to>
      <xdr:col>36</xdr:col>
      <xdr:colOff>165100</xdr:colOff>
      <xdr:row>84</xdr:row>
      <xdr:rowOff>96216</xdr:rowOff>
    </xdr:to>
    <xdr:sp macro="" textlink="">
      <xdr:nvSpPr>
        <xdr:cNvPr id="368" name="楕円 367">
          <a:extLst>
            <a:ext uri="{FF2B5EF4-FFF2-40B4-BE49-F238E27FC236}">
              <a16:creationId xmlns:a16="http://schemas.microsoft.com/office/drawing/2014/main" id="{1051F403-D532-4119-866D-BC1F884A8BD8}"/>
            </a:ext>
          </a:extLst>
        </xdr:cNvPr>
        <xdr:cNvSpPr/>
      </xdr:nvSpPr>
      <xdr:spPr>
        <a:xfrm>
          <a:off x="6238875" y="1361219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45186</xdr:rowOff>
    </xdr:from>
    <xdr:to>
      <xdr:col>41</xdr:col>
      <xdr:colOff>50800</xdr:colOff>
      <xdr:row>84</xdr:row>
      <xdr:rowOff>45416</xdr:rowOff>
    </xdr:to>
    <xdr:cxnSp macro="">
      <xdr:nvCxnSpPr>
        <xdr:cNvPr id="369" name="直線コネクタ 368">
          <a:extLst>
            <a:ext uri="{FF2B5EF4-FFF2-40B4-BE49-F238E27FC236}">
              <a16:creationId xmlns:a16="http://schemas.microsoft.com/office/drawing/2014/main" id="{E6811B8D-9E7F-4D70-8BA1-4DE93EE07A4D}"/>
            </a:ext>
          </a:extLst>
        </xdr:cNvPr>
        <xdr:cNvCxnSpPr/>
      </xdr:nvCxnSpPr>
      <xdr:spPr>
        <a:xfrm flipV="1">
          <a:off x="6286500" y="13659586"/>
          <a:ext cx="790575" cy="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123232</xdr:rowOff>
    </xdr:from>
    <xdr:ext cx="469744" cy="259045"/>
    <xdr:sp macro="" textlink="">
      <xdr:nvSpPr>
        <xdr:cNvPr id="370" name="n_1aveValue【公営住宅】&#10;一人当たり面積">
          <a:extLst>
            <a:ext uri="{FF2B5EF4-FFF2-40B4-BE49-F238E27FC236}">
              <a16:creationId xmlns:a16="http://schemas.microsoft.com/office/drawing/2014/main" id="{661A9E21-C5C1-4A98-BCEE-C8ABF759251E}"/>
            </a:ext>
          </a:extLst>
        </xdr:cNvPr>
        <xdr:cNvSpPr txBox="1"/>
      </xdr:nvSpPr>
      <xdr:spPr>
        <a:xfrm>
          <a:off x="8458277" y="1389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119803</xdr:rowOff>
    </xdr:from>
    <xdr:ext cx="469744" cy="259045"/>
    <xdr:sp macro="" textlink="">
      <xdr:nvSpPr>
        <xdr:cNvPr id="371" name="n_2aveValue【公営住宅】&#10;一人当たり面積">
          <a:extLst>
            <a:ext uri="{FF2B5EF4-FFF2-40B4-BE49-F238E27FC236}">
              <a16:creationId xmlns:a16="http://schemas.microsoft.com/office/drawing/2014/main" id="{750515CD-B02E-4466-A470-FA4E1BE247CC}"/>
            </a:ext>
          </a:extLst>
        </xdr:cNvPr>
        <xdr:cNvSpPr txBox="1"/>
      </xdr:nvSpPr>
      <xdr:spPr>
        <a:xfrm>
          <a:off x="7677227" y="13896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120718</xdr:rowOff>
    </xdr:from>
    <xdr:ext cx="469744" cy="259045"/>
    <xdr:sp macro="" textlink="">
      <xdr:nvSpPr>
        <xdr:cNvPr id="372" name="n_3aveValue【公営住宅】&#10;一人当たり面積">
          <a:extLst>
            <a:ext uri="{FF2B5EF4-FFF2-40B4-BE49-F238E27FC236}">
              <a16:creationId xmlns:a16="http://schemas.microsoft.com/office/drawing/2014/main" id="{4AE13C77-20ED-420D-9833-91D9F5707441}"/>
            </a:ext>
          </a:extLst>
        </xdr:cNvPr>
        <xdr:cNvSpPr txBox="1"/>
      </xdr:nvSpPr>
      <xdr:spPr>
        <a:xfrm>
          <a:off x="6867602" y="13897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126889</xdr:rowOff>
    </xdr:from>
    <xdr:ext cx="469744" cy="259045"/>
    <xdr:sp macro="" textlink="">
      <xdr:nvSpPr>
        <xdr:cNvPr id="373" name="n_4aveValue【公営住宅】&#10;一人当たり面積">
          <a:extLst>
            <a:ext uri="{FF2B5EF4-FFF2-40B4-BE49-F238E27FC236}">
              <a16:creationId xmlns:a16="http://schemas.microsoft.com/office/drawing/2014/main" id="{EACF4998-10BA-493E-845E-81C4AEEDF11A}"/>
            </a:ext>
          </a:extLst>
        </xdr:cNvPr>
        <xdr:cNvSpPr txBox="1"/>
      </xdr:nvSpPr>
      <xdr:spPr>
        <a:xfrm>
          <a:off x="6067502" y="13896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110913</xdr:rowOff>
    </xdr:from>
    <xdr:ext cx="469744" cy="259045"/>
    <xdr:sp macro="" textlink="">
      <xdr:nvSpPr>
        <xdr:cNvPr id="374" name="n_1mainValue【公営住宅】&#10;一人当たり面積">
          <a:extLst>
            <a:ext uri="{FF2B5EF4-FFF2-40B4-BE49-F238E27FC236}">
              <a16:creationId xmlns:a16="http://schemas.microsoft.com/office/drawing/2014/main" id="{6D6AAE2A-9F4B-4CA0-A10E-AE19E3CA8233}"/>
            </a:ext>
          </a:extLst>
        </xdr:cNvPr>
        <xdr:cNvSpPr txBox="1"/>
      </xdr:nvSpPr>
      <xdr:spPr>
        <a:xfrm>
          <a:off x="8458277" y="1339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111828</xdr:rowOff>
    </xdr:from>
    <xdr:ext cx="469744" cy="259045"/>
    <xdr:sp macro="" textlink="">
      <xdr:nvSpPr>
        <xdr:cNvPr id="375" name="n_2mainValue【公営住宅】&#10;一人当たり面積">
          <a:extLst>
            <a:ext uri="{FF2B5EF4-FFF2-40B4-BE49-F238E27FC236}">
              <a16:creationId xmlns:a16="http://schemas.microsoft.com/office/drawing/2014/main" id="{7DB18315-5C69-43A9-A49C-25F03B2BC9F0}"/>
            </a:ext>
          </a:extLst>
        </xdr:cNvPr>
        <xdr:cNvSpPr txBox="1"/>
      </xdr:nvSpPr>
      <xdr:spPr>
        <a:xfrm>
          <a:off x="7677227" y="13399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112513</xdr:rowOff>
    </xdr:from>
    <xdr:ext cx="469744" cy="259045"/>
    <xdr:sp macro="" textlink="">
      <xdr:nvSpPr>
        <xdr:cNvPr id="376" name="n_3mainValue【公営住宅】&#10;一人当たり面積">
          <a:extLst>
            <a:ext uri="{FF2B5EF4-FFF2-40B4-BE49-F238E27FC236}">
              <a16:creationId xmlns:a16="http://schemas.microsoft.com/office/drawing/2014/main" id="{FCAEA35D-8BC1-420A-B5E3-C95BAF42ABCC}"/>
            </a:ext>
          </a:extLst>
        </xdr:cNvPr>
        <xdr:cNvSpPr txBox="1"/>
      </xdr:nvSpPr>
      <xdr:spPr>
        <a:xfrm>
          <a:off x="6867602" y="13399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112743</xdr:rowOff>
    </xdr:from>
    <xdr:ext cx="469744" cy="259045"/>
    <xdr:sp macro="" textlink="">
      <xdr:nvSpPr>
        <xdr:cNvPr id="377" name="n_4mainValue【公営住宅】&#10;一人当たり面積">
          <a:extLst>
            <a:ext uri="{FF2B5EF4-FFF2-40B4-BE49-F238E27FC236}">
              <a16:creationId xmlns:a16="http://schemas.microsoft.com/office/drawing/2014/main" id="{C343AADC-5833-4B09-84AB-8AE9C44C4449}"/>
            </a:ext>
          </a:extLst>
        </xdr:cNvPr>
        <xdr:cNvSpPr txBox="1"/>
      </xdr:nvSpPr>
      <xdr:spPr>
        <a:xfrm>
          <a:off x="6067502" y="134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C6A67F57-4113-4E65-A0B7-FA0BD764F54F}"/>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4DF61375-FD1C-436C-BFDF-C3A5EF72E242}"/>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670D9B4D-41EE-4374-8BF8-816BC3D7A90F}"/>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FDE0F6CF-EFE2-43AC-8BFF-06ACAD025D27}"/>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5B9CE425-2339-4DFC-871C-26B49CF1D2FB}"/>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F63AB59-2FBE-4541-BE34-DA21F9FA5123}"/>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7D367A9B-218C-432A-91D8-67A8D408622F}"/>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AC8A9E89-68A8-45D5-B30E-999D911A41D1}"/>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6832365E-B7C0-4362-B32D-A2401E35ABD8}"/>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B1AEB67B-846E-4D29-B2FC-2D3A1FD6D310}"/>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34EB472F-7A21-4410-A334-BA60D2B1DCE8}"/>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F58610D9-8ED2-4CF1-BB85-73A0653D8D61}"/>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D6CB9A5D-3250-4FA0-B1EA-9D8732A7870F}"/>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0FFF0D6C-F97A-4A0B-A04F-50EFA6E781D8}"/>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7A009213-9660-4DFD-8A29-8D38D9624C1A}"/>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D2D83493-A28F-42C9-81E8-BF60EBB82BC0}"/>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27A6A5A3-7913-454C-AE91-90C821231ED4}"/>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3D770B5C-41DF-4FE3-8AA6-507DD2BC3CF9}"/>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8CEF15E0-2FF8-429C-8EC0-61E121DBA011}"/>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3CF5700B-FCCD-4EE1-A370-EA400E2DC82B}"/>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9E3BC7F2-3162-4D2D-9873-5286C357F6E9}"/>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E3E572DF-43E4-4CBD-BCCE-032AE1EA2752}"/>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1C88D749-0638-4055-B36D-8FB0C21DE5CB}"/>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6E50B113-82C2-4B9A-AE48-8FAADB8FECF8}"/>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2F000968-1C5C-49EF-A936-9FE02B5CA1AA}"/>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B71CA72C-E28C-41DE-9A97-D7FE3A66BC95}"/>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D054A24F-9764-4BB0-9A4E-27F0B529B6B7}"/>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B7BF1151-5447-4F8C-A557-1E66EBE301FB}"/>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729AF1DB-5E20-490B-BF23-0D7EABD569A8}"/>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CA64E75C-FAE6-4334-9D72-3E74D98B36B8}"/>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108D5E3D-9AD4-4919-B033-13442B3BB7BB}"/>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4F323F9C-37C8-46C7-AB42-30A42AD971E1}"/>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B2715493-AF23-4DDE-9F69-029D2E4379DA}"/>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676A12F5-CF02-46E4-A614-C5D391461A86}"/>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3FCD0A52-00AC-452D-BB3A-2962ECA451B8}"/>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B3FFFADF-8155-4207-B8BB-03B312F8D93B}"/>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4" name="テキスト ボックス 413">
          <a:extLst>
            <a:ext uri="{FF2B5EF4-FFF2-40B4-BE49-F238E27FC236}">
              <a16:creationId xmlns:a16="http://schemas.microsoft.com/office/drawing/2014/main" id="{546A26D3-095D-48A0-BBC8-9014B8E6D3B0}"/>
            </a:ext>
          </a:extLst>
        </xdr:cNvPr>
        <xdr:cNvSpPr txBox="1"/>
      </xdr:nvSpPr>
      <xdr:spPr>
        <a:xfrm>
          <a:off x="10903736" y="52743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1E5493A7-EC97-4004-842A-4BC0EC3E72C5}"/>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34E506B2-1D86-436F-991D-3141DAF5062A}"/>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7" name="直線コネクタ 416">
          <a:extLst>
            <a:ext uri="{FF2B5EF4-FFF2-40B4-BE49-F238E27FC236}">
              <a16:creationId xmlns:a16="http://schemas.microsoft.com/office/drawing/2014/main" id="{B17F5D26-5EDF-473D-BDF5-73628E75514E}"/>
            </a:ext>
          </a:extLst>
        </xdr:cNvPr>
        <xdr:cNvCxnSpPr/>
      </xdr:nvCxnSpPr>
      <xdr:spPr>
        <a:xfrm flipV="1">
          <a:off x="14696439" y="541020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8D534BB5-6B7D-41B9-89F9-2E5D11210EFC}"/>
            </a:ext>
          </a:extLst>
        </xdr:cNvPr>
        <xdr:cNvSpPr txBox="1"/>
      </xdr:nvSpPr>
      <xdr:spPr>
        <a:xfrm>
          <a:off x="14735175" y="661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9" name="直線コネクタ 418">
          <a:extLst>
            <a:ext uri="{FF2B5EF4-FFF2-40B4-BE49-F238E27FC236}">
              <a16:creationId xmlns:a16="http://schemas.microsoft.com/office/drawing/2014/main" id="{2158F1CF-AF96-450C-A0FA-A13D5D35A00E}"/>
            </a:ext>
          </a:extLst>
        </xdr:cNvPr>
        <xdr:cNvCxnSpPr/>
      </xdr:nvCxnSpPr>
      <xdr:spPr>
        <a:xfrm>
          <a:off x="14611350" y="6610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34417577-5508-4762-A1BC-36A0A4044771}"/>
            </a:ext>
          </a:extLst>
        </xdr:cNvPr>
        <xdr:cNvSpPr txBox="1"/>
      </xdr:nvSpPr>
      <xdr:spPr>
        <a:xfrm>
          <a:off x="14735175" y="51981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21" name="直線コネクタ 420">
          <a:extLst>
            <a:ext uri="{FF2B5EF4-FFF2-40B4-BE49-F238E27FC236}">
              <a16:creationId xmlns:a16="http://schemas.microsoft.com/office/drawing/2014/main" id="{AE9263BC-4FC2-4AE6-97CE-7AD5F14DE3AC}"/>
            </a:ext>
          </a:extLst>
        </xdr:cNvPr>
        <xdr:cNvCxnSpPr/>
      </xdr:nvCxnSpPr>
      <xdr:spPr>
        <a:xfrm>
          <a:off x="14611350" y="5410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5A3AB60B-51DE-4192-B292-E73858E80411}"/>
            </a:ext>
          </a:extLst>
        </xdr:cNvPr>
        <xdr:cNvSpPr txBox="1"/>
      </xdr:nvSpPr>
      <xdr:spPr>
        <a:xfrm>
          <a:off x="14735175" y="6021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3" name="フローチャート: 判断 422">
          <a:extLst>
            <a:ext uri="{FF2B5EF4-FFF2-40B4-BE49-F238E27FC236}">
              <a16:creationId xmlns:a16="http://schemas.microsoft.com/office/drawing/2014/main" id="{B58339F3-06AB-4AD6-9B2C-B2919C00A7D3}"/>
            </a:ext>
          </a:extLst>
        </xdr:cNvPr>
        <xdr:cNvSpPr/>
      </xdr:nvSpPr>
      <xdr:spPr>
        <a:xfrm>
          <a:off x="14649450" y="604583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4" name="フローチャート: 判断 423">
          <a:extLst>
            <a:ext uri="{FF2B5EF4-FFF2-40B4-BE49-F238E27FC236}">
              <a16:creationId xmlns:a16="http://schemas.microsoft.com/office/drawing/2014/main" id="{5DD1D761-BD20-49A8-A9C6-3787B22237AE}"/>
            </a:ext>
          </a:extLst>
        </xdr:cNvPr>
        <xdr:cNvSpPr/>
      </xdr:nvSpPr>
      <xdr:spPr>
        <a:xfrm>
          <a:off x="13887450" y="60471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5" name="フローチャート: 判断 424">
          <a:extLst>
            <a:ext uri="{FF2B5EF4-FFF2-40B4-BE49-F238E27FC236}">
              <a16:creationId xmlns:a16="http://schemas.microsoft.com/office/drawing/2014/main" id="{479D7873-35DB-42C0-BDAD-622756E4CC88}"/>
            </a:ext>
          </a:extLst>
        </xdr:cNvPr>
        <xdr:cNvSpPr/>
      </xdr:nvSpPr>
      <xdr:spPr>
        <a:xfrm>
          <a:off x="13096875" y="6047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6" name="フローチャート: 判断 425">
          <a:extLst>
            <a:ext uri="{FF2B5EF4-FFF2-40B4-BE49-F238E27FC236}">
              <a16:creationId xmlns:a16="http://schemas.microsoft.com/office/drawing/2014/main" id="{41032884-DDE6-4DF9-87FA-CC047BF7930B}"/>
            </a:ext>
          </a:extLst>
        </xdr:cNvPr>
        <xdr:cNvSpPr/>
      </xdr:nvSpPr>
      <xdr:spPr>
        <a:xfrm>
          <a:off x="12296775" y="601980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7" name="フローチャート: 判断 426">
          <a:extLst>
            <a:ext uri="{FF2B5EF4-FFF2-40B4-BE49-F238E27FC236}">
              <a16:creationId xmlns:a16="http://schemas.microsoft.com/office/drawing/2014/main" id="{F7F7DAE6-E91F-431C-A130-72572F028EAB}"/>
            </a:ext>
          </a:extLst>
        </xdr:cNvPr>
        <xdr:cNvSpPr/>
      </xdr:nvSpPr>
      <xdr:spPr>
        <a:xfrm>
          <a:off x="11487150" y="600900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DA1D7B3B-B7EC-417D-8AF1-9217E29048FE}"/>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D62B433-4D89-4585-AFE9-66F3576BB937}"/>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801CDDD2-772C-4100-A6BC-DE30A8B8F7EB}"/>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8392EA03-BCD1-4F40-BDD0-8B54EDC135A5}"/>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E8775AEE-83B1-4DE3-9492-BCD1D8DF95C6}"/>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xdr:rowOff>
    </xdr:from>
    <xdr:to>
      <xdr:col>85</xdr:col>
      <xdr:colOff>177800</xdr:colOff>
      <xdr:row>37</xdr:row>
      <xdr:rowOff>118110</xdr:rowOff>
    </xdr:to>
    <xdr:sp macro="" textlink="">
      <xdr:nvSpPr>
        <xdr:cNvPr id="433" name="楕円 432">
          <a:extLst>
            <a:ext uri="{FF2B5EF4-FFF2-40B4-BE49-F238E27FC236}">
              <a16:creationId xmlns:a16="http://schemas.microsoft.com/office/drawing/2014/main" id="{5380C558-3824-43D0-A5AE-E09BF6699D7F}"/>
            </a:ext>
          </a:extLst>
        </xdr:cNvPr>
        <xdr:cNvSpPr/>
      </xdr:nvSpPr>
      <xdr:spPr>
        <a:xfrm>
          <a:off x="14649450" y="60172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39387</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44D08BC2-AD2A-4C52-9FF5-83CEC443B2B0}"/>
            </a:ext>
          </a:extLst>
        </xdr:cNvPr>
        <xdr:cNvSpPr txBox="1"/>
      </xdr:nvSpPr>
      <xdr:spPr>
        <a:xfrm>
          <a:off x="14735175" y="5878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16510</xdr:rowOff>
    </xdr:from>
    <xdr:to>
      <xdr:col>81</xdr:col>
      <xdr:colOff>101600</xdr:colOff>
      <xdr:row>37</xdr:row>
      <xdr:rowOff>118110</xdr:rowOff>
    </xdr:to>
    <xdr:sp macro="" textlink="">
      <xdr:nvSpPr>
        <xdr:cNvPr id="435" name="楕円 434">
          <a:extLst>
            <a:ext uri="{FF2B5EF4-FFF2-40B4-BE49-F238E27FC236}">
              <a16:creationId xmlns:a16="http://schemas.microsoft.com/office/drawing/2014/main" id="{8E5AEA2E-71FE-4EC8-B070-266903A1381A}"/>
            </a:ext>
          </a:extLst>
        </xdr:cNvPr>
        <xdr:cNvSpPr/>
      </xdr:nvSpPr>
      <xdr:spPr>
        <a:xfrm>
          <a:off x="13887450" y="60172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67310</xdr:rowOff>
    </xdr:from>
    <xdr:to>
      <xdr:col>85</xdr:col>
      <xdr:colOff>127000</xdr:colOff>
      <xdr:row>37</xdr:row>
      <xdr:rowOff>67310</xdr:rowOff>
    </xdr:to>
    <xdr:cxnSp macro="">
      <xdr:nvCxnSpPr>
        <xdr:cNvPr id="436" name="直線コネクタ 435">
          <a:extLst>
            <a:ext uri="{FF2B5EF4-FFF2-40B4-BE49-F238E27FC236}">
              <a16:creationId xmlns:a16="http://schemas.microsoft.com/office/drawing/2014/main" id="{F2B6ABD7-EEF3-4705-9D40-56BC8998DF24}"/>
            </a:ext>
          </a:extLst>
        </xdr:cNvPr>
        <xdr:cNvCxnSpPr/>
      </xdr:nvCxnSpPr>
      <xdr:spPr>
        <a:xfrm>
          <a:off x="13935075" y="6064885"/>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166370</xdr:rowOff>
    </xdr:from>
    <xdr:to>
      <xdr:col>76</xdr:col>
      <xdr:colOff>165100</xdr:colOff>
      <xdr:row>37</xdr:row>
      <xdr:rowOff>96520</xdr:rowOff>
    </xdr:to>
    <xdr:sp macro="" textlink="">
      <xdr:nvSpPr>
        <xdr:cNvPr id="437" name="楕円 436">
          <a:extLst>
            <a:ext uri="{FF2B5EF4-FFF2-40B4-BE49-F238E27FC236}">
              <a16:creationId xmlns:a16="http://schemas.microsoft.com/office/drawing/2014/main" id="{0CECE59D-489E-405C-AB90-67C0E25FF6EE}"/>
            </a:ext>
          </a:extLst>
        </xdr:cNvPr>
        <xdr:cNvSpPr/>
      </xdr:nvSpPr>
      <xdr:spPr>
        <a:xfrm>
          <a:off x="13096875" y="60020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45720</xdr:rowOff>
    </xdr:from>
    <xdr:to>
      <xdr:col>81</xdr:col>
      <xdr:colOff>50800</xdr:colOff>
      <xdr:row>37</xdr:row>
      <xdr:rowOff>67310</xdr:rowOff>
    </xdr:to>
    <xdr:cxnSp macro="">
      <xdr:nvCxnSpPr>
        <xdr:cNvPr id="438" name="直線コネクタ 437">
          <a:extLst>
            <a:ext uri="{FF2B5EF4-FFF2-40B4-BE49-F238E27FC236}">
              <a16:creationId xmlns:a16="http://schemas.microsoft.com/office/drawing/2014/main" id="{4215FB95-4106-429E-BAB4-4009760A0B9E}"/>
            </a:ext>
          </a:extLst>
        </xdr:cNvPr>
        <xdr:cNvCxnSpPr/>
      </xdr:nvCxnSpPr>
      <xdr:spPr>
        <a:xfrm>
          <a:off x="13144500" y="6049645"/>
          <a:ext cx="79057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133350</xdr:rowOff>
    </xdr:from>
    <xdr:to>
      <xdr:col>72</xdr:col>
      <xdr:colOff>38100</xdr:colOff>
      <xdr:row>37</xdr:row>
      <xdr:rowOff>63500</xdr:rowOff>
    </xdr:to>
    <xdr:sp macro="" textlink="">
      <xdr:nvSpPr>
        <xdr:cNvPr id="439" name="楕円 438">
          <a:extLst>
            <a:ext uri="{FF2B5EF4-FFF2-40B4-BE49-F238E27FC236}">
              <a16:creationId xmlns:a16="http://schemas.microsoft.com/office/drawing/2014/main" id="{6DD3EC91-84B5-42F9-A3AA-7EDD1AB9903A}"/>
            </a:ext>
          </a:extLst>
        </xdr:cNvPr>
        <xdr:cNvSpPr/>
      </xdr:nvSpPr>
      <xdr:spPr>
        <a:xfrm>
          <a:off x="12296775" y="59721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12700</xdr:rowOff>
    </xdr:from>
    <xdr:to>
      <xdr:col>76</xdr:col>
      <xdr:colOff>114300</xdr:colOff>
      <xdr:row>37</xdr:row>
      <xdr:rowOff>45720</xdr:rowOff>
    </xdr:to>
    <xdr:cxnSp macro="">
      <xdr:nvCxnSpPr>
        <xdr:cNvPr id="440" name="直線コネクタ 439">
          <a:extLst>
            <a:ext uri="{FF2B5EF4-FFF2-40B4-BE49-F238E27FC236}">
              <a16:creationId xmlns:a16="http://schemas.microsoft.com/office/drawing/2014/main" id="{73040CA0-746A-4619-9BDE-06D7BF47A237}"/>
            </a:ext>
          </a:extLst>
        </xdr:cNvPr>
        <xdr:cNvCxnSpPr/>
      </xdr:nvCxnSpPr>
      <xdr:spPr>
        <a:xfrm>
          <a:off x="12344400" y="6010275"/>
          <a:ext cx="8001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114300</xdr:rowOff>
    </xdr:from>
    <xdr:to>
      <xdr:col>67</xdr:col>
      <xdr:colOff>101600</xdr:colOff>
      <xdr:row>37</xdr:row>
      <xdr:rowOff>44450</xdr:rowOff>
    </xdr:to>
    <xdr:sp macro="" textlink="">
      <xdr:nvSpPr>
        <xdr:cNvPr id="441" name="楕円 440">
          <a:extLst>
            <a:ext uri="{FF2B5EF4-FFF2-40B4-BE49-F238E27FC236}">
              <a16:creationId xmlns:a16="http://schemas.microsoft.com/office/drawing/2014/main" id="{48BDEBFD-EAC7-4E39-B24E-404335F0B667}"/>
            </a:ext>
          </a:extLst>
        </xdr:cNvPr>
        <xdr:cNvSpPr/>
      </xdr:nvSpPr>
      <xdr:spPr>
        <a:xfrm>
          <a:off x="11487150" y="59531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165100</xdr:rowOff>
    </xdr:from>
    <xdr:to>
      <xdr:col>71</xdr:col>
      <xdr:colOff>177800</xdr:colOff>
      <xdr:row>37</xdr:row>
      <xdr:rowOff>12700</xdr:rowOff>
    </xdr:to>
    <xdr:cxnSp macro="">
      <xdr:nvCxnSpPr>
        <xdr:cNvPr id="442" name="直線コネクタ 441">
          <a:extLst>
            <a:ext uri="{FF2B5EF4-FFF2-40B4-BE49-F238E27FC236}">
              <a16:creationId xmlns:a16="http://schemas.microsoft.com/office/drawing/2014/main" id="{DF07F19B-F749-4A69-B84D-65081A380164}"/>
            </a:ext>
          </a:extLst>
        </xdr:cNvPr>
        <xdr:cNvCxnSpPr/>
      </xdr:nvCxnSpPr>
      <xdr:spPr>
        <a:xfrm>
          <a:off x="11534775" y="6000750"/>
          <a:ext cx="80962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C3DC8FF9-33AA-4A57-9E7D-E4495404F342}"/>
            </a:ext>
          </a:extLst>
        </xdr:cNvPr>
        <xdr:cNvSpPr txBox="1"/>
      </xdr:nvSpPr>
      <xdr:spPr>
        <a:xfrm>
          <a:off x="13745219"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68894155-C2EF-4026-8A23-7BB078C39392}"/>
            </a:ext>
          </a:extLst>
        </xdr:cNvPr>
        <xdr:cNvSpPr txBox="1"/>
      </xdr:nvSpPr>
      <xdr:spPr>
        <a:xfrm>
          <a:off x="12964169"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E97607CA-B7F0-4708-BE85-711C5C40B6CB}"/>
            </a:ext>
          </a:extLst>
        </xdr:cNvPr>
        <xdr:cNvSpPr txBox="1"/>
      </xdr:nvSpPr>
      <xdr:spPr>
        <a:xfrm>
          <a:off x="12164069" y="6112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534CB5C2-E902-4693-85F0-99E485D5BF7C}"/>
            </a:ext>
          </a:extLst>
        </xdr:cNvPr>
        <xdr:cNvSpPr txBox="1"/>
      </xdr:nvSpPr>
      <xdr:spPr>
        <a:xfrm>
          <a:off x="113544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134637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EE28CE7D-707B-4847-B762-6A0C947CFC8F}"/>
            </a:ext>
          </a:extLst>
        </xdr:cNvPr>
        <xdr:cNvSpPr txBox="1"/>
      </xdr:nvSpPr>
      <xdr:spPr>
        <a:xfrm>
          <a:off x="13745219" y="5811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113047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58CEF537-89D9-42B3-86D6-FC631FEE63E5}"/>
            </a:ext>
          </a:extLst>
        </xdr:cNvPr>
        <xdr:cNvSpPr txBox="1"/>
      </xdr:nvSpPr>
      <xdr:spPr>
        <a:xfrm>
          <a:off x="12964169" y="578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80027</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41FE448F-A978-4F13-9314-C03112AE4E90}"/>
            </a:ext>
          </a:extLst>
        </xdr:cNvPr>
        <xdr:cNvSpPr txBox="1"/>
      </xdr:nvSpPr>
      <xdr:spPr>
        <a:xfrm>
          <a:off x="12164069" y="576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60977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CF7376C9-2F74-4524-862D-9D43DA09BC1E}"/>
            </a:ext>
          </a:extLst>
        </xdr:cNvPr>
        <xdr:cNvSpPr txBox="1"/>
      </xdr:nvSpPr>
      <xdr:spPr>
        <a:xfrm>
          <a:off x="11354444" y="5741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D39CEB78-BF91-42DC-854D-C3C3510DD59F}"/>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40C92FD1-6181-4BD9-BF75-1C2F7AB1E463}"/>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3E2AE3C9-9353-4C07-A232-857338A152C9}"/>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B26563A1-0C06-4E0E-A8F6-1B489AA96DAF}"/>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75E294C3-A695-4959-87FE-BB2E0F6841CB}"/>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4C1F300C-7C64-4C96-847E-4104D1F4C17A}"/>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29F41DF5-2368-41A6-9F9E-BF8D8B173107}"/>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70EFB5D2-721A-4EB3-A3B9-CE79C3D3DF80}"/>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DC46E25F-0ACA-4E56-BD38-5C23DB278549}"/>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9A717A17-9AF4-465D-9F0C-04A3D9D6E80A}"/>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11E3CF79-04C2-4459-8145-0DED31D0000D}"/>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955AD955-AD2D-4342-94F2-D1AC57E2D04E}"/>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FFCFDA6B-8A3D-4048-A1B1-1D3984112D66}"/>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AE2D8BE4-5BC4-4CCB-900D-786546A73448}"/>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2CED653F-4B57-483C-A10F-B53109272292}"/>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0E23D196-4239-4415-84EC-53B84C308D86}"/>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BF02953A-9960-4EB6-94FD-93CCBAE6151D}"/>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AE7DF5D9-7D6D-4733-B95B-C9A1D90E07DE}"/>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26E902BE-4C95-4C4A-91C2-E16806E87A2B}"/>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6D093925-0738-4AB0-B7D2-B7447E8B83CF}"/>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FDADCC8F-DB1C-454F-A0F5-7E5DDC10D69B}"/>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2" name="直線コネクタ 471">
          <a:extLst>
            <a:ext uri="{FF2B5EF4-FFF2-40B4-BE49-F238E27FC236}">
              <a16:creationId xmlns:a16="http://schemas.microsoft.com/office/drawing/2014/main" id="{A780C0DB-A856-4655-BA15-FC4726404F54}"/>
            </a:ext>
          </a:extLst>
        </xdr:cNvPr>
        <xdr:cNvCxnSpPr/>
      </xdr:nvCxnSpPr>
      <xdr:spPr>
        <a:xfrm flipV="1">
          <a:off x="19954239" y="5658866"/>
          <a:ext cx="0" cy="1104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B909021D-9319-4E7C-8BB9-49239E2F5D1E}"/>
            </a:ext>
          </a:extLst>
        </xdr:cNvPr>
        <xdr:cNvSpPr txBox="1"/>
      </xdr:nvSpPr>
      <xdr:spPr>
        <a:xfrm>
          <a:off x="19992975" y="677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4" name="直線コネクタ 473">
          <a:extLst>
            <a:ext uri="{FF2B5EF4-FFF2-40B4-BE49-F238E27FC236}">
              <a16:creationId xmlns:a16="http://schemas.microsoft.com/office/drawing/2014/main" id="{A13F6326-2D17-4AD8-83F6-34C8074D7F39}"/>
            </a:ext>
          </a:extLst>
        </xdr:cNvPr>
        <xdr:cNvCxnSpPr/>
      </xdr:nvCxnSpPr>
      <xdr:spPr>
        <a:xfrm>
          <a:off x="19878675" y="676351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E63BD515-240D-4710-8106-329644B3D629}"/>
            </a:ext>
          </a:extLst>
        </xdr:cNvPr>
        <xdr:cNvSpPr txBox="1"/>
      </xdr:nvSpPr>
      <xdr:spPr>
        <a:xfrm>
          <a:off x="19992975" y="5446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6" name="直線コネクタ 475">
          <a:extLst>
            <a:ext uri="{FF2B5EF4-FFF2-40B4-BE49-F238E27FC236}">
              <a16:creationId xmlns:a16="http://schemas.microsoft.com/office/drawing/2014/main" id="{58348F4F-082F-4604-AD0F-F44B761AE052}"/>
            </a:ext>
          </a:extLst>
        </xdr:cNvPr>
        <xdr:cNvCxnSpPr/>
      </xdr:nvCxnSpPr>
      <xdr:spPr>
        <a:xfrm>
          <a:off x="19878675" y="56588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2070B94E-6EAD-4FB2-A001-AA558CA3FA3E}"/>
            </a:ext>
          </a:extLst>
        </xdr:cNvPr>
        <xdr:cNvSpPr txBox="1"/>
      </xdr:nvSpPr>
      <xdr:spPr>
        <a:xfrm>
          <a:off x="19992975" y="6337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8" name="フローチャート: 判断 477">
          <a:extLst>
            <a:ext uri="{FF2B5EF4-FFF2-40B4-BE49-F238E27FC236}">
              <a16:creationId xmlns:a16="http://schemas.microsoft.com/office/drawing/2014/main" id="{7048E718-E785-4677-BF70-B038396FA495}"/>
            </a:ext>
          </a:extLst>
        </xdr:cNvPr>
        <xdr:cNvSpPr/>
      </xdr:nvSpPr>
      <xdr:spPr>
        <a:xfrm>
          <a:off x="19897725" y="648576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9" name="フローチャート: 判断 478">
          <a:extLst>
            <a:ext uri="{FF2B5EF4-FFF2-40B4-BE49-F238E27FC236}">
              <a16:creationId xmlns:a16="http://schemas.microsoft.com/office/drawing/2014/main" id="{E826C7EE-8BC1-454A-A120-00437B7741D0}"/>
            </a:ext>
          </a:extLst>
        </xdr:cNvPr>
        <xdr:cNvSpPr/>
      </xdr:nvSpPr>
      <xdr:spPr>
        <a:xfrm>
          <a:off x="19154775" y="647573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80" name="フローチャート: 判断 479">
          <a:extLst>
            <a:ext uri="{FF2B5EF4-FFF2-40B4-BE49-F238E27FC236}">
              <a16:creationId xmlns:a16="http://schemas.microsoft.com/office/drawing/2014/main" id="{DBD42BAF-D621-442E-9079-350C0BFAC025}"/>
            </a:ext>
          </a:extLst>
        </xdr:cNvPr>
        <xdr:cNvSpPr/>
      </xdr:nvSpPr>
      <xdr:spPr>
        <a:xfrm>
          <a:off x="18345150" y="64702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81" name="フローチャート: 判断 480">
          <a:extLst>
            <a:ext uri="{FF2B5EF4-FFF2-40B4-BE49-F238E27FC236}">
              <a16:creationId xmlns:a16="http://schemas.microsoft.com/office/drawing/2014/main" id="{FC3B143D-9159-40C5-BBB1-BC25C67FAFD7}"/>
            </a:ext>
          </a:extLst>
        </xdr:cNvPr>
        <xdr:cNvSpPr/>
      </xdr:nvSpPr>
      <xdr:spPr>
        <a:xfrm>
          <a:off x="17554575" y="646569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2" name="フローチャート: 判断 481">
          <a:extLst>
            <a:ext uri="{FF2B5EF4-FFF2-40B4-BE49-F238E27FC236}">
              <a16:creationId xmlns:a16="http://schemas.microsoft.com/office/drawing/2014/main" id="{93CE0FA3-8913-4109-B386-030A72B471C2}"/>
            </a:ext>
          </a:extLst>
        </xdr:cNvPr>
        <xdr:cNvSpPr/>
      </xdr:nvSpPr>
      <xdr:spPr>
        <a:xfrm>
          <a:off x="16754475" y="6465189"/>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8C5D130-7173-43CB-ADEC-3A5277C68302}"/>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26329D89-620D-4EA9-B707-455F56070DB2}"/>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EB405208-6DF4-4F8D-8005-B10912B1E329}"/>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BD61753C-5641-47EC-8F41-82CE24D77449}"/>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B3C11FA0-5DFD-4692-A183-3D90F5CDCCD6}"/>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48260</xdr:rowOff>
    </xdr:from>
    <xdr:to>
      <xdr:col>116</xdr:col>
      <xdr:colOff>114300</xdr:colOff>
      <xdr:row>40</xdr:row>
      <xdr:rowOff>149860</xdr:rowOff>
    </xdr:to>
    <xdr:sp macro="" textlink="">
      <xdr:nvSpPr>
        <xdr:cNvPr id="488" name="楕円 487">
          <a:extLst>
            <a:ext uri="{FF2B5EF4-FFF2-40B4-BE49-F238E27FC236}">
              <a16:creationId xmlns:a16="http://schemas.microsoft.com/office/drawing/2014/main" id="{902F813C-22D3-4992-BF32-BAA5CF1B517E}"/>
            </a:ext>
          </a:extLst>
        </xdr:cNvPr>
        <xdr:cNvSpPr/>
      </xdr:nvSpPr>
      <xdr:spPr>
        <a:xfrm>
          <a:off x="19897725" y="65316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26687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2D65F387-B7E6-4F14-A88C-D2AAF6E209F1}"/>
            </a:ext>
          </a:extLst>
        </xdr:cNvPr>
        <xdr:cNvSpPr txBox="1"/>
      </xdr:nvSpPr>
      <xdr:spPr>
        <a:xfrm>
          <a:off x="19992975" y="651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50546</xdr:rowOff>
    </xdr:from>
    <xdr:to>
      <xdr:col>112</xdr:col>
      <xdr:colOff>38100</xdr:colOff>
      <xdr:row>40</xdr:row>
      <xdr:rowOff>152146</xdr:rowOff>
    </xdr:to>
    <xdr:sp macro="" textlink="">
      <xdr:nvSpPr>
        <xdr:cNvPr id="490" name="楕円 489">
          <a:extLst>
            <a:ext uri="{FF2B5EF4-FFF2-40B4-BE49-F238E27FC236}">
              <a16:creationId xmlns:a16="http://schemas.microsoft.com/office/drawing/2014/main" id="{FF3F2BF2-60B8-46AC-A09B-C906F16A138C}"/>
            </a:ext>
          </a:extLst>
        </xdr:cNvPr>
        <xdr:cNvSpPr/>
      </xdr:nvSpPr>
      <xdr:spPr>
        <a:xfrm>
          <a:off x="19154775" y="653389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99060</xdr:rowOff>
    </xdr:from>
    <xdr:to>
      <xdr:col>116</xdr:col>
      <xdr:colOff>63500</xdr:colOff>
      <xdr:row>40</xdr:row>
      <xdr:rowOff>101346</xdr:rowOff>
    </xdr:to>
    <xdr:cxnSp macro="">
      <xdr:nvCxnSpPr>
        <xdr:cNvPr id="491" name="直線コネクタ 490">
          <a:extLst>
            <a:ext uri="{FF2B5EF4-FFF2-40B4-BE49-F238E27FC236}">
              <a16:creationId xmlns:a16="http://schemas.microsoft.com/office/drawing/2014/main" id="{0DC5EA4C-F821-4299-8B50-8A94377ABE8A}"/>
            </a:ext>
          </a:extLst>
        </xdr:cNvPr>
        <xdr:cNvCxnSpPr/>
      </xdr:nvCxnSpPr>
      <xdr:spPr>
        <a:xfrm flipV="1">
          <a:off x="19202400" y="6588760"/>
          <a:ext cx="75247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50546</xdr:rowOff>
    </xdr:from>
    <xdr:to>
      <xdr:col>107</xdr:col>
      <xdr:colOff>101600</xdr:colOff>
      <xdr:row>40</xdr:row>
      <xdr:rowOff>152146</xdr:rowOff>
    </xdr:to>
    <xdr:sp macro="" textlink="">
      <xdr:nvSpPr>
        <xdr:cNvPr id="492" name="楕円 491">
          <a:extLst>
            <a:ext uri="{FF2B5EF4-FFF2-40B4-BE49-F238E27FC236}">
              <a16:creationId xmlns:a16="http://schemas.microsoft.com/office/drawing/2014/main" id="{9F1F1303-D599-40CA-92F2-2F77B3BDA0E8}"/>
            </a:ext>
          </a:extLst>
        </xdr:cNvPr>
        <xdr:cNvSpPr/>
      </xdr:nvSpPr>
      <xdr:spPr>
        <a:xfrm>
          <a:off x="18345150" y="653389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101346</xdr:rowOff>
    </xdr:from>
    <xdr:to>
      <xdr:col>111</xdr:col>
      <xdr:colOff>177800</xdr:colOff>
      <xdr:row>40</xdr:row>
      <xdr:rowOff>101346</xdr:rowOff>
    </xdr:to>
    <xdr:cxnSp macro="">
      <xdr:nvCxnSpPr>
        <xdr:cNvPr id="493" name="直線コネクタ 492">
          <a:extLst>
            <a:ext uri="{FF2B5EF4-FFF2-40B4-BE49-F238E27FC236}">
              <a16:creationId xmlns:a16="http://schemas.microsoft.com/office/drawing/2014/main" id="{82B13DF6-2C11-4B7A-BDC1-CCCF1AD4A2B7}"/>
            </a:ext>
          </a:extLst>
        </xdr:cNvPr>
        <xdr:cNvCxnSpPr/>
      </xdr:nvCxnSpPr>
      <xdr:spPr>
        <a:xfrm>
          <a:off x="18392775" y="6591046"/>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52832</xdr:rowOff>
    </xdr:from>
    <xdr:to>
      <xdr:col>102</xdr:col>
      <xdr:colOff>165100</xdr:colOff>
      <xdr:row>40</xdr:row>
      <xdr:rowOff>154432</xdr:rowOff>
    </xdr:to>
    <xdr:sp macro="" textlink="">
      <xdr:nvSpPr>
        <xdr:cNvPr id="494" name="楕円 493">
          <a:extLst>
            <a:ext uri="{FF2B5EF4-FFF2-40B4-BE49-F238E27FC236}">
              <a16:creationId xmlns:a16="http://schemas.microsoft.com/office/drawing/2014/main" id="{CFC25838-A781-48E0-A96A-6B69AD986DEB}"/>
            </a:ext>
          </a:extLst>
        </xdr:cNvPr>
        <xdr:cNvSpPr/>
      </xdr:nvSpPr>
      <xdr:spPr>
        <a:xfrm>
          <a:off x="17554575" y="653618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101346</xdr:rowOff>
    </xdr:from>
    <xdr:to>
      <xdr:col>107</xdr:col>
      <xdr:colOff>50800</xdr:colOff>
      <xdr:row>40</xdr:row>
      <xdr:rowOff>103632</xdr:rowOff>
    </xdr:to>
    <xdr:cxnSp macro="">
      <xdr:nvCxnSpPr>
        <xdr:cNvPr id="495" name="直線コネクタ 494">
          <a:extLst>
            <a:ext uri="{FF2B5EF4-FFF2-40B4-BE49-F238E27FC236}">
              <a16:creationId xmlns:a16="http://schemas.microsoft.com/office/drawing/2014/main" id="{0720CEF4-8AE0-4E2E-ABD4-1F11F1FD87D5}"/>
            </a:ext>
          </a:extLst>
        </xdr:cNvPr>
        <xdr:cNvCxnSpPr/>
      </xdr:nvCxnSpPr>
      <xdr:spPr>
        <a:xfrm flipV="1">
          <a:off x="17602200" y="6591046"/>
          <a:ext cx="79057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52832</xdr:rowOff>
    </xdr:from>
    <xdr:to>
      <xdr:col>98</xdr:col>
      <xdr:colOff>38100</xdr:colOff>
      <xdr:row>40</xdr:row>
      <xdr:rowOff>154432</xdr:rowOff>
    </xdr:to>
    <xdr:sp macro="" textlink="">
      <xdr:nvSpPr>
        <xdr:cNvPr id="496" name="楕円 495">
          <a:extLst>
            <a:ext uri="{FF2B5EF4-FFF2-40B4-BE49-F238E27FC236}">
              <a16:creationId xmlns:a16="http://schemas.microsoft.com/office/drawing/2014/main" id="{538AB997-992F-4B64-AE0F-D8F0500ABE2E}"/>
            </a:ext>
          </a:extLst>
        </xdr:cNvPr>
        <xdr:cNvSpPr/>
      </xdr:nvSpPr>
      <xdr:spPr>
        <a:xfrm>
          <a:off x="16754475" y="653618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103632</xdr:rowOff>
    </xdr:from>
    <xdr:to>
      <xdr:col>102</xdr:col>
      <xdr:colOff>114300</xdr:colOff>
      <xdr:row>40</xdr:row>
      <xdr:rowOff>103632</xdr:rowOff>
    </xdr:to>
    <xdr:cxnSp macro="">
      <xdr:nvCxnSpPr>
        <xdr:cNvPr id="497" name="直線コネクタ 496">
          <a:extLst>
            <a:ext uri="{FF2B5EF4-FFF2-40B4-BE49-F238E27FC236}">
              <a16:creationId xmlns:a16="http://schemas.microsoft.com/office/drawing/2014/main" id="{E1174CD2-C081-4DA0-BE7E-38196D5CC8D6}"/>
            </a:ext>
          </a:extLst>
        </xdr:cNvPr>
        <xdr:cNvCxnSpPr/>
      </xdr:nvCxnSpPr>
      <xdr:spPr>
        <a:xfrm>
          <a:off x="16802100" y="659333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C1CE3431-6E13-4AE7-B1E9-0547DB60FAC0}"/>
            </a:ext>
          </a:extLst>
        </xdr:cNvPr>
        <xdr:cNvSpPr txBox="1"/>
      </xdr:nvSpPr>
      <xdr:spPr>
        <a:xfrm>
          <a:off x="18983402" y="626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C0759C9A-C2BA-4162-9C19-E1AB1BF57933}"/>
            </a:ext>
          </a:extLst>
        </xdr:cNvPr>
        <xdr:cNvSpPr txBox="1"/>
      </xdr:nvSpPr>
      <xdr:spPr>
        <a:xfrm>
          <a:off x="18183302" y="625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42C237B1-C73C-48A7-BA15-B187D112650B}"/>
            </a:ext>
          </a:extLst>
        </xdr:cNvPr>
        <xdr:cNvSpPr txBox="1"/>
      </xdr:nvSpPr>
      <xdr:spPr>
        <a:xfrm>
          <a:off x="17383202" y="6250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11CC78B6-6C5F-49EC-BB7B-859C925A92EC}"/>
            </a:ext>
          </a:extLst>
        </xdr:cNvPr>
        <xdr:cNvSpPr txBox="1"/>
      </xdr:nvSpPr>
      <xdr:spPr>
        <a:xfrm>
          <a:off x="16592627" y="62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143273</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442DFB74-2047-4F59-9458-51FE89ADB471}"/>
            </a:ext>
          </a:extLst>
        </xdr:cNvPr>
        <xdr:cNvSpPr txBox="1"/>
      </xdr:nvSpPr>
      <xdr:spPr>
        <a:xfrm>
          <a:off x="18983402" y="662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143273</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A10D98C4-B340-412C-AD4A-B4BAFFF478E0}"/>
            </a:ext>
          </a:extLst>
        </xdr:cNvPr>
        <xdr:cNvSpPr txBox="1"/>
      </xdr:nvSpPr>
      <xdr:spPr>
        <a:xfrm>
          <a:off x="18183302" y="662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145559</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9E7E7F19-E33F-45C6-95E5-13DEB193C3D9}"/>
            </a:ext>
          </a:extLst>
        </xdr:cNvPr>
        <xdr:cNvSpPr txBox="1"/>
      </xdr:nvSpPr>
      <xdr:spPr>
        <a:xfrm>
          <a:off x="17383202" y="662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145559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AA4AE477-BC92-4B31-A113-7ABEFFCF0144}"/>
            </a:ext>
          </a:extLst>
        </xdr:cNvPr>
        <xdr:cNvSpPr txBox="1"/>
      </xdr:nvSpPr>
      <xdr:spPr>
        <a:xfrm>
          <a:off x="16592627" y="662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7AEF77A0-6453-440E-9E7F-C76D146712B6}"/>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E950AC2-35D1-464F-B9E1-F87610245779}"/>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30EF44FF-9B82-4C27-827B-71D43B7F03E2}"/>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3A2806F1-F832-4875-BC6F-B5569A847B79}"/>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DB155A9D-2264-442D-9C8F-7DB56CAE2CDF}"/>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ECA0B30E-2D15-4691-96BF-EEF926715CE9}"/>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A8A3BA83-6E1A-4EDE-89E5-B433D127CB21}"/>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94BD7A59-6411-4740-96F1-B801E8D3FB2E}"/>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1C250E2A-0C80-41F8-9825-F6A2CA6A08C1}"/>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7FAAE505-5C2C-47AD-A0BD-A59DCB133477}"/>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ECB56D0D-E54C-4E06-9ED2-29264D5A67CE}"/>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7" name="直線コネクタ 516">
          <a:extLst>
            <a:ext uri="{FF2B5EF4-FFF2-40B4-BE49-F238E27FC236}">
              <a16:creationId xmlns:a16="http://schemas.microsoft.com/office/drawing/2014/main" id="{B1D199A0-1AAD-4483-8240-249C70916B06}"/>
            </a:ext>
          </a:extLst>
        </xdr:cNvPr>
        <xdr:cNvCxnSpPr/>
      </xdr:nvCxnSpPr>
      <xdr:spPr>
        <a:xfrm>
          <a:off x="11210925" y="103727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8" name="テキスト ボックス 517">
          <a:extLst>
            <a:ext uri="{FF2B5EF4-FFF2-40B4-BE49-F238E27FC236}">
              <a16:creationId xmlns:a16="http://schemas.microsoft.com/office/drawing/2014/main" id="{4F612CEE-3E15-43FF-8642-4E82DF1BA965}"/>
            </a:ext>
          </a:extLst>
        </xdr:cNvPr>
        <xdr:cNvSpPr txBox="1"/>
      </xdr:nvSpPr>
      <xdr:spPr>
        <a:xfrm>
          <a:off x="107945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9" name="直線コネクタ 518">
          <a:extLst>
            <a:ext uri="{FF2B5EF4-FFF2-40B4-BE49-F238E27FC236}">
              <a16:creationId xmlns:a16="http://schemas.microsoft.com/office/drawing/2014/main" id="{A67537A4-1F89-474B-8A1C-D4D86AE2FE19}"/>
            </a:ext>
          </a:extLst>
        </xdr:cNvPr>
        <xdr:cNvCxnSpPr/>
      </xdr:nvCxnSpPr>
      <xdr:spPr>
        <a:xfrm>
          <a:off x="11210925" y="994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20" name="テキスト ボックス 519">
          <a:extLst>
            <a:ext uri="{FF2B5EF4-FFF2-40B4-BE49-F238E27FC236}">
              <a16:creationId xmlns:a16="http://schemas.microsoft.com/office/drawing/2014/main" id="{91AA614E-77F0-4849-826E-A3250D45AE16}"/>
            </a:ext>
          </a:extLst>
        </xdr:cNvPr>
        <xdr:cNvSpPr txBox="1"/>
      </xdr:nvSpPr>
      <xdr:spPr>
        <a:xfrm>
          <a:off x="10845966"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21" name="直線コネクタ 520">
          <a:extLst>
            <a:ext uri="{FF2B5EF4-FFF2-40B4-BE49-F238E27FC236}">
              <a16:creationId xmlns:a16="http://schemas.microsoft.com/office/drawing/2014/main" id="{647EBF5A-5817-4A0E-B1CA-9330FF391EC1}"/>
            </a:ext>
          </a:extLst>
        </xdr:cNvPr>
        <xdr:cNvCxnSpPr/>
      </xdr:nvCxnSpPr>
      <xdr:spPr>
        <a:xfrm>
          <a:off x="11210925" y="951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2" name="テキスト ボックス 521">
          <a:extLst>
            <a:ext uri="{FF2B5EF4-FFF2-40B4-BE49-F238E27FC236}">
              <a16:creationId xmlns:a16="http://schemas.microsoft.com/office/drawing/2014/main" id="{34581678-3DD3-4BAA-BD7D-70C01C446EF3}"/>
            </a:ext>
          </a:extLst>
        </xdr:cNvPr>
        <xdr:cNvSpPr txBox="1"/>
      </xdr:nvSpPr>
      <xdr:spPr>
        <a:xfrm>
          <a:off x="10845966"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3" name="直線コネクタ 522">
          <a:extLst>
            <a:ext uri="{FF2B5EF4-FFF2-40B4-BE49-F238E27FC236}">
              <a16:creationId xmlns:a16="http://schemas.microsoft.com/office/drawing/2014/main" id="{797792A5-076C-41C6-897B-F6C377112AF8}"/>
            </a:ext>
          </a:extLst>
        </xdr:cNvPr>
        <xdr:cNvCxnSpPr/>
      </xdr:nvCxnSpPr>
      <xdr:spPr>
        <a:xfrm>
          <a:off x="11210925" y="9077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4" name="テキスト ボックス 523">
          <a:extLst>
            <a:ext uri="{FF2B5EF4-FFF2-40B4-BE49-F238E27FC236}">
              <a16:creationId xmlns:a16="http://schemas.microsoft.com/office/drawing/2014/main" id="{E968CDF8-FF00-4668-8F32-3E047C1B6309}"/>
            </a:ext>
          </a:extLst>
        </xdr:cNvPr>
        <xdr:cNvSpPr txBox="1"/>
      </xdr:nvSpPr>
      <xdr:spPr>
        <a:xfrm>
          <a:off x="10845966"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a:extLst>
            <a:ext uri="{FF2B5EF4-FFF2-40B4-BE49-F238E27FC236}">
              <a16:creationId xmlns:a16="http://schemas.microsoft.com/office/drawing/2014/main" id="{7DCF9752-8B61-461C-A017-F057822F4132}"/>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6" name="テキスト ボックス 525">
          <a:extLst>
            <a:ext uri="{FF2B5EF4-FFF2-40B4-BE49-F238E27FC236}">
              <a16:creationId xmlns:a16="http://schemas.microsoft.com/office/drawing/2014/main" id="{3F72D83F-82B0-46B9-8A35-A858BF8D99A0}"/>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学校施設】&#10;有形固定資産減価償却率グラフ枠">
          <a:extLst>
            <a:ext uri="{FF2B5EF4-FFF2-40B4-BE49-F238E27FC236}">
              <a16:creationId xmlns:a16="http://schemas.microsoft.com/office/drawing/2014/main" id="{279C5F98-E6C4-4A12-8C4F-2469639AE467}"/>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8" name="直線コネクタ 527">
          <a:extLst>
            <a:ext uri="{FF2B5EF4-FFF2-40B4-BE49-F238E27FC236}">
              <a16:creationId xmlns:a16="http://schemas.microsoft.com/office/drawing/2014/main" id="{0792C8AA-B633-4F09-8F38-6493B5E9A4AF}"/>
            </a:ext>
          </a:extLst>
        </xdr:cNvPr>
        <xdr:cNvCxnSpPr/>
      </xdr:nvCxnSpPr>
      <xdr:spPr>
        <a:xfrm flipV="1">
          <a:off x="14696439" y="9076309"/>
          <a:ext cx="0" cy="1131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9" name="【学校施設】&#10;有形固定資産減価償却率最小値テキスト">
          <a:extLst>
            <a:ext uri="{FF2B5EF4-FFF2-40B4-BE49-F238E27FC236}">
              <a16:creationId xmlns:a16="http://schemas.microsoft.com/office/drawing/2014/main" id="{7CD36CE1-25E0-4E06-B866-A62AEEEC8A5A}"/>
            </a:ext>
          </a:extLst>
        </xdr:cNvPr>
        <xdr:cNvSpPr txBox="1"/>
      </xdr:nvSpPr>
      <xdr:spPr>
        <a:xfrm>
          <a:off x="14735175" y="102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30" name="直線コネクタ 529">
          <a:extLst>
            <a:ext uri="{FF2B5EF4-FFF2-40B4-BE49-F238E27FC236}">
              <a16:creationId xmlns:a16="http://schemas.microsoft.com/office/drawing/2014/main" id="{A6F9C557-B8FB-42C3-AA8D-CCE15533C2AA}"/>
            </a:ext>
          </a:extLst>
        </xdr:cNvPr>
        <xdr:cNvCxnSpPr/>
      </xdr:nvCxnSpPr>
      <xdr:spPr>
        <a:xfrm>
          <a:off x="14611350" y="1020800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31" name="【学校施設】&#10;有形固定資産減価償却率最大値テキスト">
          <a:extLst>
            <a:ext uri="{FF2B5EF4-FFF2-40B4-BE49-F238E27FC236}">
              <a16:creationId xmlns:a16="http://schemas.microsoft.com/office/drawing/2014/main" id="{BE181E80-E9B3-4445-81BE-4CA9488C65E5}"/>
            </a:ext>
          </a:extLst>
        </xdr:cNvPr>
        <xdr:cNvSpPr txBox="1"/>
      </xdr:nvSpPr>
      <xdr:spPr>
        <a:xfrm>
          <a:off x="14735175" y="8861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2" name="直線コネクタ 531">
          <a:extLst>
            <a:ext uri="{FF2B5EF4-FFF2-40B4-BE49-F238E27FC236}">
              <a16:creationId xmlns:a16="http://schemas.microsoft.com/office/drawing/2014/main" id="{65A51C29-6F08-4E5D-99BC-62DA5A1F84E6}"/>
            </a:ext>
          </a:extLst>
        </xdr:cNvPr>
        <xdr:cNvCxnSpPr/>
      </xdr:nvCxnSpPr>
      <xdr:spPr>
        <a:xfrm>
          <a:off x="14611350" y="90763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533" name="【学校施設】&#10;有形固定資産減価償却率平均値テキスト">
          <a:extLst>
            <a:ext uri="{FF2B5EF4-FFF2-40B4-BE49-F238E27FC236}">
              <a16:creationId xmlns:a16="http://schemas.microsoft.com/office/drawing/2014/main" id="{C3835607-1E0C-4D42-92CD-5E90D276B981}"/>
            </a:ext>
          </a:extLst>
        </xdr:cNvPr>
        <xdr:cNvSpPr txBox="1"/>
      </xdr:nvSpPr>
      <xdr:spPr>
        <a:xfrm>
          <a:off x="14735175" y="96004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4" name="フローチャート: 判断 533">
          <a:extLst>
            <a:ext uri="{FF2B5EF4-FFF2-40B4-BE49-F238E27FC236}">
              <a16:creationId xmlns:a16="http://schemas.microsoft.com/office/drawing/2014/main" id="{5CA80DA1-882D-4B6F-9DB6-724CA2A93556}"/>
            </a:ext>
          </a:extLst>
        </xdr:cNvPr>
        <xdr:cNvSpPr/>
      </xdr:nvSpPr>
      <xdr:spPr>
        <a:xfrm>
          <a:off x="14649450" y="962202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5" name="フローチャート: 判断 534">
          <a:extLst>
            <a:ext uri="{FF2B5EF4-FFF2-40B4-BE49-F238E27FC236}">
              <a16:creationId xmlns:a16="http://schemas.microsoft.com/office/drawing/2014/main" id="{19194587-3D9D-4D8F-AF33-2E3A13DF1BAB}"/>
            </a:ext>
          </a:extLst>
        </xdr:cNvPr>
        <xdr:cNvSpPr/>
      </xdr:nvSpPr>
      <xdr:spPr>
        <a:xfrm>
          <a:off x="13887450" y="95909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6" name="フローチャート: 判断 535">
          <a:extLst>
            <a:ext uri="{FF2B5EF4-FFF2-40B4-BE49-F238E27FC236}">
              <a16:creationId xmlns:a16="http://schemas.microsoft.com/office/drawing/2014/main" id="{19BD9317-36B9-451A-AFF9-97DC8B546607}"/>
            </a:ext>
          </a:extLst>
        </xdr:cNvPr>
        <xdr:cNvSpPr/>
      </xdr:nvSpPr>
      <xdr:spPr>
        <a:xfrm>
          <a:off x="13096875" y="95886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7" name="フローチャート: 判断 536">
          <a:extLst>
            <a:ext uri="{FF2B5EF4-FFF2-40B4-BE49-F238E27FC236}">
              <a16:creationId xmlns:a16="http://schemas.microsoft.com/office/drawing/2014/main" id="{FFDFC435-5AA5-4623-8348-E09AA5AC40F5}"/>
            </a:ext>
          </a:extLst>
        </xdr:cNvPr>
        <xdr:cNvSpPr/>
      </xdr:nvSpPr>
      <xdr:spPr>
        <a:xfrm>
          <a:off x="12296775" y="956386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8" name="フローチャート: 判断 537">
          <a:extLst>
            <a:ext uri="{FF2B5EF4-FFF2-40B4-BE49-F238E27FC236}">
              <a16:creationId xmlns:a16="http://schemas.microsoft.com/office/drawing/2014/main" id="{877AF37F-52E7-4011-A4EE-69FE7386DA07}"/>
            </a:ext>
          </a:extLst>
        </xdr:cNvPr>
        <xdr:cNvSpPr/>
      </xdr:nvSpPr>
      <xdr:spPr>
        <a:xfrm>
          <a:off x="11487150" y="954557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7B6B0A49-240F-4EFF-9DA9-644B4D3A8CA9}"/>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56C10870-D87A-4DD8-9A86-0A0FCCB4E8C0}"/>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86E84019-42F8-47A3-9099-4A8A22B86BB2}"/>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79077563-944C-4B3A-9F30-5C9BA1C9A60A}"/>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95BDEAE-41D3-4AEE-A18E-318C3D5B71EB}"/>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10922</xdr:rowOff>
    </xdr:from>
    <xdr:to>
      <xdr:col>85</xdr:col>
      <xdr:colOff>177800</xdr:colOff>
      <xdr:row>59</xdr:row>
      <xdr:rowOff>112522</xdr:rowOff>
    </xdr:to>
    <xdr:sp macro="" textlink="">
      <xdr:nvSpPr>
        <xdr:cNvPr id="544" name="楕円 543">
          <a:extLst>
            <a:ext uri="{FF2B5EF4-FFF2-40B4-BE49-F238E27FC236}">
              <a16:creationId xmlns:a16="http://schemas.microsoft.com/office/drawing/2014/main" id="{4C62FF3B-F9F1-41EA-9B2C-3BFCC3FED5B9}"/>
            </a:ext>
          </a:extLst>
        </xdr:cNvPr>
        <xdr:cNvSpPr/>
      </xdr:nvSpPr>
      <xdr:spPr>
        <a:xfrm>
          <a:off x="14649450" y="957084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33799</xdr:rowOff>
    </xdr:from>
    <xdr:ext cx="405111" cy="259045"/>
    <xdr:sp macro="" textlink="">
      <xdr:nvSpPr>
        <xdr:cNvPr id="545" name="【学校施設】&#10;有形固定資産減価償却率該当値テキスト">
          <a:extLst>
            <a:ext uri="{FF2B5EF4-FFF2-40B4-BE49-F238E27FC236}">
              <a16:creationId xmlns:a16="http://schemas.microsoft.com/office/drawing/2014/main" id="{3F310629-2FBC-4ECE-96D5-BFD1F740855A}"/>
            </a:ext>
          </a:extLst>
        </xdr:cNvPr>
        <xdr:cNvSpPr txBox="1"/>
      </xdr:nvSpPr>
      <xdr:spPr>
        <a:xfrm>
          <a:off x="14735175" y="9431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138938</xdr:rowOff>
    </xdr:from>
    <xdr:to>
      <xdr:col>81</xdr:col>
      <xdr:colOff>101600</xdr:colOff>
      <xdr:row>59</xdr:row>
      <xdr:rowOff>69088</xdr:rowOff>
    </xdr:to>
    <xdr:sp macro="" textlink="">
      <xdr:nvSpPr>
        <xdr:cNvPr id="546" name="楕円 545">
          <a:extLst>
            <a:ext uri="{FF2B5EF4-FFF2-40B4-BE49-F238E27FC236}">
              <a16:creationId xmlns:a16="http://schemas.microsoft.com/office/drawing/2014/main" id="{12A98D28-B680-4CFE-8D97-7F10C5E25EB1}"/>
            </a:ext>
          </a:extLst>
        </xdr:cNvPr>
        <xdr:cNvSpPr/>
      </xdr:nvSpPr>
      <xdr:spPr>
        <a:xfrm>
          <a:off x="13887450" y="954328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18288</xdr:rowOff>
    </xdr:from>
    <xdr:to>
      <xdr:col>85</xdr:col>
      <xdr:colOff>127000</xdr:colOff>
      <xdr:row>59</xdr:row>
      <xdr:rowOff>61722</xdr:rowOff>
    </xdr:to>
    <xdr:cxnSp macro="">
      <xdr:nvCxnSpPr>
        <xdr:cNvPr id="547" name="直線コネクタ 546">
          <a:extLst>
            <a:ext uri="{FF2B5EF4-FFF2-40B4-BE49-F238E27FC236}">
              <a16:creationId xmlns:a16="http://schemas.microsoft.com/office/drawing/2014/main" id="{26DD9F96-B837-406B-A6A1-88F9AE8D6DC3}"/>
            </a:ext>
          </a:extLst>
        </xdr:cNvPr>
        <xdr:cNvCxnSpPr/>
      </xdr:nvCxnSpPr>
      <xdr:spPr>
        <a:xfrm>
          <a:off x="13935075" y="9581388"/>
          <a:ext cx="762000" cy="46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104648</xdr:rowOff>
    </xdr:from>
    <xdr:to>
      <xdr:col>76</xdr:col>
      <xdr:colOff>165100</xdr:colOff>
      <xdr:row>59</xdr:row>
      <xdr:rowOff>34798</xdr:rowOff>
    </xdr:to>
    <xdr:sp macro="" textlink="">
      <xdr:nvSpPr>
        <xdr:cNvPr id="548" name="楕円 547">
          <a:extLst>
            <a:ext uri="{FF2B5EF4-FFF2-40B4-BE49-F238E27FC236}">
              <a16:creationId xmlns:a16="http://schemas.microsoft.com/office/drawing/2014/main" id="{2BCDA512-C0E5-4857-9FC0-DC4B5380BB7E}"/>
            </a:ext>
          </a:extLst>
        </xdr:cNvPr>
        <xdr:cNvSpPr/>
      </xdr:nvSpPr>
      <xdr:spPr>
        <a:xfrm>
          <a:off x="13096875" y="950899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155448</xdr:rowOff>
    </xdr:from>
    <xdr:to>
      <xdr:col>81</xdr:col>
      <xdr:colOff>50800</xdr:colOff>
      <xdr:row>59</xdr:row>
      <xdr:rowOff>18288</xdr:rowOff>
    </xdr:to>
    <xdr:cxnSp macro="">
      <xdr:nvCxnSpPr>
        <xdr:cNvPr id="549" name="直線コネクタ 548">
          <a:extLst>
            <a:ext uri="{FF2B5EF4-FFF2-40B4-BE49-F238E27FC236}">
              <a16:creationId xmlns:a16="http://schemas.microsoft.com/office/drawing/2014/main" id="{480695BD-33D3-40E6-B9D5-C268A4D34EBA}"/>
            </a:ext>
          </a:extLst>
        </xdr:cNvPr>
        <xdr:cNvCxnSpPr/>
      </xdr:nvCxnSpPr>
      <xdr:spPr>
        <a:xfrm>
          <a:off x="13144500" y="9556623"/>
          <a:ext cx="790575"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65786</xdr:rowOff>
    </xdr:from>
    <xdr:to>
      <xdr:col>72</xdr:col>
      <xdr:colOff>38100</xdr:colOff>
      <xdr:row>58</xdr:row>
      <xdr:rowOff>167386</xdr:rowOff>
    </xdr:to>
    <xdr:sp macro="" textlink="">
      <xdr:nvSpPr>
        <xdr:cNvPr id="550" name="楕円 549">
          <a:extLst>
            <a:ext uri="{FF2B5EF4-FFF2-40B4-BE49-F238E27FC236}">
              <a16:creationId xmlns:a16="http://schemas.microsoft.com/office/drawing/2014/main" id="{B7F0D9A7-ED18-4F2B-AFB9-3F5C67BF4351}"/>
            </a:ext>
          </a:extLst>
        </xdr:cNvPr>
        <xdr:cNvSpPr/>
      </xdr:nvSpPr>
      <xdr:spPr>
        <a:xfrm>
          <a:off x="12296775" y="94701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116586</xdr:rowOff>
    </xdr:from>
    <xdr:to>
      <xdr:col>76</xdr:col>
      <xdr:colOff>114300</xdr:colOff>
      <xdr:row>58</xdr:row>
      <xdr:rowOff>155448</xdr:rowOff>
    </xdr:to>
    <xdr:cxnSp macro="">
      <xdr:nvCxnSpPr>
        <xdr:cNvPr id="551" name="直線コネクタ 550">
          <a:extLst>
            <a:ext uri="{FF2B5EF4-FFF2-40B4-BE49-F238E27FC236}">
              <a16:creationId xmlns:a16="http://schemas.microsoft.com/office/drawing/2014/main" id="{58973531-05ED-438E-A228-10026DDEE608}"/>
            </a:ext>
          </a:extLst>
        </xdr:cNvPr>
        <xdr:cNvCxnSpPr/>
      </xdr:nvCxnSpPr>
      <xdr:spPr>
        <a:xfrm>
          <a:off x="12344400" y="9517761"/>
          <a:ext cx="8001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31496</xdr:rowOff>
    </xdr:from>
    <xdr:to>
      <xdr:col>67</xdr:col>
      <xdr:colOff>101600</xdr:colOff>
      <xdr:row>58</xdr:row>
      <xdr:rowOff>133096</xdr:rowOff>
    </xdr:to>
    <xdr:sp macro="" textlink="">
      <xdr:nvSpPr>
        <xdr:cNvPr id="552" name="楕円 551">
          <a:extLst>
            <a:ext uri="{FF2B5EF4-FFF2-40B4-BE49-F238E27FC236}">
              <a16:creationId xmlns:a16="http://schemas.microsoft.com/office/drawing/2014/main" id="{477CA0E6-7C92-4607-A2F9-B1272D6F509E}"/>
            </a:ext>
          </a:extLst>
        </xdr:cNvPr>
        <xdr:cNvSpPr/>
      </xdr:nvSpPr>
      <xdr:spPr>
        <a:xfrm>
          <a:off x="11487150" y="942949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82296</xdr:rowOff>
    </xdr:from>
    <xdr:to>
      <xdr:col>71</xdr:col>
      <xdr:colOff>177800</xdr:colOff>
      <xdr:row>58</xdr:row>
      <xdr:rowOff>116586</xdr:rowOff>
    </xdr:to>
    <xdr:cxnSp macro="">
      <xdr:nvCxnSpPr>
        <xdr:cNvPr id="553" name="直線コネクタ 552">
          <a:extLst>
            <a:ext uri="{FF2B5EF4-FFF2-40B4-BE49-F238E27FC236}">
              <a16:creationId xmlns:a16="http://schemas.microsoft.com/office/drawing/2014/main" id="{EB346450-4DD5-48AE-8A39-1912DA55FB3C}"/>
            </a:ext>
          </a:extLst>
        </xdr:cNvPr>
        <xdr:cNvCxnSpPr/>
      </xdr:nvCxnSpPr>
      <xdr:spPr>
        <a:xfrm>
          <a:off x="11534775" y="9486646"/>
          <a:ext cx="809625"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554" name="n_1aveValue【学校施設】&#10;有形固定資産減価償却率">
          <a:extLst>
            <a:ext uri="{FF2B5EF4-FFF2-40B4-BE49-F238E27FC236}">
              <a16:creationId xmlns:a16="http://schemas.microsoft.com/office/drawing/2014/main" id="{CAF36F88-8526-4F02-BB2C-36F9EA6D8FA2}"/>
            </a:ext>
          </a:extLst>
        </xdr:cNvPr>
        <xdr:cNvSpPr txBox="1"/>
      </xdr:nvSpPr>
      <xdr:spPr>
        <a:xfrm>
          <a:off x="13745219" y="9680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555" name="n_2aveValue【学校施設】&#10;有形固定資産減価償却率">
          <a:extLst>
            <a:ext uri="{FF2B5EF4-FFF2-40B4-BE49-F238E27FC236}">
              <a16:creationId xmlns:a16="http://schemas.microsoft.com/office/drawing/2014/main" id="{30DD4F51-DD70-4446-A9B8-8364DAD1A2DE}"/>
            </a:ext>
          </a:extLst>
        </xdr:cNvPr>
        <xdr:cNvSpPr txBox="1"/>
      </xdr:nvSpPr>
      <xdr:spPr>
        <a:xfrm>
          <a:off x="12964169" y="9678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556" name="n_3aveValue【学校施設】&#10;有形固定資産減価償却率">
          <a:extLst>
            <a:ext uri="{FF2B5EF4-FFF2-40B4-BE49-F238E27FC236}">
              <a16:creationId xmlns:a16="http://schemas.microsoft.com/office/drawing/2014/main" id="{407798D6-DC66-4340-AF6B-2925D8790BA1}"/>
            </a:ext>
          </a:extLst>
        </xdr:cNvPr>
        <xdr:cNvSpPr txBox="1"/>
      </xdr:nvSpPr>
      <xdr:spPr>
        <a:xfrm>
          <a:off x="12164069" y="9647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557" name="n_4aveValue【学校施設】&#10;有形固定資産減価償却率">
          <a:extLst>
            <a:ext uri="{FF2B5EF4-FFF2-40B4-BE49-F238E27FC236}">
              <a16:creationId xmlns:a16="http://schemas.microsoft.com/office/drawing/2014/main" id="{EA03914B-8C07-4DF2-98B2-FF8F2FFA10C7}"/>
            </a:ext>
          </a:extLst>
        </xdr:cNvPr>
        <xdr:cNvSpPr txBox="1"/>
      </xdr:nvSpPr>
      <xdr:spPr>
        <a:xfrm>
          <a:off x="11354444" y="9628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85615</xdr:rowOff>
    </xdr:from>
    <xdr:ext cx="405111" cy="259045"/>
    <xdr:sp macro="" textlink="">
      <xdr:nvSpPr>
        <xdr:cNvPr id="558" name="n_1mainValue【学校施設】&#10;有形固定資産減価償却率">
          <a:extLst>
            <a:ext uri="{FF2B5EF4-FFF2-40B4-BE49-F238E27FC236}">
              <a16:creationId xmlns:a16="http://schemas.microsoft.com/office/drawing/2014/main" id="{DEB20249-B8CF-4C1F-A9C1-BEDEE246C032}"/>
            </a:ext>
          </a:extLst>
        </xdr:cNvPr>
        <xdr:cNvSpPr txBox="1"/>
      </xdr:nvSpPr>
      <xdr:spPr>
        <a:xfrm>
          <a:off x="13745219" y="9328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51325</xdr:rowOff>
    </xdr:from>
    <xdr:ext cx="405111" cy="259045"/>
    <xdr:sp macro="" textlink="">
      <xdr:nvSpPr>
        <xdr:cNvPr id="559" name="n_2mainValue【学校施設】&#10;有形固定資産減価償却率">
          <a:extLst>
            <a:ext uri="{FF2B5EF4-FFF2-40B4-BE49-F238E27FC236}">
              <a16:creationId xmlns:a16="http://schemas.microsoft.com/office/drawing/2014/main" id="{C20A998A-F84E-454A-A608-7283A4D4D0AB}"/>
            </a:ext>
          </a:extLst>
        </xdr:cNvPr>
        <xdr:cNvSpPr txBox="1"/>
      </xdr:nvSpPr>
      <xdr:spPr>
        <a:xfrm>
          <a:off x="12964169" y="9287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12463</xdr:rowOff>
    </xdr:from>
    <xdr:ext cx="405111" cy="259045"/>
    <xdr:sp macro="" textlink="">
      <xdr:nvSpPr>
        <xdr:cNvPr id="560" name="n_3mainValue【学校施設】&#10;有形固定資産減価償却率">
          <a:extLst>
            <a:ext uri="{FF2B5EF4-FFF2-40B4-BE49-F238E27FC236}">
              <a16:creationId xmlns:a16="http://schemas.microsoft.com/office/drawing/2014/main" id="{B3CD5BA6-8479-46ED-A06A-39E551981436}"/>
            </a:ext>
          </a:extLst>
        </xdr:cNvPr>
        <xdr:cNvSpPr txBox="1"/>
      </xdr:nvSpPr>
      <xdr:spPr>
        <a:xfrm>
          <a:off x="12164069" y="924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149623</xdr:rowOff>
    </xdr:from>
    <xdr:ext cx="405111" cy="259045"/>
    <xdr:sp macro="" textlink="">
      <xdr:nvSpPr>
        <xdr:cNvPr id="561" name="n_4mainValue【学校施設】&#10;有形固定資産減価償却率">
          <a:extLst>
            <a:ext uri="{FF2B5EF4-FFF2-40B4-BE49-F238E27FC236}">
              <a16:creationId xmlns:a16="http://schemas.microsoft.com/office/drawing/2014/main" id="{1738048C-D830-4FA2-A534-1B1090B3623F}"/>
            </a:ext>
          </a:extLst>
        </xdr:cNvPr>
        <xdr:cNvSpPr txBox="1"/>
      </xdr:nvSpPr>
      <xdr:spPr>
        <a:xfrm>
          <a:off x="11354444" y="9226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a:extLst>
            <a:ext uri="{FF2B5EF4-FFF2-40B4-BE49-F238E27FC236}">
              <a16:creationId xmlns:a16="http://schemas.microsoft.com/office/drawing/2014/main" id="{D30BB2D7-5BFD-4E00-B340-76FB2E59FD51}"/>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a:extLst>
            <a:ext uri="{FF2B5EF4-FFF2-40B4-BE49-F238E27FC236}">
              <a16:creationId xmlns:a16="http://schemas.microsoft.com/office/drawing/2014/main" id="{52824A2A-A587-42D6-823C-7BB141615776}"/>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a:extLst>
            <a:ext uri="{FF2B5EF4-FFF2-40B4-BE49-F238E27FC236}">
              <a16:creationId xmlns:a16="http://schemas.microsoft.com/office/drawing/2014/main" id="{2F8CF857-A1EC-4759-838E-938F85CC735B}"/>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a:extLst>
            <a:ext uri="{FF2B5EF4-FFF2-40B4-BE49-F238E27FC236}">
              <a16:creationId xmlns:a16="http://schemas.microsoft.com/office/drawing/2014/main" id="{D0DF36AB-E924-4359-97C7-B52D008ACAE5}"/>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a:extLst>
            <a:ext uri="{FF2B5EF4-FFF2-40B4-BE49-F238E27FC236}">
              <a16:creationId xmlns:a16="http://schemas.microsoft.com/office/drawing/2014/main" id="{E6074A44-FA4B-405E-AB90-BD8A592CF720}"/>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a:extLst>
            <a:ext uri="{FF2B5EF4-FFF2-40B4-BE49-F238E27FC236}">
              <a16:creationId xmlns:a16="http://schemas.microsoft.com/office/drawing/2014/main" id="{6691C938-AE1D-4550-B53A-11E0E779A20A}"/>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a:extLst>
            <a:ext uri="{FF2B5EF4-FFF2-40B4-BE49-F238E27FC236}">
              <a16:creationId xmlns:a16="http://schemas.microsoft.com/office/drawing/2014/main" id="{40F17F1D-D4D7-407E-B687-4E22A77ACA99}"/>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a:extLst>
            <a:ext uri="{FF2B5EF4-FFF2-40B4-BE49-F238E27FC236}">
              <a16:creationId xmlns:a16="http://schemas.microsoft.com/office/drawing/2014/main" id="{6EB71B7F-3589-4C89-8649-4E057B10BB37}"/>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a:extLst>
            <a:ext uri="{FF2B5EF4-FFF2-40B4-BE49-F238E27FC236}">
              <a16:creationId xmlns:a16="http://schemas.microsoft.com/office/drawing/2014/main" id="{A59452E2-9406-4C3B-9E34-4ABDCFF6BB45}"/>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a:extLst>
            <a:ext uri="{FF2B5EF4-FFF2-40B4-BE49-F238E27FC236}">
              <a16:creationId xmlns:a16="http://schemas.microsoft.com/office/drawing/2014/main" id="{07D7A6D5-36D0-4EC9-B9A1-5F874F2A70D4}"/>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2" name="テキスト ボックス 571">
          <a:extLst>
            <a:ext uri="{FF2B5EF4-FFF2-40B4-BE49-F238E27FC236}">
              <a16:creationId xmlns:a16="http://schemas.microsoft.com/office/drawing/2014/main" id="{F3F876DC-2C54-430E-B286-AAC50EF53F23}"/>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3" name="直線コネクタ 572">
          <a:extLst>
            <a:ext uri="{FF2B5EF4-FFF2-40B4-BE49-F238E27FC236}">
              <a16:creationId xmlns:a16="http://schemas.microsoft.com/office/drawing/2014/main" id="{A2FD42F8-A628-458E-AB97-053616A9FA7D}"/>
            </a:ext>
          </a:extLst>
        </xdr:cNvPr>
        <xdr:cNvCxnSpPr/>
      </xdr:nvCxnSpPr>
      <xdr:spPr>
        <a:xfrm>
          <a:off x="16459200" y="10267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4" name="テキスト ボックス 573">
          <a:extLst>
            <a:ext uri="{FF2B5EF4-FFF2-40B4-BE49-F238E27FC236}">
              <a16:creationId xmlns:a16="http://schemas.microsoft.com/office/drawing/2014/main" id="{75D44CAC-F2F3-4F8C-80F4-4A596F7F1D33}"/>
            </a:ext>
          </a:extLst>
        </xdr:cNvPr>
        <xdr:cNvSpPr txBox="1"/>
      </xdr:nvSpPr>
      <xdr:spPr>
        <a:xfrm>
          <a:off x="16052346" y="10132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1354A96B-58FA-4177-9377-61442A68304B}"/>
            </a:ext>
          </a:extLst>
        </xdr:cNvPr>
        <xdr:cNvCxnSpPr/>
      </xdr:nvCxnSpPr>
      <xdr:spPr>
        <a:xfrm>
          <a:off x="164592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1ED86520-77E0-4C14-92A8-E24116C3A4AC}"/>
            </a:ext>
          </a:extLst>
        </xdr:cNvPr>
        <xdr:cNvSpPr txBox="1"/>
      </xdr:nvSpPr>
      <xdr:spPr>
        <a:xfrm>
          <a:off x="16052346"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7" name="直線コネクタ 576">
          <a:extLst>
            <a:ext uri="{FF2B5EF4-FFF2-40B4-BE49-F238E27FC236}">
              <a16:creationId xmlns:a16="http://schemas.microsoft.com/office/drawing/2014/main" id="{4FAB6AA8-2E76-4133-A65E-146414D80910}"/>
            </a:ext>
          </a:extLst>
        </xdr:cNvPr>
        <xdr:cNvCxnSpPr/>
      </xdr:nvCxnSpPr>
      <xdr:spPr>
        <a:xfrm>
          <a:off x="16459200" y="91916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8" name="テキスト ボックス 577">
          <a:extLst>
            <a:ext uri="{FF2B5EF4-FFF2-40B4-BE49-F238E27FC236}">
              <a16:creationId xmlns:a16="http://schemas.microsoft.com/office/drawing/2014/main" id="{BFE3119F-0399-4D16-A98F-BEC20A07AE1B}"/>
            </a:ext>
          </a:extLst>
        </xdr:cNvPr>
        <xdr:cNvSpPr txBox="1"/>
      </xdr:nvSpPr>
      <xdr:spPr>
        <a:xfrm>
          <a:off x="16052346" y="905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9" name="直線コネクタ 578">
          <a:extLst>
            <a:ext uri="{FF2B5EF4-FFF2-40B4-BE49-F238E27FC236}">
              <a16:creationId xmlns:a16="http://schemas.microsoft.com/office/drawing/2014/main" id="{80F9811F-7A94-44A8-9401-EE8155481F5A}"/>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0" name="テキスト ボックス 579">
          <a:extLst>
            <a:ext uri="{FF2B5EF4-FFF2-40B4-BE49-F238E27FC236}">
              <a16:creationId xmlns:a16="http://schemas.microsoft.com/office/drawing/2014/main" id="{D27CB466-7E1B-4C4C-9BDC-81ABEC9540F0}"/>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1" name="【学校施設】&#10;一人当たり面積グラフ枠">
          <a:extLst>
            <a:ext uri="{FF2B5EF4-FFF2-40B4-BE49-F238E27FC236}">
              <a16:creationId xmlns:a16="http://schemas.microsoft.com/office/drawing/2014/main" id="{EB044373-FBD0-4C4E-8A2C-633FF9026A13}"/>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2" name="直線コネクタ 581">
          <a:extLst>
            <a:ext uri="{FF2B5EF4-FFF2-40B4-BE49-F238E27FC236}">
              <a16:creationId xmlns:a16="http://schemas.microsoft.com/office/drawing/2014/main" id="{01ECA926-5710-40AC-ADD5-C1B061CDEB5C}"/>
            </a:ext>
          </a:extLst>
        </xdr:cNvPr>
        <xdr:cNvCxnSpPr/>
      </xdr:nvCxnSpPr>
      <xdr:spPr>
        <a:xfrm flipV="1">
          <a:off x="19954239" y="9219374"/>
          <a:ext cx="0" cy="1095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3" name="【学校施設】&#10;一人当たり面積最小値テキスト">
          <a:extLst>
            <a:ext uri="{FF2B5EF4-FFF2-40B4-BE49-F238E27FC236}">
              <a16:creationId xmlns:a16="http://schemas.microsoft.com/office/drawing/2014/main" id="{AC1FE26A-0852-41B7-A9A2-AE65C8A4E2B2}"/>
            </a:ext>
          </a:extLst>
        </xdr:cNvPr>
        <xdr:cNvSpPr txBox="1"/>
      </xdr:nvSpPr>
      <xdr:spPr>
        <a:xfrm>
          <a:off x="19992975" y="10312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4" name="直線コネクタ 583">
          <a:extLst>
            <a:ext uri="{FF2B5EF4-FFF2-40B4-BE49-F238E27FC236}">
              <a16:creationId xmlns:a16="http://schemas.microsoft.com/office/drawing/2014/main" id="{83000121-60B8-482E-BA28-A43052B723A4}"/>
            </a:ext>
          </a:extLst>
        </xdr:cNvPr>
        <xdr:cNvCxnSpPr/>
      </xdr:nvCxnSpPr>
      <xdr:spPr>
        <a:xfrm>
          <a:off x="19878675" y="103151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5" name="【学校施設】&#10;一人当たり面積最大値テキスト">
          <a:extLst>
            <a:ext uri="{FF2B5EF4-FFF2-40B4-BE49-F238E27FC236}">
              <a16:creationId xmlns:a16="http://schemas.microsoft.com/office/drawing/2014/main" id="{9B281C0D-8275-4E82-992A-4DEC92C95EB3}"/>
            </a:ext>
          </a:extLst>
        </xdr:cNvPr>
        <xdr:cNvSpPr txBox="1"/>
      </xdr:nvSpPr>
      <xdr:spPr>
        <a:xfrm>
          <a:off x="19992975" y="9004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6" name="直線コネクタ 585">
          <a:extLst>
            <a:ext uri="{FF2B5EF4-FFF2-40B4-BE49-F238E27FC236}">
              <a16:creationId xmlns:a16="http://schemas.microsoft.com/office/drawing/2014/main" id="{DC5B676D-8456-4E6E-A9B2-C0530F38E01D}"/>
            </a:ext>
          </a:extLst>
        </xdr:cNvPr>
        <xdr:cNvCxnSpPr/>
      </xdr:nvCxnSpPr>
      <xdr:spPr>
        <a:xfrm>
          <a:off x="19878675" y="921937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587" name="【学校施設】&#10;一人当たり面積平均値テキスト">
          <a:extLst>
            <a:ext uri="{FF2B5EF4-FFF2-40B4-BE49-F238E27FC236}">
              <a16:creationId xmlns:a16="http://schemas.microsoft.com/office/drawing/2014/main" id="{989EA33A-ADE3-4B94-8B64-1659D35F838E}"/>
            </a:ext>
          </a:extLst>
        </xdr:cNvPr>
        <xdr:cNvSpPr txBox="1"/>
      </xdr:nvSpPr>
      <xdr:spPr>
        <a:xfrm>
          <a:off x="19992975" y="99131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8" name="フローチャート: 判断 587">
          <a:extLst>
            <a:ext uri="{FF2B5EF4-FFF2-40B4-BE49-F238E27FC236}">
              <a16:creationId xmlns:a16="http://schemas.microsoft.com/office/drawing/2014/main" id="{8B8A3AF9-BFB7-4201-A2AD-B9DADFED5C3A}"/>
            </a:ext>
          </a:extLst>
        </xdr:cNvPr>
        <xdr:cNvSpPr/>
      </xdr:nvSpPr>
      <xdr:spPr>
        <a:xfrm>
          <a:off x="19897725" y="993470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9" name="フローチャート: 判断 588">
          <a:extLst>
            <a:ext uri="{FF2B5EF4-FFF2-40B4-BE49-F238E27FC236}">
              <a16:creationId xmlns:a16="http://schemas.microsoft.com/office/drawing/2014/main" id="{A540F27E-2C5F-4401-9535-FF652C0B5273}"/>
            </a:ext>
          </a:extLst>
        </xdr:cNvPr>
        <xdr:cNvSpPr/>
      </xdr:nvSpPr>
      <xdr:spPr>
        <a:xfrm>
          <a:off x="19154775" y="99513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90" name="フローチャート: 判断 589">
          <a:extLst>
            <a:ext uri="{FF2B5EF4-FFF2-40B4-BE49-F238E27FC236}">
              <a16:creationId xmlns:a16="http://schemas.microsoft.com/office/drawing/2014/main" id="{4CFB0066-8313-4C43-9686-D7BEADCF63D1}"/>
            </a:ext>
          </a:extLst>
        </xdr:cNvPr>
        <xdr:cNvSpPr/>
      </xdr:nvSpPr>
      <xdr:spPr>
        <a:xfrm>
          <a:off x="18345150" y="995127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91" name="フローチャート: 判断 590">
          <a:extLst>
            <a:ext uri="{FF2B5EF4-FFF2-40B4-BE49-F238E27FC236}">
              <a16:creationId xmlns:a16="http://schemas.microsoft.com/office/drawing/2014/main" id="{F5B65ACB-914F-4AB0-A049-3D9FEDEEB387}"/>
            </a:ext>
          </a:extLst>
        </xdr:cNvPr>
        <xdr:cNvSpPr/>
      </xdr:nvSpPr>
      <xdr:spPr>
        <a:xfrm>
          <a:off x="17554575" y="99441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2" name="フローチャート: 判断 591">
          <a:extLst>
            <a:ext uri="{FF2B5EF4-FFF2-40B4-BE49-F238E27FC236}">
              <a16:creationId xmlns:a16="http://schemas.microsoft.com/office/drawing/2014/main" id="{D7F3F843-94D8-412C-8B89-19823CA658AE}"/>
            </a:ext>
          </a:extLst>
        </xdr:cNvPr>
        <xdr:cNvSpPr/>
      </xdr:nvSpPr>
      <xdr:spPr>
        <a:xfrm>
          <a:off x="16754475" y="99535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BD2D987A-CDE9-4A04-B67E-8D6D4C1DCEA4}"/>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6BE3C14F-AE48-4DD7-B933-5410C41E82AD}"/>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4D343BF8-7F86-4EC3-A1CC-F80DF79F67FC}"/>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C38F18C7-F2D6-4076-930E-1BF8AD2ADB7F}"/>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5F38E9FB-D4BC-4120-815B-60A80FEC20B6}"/>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137223</xdr:rowOff>
    </xdr:from>
    <xdr:to>
      <xdr:col>116</xdr:col>
      <xdr:colOff>114300</xdr:colOff>
      <xdr:row>61</xdr:row>
      <xdr:rowOff>67373</xdr:rowOff>
    </xdr:to>
    <xdr:sp macro="" textlink="">
      <xdr:nvSpPr>
        <xdr:cNvPr id="598" name="楕円 597">
          <a:extLst>
            <a:ext uri="{FF2B5EF4-FFF2-40B4-BE49-F238E27FC236}">
              <a16:creationId xmlns:a16="http://schemas.microsoft.com/office/drawing/2014/main" id="{43BB9FBD-58F2-442B-B1D9-3032EBA29056}"/>
            </a:ext>
          </a:extLst>
        </xdr:cNvPr>
        <xdr:cNvSpPr/>
      </xdr:nvSpPr>
      <xdr:spPr>
        <a:xfrm>
          <a:off x="19897725" y="986542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160100</xdr:rowOff>
    </xdr:from>
    <xdr:ext cx="469744" cy="259045"/>
    <xdr:sp macro="" textlink="">
      <xdr:nvSpPr>
        <xdr:cNvPr id="599" name="【学校施設】&#10;一人当たり面積該当値テキスト">
          <a:extLst>
            <a:ext uri="{FF2B5EF4-FFF2-40B4-BE49-F238E27FC236}">
              <a16:creationId xmlns:a16="http://schemas.microsoft.com/office/drawing/2014/main" id="{82576F40-CFBD-498F-A110-87CB97B718CF}"/>
            </a:ext>
          </a:extLst>
        </xdr:cNvPr>
        <xdr:cNvSpPr txBox="1"/>
      </xdr:nvSpPr>
      <xdr:spPr>
        <a:xfrm>
          <a:off x="19992975" y="9726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139509</xdr:rowOff>
    </xdr:from>
    <xdr:to>
      <xdr:col>112</xdr:col>
      <xdr:colOff>38100</xdr:colOff>
      <xdr:row>61</xdr:row>
      <xdr:rowOff>69659</xdr:rowOff>
    </xdr:to>
    <xdr:sp macro="" textlink="">
      <xdr:nvSpPr>
        <xdr:cNvPr id="600" name="楕円 599">
          <a:extLst>
            <a:ext uri="{FF2B5EF4-FFF2-40B4-BE49-F238E27FC236}">
              <a16:creationId xmlns:a16="http://schemas.microsoft.com/office/drawing/2014/main" id="{84769DD4-12A3-4EC6-8C5B-7F22EF77B103}"/>
            </a:ext>
          </a:extLst>
        </xdr:cNvPr>
        <xdr:cNvSpPr/>
      </xdr:nvSpPr>
      <xdr:spPr>
        <a:xfrm>
          <a:off x="19154775" y="986770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16573</xdr:rowOff>
    </xdr:from>
    <xdr:to>
      <xdr:col>116</xdr:col>
      <xdr:colOff>63500</xdr:colOff>
      <xdr:row>61</xdr:row>
      <xdr:rowOff>18859</xdr:rowOff>
    </xdr:to>
    <xdr:cxnSp macro="">
      <xdr:nvCxnSpPr>
        <xdr:cNvPr id="601" name="直線コネクタ 600">
          <a:extLst>
            <a:ext uri="{FF2B5EF4-FFF2-40B4-BE49-F238E27FC236}">
              <a16:creationId xmlns:a16="http://schemas.microsoft.com/office/drawing/2014/main" id="{DE202EAA-87BE-45B0-81AB-4EAF5F94A1D7}"/>
            </a:ext>
          </a:extLst>
        </xdr:cNvPr>
        <xdr:cNvCxnSpPr/>
      </xdr:nvCxnSpPr>
      <xdr:spPr>
        <a:xfrm flipV="1">
          <a:off x="19202400" y="9903523"/>
          <a:ext cx="75247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145224</xdr:rowOff>
    </xdr:from>
    <xdr:to>
      <xdr:col>107</xdr:col>
      <xdr:colOff>101600</xdr:colOff>
      <xdr:row>61</xdr:row>
      <xdr:rowOff>75374</xdr:rowOff>
    </xdr:to>
    <xdr:sp macro="" textlink="">
      <xdr:nvSpPr>
        <xdr:cNvPr id="602" name="楕円 601">
          <a:extLst>
            <a:ext uri="{FF2B5EF4-FFF2-40B4-BE49-F238E27FC236}">
              <a16:creationId xmlns:a16="http://schemas.microsoft.com/office/drawing/2014/main" id="{7A3375A0-6AB0-4EA8-8B1D-A1CB1D594F0E}"/>
            </a:ext>
          </a:extLst>
        </xdr:cNvPr>
        <xdr:cNvSpPr/>
      </xdr:nvSpPr>
      <xdr:spPr>
        <a:xfrm>
          <a:off x="18345150" y="98670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18859</xdr:rowOff>
    </xdr:from>
    <xdr:to>
      <xdr:col>111</xdr:col>
      <xdr:colOff>177800</xdr:colOff>
      <xdr:row>61</xdr:row>
      <xdr:rowOff>24574</xdr:rowOff>
    </xdr:to>
    <xdr:cxnSp macro="">
      <xdr:nvCxnSpPr>
        <xdr:cNvPr id="603" name="直線コネクタ 602">
          <a:extLst>
            <a:ext uri="{FF2B5EF4-FFF2-40B4-BE49-F238E27FC236}">
              <a16:creationId xmlns:a16="http://schemas.microsoft.com/office/drawing/2014/main" id="{6C8E6D88-84A1-42A4-BE45-98E34154A8AE}"/>
            </a:ext>
          </a:extLst>
        </xdr:cNvPr>
        <xdr:cNvCxnSpPr/>
      </xdr:nvCxnSpPr>
      <xdr:spPr>
        <a:xfrm flipV="1">
          <a:off x="18392775" y="9905809"/>
          <a:ext cx="80962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149225</xdr:rowOff>
    </xdr:from>
    <xdr:to>
      <xdr:col>102</xdr:col>
      <xdr:colOff>165100</xdr:colOff>
      <xdr:row>61</xdr:row>
      <xdr:rowOff>79375</xdr:rowOff>
    </xdr:to>
    <xdr:sp macro="" textlink="">
      <xdr:nvSpPr>
        <xdr:cNvPr id="604" name="楕円 603">
          <a:extLst>
            <a:ext uri="{FF2B5EF4-FFF2-40B4-BE49-F238E27FC236}">
              <a16:creationId xmlns:a16="http://schemas.microsoft.com/office/drawing/2014/main" id="{4BD08852-B29C-451D-8C65-465E467D12D9}"/>
            </a:ext>
          </a:extLst>
        </xdr:cNvPr>
        <xdr:cNvSpPr/>
      </xdr:nvSpPr>
      <xdr:spPr>
        <a:xfrm>
          <a:off x="17554575" y="98742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24574</xdr:rowOff>
    </xdr:from>
    <xdr:to>
      <xdr:col>107</xdr:col>
      <xdr:colOff>50800</xdr:colOff>
      <xdr:row>61</xdr:row>
      <xdr:rowOff>28575</xdr:rowOff>
    </xdr:to>
    <xdr:cxnSp macro="">
      <xdr:nvCxnSpPr>
        <xdr:cNvPr id="605" name="直線コネクタ 604">
          <a:extLst>
            <a:ext uri="{FF2B5EF4-FFF2-40B4-BE49-F238E27FC236}">
              <a16:creationId xmlns:a16="http://schemas.microsoft.com/office/drawing/2014/main" id="{9B3824F8-0F81-4C37-8D1E-C90A12380B4A}"/>
            </a:ext>
          </a:extLst>
        </xdr:cNvPr>
        <xdr:cNvCxnSpPr/>
      </xdr:nvCxnSpPr>
      <xdr:spPr>
        <a:xfrm flipV="1">
          <a:off x="17602200" y="9914699"/>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146368</xdr:rowOff>
    </xdr:from>
    <xdr:to>
      <xdr:col>98</xdr:col>
      <xdr:colOff>38100</xdr:colOff>
      <xdr:row>61</xdr:row>
      <xdr:rowOff>76518</xdr:rowOff>
    </xdr:to>
    <xdr:sp macro="" textlink="">
      <xdr:nvSpPr>
        <xdr:cNvPr id="606" name="楕円 605">
          <a:extLst>
            <a:ext uri="{FF2B5EF4-FFF2-40B4-BE49-F238E27FC236}">
              <a16:creationId xmlns:a16="http://schemas.microsoft.com/office/drawing/2014/main" id="{084B1279-84B8-463F-A117-28DEB63DA535}"/>
            </a:ext>
          </a:extLst>
        </xdr:cNvPr>
        <xdr:cNvSpPr/>
      </xdr:nvSpPr>
      <xdr:spPr>
        <a:xfrm>
          <a:off x="16754475" y="986821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25718</xdr:rowOff>
    </xdr:from>
    <xdr:to>
      <xdr:col>102</xdr:col>
      <xdr:colOff>114300</xdr:colOff>
      <xdr:row>61</xdr:row>
      <xdr:rowOff>28575</xdr:rowOff>
    </xdr:to>
    <xdr:cxnSp macro="">
      <xdr:nvCxnSpPr>
        <xdr:cNvPr id="607" name="直線コネクタ 606">
          <a:extLst>
            <a:ext uri="{FF2B5EF4-FFF2-40B4-BE49-F238E27FC236}">
              <a16:creationId xmlns:a16="http://schemas.microsoft.com/office/drawing/2014/main" id="{3F31EA50-A407-4DCC-BA31-2A8A3F123133}"/>
            </a:ext>
          </a:extLst>
        </xdr:cNvPr>
        <xdr:cNvCxnSpPr/>
      </xdr:nvCxnSpPr>
      <xdr:spPr>
        <a:xfrm>
          <a:off x="16802100" y="991584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608" name="n_1aveValue【学校施設】&#10;一人当たり面積">
          <a:extLst>
            <a:ext uri="{FF2B5EF4-FFF2-40B4-BE49-F238E27FC236}">
              <a16:creationId xmlns:a16="http://schemas.microsoft.com/office/drawing/2014/main" id="{BF67C984-729E-41AF-904F-70D6F4E6F35E}"/>
            </a:ext>
          </a:extLst>
        </xdr:cNvPr>
        <xdr:cNvSpPr txBox="1"/>
      </xdr:nvSpPr>
      <xdr:spPr>
        <a:xfrm>
          <a:off x="18983402" y="1004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609" name="n_2aveValue【学校施設】&#10;一人当たり面積">
          <a:extLst>
            <a:ext uri="{FF2B5EF4-FFF2-40B4-BE49-F238E27FC236}">
              <a16:creationId xmlns:a16="http://schemas.microsoft.com/office/drawing/2014/main" id="{C4C71C71-2E45-454E-860C-E571F4340AB3}"/>
            </a:ext>
          </a:extLst>
        </xdr:cNvPr>
        <xdr:cNvSpPr txBox="1"/>
      </xdr:nvSpPr>
      <xdr:spPr>
        <a:xfrm>
          <a:off x="18183302" y="1005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610" name="n_3aveValue【学校施設】&#10;一人当たり面積">
          <a:extLst>
            <a:ext uri="{FF2B5EF4-FFF2-40B4-BE49-F238E27FC236}">
              <a16:creationId xmlns:a16="http://schemas.microsoft.com/office/drawing/2014/main" id="{381B4A1D-1EFC-4B39-A438-801FE324C0AD}"/>
            </a:ext>
          </a:extLst>
        </xdr:cNvPr>
        <xdr:cNvSpPr txBox="1"/>
      </xdr:nvSpPr>
      <xdr:spPr>
        <a:xfrm>
          <a:off x="17383202" y="1003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611" name="n_4aveValue【学校施設】&#10;一人当たり面積">
          <a:extLst>
            <a:ext uri="{FF2B5EF4-FFF2-40B4-BE49-F238E27FC236}">
              <a16:creationId xmlns:a16="http://schemas.microsoft.com/office/drawing/2014/main" id="{8144A20B-39E4-47DB-9EFB-7D4DE9CCC195}"/>
            </a:ext>
          </a:extLst>
        </xdr:cNvPr>
        <xdr:cNvSpPr txBox="1"/>
      </xdr:nvSpPr>
      <xdr:spPr>
        <a:xfrm>
          <a:off x="16592627" y="10046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86186</xdr:rowOff>
    </xdr:from>
    <xdr:ext cx="469744" cy="259045"/>
    <xdr:sp macro="" textlink="">
      <xdr:nvSpPr>
        <xdr:cNvPr id="612" name="n_1mainValue【学校施設】&#10;一人当たり面積">
          <a:extLst>
            <a:ext uri="{FF2B5EF4-FFF2-40B4-BE49-F238E27FC236}">
              <a16:creationId xmlns:a16="http://schemas.microsoft.com/office/drawing/2014/main" id="{5BBEF9F6-CBE3-4516-8035-D1F8EA26408E}"/>
            </a:ext>
          </a:extLst>
        </xdr:cNvPr>
        <xdr:cNvSpPr txBox="1"/>
      </xdr:nvSpPr>
      <xdr:spPr>
        <a:xfrm>
          <a:off x="18983402" y="964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91901</xdr:rowOff>
    </xdr:from>
    <xdr:ext cx="469744" cy="259045"/>
    <xdr:sp macro="" textlink="">
      <xdr:nvSpPr>
        <xdr:cNvPr id="613" name="n_2mainValue【学校施設】&#10;一人当たり面積">
          <a:extLst>
            <a:ext uri="{FF2B5EF4-FFF2-40B4-BE49-F238E27FC236}">
              <a16:creationId xmlns:a16="http://schemas.microsoft.com/office/drawing/2014/main" id="{597D0D2C-7DC6-4D3E-AACC-69C13244BAD0}"/>
            </a:ext>
          </a:extLst>
        </xdr:cNvPr>
        <xdr:cNvSpPr txBox="1"/>
      </xdr:nvSpPr>
      <xdr:spPr>
        <a:xfrm>
          <a:off x="18183302" y="9651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95902</xdr:rowOff>
    </xdr:from>
    <xdr:ext cx="469744" cy="259045"/>
    <xdr:sp macro="" textlink="">
      <xdr:nvSpPr>
        <xdr:cNvPr id="614" name="n_3mainValue【学校施設】&#10;一人当たり面積">
          <a:extLst>
            <a:ext uri="{FF2B5EF4-FFF2-40B4-BE49-F238E27FC236}">
              <a16:creationId xmlns:a16="http://schemas.microsoft.com/office/drawing/2014/main" id="{DB18798B-2ED5-41A8-BDD8-8B5447B250BE}"/>
            </a:ext>
          </a:extLst>
        </xdr:cNvPr>
        <xdr:cNvSpPr txBox="1"/>
      </xdr:nvSpPr>
      <xdr:spPr>
        <a:xfrm>
          <a:off x="17383202" y="965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93045</xdr:rowOff>
    </xdr:from>
    <xdr:ext cx="469744" cy="259045"/>
    <xdr:sp macro="" textlink="">
      <xdr:nvSpPr>
        <xdr:cNvPr id="615" name="n_4mainValue【学校施設】&#10;一人当たり面積">
          <a:extLst>
            <a:ext uri="{FF2B5EF4-FFF2-40B4-BE49-F238E27FC236}">
              <a16:creationId xmlns:a16="http://schemas.microsoft.com/office/drawing/2014/main" id="{242FEB0B-8DCB-46CE-9700-5790C46EA5F9}"/>
            </a:ext>
          </a:extLst>
        </xdr:cNvPr>
        <xdr:cNvSpPr txBox="1"/>
      </xdr:nvSpPr>
      <xdr:spPr>
        <a:xfrm>
          <a:off x="16592627" y="965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6" name="正方形/長方形 615">
          <a:extLst>
            <a:ext uri="{FF2B5EF4-FFF2-40B4-BE49-F238E27FC236}">
              <a16:creationId xmlns:a16="http://schemas.microsoft.com/office/drawing/2014/main" id="{8CDD87A0-09F5-4473-A6EB-CDE2028FBF2D}"/>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7" name="正方形/長方形 616">
          <a:extLst>
            <a:ext uri="{FF2B5EF4-FFF2-40B4-BE49-F238E27FC236}">
              <a16:creationId xmlns:a16="http://schemas.microsoft.com/office/drawing/2014/main" id="{DE22DBED-5373-4691-8424-6449AF240EA5}"/>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8" name="正方形/長方形 617">
          <a:extLst>
            <a:ext uri="{FF2B5EF4-FFF2-40B4-BE49-F238E27FC236}">
              <a16:creationId xmlns:a16="http://schemas.microsoft.com/office/drawing/2014/main" id="{113F8548-A8E1-474B-9C24-26EA9B546E96}"/>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9" name="正方形/長方形 618">
          <a:extLst>
            <a:ext uri="{FF2B5EF4-FFF2-40B4-BE49-F238E27FC236}">
              <a16:creationId xmlns:a16="http://schemas.microsoft.com/office/drawing/2014/main" id="{DD37C39C-7568-4277-8781-FFD3532DE868}"/>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0" name="正方形/長方形 619">
          <a:extLst>
            <a:ext uri="{FF2B5EF4-FFF2-40B4-BE49-F238E27FC236}">
              <a16:creationId xmlns:a16="http://schemas.microsoft.com/office/drawing/2014/main" id="{0E81F4BE-156A-41EB-B25B-A454F46B20C2}"/>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1" name="正方形/長方形 620">
          <a:extLst>
            <a:ext uri="{FF2B5EF4-FFF2-40B4-BE49-F238E27FC236}">
              <a16:creationId xmlns:a16="http://schemas.microsoft.com/office/drawing/2014/main" id="{4B32531C-20EE-48A5-BA78-FCA1A15E988C}"/>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2" name="正方形/長方形 621">
          <a:extLst>
            <a:ext uri="{FF2B5EF4-FFF2-40B4-BE49-F238E27FC236}">
              <a16:creationId xmlns:a16="http://schemas.microsoft.com/office/drawing/2014/main" id="{6E633464-8C03-459B-A9EE-09F2EE226B7E}"/>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3" name="正方形/長方形 622">
          <a:extLst>
            <a:ext uri="{FF2B5EF4-FFF2-40B4-BE49-F238E27FC236}">
              <a16:creationId xmlns:a16="http://schemas.microsoft.com/office/drawing/2014/main" id="{4BB1BF10-A62B-4883-8BA6-45DC6E65F7AA}"/>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4" name="テキスト ボックス 623">
          <a:extLst>
            <a:ext uri="{FF2B5EF4-FFF2-40B4-BE49-F238E27FC236}">
              <a16:creationId xmlns:a16="http://schemas.microsoft.com/office/drawing/2014/main" id="{F1F2F836-2157-4537-B79A-68269EBECF11}"/>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5" name="直線コネクタ 624">
          <a:extLst>
            <a:ext uri="{FF2B5EF4-FFF2-40B4-BE49-F238E27FC236}">
              <a16:creationId xmlns:a16="http://schemas.microsoft.com/office/drawing/2014/main" id="{0A6BAB99-B08D-4FA6-B198-FEF186E09AEF}"/>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6" name="テキスト ボックス 625">
          <a:extLst>
            <a:ext uri="{FF2B5EF4-FFF2-40B4-BE49-F238E27FC236}">
              <a16:creationId xmlns:a16="http://schemas.microsoft.com/office/drawing/2014/main" id="{2E41C6EA-447D-487C-A060-492FF9286D7B}"/>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7" name="直線コネクタ 626">
          <a:extLst>
            <a:ext uri="{FF2B5EF4-FFF2-40B4-BE49-F238E27FC236}">
              <a16:creationId xmlns:a16="http://schemas.microsoft.com/office/drawing/2014/main" id="{01D7558B-8A3D-4EF6-8C00-0E4E5B9F7EBC}"/>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8" name="テキスト ボックス 627">
          <a:extLst>
            <a:ext uri="{FF2B5EF4-FFF2-40B4-BE49-F238E27FC236}">
              <a16:creationId xmlns:a16="http://schemas.microsoft.com/office/drawing/2014/main" id="{C49882A5-0D1D-4501-BCF7-5867DFA3E7FB}"/>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9" name="直線コネクタ 628">
          <a:extLst>
            <a:ext uri="{FF2B5EF4-FFF2-40B4-BE49-F238E27FC236}">
              <a16:creationId xmlns:a16="http://schemas.microsoft.com/office/drawing/2014/main" id="{86DC6430-D7D5-4D7B-B89A-D889A98706DB}"/>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0" name="テキスト ボックス 629">
          <a:extLst>
            <a:ext uri="{FF2B5EF4-FFF2-40B4-BE49-F238E27FC236}">
              <a16:creationId xmlns:a16="http://schemas.microsoft.com/office/drawing/2014/main" id="{2885A449-3BB2-466E-9A28-4D43109EE94D}"/>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1" name="直線コネクタ 630">
          <a:extLst>
            <a:ext uri="{FF2B5EF4-FFF2-40B4-BE49-F238E27FC236}">
              <a16:creationId xmlns:a16="http://schemas.microsoft.com/office/drawing/2014/main" id="{37E81245-1043-4A19-A556-4EFB82906CE4}"/>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2" name="テキスト ボックス 631">
          <a:extLst>
            <a:ext uri="{FF2B5EF4-FFF2-40B4-BE49-F238E27FC236}">
              <a16:creationId xmlns:a16="http://schemas.microsoft.com/office/drawing/2014/main" id="{4A8F838D-252B-4AFB-978A-64CD6CD6C966}"/>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3" name="直線コネクタ 632">
          <a:extLst>
            <a:ext uri="{FF2B5EF4-FFF2-40B4-BE49-F238E27FC236}">
              <a16:creationId xmlns:a16="http://schemas.microsoft.com/office/drawing/2014/main" id="{5A966580-DD30-45AF-8FB0-EAE3FDCE001D}"/>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4" name="テキスト ボックス 633">
          <a:extLst>
            <a:ext uri="{FF2B5EF4-FFF2-40B4-BE49-F238E27FC236}">
              <a16:creationId xmlns:a16="http://schemas.microsoft.com/office/drawing/2014/main" id="{74B76146-408E-44C3-B417-6B21D532C878}"/>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5" name="直線コネクタ 634">
          <a:extLst>
            <a:ext uri="{FF2B5EF4-FFF2-40B4-BE49-F238E27FC236}">
              <a16:creationId xmlns:a16="http://schemas.microsoft.com/office/drawing/2014/main" id="{1DE10E67-2EF8-48AA-A24F-9C67F461DEEF}"/>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6" name="テキスト ボックス 635">
          <a:extLst>
            <a:ext uri="{FF2B5EF4-FFF2-40B4-BE49-F238E27FC236}">
              <a16:creationId xmlns:a16="http://schemas.microsoft.com/office/drawing/2014/main" id="{EC2DE9D2-1B57-4948-A2F8-0518D9B4BDD1}"/>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7" name="直線コネクタ 636">
          <a:extLst>
            <a:ext uri="{FF2B5EF4-FFF2-40B4-BE49-F238E27FC236}">
              <a16:creationId xmlns:a16="http://schemas.microsoft.com/office/drawing/2014/main" id="{17548222-6FF3-4CAA-B296-F57015366A3B}"/>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8" name="テキスト ボックス 637">
          <a:extLst>
            <a:ext uri="{FF2B5EF4-FFF2-40B4-BE49-F238E27FC236}">
              <a16:creationId xmlns:a16="http://schemas.microsoft.com/office/drawing/2014/main" id="{932084CB-BBEC-4B5A-92E8-933EAC0AFBA7}"/>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A6DE3BA6-7A78-4067-B354-F99442EF6183}"/>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児童館】&#10;有形固定資産減価償却率グラフ枠">
          <a:extLst>
            <a:ext uri="{FF2B5EF4-FFF2-40B4-BE49-F238E27FC236}">
              <a16:creationId xmlns:a16="http://schemas.microsoft.com/office/drawing/2014/main" id="{5467F4B5-042C-4C55-B9D1-B32D10933407}"/>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41" name="直線コネクタ 640">
          <a:extLst>
            <a:ext uri="{FF2B5EF4-FFF2-40B4-BE49-F238E27FC236}">
              <a16:creationId xmlns:a16="http://schemas.microsoft.com/office/drawing/2014/main" id="{BBE08D9D-BD22-4881-9DDF-9221C47FFDA5}"/>
            </a:ext>
          </a:extLst>
        </xdr:cNvPr>
        <xdr:cNvCxnSpPr/>
      </xdr:nvCxnSpPr>
      <xdr:spPr>
        <a:xfrm flipV="1">
          <a:off x="14696439" y="12744813"/>
          <a:ext cx="0" cy="1349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2" name="【児童館】&#10;有形固定資産減価償却率最小値テキスト">
          <a:extLst>
            <a:ext uri="{FF2B5EF4-FFF2-40B4-BE49-F238E27FC236}">
              <a16:creationId xmlns:a16="http://schemas.microsoft.com/office/drawing/2014/main" id="{5D8560B5-DED8-4566-B571-1B638C947788}"/>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3" name="直線コネクタ 642">
          <a:extLst>
            <a:ext uri="{FF2B5EF4-FFF2-40B4-BE49-F238E27FC236}">
              <a16:creationId xmlns:a16="http://schemas.microsoft.com/office/drawing/2014/main" id="{4E212B27-79FB-4FAE-9F99-69A5E36F611C}"/>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4" name="【児童館】&#10;有形固定資産減価償却率最大値テキスト">
          <a:extLst>
            <a:ext uri="{FF2B5EF4-FFF2-40B4-BE49-F238E27FC236}">
              <a16:creationId xmlns:a16="http://schemas.microsoft.com/office/drawing/2014/main" id="{942D0A06-54FB-42FC-A419-3B40AEDC9A1F}"/>
            </a:ext>
          </a:extLst>
        </xdr:cNvPr>
        <xdr:cNvSpPr txBox="1"/>
      </xdr:nvSpPr>
      <xdr:spPr>
        <a:xfrm>
          <a:off x="14735175" y="12532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5" name="直線コネクタ 644">
          <a:extLst>
            <a:ext uri="{FF2B5EF4-FFF2-40B4-BE49-F238E27FC236}">
              <a16:creationId xmlns:a16="http://schemas.microsoft.com/office/drawing/2014/main" id="{6FD40ED7-1CD5-4788-BD12-75FB6D445AE6}"/>
            </a:ext>
          </a:extLst>
        </xdr:cNvPr>
        <xdr:cNvCxnSpPr/>
      </xdr:nvCxnSpPr>
      <xdr:spPr>
        <a:xfrm>
          <a:off x="14611350" y="127448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646" name="【児童館】&#10;有形固定資産減価償却率平均値テキスト">
          <a:extLst>
            <a:ext uri="{FF2B5EF4-FFF2-40B4-BE49-F238E27FC236}">
              <a16:creationId xmlns:a16="http://schemas.microsoft.com/office/drawing/2014/main" id="{4A7C1F78-5B97-4581-9E58-7095F329D855}"/>
            </a:ext>
          </a:extLst>
        </xdr:cNvPr>
        <xdr:cNvSpPr txBox="1"/>
      </xdr:nvSpPr>
      <xdr:spPr>
        <a:xfrm>
          <a:off x="14735175" y="131553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7" name="フローチャート: 判断 646">
          <a:extLst>
            <a:ext uri="{FF2B5EF4-FFF2-40B4-BE49-F238E27FC236}">
              <a16:creationId xmlns:a16="http://schemas.microsoft.com/office/drawing/2014/main" id="{02AEECE9-8F8F-4C89-AD79-D5AAF69FDD3E}"/>
            </a:ext>
          </a:extLst>
        </xdr:cNvPr>
        <xdr:cNvSpPr/>
      </xdr:nvSpPr>
      <xdr:spPr>
        <a:xfrm>
          <a:off x="14649450" y="1329436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8" name="フローチャート: 判断 647">
          <a:extLst>
            <a:ext uri="{FF2B5EF4-FFF2-40B4-BE49-F238E27FC236}">
              <a16:creationId xmlns:a16="http://schemas.microsoft.com/office/drawing/2014/main" id="{9CBBB345-E068-4BFC-B231-6A7A9EF23800}"/>
            </a:ext>
          </a:extLst>
        </xdr:cNvPr>
        <xdr:cNvSpPr/>
      </xdr:nvSpPr>
      <xdr:spPr>
        <a:xfrm>
          <a:off x="13887450" y="132958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9" name="フローチャート: 判断 648">
          <a:extLst>
            <a:ext uri="{FF2B5EF4-FFF2-40B4-BE49-F238E27FC236}">
              <a16:creationId xmlns:a16="http://schemas.microsoft.com/office/drawing/2014/main" id="{0CB0FB6A-5DA2-42D6-B20F-4562FFEED8C9}"/>
            </a:ext>
          </a:extLst>
        </xdr:cNvPr>
        <xdr:cNvSpPr/>
      </xdr:nvSpPr>
      <xdr:spPr>
        <a:xfrm>
          <a:off x="13096875" y="1328592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50" name="フローチャート: 判断 649">
          <a:extLst>
            <a:ext uri="{FF2B5EF4-FFF2-40B4-BE49-F238E27FC236}">
              <a16:creationId xmlns:a16="http://schemas.microsoft.com/office/drawing/2014/main" id="{E9046B0A-A7EB-4463-8D04-9E423FA3ECF1}"/>
            </a:ext>
          </a:extLst>
        </xdr:cNvPr>
        <xdr:cNvSpPr/>
      </xdr:nvSpPr>
      <xdr:spPr>
        <a:xfrm>
          <a:off x="12296775" y="1328429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51" name="フローチャート: 判断 650">
          <a:extLst>
            <a:ext uri="{FF2B5EF4-FFF2-40B4-BE49-F238E27FC236}">
              <a16:creationId xmlns:a16="http://schemas.microsoft.com/office/drawing/2014/main" id="{865C75B3-A2F0-4672-9CAF-072DE469D52D}"/>
            </a:ext>
          </a:extLst>
        </xdr:cNvPr>
        <xdr:cNvSpPr/>
      </xdr:nvSpPr>
      <xdr:spPr>
        <a:xfrm>
          <a:off x="11487150" y="1328574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850BC951-D117-45E3-B4D2-8C2774E290DC}"/>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9B1DE511-2612-436F-AB50-48855D688699}"/>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743CB81D-BF2C-4599-9A9D-28D7ED292871}"/>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946317E0-6BB7-4D2E-BF90-A038E58989B2}"/>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15E2B60D-56E9-4BB1-8717-206723F4526E}"/>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55880</xdr:rowOff>
    </xdr:from>
    <xdr:to>
      <xdr:col>85</xdr:col>
      <xdr:colOff>177800</xdr:colOff>
      <xdr:row>82</xdr:row>
      <xdr:rowOff>157480</xdr:rowOff>
    </xdr:to>
    <xdr:sp macro="" textlink="">
      <xdr:nvSpPr>
        <xdr:cNvPr id="657" name="楕円 656">
          <a:extLst>
            <a:ext uri="{FF2B5EF4-FFF2-40B4-BE49-F238E27FC236}">
              <a16:creationId xmlns:a16="http://schemas.microsoft.com/office/drawing/2014/main" id="{2A4A6499-3B51-475C-85D0-010CA3C4ED9E}"/>
            </a:ext>
          </a:extLst>
        </xdr:cNvPr>
        <xdr:cNvSpPr/>
      </xdr:nvSpPr>
      <xdr:spPr>
        <a:xfrm>
          <a:off x="14649450" y="133432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34307</xdr:rowOff>
    </xdr:from>
    <xdr:ext cx="405111" cy="259045"/>
    <xdr:sp macro="" textlink="">
      <xdr:nvSpPr>
        <xdr:cNvPr id="658" name="【児童館】&#10;有形固定資産減価償却率該当値テキスト">
          <a:extLst>
            <a:ext uri="{FF2B5EF4-FFF2-40B4-BE49-F238E27FC236}">
              <a16:creationId xmlns:a16="http://schemas.microsoft.com/office/drawing/2014/main" id="{EC44ADAC-5BF9-4CF2-8E7D-259FDEEBE7D6}"/>
            </a:ext>
          </a:extLst>
        </xdr:cNvPr>
        <xdr:cNvSpPr txBox="1"/>
      </xdr:nvSpPr>
      <xdr:spPr>
        <a:xfrm>
          <a:off x="14735175" y="1331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18324</xdr:rowOff>
    </xdr:from>
    <xdr:to>
      <xdr:col>81</xdr:col>
      <xdr:colOff>101600</xdr:colOff>
      <xdr:row>82</xdr:row>
      <xdr:rowOff>119924</xdr:rowOff>
    </xdr:to>
    <xdr:sp macro="" textlink="">
      <xdr:nvSpPr>
        <xdr:cNvPr id="659" name="楕円 658">
          <a:extLst>
            <a:ext uri="{FF2B5EF4-FFF2-40B4-BE49-F238E27FC236}">
              <a16:creationId xmlns:a16="http://schemas.microsoft.com/office/drawing/2014/main" id="{6782921A-D541-4553-84CD-FF986DE9A036}"/>
            </a:ext>
          </a:extLst>
        </xdr:cNvPr>
        <xdr:cNvSpPr/>
      </xdr:nvSpPr>
      <xdr:spPr>
        <a:xfrm>
          <a:off x="13887450" y="1330569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69124</xdr:rowOff>
    </xdr:from>
    <xdr:to>
      <xdr:col>85</xdr:col>
      <xdr:colOff>127000</xdr:colOff>
      <xdr:row>82</xdr:row>
      <xdr:rowOff>106680</xdr:rowOff>
    </xdr:to>
    <xdr:cxnSp macro="">
      <xdr:nvCxnSpPr>
        <xdr:cNvPr id="660" name="直線コネクタ 659">
          <a:extLst>
            <a:ext uri="{FF2B5EF4-FFF2-40B4-BE49-F238E27FC236}">
              <a16:creationId xmlns:a16="http://schemas.microsoft.com/office/drawing/2014/main" id="{AEBE53DB-C2EC-4919-B392-480C83FD9778}"/>
            </a:ext>
          </a:extLst>
        </xdr:cNvPr>
        <xdr:cNvCxnSpPr/>
      </xdr:nvCxnSpPr>
      <xdr:spPr>
        <a:xfrm>
          <a:off x="13935075" y="13353324"/>
          <a:ext cx="762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160382</xdr:rowOff>
    </xdr:from>
    <xdr:to>
      <xdr:col>76</xdr:col>
      <xdr:colOff>165100</xdr:colOff>
      <xdr:row>82</xdr:row>
      <xdr:rowOff>90532</xdr:rowOff>
    </xdr:to>
    <xdr:sp macro="" textlink="">
      <xdr:nvSpPr>
        <xdr:cNvPr id="661" name="楕円 660">
          <a:extLst>
            <a:ext uri="{FF2B5EF4-FFF2-40B4-BE49-F238E27FC236}">
              <a16:creationId xmlns:a16="http://schemas.microsoft.com/office/drawing/2014/main" id="{67C51AB3-04EB-41E5-B0DA-DA43D39700B4}"/>
            </a:ext>
          </a:extLst>
        </xdr:cNvPr>
        <xdr:cNvSpPr/>
      </xdr:nvSpPr>
      <xdr:spPr>
        <a:xfrm>
          <a:off x="13096875" y="1328900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39732</xdr:rowOff>
    </xdr:from>
    <xdr:to>
      <xdr:col>81</xdr:col>
      <xdr:colOff>50800</xdr:colOff>
      <xdr:row>82</xdr:row>
      <xdr:rowOff>69124</xdr:rowOff>
    </xdr:to>
    <xdr:cxnSp macro="">
      <xdr:nvCxnSpPr>
        <xdr:cNvPr id="662" name="直線コネクタ 661">
          <a:extLst>
            <a:ext uri="{FF2B5EF4-FFF2-40B4-BE49-F238E27FC236}">
              <a16:creationId xmlns:a16="http://schemas.microsoft.com/office/drawing/2014/main" id="{B6AFF70A-86D2-45B4-A93C-9C4D5AC527FC}"/>
            </a:ext>
          </a:extLst>
        </xdr:cNvPr>
        <xdr:cNvCxnSpPr/>
      </xdr:nvCxnSpPr>
      <xdr:spPr>
        <a:xfrm>
          <a:off x="13144500" y="13327107"/>
          <a:ext cx="790575"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124461</xdr:rowOff>
    </xdr:from>
    <xdr:to>
      <xdr:col>72</xdr:col>
      <xdr:colOff>38100</xdr:colOff>
      <xdr:row>82</xdr:row>
      <xdr:rowOff>54611</xdr:rowOff>
    </xdr:to>
    <xdr:sp macro="" textlink="">
      <xdr:nvSpPr>
        <xdr:cNvPr id="663" name="楕円 662">
          <a:extLst>
            <a:ext uri="{FF2B5EF4-FFF2-40B4-BE49-F238E27FC236}">
              <a16:creationId xmlns:a16="http://schemas.microsoft.com/office/drawing/2014/main" id="{B56BFC10-297C-4AAF-A730-FE10023F29E1}"/>
            </a:ext>
          </a:extLst>
        </xdr:cNvPr>
        <xdr:cNvSpPr/>
      </xdr:nvSpPr>
      <xdr:spPr>
        <a:xfrm>
          <a:off x="12296775" y="132467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3811</xdr:rowOff>
    </xdr:from>
    <xdr:to>
      <xdr:col>76</xdr:col>
      <xdr:colOff>114300</xdr:colOff>
      <xdr:row>82</xdr:row>
      <xdr:rowOff>39732</xdr:rowOff>
    </xdr:to>
    <xdr:cxnSp macro="">
      <xdr:nvCxnSpPr>
        <xdr:cNvPr id="664" name="直線コネクタ 663">
          <a:extLst>
            <a:ext uri="{FF2B5EF4-FFF2-40B4-BE49-F238E27FC236}">
              <a16:creationId xmlns:a16="http://schemas.microsoft.com/office/drawing/2014/main" id="{E1637028-803B-4F75-B3F0-C1857FA22372}"/>
            </a:ext>
          </a:extLst>
        </xdr:cNvPr>
        <xdr:cNvCxnSpPr/>
      </xdr:nvCxnSpPr>
      <xdr:spPr>
        <a:xfrm>
          <a:off x="12344400" y="13294361"/>
          <a:ext cx="800100" cy="3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93436</xdr:rowOff>
    </xdr:from>
    <xdr:to>
      <xdr:col>67</xdr:col>
      <xdr:colOff>101600</xdr:colOff>
      <xdr:row>82</xdr:row>
      <xdr:rowOff>23586</xdr:rowOff>
    </xdr:to>
    <xdr:sp macro="" textlink="">
      <xdr:nvSpPr>
        <xdr:cNvPr id="665" name="楕円 664">
          <a:extLst>
            <a:ext uri="{FF2B5EF4-FFF2-40B4-BE49-F238E27FC236}">
              <a16:creationId xmlns:a16="http://schemas.microsoft.com/office/drawing/2014/main" id="{F861468C-1BED-439D-A77E-ADED313950B7}"/>
            </a:ext>
          </a:extLst>
        </xdr:cNvPr>
        <xdr:cNvSpPr/>
      </xdr:nvSpPr>
      <xdr:spPr>
        <a:xfrm>
          <a:off x="11487150" y="132188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144236</xdr:rowOff>
    </xdr:from>
    <xdr:to>
      <xdr:col>71</xdr:col>
      <xdr:colOff>177800</xdr:colOff>
      <xdr:row>82</xdr:row>
      <xdr:rowOff>3811</xdr:rowOff>
    </xdr:to>
    <xdr:cxnSp macro="">
      <xdr:nvCxnSpPr>
        <xdr:cNvPr id="666" name="直線コネクタ 665">
          <a:extLst>
            <a:ext uri="{FF2B5EF4-FFF2-40B4-BE49-F238E27FC236}">
              <a16:creationId xmlns:a16="http://schemas.microsoft.com/office/drawing/2014/main" id="{DD04441B-4389-4AA7-9622-D840612949D1}"/>
            </a:ext>
          </a:extLst>
        </xdr:cNvPr>
        <xdr:cNvCxnSpPr/>
      </xdr:nvCxnSpPr>
      <xdr:spPr>
        <a:xfrm>
          <a:off x="11534775" y="13266511"/>
          <a:ext cx="809625" cy="2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667" name="n_1aveValue【児童館】&#10;有形固定資産減価償却率">
          <a:extLst>
            <a:ext uri="{FF2B5EF4-FFF2-40B4-BE49-F238E27FC236}">
              <a16:creationId xmlns:a16="http://schemas.microsoft.com/office/drawing/2014/main" id="{E8AAA68C-90B1-4585-AA64-09D150454747}"/>
            </a:ext>
          </a:extLst>
        </xdr:cNvPr>
        <xdr:cNvSpPr txBox="1"/>
      </xdr:nvSpPr>
      <xdr:spPr>
        <a:xfrm>
          <a:off x="13745219" y="13090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84926</xdr:rowOff>
    </xdr:from>
    <xdr:ext cx="405111" cy="259045"/>
    <xdr:sp macro="" textlink="">
      <xdr:nvSpPr>
        <xdr:cNvPr id="668" name="n_2aveValue【児童館】&#10;有形固定資産減価償却率">
          <a:extLst>
            <a:ext uri="{FF2B5EF4-FFF2-40B4-BE49-F238E27FC236}">
              <a16:creationId xmlns:a16="http://schemas.microsoft.com/office/drawing/2014/main" id="{D1CA339B-8AF8-42D6-8963-06DB76975662}"/>
            </a:ext>
          </a:extLst>
        </xdr:cNvPr>
        <xdr:cNvSpPr txBox="1"/>
      </xdr:nvSpPr>
      <xdr:spPr>
        <a:xfrm>
          <a:off x="12964169" y="13375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83293</xdr:rowOff>
    </xdr:from>
    <xdr:ext cx="405111" cy="259045"/>
    <xdr:sp macro="" textlink="">
      <xdr:nvSpPr>
        <xdr:cNvPr id="669" name="n_3aveValue【児童館】&#10;有形固定資産減価償却率">
          <a:extLst>
            <a:ext uri="{FF2B5EF4-FFF2-40B4-BE49-F238E27FC236}">
              <a16:creationId xmlns:a16="http://schemas.microsoft.com/office/drawing/2014/main" id="{0D598D8B-D87B-4788-90C9-A134F46466A4}"/>
            </a:ext>
          </a:extLst>
        </xdr:cNvPr>
        <xdr:cNvSpPr txBox="1"/>
      </xdr:nvSpPr>
      <xdr:spPr>
        <a:xfrm>
          <a:off x="12164069" y="13373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78395</xdr:rowOff>
    </xdr:from>
    <xdr:ext cx="405111" cy="259045"/>
    <xdr:sp macro="" textlink="">
      <xdr:nvSpPr>
        <xdr:cNvPr id="670" name="n_4aveValue【児童館】&#10;有形固定資産減価償却率">
          <a:extLst>
            <a:ext uri="{FF2B5EF4-FFF2-40B4-BE49-F238E27FC236}">
              <a16:creationId xmlns:a16="http://schemas.microsoft.com/office/drawing/2014/main" id="{7E921C3C-6B16-472E-A10F-C0CDECEFACE8}"/>
            </a:ext>
          </a:extLst>
        </xdr:cNvPr>
        <xdr:cNvSpPr txBox="1"/>
      </xdr:nvSpPr>
      <xdr:spPr>
        <a:xfrm>
          <a:off x="11354444" y="13365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111051</xdr:rowOff>
    </xdr:from>
    <xdr:ext cx="405111" cy="259045"/>
    <xdr:sp macro="" textlink="">
      <xdr:nvSpPr>
        <xdr:cNvPr id="671" name="n_1mainValue【児童館】&#10;有形固定資産減価償却率">
          <a:extLst>
            <a:ext uri="{FF2B5EF4-FFF2-40B4-BE49-F238E27FC236}">
              <a16:creationId xmlns:a16="http://schemas.microsoft.com/office/drawing/2014/main" id="{33D77E65-5ABE-45E7-9867-C18D95CDA3DB}"/>
            </a:ext>
          </a:extLst>
        </xdr:cNvPr>
        <xdr:cNvSpPr txBox="1"/>
      </xdr:nvSpPr>
      <xdr:spPr>
        <a:xfrm>
          <a:off x="13745219" y="1339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107059</xdr:rowOff>
    </xdr:from>
    <xdr:ext cx="405111" cy="259045"/>
    <xdr:sp macro="" textlink="">
      <xdr:nvSpPr>
        <xdr:cNvPr id="672" name="n_2mainValue【児童館】&#10;有形固定資産減価償却率">
          <a:extLst>
            <a:ext uri="{FF2B5EF4-FFF2-40B4-BE49-F238E27FC236}">
              <a16:creationId xmlns:a16="http://schemas.microsoft.com/office/drawing/2014/main" id="{5DD9CFC5-3681-4840-B9D6-46A848008C1E}"/>
            </a:ext>
          </a:extLst>
        </xdr:cNvPr>
        <xdr:cNvSpPr txBox="1"/>
      </xdr:nvSpPr>
      <xdr:spPr>
        <a:xfrm>
          <a:off x="12964169" y="1306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71138</xdr:rowOff>
    </xdr:from>
    <xdr:ext cx="405111" cy="259045"/>
    <xdr:sp macro="" textlink="">
      <xdr:nvSpPr>
        <xdr:cNvPr id="673" name="n_3mainValue【児童館】&#10;有形固定資産減価償却率">
          <a:extLst>
            <a:ext uri="{FF2B5EF4-FFF2-40B4-BE49-F238E27FC236}">
              <a16:creationId xmlns:a16="http://schemas.microsoft.com/office/drawing/2014/main" id="{25F2CEF3-B704-4403-B5CF-3849EDA436BE}"/>
            </a:ext>
          </a:extLst>
        </xdr:cNvPr>
        <xdr:cNvSpPr txBox="1"/>
      </xdr:nvSpPr>
      <xdr:spPr>
        <a:xfrm>
          <a:off x="12164069" y="1303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40113</xdr:rowOff>
    </xdr:from>
    <xdr:ext cx="405111" cy="259045"/>
    <xdr:sp macro="" textlink="">
      <xdr:nvSpPr>
        <xdr:cNvPr id="674" name="n_4mainValue【児童館】&#10;有形固定資産減価償却率">
          <a:extLst>
            <a:ext uri="{FF2B5EF4-FFF2-40B4-BE49-F238E27FC236}">
              <a16:creationId xmlns:a16="http://schemas.microsoft.com/office/drawing/2014/main" id="{DA50A00B-AEF8-472E-BF2F-B28EF1474A14}"/>
            </a:ext>
          </a:extLst>
        </xdr:cNvPr>
        <xdr:cNvSpPr txBox="1"/>
      </xdr:nvSpPr>
      <xdr:spPr>
        <a:xfrm>
          <a:off x="11354444" y="13003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5" name="正方形/長方形 674">
          <a:extLst>
            <a:ext uri="{FF2B5EF4-FFF2-40B4-BE49-F238E27FC236}">
              <a16:creationId xmlns:a16="http://schemas.microsoft.com/office/drawing/2014/main" id="{B64EFEE0-0364-494F-BAB4-5A9ECC4B4180}"/>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6" name="正方形/長方形 675">
          <a:extLst>
            <a:ext uri="{FF2B5EF4-FFF2-40B4-BE49-F238E27FC236}">
              <a16:creationId xmlns:a16="http://schemas.microsoft.com/office/drawing/2014/main" id="{15FDCED5-5330-47EF-BAD5-DD3CCD4E5FA2}"/>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7" name="正方形/長方形 676">
          <a:extLst>
            <a:ext uri="{FF2B5EF4-FFF2-40B4-BE49-F238E27FC236}">
              <a16:creationId xmlns:a16="http://schemas.microsoft.com/office/drawing/2014/main" id="{8E0DA154-05F4-47FC-B21D-13200C31D3A8}"/>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8" name="正方形/長方形 677">
          <a:extLst>
            <a:ext uri="{FF2B5EF4-FFF2-40B4-BE49-F238E27FC236}">
              <a16:creationId xmlns:a16="http://schemas.microsoft.com/office/drawing/2014/main" id="{27A06EBF-A050-45A7-BA65-B8B0EAFF2428}"/>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9" name="正方形/長方形 678">
          <a:extLst>
            <a:ext uri="{FF2B5EF4-FFF2-40B4-BE49-F238E27FC236}">
              <a16:creationId xmlns:a16="http://schemas.microsoft.com/office/drawing/2014/main" id="{CBD75E0C-EEC4-451D-B571-09A82969CB67}"/>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0" name="正方形/長方形 679">
          <a:extLst>
            <a:ext uri="{FF2B5EF4-FFF2-40B4-BE49-F238E27FC236}">
              <a16:creationId xmlns:a16="http://schemas.microsoft.com/office/drawing/2014/main" id="{1B622399-4AA1-4302-B318-798406C3F506}"/>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1" name="正方形/長方形 680">
          <a:extLst>
            <a:ext uri="{FF2B5EF4-FFF2-40B4-BE49-F238E27FC236}">
              <a16:creationId xmlns:a16="http://schemas.microsoft.com/office/drawing/2014/main" id="{48839DD9-EFDA-4C73-8BD2-EA3F213E97E6}"/>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2" name="正方形/長方形 681">
          <a:extLst>
            <a:ext uri="{FF2B5EF4-FFF2-40B4-BE49-F238E27FC236}">
              <a16:creationId xmlns:a16="http://schemas.microsoft.com/office/drawing/2014/main" id="{920AE54C-10E6-41C1-86FD-046F7B1E2697}"/>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3" name="テキスト ボックス 682">
          <a:extLst>
            <a:ext uri="{FF2B5EF4-FFF2-40B4-BE49-F238E27FC236}">
              <a16:creationId xmlns:a16="http://schemas.microsoft.com/office/drawing/2014/main" id="{1A27B749-B297-442A-9ED7-12CFDA9E5E36}"/>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4" name="直線コネクタ 683">
          <a:extLst>
            <a:ext uri="{FF2B5EF4-FFF2-40B4-BE49-F238E27FC236}">
              <a16:creationId xmlns:a16="http://schemas.microsoft.com/office/drawing/2014/main" id="{18B22DBD-2D9A-4997-A441-6DD77B375AD2}"/>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5" name="直線コネクタ 684">
          <a:extLst>
            <a:ext uri="{FF2B5EF4-FFF2-40B4-BE49-F238E27FC236}">
              <a16:creationId xmlns:a16="http://schemas.microsoft.com/office/drawing/2014/main" id="{AC53C270-FC61-4D79-9A30-7A3A14BB4072}"/>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6" name="テキスト ボックス 685">
          <a:extLst>
            <a:ext uri="{FF2B5EF4-FFF2-40B4-BE49-F238E27FC236}">
              <a16:creationId xmlns:a16="http://schemas.microsoft.com/office/drawing/2014/main" id="{780F77D1-62EC-482D-BEDD-F200A28FA835}"/>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7" name="直線コネクタ 686">
          <a:extLst>
            <a:ext uri="{FF2B5EF4-FFF2-40B4-BE49-F238E27FC236}">
              <a16:creationId xmlns:a16="http://schemas.microsoft.com/office/drawing/2014/main" id="{88267822-4036-4162-B366-EB6FEBB903DA}"/>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8" name="テキスト ボックス 687">
          <a:extLst>
            <a:ext uri="{FF2B5EF4-FFF2-40B4-BE49-F238E27FC236}">
              <a16:creationId xmlns:a16="http://schemas.microsoft.com/office/drawing/2014/main" id="{903F295E-BF21-4CF7-8BCD-00998A555A80}"/>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9" name="直線コネクタ 688">
          <a:extLst>
            <a:ext uri="{FF2B5EF4-FFF2-40B4-BE49-F238E27FC236}">
              <a16:creationId xmlns:a16="http://schemas.microsoft.com/office/drawing/2014/main" id="{2A2EA1AB-E6A4-4670-9713-1C9588C8678E}"/>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0" name="テキスト ボックス 689">
          <a:extLst>
            <a:ext uri="{FF2B5EF4-FFF2-40B4-BE49-F238E27FC236}">
              <a16:creationId xmlns:a16="http://schemas.microsoft.com/office/drawing/2014/main" id="{9EEA8DEC-4227-499B-84D7-51D27ED7B9EB}"/>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1" name="直線コネクタ 690">
          <a:extLst>
            <a:ext uri="{FF2B5EF4-FFF2-40B4-BE49-F238E27FC236}">
              <a16:creationId xmlns:a16="http://schemas.microsoft.com/office/drawing/2014/main" id="{B8AA7F93-BA4B-4B57-AA18-2507548CCB14}"/>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2" name="テキスト ボックス 691">
          <a:extLst>
            <a:ext uri="{FF2B5EF4-FFF2-40B4-BE49-F238E27FC236}">
              <a16:creationId xmlns:a16="http://schemas.microsoft.com/office/drawing/2014/main" id="{EEB551F1-8A30-4700-97A9-DAB6F8923C61}"/>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3" name="直線コネクタ 692">
          <a:extLst>
            <a:ext uri="{FF2B5EF4-FFF2-40B4-BE49-F238E27FC236}">
              <a16:creationId xmlns:a16="http://schemas.microsoft.com/office/drawing/2014/main" id="{A0DFF3EE-D701-4BCB-A6DD-2CDF7FB5C4AB}"/>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4" name="テキスト ボックス 693">
          <a:extLst>
            <a:ext uri="{FF2B5EF4-FFF2-40B4-BE49-F238E27FC236}">
              <a16:creationId xmlns:a16="http://schemas.microsoft.com/office/drawing/2014/main" id="{4A3828C4-E5DE-4440-B5D2-B36FBBFEC2BB}"/>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a:extLst>
            <a:ext uri="{FF2B5EF4-FFF2-40B4-BE49-F238E27FC236}">
              <a16:creationId xmlns:a16="http://schemas.microsoft.com/office/drawing/2014/main" id="{3DF22C6A-32DB-45F4-A401-07202B69D445}"/>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a:extLst>
            <a:ext uri="{FF2B5EF4-FFF2-40B4-BE49-F238E27FC236}">
              <a16:creationId xmlns:a16="http://schemas.microsoft.com/office/drawing/2014/main" id="{6240523F-F6C6-43C1-B3D5-CC988564954D}"/>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児童館】&#10;一人当たり面積グラフ枠">
          <a:extLst>
            <a:ext uri="{FF2B5EF4-FFF2-40B4-BE49-F238E27FC236}">
              <a16:creationId xmlns:a16="http://schemas.microsoft.com/office/drawing/2014/main" id="{D69A01BE-A67D-451B-A97D-700819B690EA}"/>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8" name="直線コネクタ 697">
          <a:extLst>
            <a:ext uri="{FF2B5EF4-FFF2-40B4-BE49-F238E27FC236}">
              <a16:creationId xmlns:a16="http://schemas.microsoft.com/office/drawing/2014/main" id="{44C506CF-5DC8-4EB9-ABD8-68EEE6C8AC3B}"/>
            </a:ext>
          </a:extLst>
        </xdr:cNvPr>
        <xdr:cNvCxnSpPr/>
      </xdr:nvCxnSpPr>
      <xdr:spPr>
        <a:xfrm flipV="1">
          <a:off x="19954239" y="12534900"/>
          <a:ext cx="0" cy="147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9" name="【児童館】&#10;一人当たり面積最小値テキスト">
          <a:extLst>
            <a:ext uri="{FF2B5EF4-FFF2-40B4-BE49-F238E27FC236}">
              <a16:creationId xmlns:a16="http://schemas.microsoft.com/office/drawing/2014/main" id="{96E6D477-6A50-4D7B-800B-F7AAD5BAAC08}"/>
            </a:ext>
          </a:extLst>
        </xdr:cNvPr>
        <xdr:cNvSpPr txBox="1"/>
      </xdr:nvSpPr>
      <xdr:spPr>
        <a:xfrm>
          <a:off x="19992975"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0" name="直線コネクタ 699">
          <a:extLst>
            <a:ext uri="{FF2B5EF4-FFF2-40B4-BE49-F238E27FC236}">
              <a16:creationId xmlns:a16="http://schemas.microsoft.com/office/drawing/2014/main" id="{9BCD6C97-DE6A-4BE5-970A-0DF29058CA91}"/>
            </a:ext>
          </a:extLst>
        </xdr:cNvPr>
        <xdr:cNvCxnSpPr/>
      </xdr:nvCxnSpPr>
      <xdr:spPr>
        <a:xfrm>
          <a:off x="19878675" y="140112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701" name="【児童館】&#10;一人当たり面積最大値テキスト">
          <a:extLst>
            <a:ext uri="{FF2B5EF4-FFF2-40B4-BE49-F238E27FC236}">
              <a16:creationId xmlns:a16="http://schemas.microsoft.com/office/drawing/2014/main" id="{A7AB9A53-610C-440D-A4ED-AE740AC83844}"/>
            </a:ext>
          </a:extLst>
        </xdr:cNvPr>
        <xdr:cNvSpPr txBox="1"/>
      </xdr:nvSpPr>
      <xdr:spPr>
        <a:xfrm>
          <a:off x="19992975" y="1232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2" name="直線コネクタ 701">
          <a:extLst>
            <a:ext uri="{FF2B5EF4-FFF2-40B4-BE49-F238E27FC236}">
              <a16:creationId xmlns:a16="http://schemas.microsoft.com/office/drawing/2014/main" id="{55623189-FBC8-475A-AD71-C75EBE685D45}"/>
            </a:ext>
          </a:extLst>
        </xdr:cNvPr>
        <xdr:cNvCxnSpPr/>
      </xdr:nvCxnSpPr>
      <xdr:spPr>
        <a:xfrm>
          <a:off x="19878675" y="125349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03" name="【児童館】&#10;一人当たり面積平均値テキスト">
          <a:extLst>
            <a:ext uri="{FF2B5EF4-FFF2-40B4-BE49-F238E27FC236}">
              <a16:creationId xmlns:a16="http://schemas.microsoft.com/office/drawing/2014/main" id="{C70E68B6-DE8C-4023-ADE8-A8CF69E5ED37}"/>
            </a:ext>
          </a:extLst>
        </xdr:cNvPr>
        <xdr:cNvSpPr txBox="1"/>
      </xdr:nvSpPr>
      <xdr:spPr>
        <a:xfrm>
          <a:off x="19992975" y="13551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4" name="フローチャート: 判断 703">
          <a:extLst>
            <a:ext uri="{FF2B5EF4-FFF2-40B4-BE49-F238E27FC236}">
              <a16:creationId xmlns:a16="http://schemas.microsoft.com/office/drawing/2014/main" id="{3C606324-4491-409D-96F0-31149CCFCD82}"/>
            </a:ext>
          </a:extLst>
        </xdr:cNvPr>
        <xdr:cNvSpPr/>
      </xdr:nvSpPr>
      <xdr:spPr>
        <a:xfrm>
          <a:off x="19897725"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5" name="フローチャート: 判断 704">
          <a:extLst>
            <a:ext uri="{FF2B5EF4-FFF2-40B4-BE49-F238E27FC236}">
              <a16:creationId xmlns:a16="http://schemas.microsoft.com/office/drawing/2014/main" id="{98B41D7B-C05B-46A3-B191-C2D33EC52E18}"/>
            </a:ext>
          </a:extLst>
        </xdr:cNvPr>
        <xdr:cNvSpPr/>
      </xdr:nvSpPr>
      <xdr:spPr>
        <a:xfrm>
          <a:off x="19154775" y="13582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6" name="フローチャート: 判断 705">
          <a:extLst>
            <a:ext uri="{FF2B5EF4-FFF2-40B4-BE49-F238E27FC236}">
              <a16:creationId xmlns:a16="http://schemas.microsoft.com/office/drawing/2014/main" id="{235A78BC-ACDC-46C7-9E71-BD213604C9F4}"/>
            </a:ext>
          </a:extLst>
        </xdr:cNvPr>
        <xdr:cNvSpPr/>
      </xdr:nvSpPr>
      <xdr:spPr>
        <a:xfrm>
          <a:off x="18345150"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7" name="フローチャート: 判断 706">
          <a:extLst>
            <a:ext uri="{FF2B5EF4-FFF2-40B4-BE49-F238E27FC236}">
              <a16:creationId xmlns:a16="http://schemas.microsoft.com/office/drawing/2014/main" id="{73D58707-C3BE-438F-93B5-54C5159A6679}"/>
            </a:ext>
          </a:extLst>
        </xdr:cNvPr>
        <xdr:cNvSpPr/>
      </xdr:nvSpPr>
      <xdr:spPr>
        <a:xfrm>
          <a:off x="17554575" y="1358265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8" name="フローチャート: 判断 707">
          <a:extLst>
            <a:ext uri="{FF2B5EF4-FFF2-40B4-BE49-F238E27FC236}">
              <a16:creationId xmlns:a16="http://schemas.microsoft.com/office/drawing/2014/main" id="{EBBB60B2-DAC3-4C3B-B42F-9FC0ABC06949}"/>
            </a:ext>
          </a:extLst>
        </xdr:cNvPr>
        <xdr:cNvSpPr/>
      </xdr:nvSpPr>
      <xdr:spPr>
        <a:xfrm>
          <a:off x="16754475" y="135921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05E6CECC-CA52-4915-A297-9BC916995E97}"/>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3D7CB0AC-9D6E-4F73-8D3E-E9D4B68FA461}"/>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709ECE84-6445-4DF4-BBD4-8380D8F428F3}"/>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47525E0F-605A-4ECC-821B-F516966B0487}"/>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786A94E7-2B18-4FEB-A6DA-49D1B0395B61}"/>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165100</xdr:rowOff>
    </xdr:from>
    <xdr:to>
      <xdr:col>116</xdr:col>
      <xdr:colOff>114300</xdr:colOff>
      <xdr:row>81</xdr:row>
      <xdr:rowOff>95250</xdr:rowOff>
    </xdr:to>
    <xdr:sp macro="" textlink="">
      <xdr:nvSpPr>
        <xdr:cNvPr id="714" name="楕円 713">
          <a:extLst>
            <a:ext uri="{FF2B5EF4-FFF2-40B4-BE49-F238E27FC236}">
              <a16:creationId xmlns:a16="http://schemas.microsoft.com/office/drawing/2014/main" id="{85524CFC-16C8-4D38-8631-7A5B00E9B515}"/>
            </a:ext>
          </a:extLst>
        </xdr:cNvPr>
        <xdr:cNvSpPr/>
      </xdr:nvSpPr>
      <xdr:spPr>
        <a:xfrm>
          <a:off x="19897725" y="131254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16527</xdr:rowOff>
    </xdr:from>
    <xdr:ext cx="469744" cy="259045"/>
    <xdr:sp macro="" textlink="">
      <xdr:nvSpPr>
        <xdr:cNvPr id="715" name="【児童館】&#10;一人当たり面積該当値テキスト">
          <a:extLst>
            <a:ext uri="{FF2B5EF4-FFF2-40B4-BE49-F238E27FC236}">
              <a16:creationId xmlns:a16="http://schemas.microsoft.com/office/drawing/2014/main" id="{551327FA-E4E8-45FF-914C-ED12D62EB0AB}"/>
            </a:ext>
          </a:extLst>
        </xdr:cNvPr>
        <xdr:cNvSpPr txBox="1"/>
      </xdr:nvSpPr>
      <xdr:spPr>
        <a:xfrm>
          <a:off x="19992975" y="12980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158750</xdr:rowOff>
    </xdr:from>
    <xdr:to>
      <xdr:col>112</xdr:col>
      <xdr:colOff>38100</xdr:colOff>
      <xdr:row>82</xdr:row>
      <xdr:rowOff>88900</xdr:rowOff>
    </xdr:to>
    <xdr:sp macro="" textlink="">
      <xdr:nvSpPr>
        <xdr:cNvPr id="716" name="楕円 715">
          <a:extLst>
            <a:ext uri="{FF2B5EF4-FFF2-40B4-BE49-F238E27FC236}">
              <a16:creationId xmlns:a16="http://schemas.microsoft.com/office/drawing/2014/main" id="{37371EBB-7E82-42FD-8E91-E672F71358F8}"/>
            </a:ext>
          </a:extLst>
        </xdr:cNvPr>
        <xdr:cNvSpPr/>
      </xdr:nvSpPr>
      <xdr:spPr>
        <a:xfrm>
          <a:off x="19154775" y="132873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44450</xdr:rowOff>
    </xdr:from>
    <xdr:to>
      <xdr:col>116</xdr:col>
      <xdr:colOff>63500</xdr:colOff>
      <xdr:row>82</xdr:row>
      <xdr:rowOff>38100</xdr:rowOff>
    </xdr:to>
    <xdr:cxnSp macro="">
      <xdr:nvCxnSpPr>
        <xdr:cNvPr id="717" name="直線コネクタ 716">
          <a:extLst>
            <a:ext uri="{FF2B5EF4-FFF2-40B4-BE49-F238E27FC236}">
              <a16:creationId xmlns:a16="http://schemas.microsoft.com/office/drawing/2014/main" id="{AC228DEE-542A-4583-8EB6-C1035F39EF40}"/>
            </a:ext>
          </a:extLst>
        </xdr:cNvPr>
        <xdr:cNvCxnSpPr/>
      </xdr:nvCxnSpPr>
      <xdr:spPr>
        <a:xfrm flipV="1">
          <a:off x="19202400" y="13173075"/>
          <a:ext cx="752475"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0</xdr:rowOff>
    </xdr:from>
    <xdr:to>
      <xdr:col>107</xdr:col>
      <xdr:colOff>101600</xdr:colOff>
      <xdr:row>82</xdr:row>
      <xdr:rowOff>101600</xdr:rowOff>
    </xdr:to>
    <xdr:sp macro="" textlink="">
      <xdr:nvSpPr>
        <xdr:cNvPr id="718" name="楕円 717">
          <a:extLst>
            <a:ext uri="{FF2B5EF4-FFF2-40B4-BE49-F238E27FC236}">
              <a16:creationId xmlns:a16="http://schemas.microsoft.com/office/drawing/2014/main" id="{FF99108F-8ACA-4978-92BF-28419ABE2F20}"/>
            </a:ext>
          </a:extLst>
        </xdr:cNvPr>
        <xdr:cNvSpPr/>
      </xdr:nvSpPr>
      <xdr:spPr>
        <a:xfrm>
          <a:off x="18345150" y="132873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38100</xdr:rowOff>
    </xdr:from>
    <xdr:to>
      <xdr:col>111</xdr:col>
      <xdr:colOff>177800</xdr:colOff>
      <xdr:row>82</xdr:row>
      <xdr:rowOff>50800</xdr:rowOff>
    </xdr:to>
    <xdr:cxnSp macro="">
      <xdr:nvCxnSpPr>
        <xdr:cNvPr id="719" name="直線コネクタ 718">
          <a:extLst>
            <a:ext uri="{FF2B5EF4-FFF2-40B4-BE49-F238E27FC236}">
              <a16:creationId xmlns:a16="http://schemas.microsoft.com/office/drawing/2014/main" id="{8DD0FE00-9935-46EC-BCBD-873555DAFDA0}"/>
            </a:ext>
          </a:extLst>
        </xdr:cNvPr>
        <xdr:cNvCxnSpPr/>
      </xdr:nvCxnSpPr>
      <xdr:spPr>
        <a:xfrm flipV="1">
          <a:off x="18392775" y="13325475"/>
          <a:ext cx="80962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0</xdr:rowOff>
    </xdr:from>
    <xdr:to>
      <xdr:col>102</xdr:col>
      <xdr:colOff>165100</xdr:colOff>
      <xdr:row>82</xdr:row>
      <xdr:rowOff>101600</xdr:rowOff>
    </xdr:to>
    <xdr:sp macro="" textlink="">
      <xdr:nvSpPr>
        <xdr:cNvPr id="720" name="楕円 719">
          <a:extLst>
            <a:ext uri="{FF2B5EF4-FFF2-40B4-BE49-F238E27FC236}">
              <a16:creationId xmlns:a16="http://schemas.microsoft.com/office/drawing/2014/main" id="{9AC3F637-09CB-4247-A562-DC549EFA3A57}"/>
            </a:ext>
          </a:extLst>
        </xdr:cNvPr>
        <xdr:cNvSpPr/>
      </xdr:nvSpPr>
      <xdr:spPr>
        <a:xfrm>
          <a:off x="17554575" y="1328737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50800</xdr:rowOff>
    </xdr:from>
    <xdr:to>
      <xdr:col>107</xdr:col>
      <xdr:colOff>50800</xdr:colOff>
      <xdr:row>82</xdr:row>
      <xdr:rowOff>50800</xdr:rowOff>
    </xdr:to>
    <xdr:cxnSp macro="">
      <xdr:nvCxnSpPr>
        <xdr:cNvPr id="721" name="直線コネクタ 720">
          <a:extLst>
            <a:ext uri="{FF2B5EF4-FFF2-40B4-BE49-F238E27FC236}">
              <a16:creationId xmlns:a16="http://schemas.microsoft.com/office/drawing/2014/main" id="{6D405C50-3DCA-4AA5-9A70-4CD0E1019A87}"/>
            </a:ext>
          </a:extLst>
        </xdr:cNvPr>
        <xdr:cNvCxnSpPr/>
      </xdr:nvCxnSpPr>
      <xdr:spPr>
        <a:xfrm>
          <a:off x="17602200" y="133350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6350</xdr:rowOff>
    </xdr:from>
    <xdr:to>
      <xdr:col>98</xdr:col>
      <xdr:colOff>38100</xdr:colOff>
      <xdr:row>81</xdr:row>
      <xdr:rowOff>107950</xdr:rowOff>
    </xdr:to>
    <xdr:sp macro="" textlink="">
      <xdr:nvSpPr>
        <xdr:cNvPr id="722" name="楕円 721">
          <a:extLst>
            <a:ext uri="{FF2B5EF4-FFF2-40B4-BE49-F238E27FC236}">
              <a16:creationId xmlns:a16="http://schemas.microsoft.com/office/drawing/2014/main" id="{951387A8-83FB-4716-9FF5-DE6901E358D0}"/>
            </a:ext>
          </a:extLst>
        </xdr:cNvPr>
        <xdr:cNvSpPr/>
      </xdr:nvSpPr>
      <xdr:spPr>
        <a:xfrm>
          <a:off x="16754475" y="131349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57150</xdr:rowOff>
    </xdr:from>
    <xdr:to>
      <xdr:col>102</xdr:col>
      <xdr:colOff>114300</xdr:colOff>
      <xdr:row>82</xdr:row>
      <xdr:rowOff>50800</xdr:rowOff>
    </xdr:to>
    <xdr:cxnSp macro="">
      <xdr:nvCxnSpPr>
        <xdr:cNvPr id="723" name="直線コネクタ 722">
          <a:extLst>
            <a:ext uri="{FF2B5EF4-FFF2-40B4-BE49-F238E27FC236}">
              <a16:creationId xmlns:a16="http://schemas.microsoft.com/office/drawing/2014/main" id="{B42731C0-ABD7-4292-9E3B-29BC5A224C02}"/>
            </a:ext>
          </a:extLst>
        </xdr:cNvPr>
        <xdr:cNvCxnSpPr/>
      </xdr:nvCxnSpPr>
      <xdr:spPr>
        <a:xfrm>
          <a:off x="16802100" y="13182600"/>
          <a:ext cx="8001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54627</xdr:rowOff>
    </xdr:from>
    <xdr:ext cx="469744" cy="259045"/>
    <xdr:sp macro="" textlink="">
      <xdr:nvSpPr>
        <xdr:cNvPr id="724" name="n_1aveValue【児童館】&#10;一人当たり面積">
          <a:extLst>
            <a:ext uri="{FF2B5EF4-FFF2-40B4-BE49-F238E27FC236}">
              <a16:creationId xmlns:a16="http://schemas.microsoft.com/office/drawing/2014/main" id="{E36412D8-82A2-43C0-ACF4-3526F184B993}"/>
            </a:ext>
          </a:extLst>
        </xdr:cNvPr>
        <xdr:cNvSpPr txBox="1"/>
      </xdr:nvSpPr>
      <xdr:spPr>
        <a:xfrm>
          <a:off x="18983402" y="1366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725" name="n_2aveValue【児童館】&#10;一人当たり面積">
          <a:extLst>
            <a:ext uri="{FF2B5EF4-FFF2-40B4-BE49-F238E27FC236}">
              <a16:creationId xmlns:a16="http://schemas.microsoft.com/office/drawing/2014/main" id="{7F85577D-97B0-450B-896A-FB7870F87AE3}"/>
            </a:ext>
          </a:extLst>
        </xdr:cNvPr>
        <xdr:cNvSpPr txBox="1"/>
      </xdr:nvSpPr>
      <xdr:spPr>
        <a:xfrm>
          <a:off x="18183302" y="13656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726" name="n_3aveValue【児童館】&#10;一人当たり面積">
          <a:extLst>
            <a:ext uri="{FF2B5EF4-FFF2-40B4-BE49-F238E27FC236}">
              <a16:creationId xmlns:a16="http://schemas.microsoft.com/office/drawing/2014/main" id="{5F73EA9C-5625-4A7A-B96E-5D90C7C66249}"/>
            </a:ext>
          </a:extLst>
        </xdr:cNvPr>
        <xdr:cNvSpPr txBox="1"/>
      </xdr:nvSpPr>
      <xdr:spPr>
        <a:xfrm>
          <a:off x="17383202" y="1366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67327</xdr:rowOff>
    </xdr:from>
    <xdr:ext cx="469744" cy="259045"/>
    <xdr:sp macro="" textlink="">
      <xdr:nvSpPr>
        <xdr:cNvPr id="727" name="n_4aveValue【児童館】&#10;一人当たり面積">
          <a:extLst>
            <a:ext uri="{FF2B5EF4-FFF2-40B4-BE49-F238E27FC236}">
              <a16:creationId xmlns:a16="http://schemas.microsoft.com/office/drawing/2014/main" id="{95F475C0-AFBC-4B84-BE0B-2F859B888D7E}"/>
            </a:ext>
          </a:extLst>
        </xdr:cNvPr>
        <xdr:cNvSpPr txBox="1"/>
      </xdr:nvSpPr>
      <xdr:spPr>
        <a:xfrm>
          <a:off x="16592627" y="1367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105427</xdr:rowOff>
    </xdr:from>
    <xdr:ext cx="469744" cy="259045"/>
    <xdr:sp macro="" textlink="">
      <xdr:nvSpPr>
        <xdr:cNvPr id="728" name="n_1mainValue【児童館】&#10;一人当たり面積">
          <a:extLst>
            <a:ext uri="{FF2B5EF4-FFF2-40B4-BE49-F238E27FC236}">
              <a16:creationId xmlns:a16="http://schemas.microsoft.com/office/drawing/2014/main" id="{D5419C22-7AEC-4F5A-92F1-56FC81F6ABB8}"/>
            </a:ext>
          </a:extLst>
        </xdr:cNvPr>
        <xdr:cNvSpPr txBox="1"/>
      </xdr:nvSpPr>
      <xdr:spPr>
        <a:xfrm>
          <a:off x="18983402" y="1306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118127</xdr:rowOff>
    </xdr:from>
    <xdr:ext cx="469744" cy="259045"/>
    <xdr:sp macro="" textlink="">
      <xdr:nvSpPr>
        <xdr:cNvPr id="729" name="n_2mainValue【児童館】&#10;一人当たり面積">
          <a:extLst>
            <a:ext uri="{FF2B5EF4-FFF2-40B4-BE49-F238E27FC236}">
              <a16:creationId xmlns:a16="http://schemas.microsoft.com/office/drawing/2014/main" id="{3212C098-B8AF-4C8D-9D32-607AAB6C188A}"/>
            </a:ext>
          </a:extLst>
        </xdr:cNvPr>
        <xdr:cNvSpPr txBox="1"/>
      </xdr:nvSpPr>
      <xdr:spPr>
        <a:xfrm>
          <a:off x="18183302" y="1308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118127</xdr:rowOff>
    </xdr:from>
    <xdr:ext cx="469744" cy="259045"/>
    <xdr:sp macro="" textlink="">
      <xdr:nvSpPr>
        <xdr:cNvPr id="730" name="n_3mainValue【児童館】&#10;一人当たり面積">
          <a:extLst>
            <a:ext uri="{FF2B5EF4-FFF2-40B4-BE49-F238E27FC236}">
              <a16:creationId xmlns:a16="http://schemas.microsoft.com/office/drawing/2014/main" id="{20C869E8-6317-4098-A6E9-4B22FD7D230A}"/>
            </a:ext>
          </a:extLst>
        </xdr:cNvPr>
        <xdr:cNvSpPr txBox="1"/>
      </xdr:nvSpPr>
      <xdr:spPr>
        <a:xfrm>
          <a:off x="17383202" y="1308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124477</xdr:rowOff>
    </xdr:from>
    <xdr:ext cx="469744" cy="259045"/>
    <xdr:sp macro="" textlink="">
      <xdr:nvSpPr>
        <xdr:cNvPr id="731" name="n_4mainValue【児童館】&#10;一人当たり面積">
          <a:extLst>
            <a:ext uri="{FF2B5EF4-FFF2-40B4-BE49-F238E27FC236}">
              <a16:creationId xmlns:a16="http://schemas.microsoft.com/office/drawing/2014/main" id="{3BEE16CE-5AD8-4E1B-B1E2-ACBDB0702583}"/>
            </a:ext>
          </a:extLst>
        </xdr:cNvPr>
        <xdr:cNvSpPr txBox="1"/>
      </xdr:nvSpPr>
      <xdr:spPr>
        <a:xfrm>
          <a:off x="16592627" y="12922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6B6CD8FB-71E8-4A4C-B751-89B17C23907E}"/>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5D75BF27-F6B1-412A-9FE0-D7BBBE7DBD41}"/>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AB0C1A17-137E-4DDA-BC92-A0A03D2273CB}"/>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EA1603B7-B008-499B-A784-F5663E9D8C9B}"/>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63AC77B7-2329-44CF-A842-18021B7DD34E}"/>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EC8934AF-393E-4D74-B965-E8CE81091B93}"/>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02282AF4-AF3C-4EEE-9C73-FAF844D4CE8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A378CA93-5414-469D-AC0D-8F6916DA8CB0}"/>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0728155D-B020-4C09-B707-B7B2FC2E4811}"/>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33226DC9-17D5-44F5-B964-4CEA8F989937}"/>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8F0C92E1-F7B3-47B3-A74A-9A4CF9AA4387}"/>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3" name="直線コネクタ 742">
          <a:extLst>
            <a:ext uri="{FF2B5EF4-FFF2-40B4-BE49-F238E27FC236}">
              <a16:creationId xmlns:a16="http://schemas.microsoft.com/office/drawing/2014/main" id="{88E4E6E3-14EE-402B-BD13-7A580B39ABD7}"/>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4" name="テキスト ボックス 743">
          <a:extLst>
            <a:ext uri="{FF2B5EF4-FFF2-40B4-BE49-F238E27FC236}">
              <a16:creationId xmlns:a16="http://schemas.microsoft.com/office/drawing/2014/main" id="{1DC89A31-C15B-43BC-B38D-93AEA5618B8F}"/>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5" name="直線コネクタ 744">
          <a:extLst>
            <a:ext uri="{FF2B5EF4-FFF2-40B4-BE49-F238E27FC236}">
              <a16:creationId xmlns:a16="http://schemas.microsoft.com/office/drawing/2014/main" id="{738DFEC9-CD77-4F26-9F4C-38B1C234A0B7}"/>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6" name="テキスト ボックス 745">
          <a:extLst>
            <a:ext uri="{FF2B5EF4-FFF2-40B4-BE49-F238E27FC236}">
              <a16:creationId xmlns:a16="http://schemas.microsoft.com/office/drawing/2014/main" id="{B21DE09A-1A65-479D-8057-AFA55EB05C43}"/>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7" name="直線コネクタ 746">
          <a:extLst>
            <a:ext uri="{FF2B5EF4-FFF2-40B4-BE49-F238E27FC236}">
              <a16:creationId xmlns:a16="http://schemas.microsoft.com/office/drawing/2014/main" id="{536D1E65-6D75-43CB-AAF2-28E886259118}"/>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8" name="テキスト ボックス 747">
          <a:extLst>
            <a:ext uri="{FF2B5EF4-FFF2-40B4-BE49-F238E27FC236}">
              <a16:creationId xmlns:a16="http://schemas.microsoft.com/office/drawing/2014/main" id="{ADB58FD8-4680-461F-A6CE-069A6503C8DA}"/>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9" name="直線コネクタ 748">
          <a:extLst>
            <a:ext uri="{FF2B5EF4-FFF2-40B4-BE49-F238E27FC236}">
              <a16:creationId xmlns:a16="http://schemas.microsoft.com/office/drawing/2014/main" id="{7CA4C519-33AD-411C-A5B3-AD179095E56F}"/>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0" name="テキスト ボックス 749">
          <a:extLst>
            <a:ext uri="{FF2B5EF4-FFF2-40B4-BE49-F238E27FC236}">
              <a16:creationId xmlns:a16="http://schemas.microsoft.com/office/drawing/2014/main" id="{65A03E49-7C1D-4223-ACA5-8613C5E088FB}"/>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1" name="直線コネクタ 750">
          <a:extLst>
            <a:ext uri="{FF2B5EF4-FFF2-40B4-BE49-F238E27FC236}">
              <a16:creationId xmlns:a16="http://schemas.microsoft.com/office/drawing/2014/main" id="{5DF3C1AC-3088-4E7E-8229-CA22BD84C9A0}"/>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2" name="テキスト ボックス 751">
          <a:extLst>
            <a:ext uri="{FF2B5EF4-FFF2-40B4-BE49-F238E27FC236}">
              <a16:creationId xmlns:a16="http://schemas.microsoft.com/office/drawing/2014/main" id="{D804E984-2265-4ABC-9EB3-5BFE68B5ADC9}"/>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3" name="直線コネクタ 752">
          <a:extLst>
            <a:ext uri="{FF2B5EF4-FFF2-40B4-BE49-F238E27FC236}">
              <a16:creationId xmlns:a16="http://schemas.microsoft.com/office/drawing/2014/main" id="{7ACD142E-412F-439E-AE2E-D3FD717B1674}"/>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4" name="テキスト ボックス 753">
          <a:extLst>
            <a:ext uri="{FF2B5EF4-FFF2-40B4-BE49-F238E27FC236}">
              <a16:creationId xmlns:a16="http://schemas.microsoft.com/office/drawing/2014/main" id="{84998BEB-917C-4B8E-8E76-618C65CD5CDA}"/>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3F88B222-19C6-46D6-A40D-53FEB8ED3D67}"/>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6" name="【公民館】&#10;有形固定資産減価償却率グラフ枠">
          <a:extLst>
            <a:ext uri="{FF2B5EF4-FFF2-40B4-BE49-F238E27FC236}">
              <a16:creationId xmlns:a16="http://schemas.microsoft.com/office/drawing/2014/main" id="{3DF10417-7498-40DA-8632-F47C66A4B95C}"/>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757" name="直線コネクタ 756">
          <a:extLst>
            <a:ext uri="{FF2B5EF4-FFF2-40B4-BE49-F238E27FC236}">
              <a16:creationId xmlns:a16="http://schemas.microsoft.com/office/drawing/2014/main" id="{085EE8BB-AB12-44F4-89A7-1EE37E0E4006}"/>
            </a:ext>
          </a:extLst>
        </xdr:cNvPr>
        <xdr:cNvCxnSpPr/>
      </xdr:nvCxnSpPr>
      <xdr:spPr>
        <a:xfrm flipV="1">
          <a:off x="14696439" y="1645865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8" name="【公民館】&#10;有形固定資産減価償却率最小値テキスト">
          <a:extLst>
            <a:ext uri="{FF2B5EF4-FFF2-40B4-BE49-F238E27FC236}">
              <a16:creationId xmlns:a16="http://schemas.microsoft.com/office/drawing/2014/main" id="{32691F8F-25D9-4452-8E3D-24552CC33DCC}"/>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9" name="直線コネクタ 758">
          <a:extLst>
            <a:ext uri="{FF2B5EF4-FFF2-40B4-BE49-F238E27FC236}">
              <a16:creationId xmlns:a16="http://schemas.microsoft.com/office/drawing/2014/main" id="{28EB0FD3-0934-4017-A1C0-FC5B08204C4E}"/>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760" name="【公民館】&#10;有形固定資産減価償却率最大値テキスト">
          <a:extLst>
            <a:ext uri="{FF2B5EF4-FFF2-40B4-BE49-F238E27FC236}">
              <a16:creationId xmlns:a16="http://schemas.microsoft.com/office/drawing/2014/main" id="{45936057-D8B4-4F1D-8227-7675CA22D5C7}"/>
            </a:ext>
          </a:extLst>
        </xdr:cNvPr>
        <xdr:cNvSpPr txBox="1"/>
      </xdr:nvSpPr>
      <xdr:spPr>
        <a:xfrm>
          <a:off x="14735175" y="16237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761" name="直線コネクタ 760">
          <a:extLst>
            <a:ext uri="{FF2B5EF4-FFF2-40B4-BE49-F238E27FC236}">
              <a16:creationId xmlns:a16="http://schemas.microsoft.com/office/drawing/2014/main" id="{660F6B56-8306-4631-ACF9-5EF15C429A60}"/>
            </a:ext>
          </a:extLst>
        </xdr:cNvPr>
        <xdr:cNvCxnSpPr/>
      </xdr:nvCxnSpPr>
      <xdr:spPr>
        <a:xfrm>
          <a:off x="14611350" y="164586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762" name="【公民館】&#10;有形固定資産減価償却率平均値テキスト">
          <a:extLst>
            <a:ext uri="{FF2B5EF4-FFF2-40B4-BE49-F238E27FC236}">
              <a16:creationId xmlns:a16="http://schemas.microsoft.com/office/drawing/2014/main" id="{67F33ED9-BA2B-4780-88F8-79F1413E93F5}"/>
            </a:ext>
          </a:extLst>
        </xdr:cNvPr>
        <xdr:cNvSpPr txBox="1"/>
      </xdr:nvSpPr>
      <xdr:spPr>
        <a:xfrm>
          <a:off x="14735175" y="171180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63" name="フローチャート: 判断 762">
          <a:extLst>
            <a:ext uri="{FF2B5EF4-FFF2-40B4-BE49-F238E27FC236}">
              <a16:creationId xmlns:a16="http://schemas.microsoft.com/office/drawing/2014/main" id="{916A406C-FB63-4F54-9B8C-A939B97977DB}"/>
            </a:ext>
          </a:extLst>
        </xdr:cNvPr>
        <xdr:cNvSpPr/>
      </xdr:nvSpPr>
      <xdr:spPr>
        <a:xfrm>
          <a:off x="14649450" y="1726664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764" name="フローチャート: 判断 763">
          <a:extLst>
            <a:ext uri="{FF2B5EF4-FFF2-40B4-BE49-F238E27FC236}">
              <a16:creationId xmlns:a16="http://schemas.microsoft.com/office/drawing/2014/main" id="{5164DF07-EE8C-43DB-8D54-D426E577614E}"/>
            </a:ext>
          </a:extLst>
        </xdr:cNvPr>
        <xdr:cNvSpPr/>
      </xdr:nvSpPr>
      <xdr:spPr>
        <a:xfrm>
          <a:off x="13887450" y="1726020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65" name="フローチャート: 判断 764">
          <a:extLst>
            <a:ext uri="{FF2B5EF4-FFF2-40B4-BE49-F238E27FC236}">
              <a16:creationId xmlns:a16="http://schemas.microsoft.com/office/drawing/2014/main" id="{028096AF-530D-42AA-9B3C-C122BAAE37CC}"/>
            </a:ext>
          </a:extLst>
        </xdr:cNvPr>
        <xdr:cNvSpPr/>
      </xdr:nvSpPr>
      <xdr:spPr>
        <a:xfrm>
          <a:off x="13096875" y="1724061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766" name="フローチャート: 判断 765">
          <a:extLst>
            <a:ext uri="{FF2B5EF4-FFF2-40B4-BE49-F238E27FC236}">
              <a16:creationId xmlns:a16="http://schemas.microsoft.com/office/drawing/2014/main" id="{5ED09557-F0E7-4A72-8A21-701D5C1A27D7}"/>
            </a:ext>
          </a:extLst>
        </xdr:cNvPr>
        <xdr:cNvSpPr/>
      </xdr:nvSpPr>
      <xdr:spPr>
        <a:xfrm>
          <a:off x="12296775" y="172127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67" name="フローチャート: 判断 766">
          <a:extLst>
            <a:ext uri="{FF2B5EF4-FFF2-40B4-BE49-F238E27FC236}">
              <a16:creationId xmlns:a16="http://schemas.microsoft.com/office/drawing/2014/main" id="{0996D6C3-DAA0-4C6E-8894-44F750978949}"/>
            </a:ext>
          </a:extLst>
        </xdr:cNvPr>
        <xdr:cNvSpPr/>
      </xdr:nvSpPr>
      <xdr:spPr>
        <a:xfrm>
          <a:off x="11487150" y="172309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28CEC54D-2C59-42D6-957A-E81E8DAFF1E6}"/>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523CFF3A-6D23-4819-9EB9-C5CF2160A64E}"/>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701D4948-A081-4FEC-B4CD-EF0AC316517A}"/>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8565480B-C1A3-40F7-843A-209FDED60B09}"/>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C615178-78F1-440F-9200-41BF3A2B115A}"/>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40095</xdr:rowOff>
    </xdr:from>
    <xdr:to>
      <xdr:col>85</xdr:col>
      <xdr:colOff>177800</xdr:colOff>
      <xdr:row>107</xdr:row>
      <xdr:rowOff>141695</xdr:rowOff>
    </xdr:to>
    <xdr:sp macro="" textlink="">
      <xdr:nvSpPr>
        <xdr:cNvPr id="773" name="楕円 772">
          <a:extLst>
            <a:ext uri="{FF2B5EF4-FFF2-40B4-BE49-F238E27FC236}">
              <a16:creationId xmlns:a16="http://schemas.microsoft.com/office/drawing/2014/main" id="{420BCEE8-8A63-47E5-B403-B114B0DE9FC0}"/>
            </a:ext>
          </a:extLst>
        </xdr:cNvPr>
        <xdr:cNvSpPr/>
      </xdr:nvSpPr>
      <xdr:spPr>
        <a:xfrm>
          <a:off x="14649450" y="175279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18522</xdr:rowOff>
    </xdr:from>
    <xdr:ext cx="405111" cy="259045"/>
    <xdr:sp macro="" textlink="">
      <xdr:nvSpPr>
        <xdr:cNvPr id="774" name="【公民館】&#10;有形固定資産減価償却率該当値テキスト">
          <a:extLst>
            <a:ext uri="{FF2B5EF4-FFF2-40B4-BE49-F238E27FC236}">
              <a16:creationId xmlns:a16="http://schemas.microsoft.com/office/drawing/2014/main" id="{E6B96E26-9C07-4E96-A519-3911D8DE5F2B}"/>
            </a:ext>
          </a:extLst>
        </xdr:cNvPr>
        <xdr:cNvSpPr txBox="1"/>
      </xdr:nvSpPr>
      <xdr:spPr>
        <a:xfrm>
          <a:off x="14735175" y="1750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5806</xdr:rowOff>
    </xdr:from>
    <xdr:to>
      <xdr:col>81</xdr:col>
      <xdr:colOff>101600</xdr:colOff>
      <xdr:row>107</xdr:row>
      <xdr:rowOff>107406</xdr:rowOff>
    </xdr:to>
    <xdr:sp macro="" textlink="">
      <xdr:nvSpPr>
        <xdr:cNvPr id="775" name="楕円 774">
          <a:extLst>
            <a:ext uri="{FF2B5EF4-FFF2-40B4-BE49-F238E27FC236}">
              <a16:creationId xmlns:a16="http://schemas.microsoft.com/office/drawing/2014/main" id="{F8C0F7F3-A5C9-4B5E-9382-34B9920ABC81}"/>
            </a:ext>
          </a:extLst>
        </xdr:cNvPr>
        <xdr:cNvSpPr/>
      </xdr:nvSpPr>
      <xdr:spPr>
        <a:xfrm>
          <a:off x="13887450" y="1749688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56606</xdr:rowOff>
    </xdr:from>
    <xdr:to>
      <xdr:col>85</xdr:col>
      <xdr:colOff>127000</xdr:colOff>
      <xdr:row>107</xdr:row>
      <xdr:rowOff>90895</xdr:rowOff>
    </xdr:to>
    <xdr:cxnSp macro="">
      <xdr:nvCxnSpPr>
        <xdr:cNvPr id="776" name="直線コネクタ 775">
          <a:extLst>
            <a:ext uri="{FF2B5EF4-FFF2-40B4-BE49-F238E27FC236}">
              <a16:creationId xmlns:a16="http://schemas.microsoft.com/office/drawing/2014/main" id="{E2D009DE-FDAE-40C2-979B-C08D4793216F}"/>
            </a:ext>
          </a:extLst>
        </xdr:cNvPr>
        <xdr:cNvCxnSpPr/>
      </xdr:nvCxnSpPr>
      <xdr:spPr>
        <a:xfrm>
          <a:off x="13935075" y="17544506"/>
          <a:ext cx="762000" cy="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149498</xdr:rowOff>
    </xdr:from>
    <xdr:to>
      <xdr:col>76</xdr:col>
      <xdr:colOff>165100</xdr:colOff>
      <xdr:row>107</xdr:row>
      <xdr:rowOff>79648</xdr:rowOff>
    </xdr:to>
    <xdr:sp macro="" textlink="">
      <xdr:nvSpPr>
        <xdr:cNvPr id="777" name="楕円 776">
          <a:extLst>
            <a:ext uri="{FF2B5EF4-FFF2-40B4-BE49-F238E27FC236}">
              <a16:creationId xmlns:a16="http://schemas.microsoft.com/office/drawing/2014/main" id="{8952B78C-D4CE-484F-902F-A6BB3B24D828}"/>
            </a:ext>
          </a:extLst>
        </xdr:cNvPr>
        <xdr:cNvSpPr/>
      </xdr:nvSpPr>
      <xdr:spPr>
        <a:xfrm>
          <a:off x="13096875" y="1746594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28848</xdr:rowOff>
    </xdr:from>
    <xdr:to>
      <xdr:col>81</xdr:col>
      <xdr:colOff>50800</xdr:colOff>
      <xdr:row>107</xdr:row>
      <xdr:rowOff>56606</xdr:rowOff>
    </xdr:to>
    <xdr:cxnSp macro="">
      <xdr:nvCxnSpPr>
        <xdr:cNvPr id="778" name="直線コネクタ 777">
          <a:extLst>
            <a:ext uri="{FF2B5EF4-FFF2-40B4-BE49-F238E27FC236}">
              <a16:creationId xmlns:a16="http://schemas.microsoft.com/office/drawing/2014/main" id="{B5E43B4A-8E69-4A58-A987-B4E7E15B45BF}"/>
            </a:ext>
          </a:extLst>
        </xdr:cNvPr>
        <xdr:cNvCxnSpPr/>
      </xdr:nvCxnSpPr>
      <xdr:spPr>
        <a:xfrm>
          <a:off x="13144500" y="17513573"/>
          <a:ext cx="790575" cy="30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118473</xdr:rowOff>
    </xdr:from>
    <xdr:to>
      <xdr:col>72</xdr:col>
      <xdr:colOff>38100</xdr:colOff>
      <xdr:row>107</xdr:row>
      <xdr:rowOff>48623</xdr:rowOff>
    </xdr:to>
    <xdr:sp macro="" textlink="">
      <xdr:nvSpPr>
        <xdr:cNvPr id="779" name="楕円 778">
          <a:extLst>
            <a:ext uri="{FF2B5EF4-FFF2-40B4-BE49-F238E27FC236}">
              <a16:creationId xmlns:a16="http://schemas.microsoft.com/office/drawing/2014/main" id="{E9E901B3-DD25-41B4-85D0-BCE476611B51}"/>
            </a:ext>
          </a:extLst>
        </xdr:cNvPr>
        <xdr:cNvSpPr/>
      </xdr:nvSpPr>
      <xdr:spPr>
        <a:xfrm>
          <a:off x="12296775" y="1743809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169273</xdr:rowOff>
    </xdr:from>
    <xdr:to>
      <xdr:col>76</xdr:col>
      <xdr:colOff>114300</xdr:colOff>
      <xdr:row>107</xdr:row>
      <xdr:rowOff>28848</xdr:rowOff>
    </xdr:to>
    <xdr:cxnSp macro="">
      <xdr:nvCxnSpPr>
        <xdr:cNvPr id="780" name="直線コネクタ 779">
          <a:extLst>
            <a:ext uri="{FF2B5EF4-FFF2-40B4-BE49-F238E27FC236}">
              <a16:creationId xmlns:a16="http://schemas.microsoft.com/office/drawing/2014/main" id="{0E300649-CCC0-4802-AB57-355C6838ACD7}"/>
            </a:ext>
          </a:extLst>
        </xdr:cNvPr>
        <xdr:cNvCxnSpPr/>
      </xdr:nvCxnSpPr>
      <xdr:spPr>
        <a:xfrm>
          <a:off x="12344400" y="17485723"/>
          <a:ext cx="800100" cy="27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87449</xdr:rowOff>
    </xdr:from>
    <xdr:to>
      <xdr:col>67</xdr:col>
      <xdr:colOff>101600</xdr:colOff>
      <xdr:row>107</xdr:row>
      <xdr:rowOff>17599</xdr:rowOff>
    </xdr:to>
    <xdr:sp macro="" textlink="">
      <xdr:nvSpPr>
        <xdr:cNvPr id="781" name="楕円 780">
          <a:extLst>
            <a:ext uri="{FF2B5EF4-FFF2-40B4-BE49-F238E27FC236}">
              <a16:creationId xmlns:a16="http://schemas.microsoft.com/office/drawing/2014/main" id="{04A842BD-DBA0-4B72-AE13-E40498C307BD}"/>
            </a:ext>
          </a:extLst>
        </xdr:cNvPr>
        <xdr:cNvSpPr/>
      </xdr:nvSpPr>
      <xdr:spPr>
        <a:xfrm>
          <a:off x="11487150" y="174007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138249</xdr:rowOff>
    </xdr:from>
    <xdr:to>
      <xdr:col>71</xdr:col>
      <xdr:colOff>177800</xdr:colOff>
      <xdr:row>106</xdr:row>
      <xdr:rowOff>169273</xdr:rowOff>
    </xdr:to>
    <xdr:cxnSp macro="">
      <xdr:nvCxnSpPr>
        <xdr:cNvPr id="782" name="直線コネクタ 781">
          <a:extLst>
            <a:ext uri="{FF2B5EF4-FFF2-40B4-BE49-F238E27FC236}">
              <a16:creationId xmlns:a16="http://schemas.microsoft.com/office/drawing/2014/main" id="{42D9593B-297E-4E06-9020-39936938FA3F}"/>
            </a:ext>
          </a:extLst>
        </xdr:cNvPr>
        <xdr:cNvCxnSpPr/>
      </xdr:nvCxnSpPr>
      <xdr:spPr>
        <a:xfrm>
          <a:off x="11534775" y="17457874"/>
          <a:ext cx="809625"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783" name="n_1aveValue【公民館】&#10;有形固定資産減価償却率">
          <a:extLst>
            <a:ext uri="{FF2B5EF4-FFF2-40B4-BE49-F238E27FC236}">
              <a16:creationId xmlns:a16="http://schemas.microsoft.com/office/drawing/2014/main" id="{E39E0CA3-96D5-40D0-924B-53A1B0918BD5}"/>
            </a:ext>
          </a:extLst>
        </xdr:cNvPr>
        <xdr:cNvSpPr txBox="1"/>
      </xdr:nvSpPr>
      <xdr:spPr>
        <a:xfrm>
          <a:off x="13745219" y="17038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784" name="n_2aveValue【公民館】&#10;有形固定資産減価償却率">
          <a:extLst>
            <a:ext uri="{FF2B5EF4-FFF2-40B4-BE49-F238E27FC236}">
              <a16:creationId xmlns:a16="http://schemas.microsoft.com/office/drawing/2014/main" id="{0AFB4CE0-601C-4645-96DB-AF9F5AB2FB68}"/>
            </a:ext>
          </a:extLst>
        </xdr:cNvPr>
        <xdr:cNvSpPr txBox="1"/>
      </xdr:nvSpPr>
      <xdr:spPr>
        <a:xfrm>
          <a:off x="12964169" y="17019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785" name="n_3aveValue【公民館】&#10;有形固定資産減価償却率">
          <a:extLst>
            <a:ext uri="{FF2B5EF4-FFF2-40B4-BE49-F238E27FC236}">
              <a16:creationId xmlns:a16="http://schemas.microsoft.com/office/drawing/2014/main" id="{8DC3DF2C-F94A-4751-AB83-2A2CB1C08FF6}"/>
            </a:ext>
          </a:extLst>
        </xdr:cNvPr>
        <xdr:cNvSpPr txBox="1"/>
      </xdr:nvSpPr>
      <xdr:spPr>
        <a:xfrm>
          <a:off x="12164069" y="16981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786" name="n_4aveValue【公民館】&#10;有形固定資産減価償却率">
          <a:extLst>
            <a:ext uri="{FF2B5EF4-FFF2-40B4-BE49-F238E27FC236}">
              <a16:creationId xmlns:a16="http://schemas.microsoft.com/office/drawing/2014/main" id="{3178EBFE-F4EE-4D98-B1CA-35D434B88A7C}"/>
            </a:ext>
          </a:extLst>
        </xdr:cNvPr>
        <xdr:cNvSpPr txBox="1"/>
      </xdr:nvSpPr>
      <xdr:spPr>
        <a:xfrm>
          <a:off x="11354444" y="17009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98533</xdr:rowOff>
    </xdr:from>
    <xdr:ext cx="405111" cy="259045"/>
    <xdr:sp macro="" textlink="">
      <xdr:nvSpPr>
        <xdr:cNvPr id="787" name="n_1mainValue【公民館】&#10;有形固定資産減価償却率">
          <a:extLst>
            <a:ext uri="{FF2B5EF4-FFF2-40B4-BE49-F238E27FC236}">
              <a16:creationId xmlns:a16="http://schemas.microsoft.com/office/drawing/2014/main" id="{3FC2AAAC-B1B7-486F-ACDB-BA2CB90455B9}"/>
            </a:ext>
          </a:extLst>
        </xdr:cNvPr>
        <xdr:cNvSpPr txBox="1"/>
      </xdr:nvSpPr>
      <xdr:spPr>
        <a:xfrm>
          <a:off x="13745219" y="17589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70775</xdr:rowOff>
    </xdr:from>
    <xdr:ext cx="405111" cy="259045"/>
    <xdr:sp macro="" textlink="">
      <xdr:nvSpPr>
        <xdr:cNvPr id="788" name="n_2mainValue【公民館】&#10;有形固定資産減価償却率">
          <a:extLst>
            <a:ext uri="{FF2B5EF4-FFF2-40B4-BE49-F238E27FC236}">
              <a16:creationId xmlns:a16="http://schemas.microsoft.com/office/drawing/2014/main" id="{1703D806-331C-4B17-8F25-2E9F5AF6C8EC}"/>
            </a:ext>
          </a:extLst>
        </xdr:cNvPr>
        <xdr:cNvSpPr txBox="1"/>
      </xdr:nvSpPr>
      <xdr:spPr>
        <a:xfrm>
          <a:off x="12964169" y="17555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39750</xdr:rowOff>
    </xdr:from>
    <xdr:ext cx="405111" cy="259045"/>
    <xdr:sp macro="" textlink="">
      <xdr:nvSpPr>
        <xdr:cNvPr id="789" name="n_3mainValue【公民館】&#10;有形固定資産減価償却率">
          <a:extLst>
            <a:ext uri="{FF2B5EF4-FFF2-40B4-BE49-F238E27FC236}">
              <a16:creationId xmlns:a16="http://schemas.microsoft.com/office/drawing/2014/main" id="{0332319A-9608-45FD-A50D-FE77D3959469}"/>
            </a:ext>
          </a:extLst>
        </xdr:cNvPr>
        <xdr:cNvSpPr txBox="1"/>
      </xdr:nvSpPr>
      <xdr:spPr>
        <a:xfrm>
          <a:off x="12164069" y="17527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8726</xdr:rowOff>
    </xdr:from>
    <xdr:ext cx="405111" cy="259045"/>
    <xdr:sp macro="" textlink="">
      <xdr:nvSpPr>
        <xdr:cNvPr id="790" name="n_4mainValue【公民館】&#10;有形固定資産減価償却率">
          <a:extLst>
            <a:ext uri="{FF2B5EF4-FFF2-40B4-BE49-F238E27FC236}">
              <a16:creationId xmlns:a16="http://schemas.microsoft.com/office/drawing/2014/main" id="{C5BE5725-7754-418B-B089-943C3D6BFBD5}"/>
            </a:ext>
          </a:extLst>
        </xdr:cNvPr>
        <xdr:cNvSpPr txBox="1"/>
      </xdr:nvSpPr>
      <xdr:spPr>
        <a:xfrm>
          <a:off x="11354444" y="17499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a:extLst>
            <a:ext uri="{FF2B5EF4-FFF2-40B4-BE49-F238E27FC236}">
              <a16:creationId xmlns:a16="http://schemas.microsoft.com/office/drawing/2014/main" id="{670EF7F9-BA61-422B-B15D-18D9F21F6345}"/>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a:extLst>
            <a:ext uri="{FF2B5EF4-FFF2-40B4-BE49-F238E27FC236}">
              <a16:creationId xmlns:a16="http://schemas.microsoft.com/office/drawing/2014/main" id="{82D10A4C-D687-46A0-9992-B31517B0B948}"/>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a:extLst>
            <a:ext uri="{FF2B5EF4-FFF2-40B4-BE49-F238E27FC236}">
              <a16:creationId xmlns:a16="http://schemas.microsoft.com/office/drawing/2014/main" id="{D9C6309A-E48F-4F23-A9BD-9FCC0C42635B}"/>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a:extLst>
            <a:ext uri="{FF2B5EF4-FFF2-40B4-BE49-F238E27FC236}">
              <a16:creationId xmlns:a16="http://schemas.microsoft.com/office/drawing/2014/main" id="{39CBF5B9-3656-4C74-9E7E-A6A92B301FD5}"/>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a:extLst>
            <a:ext uri="{FF2B5EF4-FFF2-40B4-BE49-F238E27FC236}">
              <a16:creationId xmlns:a16="http://schemas.microsoft.com/office/drawing/2014/main" id="{B0D53709-9499-4AB6-8F61-0CAC7E5FF34C}"/>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a:extLst>
            <a:ext uri="{FF2B5EF4-FFF2-40B4-BE49-F238E27FC236}">
              <a16:creationId xmlns:a16="http://schemas.microsoft.com/office/drawing/2014/main" id="{A232139A-9371-4BD8-B328-3A156A5A8986}"/>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a:extLst>
            <a:ext uri="{FF2B5EF4-FFF2-40B4-BE49-F238E27FC236}">
              <a16:creationId xmlns:a16="http://schemas.microsoft.com/office/drawing/2014/main" id="{85CFE09A-699E-4C15-B182-F794E669A45C}"/>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a:extLst>
            <a:ext uri="{FF2B5EF4-FFF2-40B4-BE49-F238E27FC236}">
              <a16:creationId xmlns:a16="http://schemas.microsoft.com/office/drawing/2014/main" id="{C8B5F1DA-B9D1-4CB9-A3B5-F26DAB1BE2BC}"/>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a:extLst>
            <a:ext uri="{FF2B5EF4-FFF2-40B4-BE49-F238E27FC236}">
              <a16:creationId xmlns:a16="http://schemas.microsoft.com/office/drawing/2014/main" id="{10B82A64-EEB5-43A0-BF0E-4D1C24008515}"/>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27CDA2E8-BC1D-48DA-B8B7-0A9FDBDE86F7}"/>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1" name="直線コネクタ 800">
          <a:extLst>
            <a:ext uri="{FF2B5EF4-FFF2-40B4-BE49-F238E27FC236}">
              <a16:creationId xmlns:a16="http://schemas.microsoft.com/office/drawing/2014/main" id="{56566342-EC05-40B8-8FCB-C29E3D905430}"/>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2" name="テキスト ボックス 801">
          <a:extLst>
            <a:ext uri="{FF2B5EF4-FFF2-40B4-BE49-F238E27FC236}">
              <a16:creationId xmlns:a16="http://schemas.microsoft.com/office/drawing/2014/main" id="{8CD52FBB-C1EB-4850-A054-F923F68C1B41}"/>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3" name="直線コネクタ 802">
          <a:extLst>
            <a:ext uri="{FF2B5EF4-FFF2-40B4-BE49-F238E27FC236}">
              <a16:creationId xmlns:a16="http://schemas.microsoft.com/office/drawing/2014/main" id="{D7674D0D-7F4C-4978-9488-0D0C1439E57B}"/>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4" name="テキスト ボックス 803">
          <a:extLst>
            <a:ext uri="{FF2B5EF4-FFF2-40B4-BE49-F238E27FC236}">
              <a16:creationId xmlns:a16="http://schemas.microsoft.com/office/drawing/2014/main" id="{2D6086A6-78A4-4A11-B755-B84831C316B2}"/>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5" name="直線コネクタ 804">
          <a:extLst>
            <a:ext uri="{FF2B5EF4-FFF2-40B4-BE49-F238E27FC236}">
              <a16:creationId xmlns:a16="http://schemas.microsoft.com/office/drawing/2014/main" id="{C74F6F2A-0269-4033-B710-CC3D4ADF60F9}"/>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6" name="テキスト ボックス 805">
          <a:extLst>
            <a:ext uri="{FF2B5EF4-FFF2-40B4-BE49-F238E27FC236}">
              <a16:creationId xmlns:a16="http://schemas.microsoft.com/office/drawing/2014/main" id="{693A6641-F280-4573-949F-7809D71AE014}"/>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7" name="直線コネクタ 806">
          <a:extLst>
            <a:ext uri="{FF2B5EF4-FFF2-40B4-BE49-F238E27FC236}">
              <a16:creationId xmlns:a16="http://schemas.microsoft.com/office/drawing/2014/main" id="{B174962A-9BE1-4E82-84C9-B63A3BDBF11B}"/>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8" name="テキスト ボックス 807">
          <a:extLst>
            <a:ext uri="{FF2B5EF4-FFF2-40B4-BE49-F238E27FC236}">
              <a16:creationId xmlns:a16="http://schemas.microsoft.com/office/drawing/2014/main" id="{8A4C35C7-E88B-4B38-B3DB-3F6AAA86EA70}"/>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9" name="直線コネクタ 808">
          <a:extLst>
            <a:ext uri="{FF2B5EF4-FFF2-40B4-BE49-F238E27FC236}">
              <a16:creationId xmlns:a16="http://schemas.microsoft.com/office/drawing/2014/main" id="{0D21B853-7F79-4A61-959E-434F82C8DFEE}"/>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0" name="テキスト ボックス 809">
          <a:extLst>
            <a:ext uri="{FF2B5EF4-FFF2-40B4-BE49-F238E27FC236}">
              <a16:creationId xmlns:a16="http://schemas.microsoft.com/office/drawing/2014/main" id="{F42BB41E-209E-41DE-B51D-F1BAEBAC7411}"/>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1" name="直線コネクタ 810">
          <a:extLst>
            <a:ext uri="{FF2B5EF4-FFF2-40B4-BE49-F238E27FC236}">
              <a16:creationId xmlns:a16="http://schemas.microsoft.com/office/drawing/2014/main" id="{A91A224E-678F-4B9E-85F5-72E92DC3BACB}"/>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2" name="テキスト ボックス 811">
          <a:extLst>
            <a:ext uri="{FF2B5EF4-FFF2-40B4-BE49-F238E27FC236}">
              <a16:creationId xmlns:a16="http://schemas.microsoft.com/office/drawing/2014/main" id="{A109366F-4F4B-4C0C-97F1-87F91F46E3E6}"/>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7FCADBFC-8CDE-4559-8227-0918EFE808A6}"/>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a:extLst>
            <a:ext uri="{FF2B5EF4-FFF2-40B4-BE49-F238E27FC236}">
              <a16:creationId xmlns:a16="http://schemas.microsoft.com/office/drawing/2014/main" id="{B1539A98-F930-4BE9-A2E8-C190EE279108}"/>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公民館】&#10;一人当たり面積グラフ枠">
          <a:extLst>
            <a:ext uri="{FF2B5EF4-FFF2-40B4-BE49-F238E27FC236}">
              <a16:creationId xmlns:a16="http://schemas.microsoft.com/office/drawing/2014/main" id="{F9C961CC-E476-4BD1-BE01-BCF06F0D5119}"/>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816" name="直線コネクタ 815">
          <a:extLst>
            <a:ext uri="{FF2B5EF4-FFF2-40B4-BE49-F238E27FC236}">
              <a16:creationId xmlns:a16="http://schemas.microsoft.com/office/drawing/2014/main" id="{0A73FB7E-6D12-4C60-86D6-289AFE36F235}"/>
            </a:ext>
          </a:extLst>
        </xdr:cNvPr>
        <xdr:cNvCxnSpPr/>
      </xdr:nvCxnSpPr>
      <xdr:spPr>
        <a:xfrm flipV="1">
          <a:off x="19954239" y="1640976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17" name="【公民館】&#10;一人当たり面積最小値テキスト">
          <a:extLst>
            <a:ext uri="{FF2B5EF4-FFF2-40B4-BE49-F238E27FC236}">
              <a16:creationId xmlns:a16="http://schemas.microsoft.com/office/drawing/2014/main" id="{91DBD9B9-1718-430A-B37F-A78D32AD7064}"/>
            </a:ext>
          </a:extLst>
        </xdr:cNvPr>
        <xdr:cNvSpPr txBox="1"/>
      </xdr:nvSpPr>
      <xdr:spPr>
        <a:xfrm>
          <a:off x="19992975" y="1786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18" name="直線コネクタ 817">
          <a:extLst>
            <a:ext uri="{FF2B5EF4-FFF2-40B4-BE49-F238E27FC236}">
              <a16:creationId xmlns:a16="http://schemas.microsoft.com/office/drawing/2014/main" id="{7DC0D01C-227F-439B-A1C2-DBA0EA1F3EED}"/>
            </a:ext>
          </a:extLst>
        </xdr:cNvPr>
        <xdr:cNvCxnSpPr/>
      </xdr:nvCxnSpPr>
      <xdr:spPr>
        <a:xfrm>
          <a:off x="19878675" y="178597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19" name="【公民館】&#10;一人当たり面積最大値テキスト">
          <a:extLst>
            <a:ext uri="{FF2B5EF4-FFF2-40B4-BE49-F238E27FC236}">
              <a16:creationId xmlns:a16="http://schemas.microsoft.com/office/drawing/2014/main" id="{D16D6D0E-31FC-4069-AED6-7EC3531F597C}"/>
            </a:ext>
          </a:extLst>
        </xdr:cNvPr>
        <xdr:cNvSpPr txBox="1"/>
      </xdr:nvSpPr>
      <xdr:spPr>
        <a:xfrm>
          <a:off x="19992975" y="1618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20" name="直線コネクタ 819">
          <a:extLst>
            <a:ext uri="{FF2B5EF4-FFF2-40B4-BE49-F238E27FC236}">
              <a16:creationId xmlns:a16="http://schemas.microsoft.com/office/drawing/2014/main" id="{ADC1FAF5-1331-48E0-8BBA-0A5C36064907}"/>
            </a:ext>
          </a:extLst>
        </xdr:cNvPr>
        <xdr:cNvCxnSpPr/>
      </xdr:nvCxnSpPr>
      <xdr:spPr>
        <a:xfrm>
          <a:off x="19878675" y="164097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macro="" textlink="">
      <xdr:nvSpPr>
        <xdr:cNvPr id="821" name="【公民館】&#10;一人当たり面積平均値テキスト">
          <a:extLst>
            <a:ext uri="{FF2B5EF4-FFF2-40B4-BE49-F238E27FC236}">
              <a16:creationId xmlns:a16="http://schemas.microsoft.com/office/drawing/2014/main" id="{6B93B123-4D99-4218-B2D9-1F8B8DE11775}"/>
            </a:ext>
          </a:extLst>
        </xdr:cNvPr>
        <xdr:cNvSpPr txBox="1"/>
      </xdr:nvSpPr>
      <xdr:spPr>
        <a:xfrm>
          <a:off x="19992975" y="173822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822" name="フローチャート: 判断 821">
          <a:extLst>
            <a:ext uri="{FF2B5EF4-FFF2-40B4-BE49-F238E27FC236}">
              <a16:creationId xmlns:a16="http://schemas.microsoft.com/office/drawing/2014/main" id="{3C6CED29-EEB4-4EDF-B575-EE69DC81205F}"/>
            </a:ext>
          </a:extLst>
        </xdr:cNvPr>
        <xdr:cNvSpPr/>
      </xdr:nvSpPr>
      <xdr:spPr>
        <a:xfrm>
          <a:off x="19897725" y="174038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823" name="フローチャート: 判断 822">
          <a:extLst>
            <a:ext uri="{FF2B5EF4-FFF2-40B4-BE49-F238E27FC236}">
              <a16:creationId xmlns:a16="http://schemas.microsoft.com/office/drawing/2014/main" id="{C0EF86EF-9FA2-4195-B3A7-C385F21BDDDB}"/>
            </a:ext>
          </a:extLst>
        </xdr:cNvPr>
        <xdr:cNvSpPr/>
      </xdr:nvSpPr>
      <xdr:spPr>
        <a:xfrm>
          <a:off x="19154775" y="174104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824" name="フローチャート: 判断 823">
          <a:extLst>
            <a:ext uri="{FF2B5EF4-FFF2-40B4-BE49-F238E27FC236}">
              <a16:creationId xmlns:a16="http://schemas.microsoft.com/office/drawing/2014/main" id="{C769A263-85D5-4F25-8856-77352AD5DB32}"/>
            </a:ext>
          </a:extLst>
        </xdr:cNvPr>
        <xdr:cNvSpPr/>
      </xdr:nvSpPr>
      <xdr:spPr>
        <a:xfrm>
          <a:off x="18345150" y="174201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825" name="フローチャート: 判断 824">
          <a:extLst>
            <a:ext uri="{FF2B5EF4-FFF2-40B4-BE49-F238E27FC236}">
              <a16:creationId xmlns:a16="http://schemas.microsoft.com/office/drawing/2014/main" id="{2F9D97A5-A7E3-4771-9C4C-D46F483637E9}"/>
            </a:ext>
          </a:extLst>
        </xdr:cNvPr>
        <xdr:cNvSpPr/>
      </xdr:nvSpPr>
      <xdr:spPr>
        <a:xfrm>
          <a:off x="17554575" y="1742358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826" name="フローチャート: 判断 825">
          <a:extLst>
            <a:ext uri="{FF2B5EF4-FFF2-40B4-BE49-F238E27FC236}">
              <a16:creationId xmlns:a16="http://schemas.microsoft.com/office/drawing/2014/main" id="{ABF664E9-08C3-4D73-A93C-99F1D6C505A4}"/>
            </a:ext>
          </a:extLst>
        </xdr:cNvPr>
        <xdr:cNvSpPr/>
      </xdr:nvSpPr>
      <xdr:spPr>
        <a:xfrm>
          <a:off x="16754475" y="174234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8C7825F1-BE5D-41CA-9906-D15DF4170F9E}"/>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6787AA00-A1E4-47C1-84EB-ACA47187865D}"/>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B9F88CB8-A980-4555-98CC-95CB757678E9}"/>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1E5CEBEC-E7BF-4FBA-B821-8292B7C44BF0}"/>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79D5106E-4144-4D73-BC2E-CB45D9FF115F}"/>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40095</xdr:rowOff>
    </xdr:from>
    <xdr:to>
      <xdr:col>116</xdr:col>
      <xdr:colOff>114300</xdr:colOff>
      <xdr:row>105</xdr:row>
      <xdr:rowOff>141695</xdr:rowOff>
    </xdr:to>
    <xdr:sp macro="" textlink="">
      <xdr:nvSpPr>
        <xdr:cNvPr id="832" name="楕円 831">
          <a:extLst>
            <a:ext uri="{FF2B5EF4-FFF2-40B4-BE49-F238E27FC236}">
              <a16:creationId xmlns:a16="http://schemas.microsoft.com/office/drawing/2014/main" id="{22F1D6AD-90C2-46E0-997F-B6BCA0DCFC24}"/>
            </a:ext>
          </a:extLst>
        </xdr:cNvPr>
        <xdr:cNvSpPr/>
      </xdr:nvSpPr>
      <xdr:spPr>
        <a:xfrm>
          <a:off x="19897725" y="171850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62972</xdr:rowOff>
    </xdr:from>
    <xdr:ext cx="469744" cy="259045"/>
    <xdr:sp macro="" textlink="">
      <xdr:nvSpPr>
        <xdr:cNvPr id="833" name="【公民館】&#10;一人当たり面積該当値テキスト">
          <a:extLst>
            <a:ext uri="{FF2B5EF4-FFF2-40B4-BE49-F238E27FC236}">
              <a16:creationId xmlns:a16="http://schemas.microsoft.com/office/drawing/2014/main" id="{D4ACBC52-172A-4BB9-8D50-96A50B657E17}"/>
            </a:ext>
          </a:extLst>
        </xdr:cNvPr>
        <xdr:cNvSpPr txBox="1"/>
      </xdr:nvSpPr>
      <xdr:spPr>
        <a:xfrm>
          <a:off x="19992975" y="1703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46627</xdr:rowOff>
    </xdr:from>
    <xdr:to>
      <xdr:col>112</xdr:col>
      <xdr:colOff>38100</xdr:colOff>
      <xdr:row>105</xdr:row>
      <xdr:rowOff>148227</xdr:rowOff>
    </xdr:to>
    <xdr:sp macro="" textlink="">
      <xdr:nvSpPr>
        <xdr:cNvPr id="834" name="楕円 833">
          <a:extLst>
            <a:ext uri="{FF2B5EF4-FFF2-40B4-BE49-F238E27FC236}">
              <a16:creationId xmlns:a16="http://schemas.microsoft.com/office/drawing/2014/main" id="{BA6967A9-D2FE-4D7C-84A3-143D4E31E221}"/>
            </a:ext>
          </a:extLst>
        </xdr:cNvPr>
        <xdr:cNvSpPr/>
      </xdr:nvSpPr>
      <xdr:spPr>
        <a:xfrm>
          <a:off x="19154775" y="1719480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90895</xdr:rowOff>
    </xdr:from>
    <xdr:to>
      <xdr:col>116</xdr:col>
      <xdr:colOff>63500</xdr:colOff>
      <xdr:row>105</xdr:row>
      <xdr:rowOff>97427</xdr:rowOff>
    </xdr:to>
    <xdr:cxnSp macro="">
      <xdr:nvCxnSpPr>
        <xdr:cNvPr id="835" name="直線コネクタ 834">
          <a:extLst>
            <a:ext uri="{FF2B5EF4-FFF2-40B4-BE49-F238E27FC236}">
              <a16:creationId xmlns:a16="http://schemas.microsoft.com/office/drawing/2014/main" id="{1BFDEE63-D5EA-44CF-BB0D-3AD745D88E8E}"/>
            </a:ext>
          </a:extLst>
        </xdr:cNvPr>
        <xdr:cNvCxnSpPr/>
      </xdr:nvCxnSpPr>
      <xdr:spPr>
        <a:xfrm flipV="1">
          <a:off x="19202400" y="17232720"/>
          <a:ext cx="752475"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49893</xdr:rowOff>
    </xdr:from>
    <xdr:to>
      <xdr:col>107</xdr:col>
      <xdr:colOff>101600</xdr:colOff>
      <xdr:row>105</xdr:row>
      <xdr:rowOff>151493</xdr:rowOff>
    </xdr:to>
    <xdr:sp macro="" textlink="">
      <xdr:nvSpPr>
        <xdr:cNvPr id="836" name="楕円 835">
          <a:extLst>
            <a:ext uri="{FF2B5EF4-FFF2-40B4-BE49-F238E27FC236}">
              <a16:creationId xmlns:a16="http://schemas.microsoft.com/office/drawing/2014/main" id="{5B190A26-EC93-44F0-A5C9-F0DEC28B6994}"/>
            </a:ext>
          </a:extLst>
        </xdr:cNvPr>
        <xdr:cNvSpPr/>
      </xdr:nvSpPr>
      <xdr:spPr>
        <a:xfrm>
          <a:off x="18345150" y="1719171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97427</xdr:rowOff>
    </xdr:from>
    <xdr:to>
      <xdr:col>111</xdr:col>
      <xdr:colOff>177800</xdr:colOff>
      <xdr:row>105</xdr:row>
      <xdr:rowOff>100693</xdr:rowOff>
    </xdr:to>
    <xdr:cxnSp macro="">
      <xdr:nvCxnSpPr>
        <xdr:cNvPr id="837" name="直線コネクタ 836">
          <a:extLst>
            <a:ext uri="{FF2B5EF4-FFF2-40B4-BE49-F238E27FC236}">
              <a16:creationId xmlns:a16="http://schemas.microsoft.com/office/drawing/2014/main" id="{22DD201A-9F26-4EE0-A504-EF81F089E5E0}"/>
            </a:ext>
          </a:extLst>
        </xdr:cNvPr>
        <xdr:cNvCxnSpPr/>
      </xdr:nvCxnSpPr>
      <xdr:spPr>
        <a:xfrm flipV="1">
          <a:off x="18392775" y="17242427"/>
          <a:ext cx="80962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53158</xdr:rowOff>
    </xdr:from>
    <xdr:to>
      <xdr:col>102</xdr:col>
      <xdr:colOff>165100</xdr:colOff>
      <xdr:row>105</xdr:row>
      <xdr:rowOff>154758</xdr:rowOff>
    </xdr:to>
    <xdr:sp macro="" textlink="">
      <xdr:nvSpPr>
        <xdr:cNvPr id="838" name="楕円 837">
          <a:extLst>
            <a:ext uri="{FF2B5EF4-FFF2-40B4-BE49-F238E27FC236}">
              <a16:creationId xmlns:a16="http://schemas.microsoft.com/office/drawing/2014/main" id="{BD90A0C4-CA00-4759-86B9-83D7033AB724}"/>
            </a:ext>
          </a:extLst>
        </xdr:cNvPr>
        <xdr:cNvSpPr/>
      </xdr:nvSpPr>
      <xdr:spPr>
        <a:xfrm>
          <a:off x="17554575" y="1719498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100693</xdr:rowOff>
    </xdr:from>
    <xdr:to>
      <xdr:col>107</xdr:col>
      <xdr:colOff>50800</xdr:colOff>
      <xdr:row>105</xdr:row>
      <xdr:rowOff>103958</xdr:rowOff>
    </xdr:to>
    <xdr:cxnSp macro="">
      <xdr:nvCxnSpPr>
        <xdr:cNvPr id="839" name="直線コネクタ 838">
          <a:extLst>
            <a:ext uri="{FF2B5EF4-FFF2-40B4-BE49-F238E27FC236}">
              <a16:creationId xmlns:a16="http://schemas.microsoft.com/office/drawing/2014/main" id="{E74C6973-16DE-4712-8C4A-A607C8C097BD}"/>
            </a:ext>
          </a:extLst>
        </xdr:cNvPr>
        <xdr:cNvCxnSpPr/>
      </xdr:nvCxnSpPr>
      <xdr:spPr>
        <a:xfrm flipV="1">
          <a:off x="17602200" y="17248868"/>
          <a:ext cx="79057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53158</xdr:rowOff>
    </xdr:from>
    <xdr:to>
      <xdr:col>98</xdr:col>
      <xdr:colOff>38100</xdr:colOff>
      <xdr:row>105</xdr:row>
      <xdr:rowOff>154758</xdr:rowOff>
    </xdr:to>
    <xdr:sp macro="" textlink="">
      <xdr:nvSpPr>
        <xdr:cNvPr id="840" name="楕円 839">
          <a:extLst>
            <a:ext uri="{FF2B5EF4-FFF2-40B4-BE49-F238E27FC236}">
              <a16:creationId xmlns:a16="http://schemas.microsoft.com/office/drawing/2014/main" id="{A8994FA7-BDBB-414F-B936-8BD88233C2A9}"/>
            </a:ext>
          </a:extLst>
        </xdr:cNvPr>
        <xdr:cNvSpPr/>
      </xdr:nvSpPr>
      <xdr:spPr>
        <a:xfrm>
          <a:off x="16754475" y="1719498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103958</xdr:rowOff>
    </xdr:from>
    <xdr:to>
      <xdr:col>102</xdr:col>
      <xdr:colOff>114300</xdr:colOff>
      <xdr:row>105</xdr:row>
      <xdr:rowOff>103958</xdr:rowOff>
    </xdr:to>
    <xdr:cxnSp macro="">
      <xdr:nvCxnSpPr>
        <xdr:cNvPr id="841" name="直線コネクタ 840">
          <a:extLst>
            <a:ext uri="{FF2B5EF4-FFF2-40B4-BE49-F238E27FC236}">
              <a16:creationId xmlns:a16="http://schemas.microsoft.com/office/drawing/2014/main" id="{3B5C2F86-F667-473E-8779-4AFDD242984B}"/>
            </a:ext>
          </a:extLst>
        </xdr:cNvPr>
        <xdr:cNvCxnSpPr/>
      </xdr:nvCxnSpPr>
      <xdr:spPr>
        <a:xfrm>
          <a:off x="16802100" y="1725213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842" name="n_1aveValue【公民館】&#10;一人当たり面積">
          <a:extLst>
            <a:ext uri="{FF2B5EF4-FFF2-40B4-BE49-F238E27FC236}">
              <a16:creationId xmlns:a16="http://schemas.microsoft.com/office/drawing/2014/main" id="{54004FBE-E35B-4C41-9296-2955D16FB522}"/>
            </a:ext>
          </a:extLst>
        </xdr:cNvPr>
        <xdr:cNvSpPr txBox="1"/>
      </xdr:nvSpPr>
      <xdr:spPr>
        <a:xfrm>
          <a:off x="18983402" y="1749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843" name="n_2aveValue【公民館】&#10;一人当たり面積">
          <a:extLst>
            <a:ext uri="{FF2B5EF4-FFF2-40B4-BE49-F238E27FC236}">
              <a16:creationId xmlns:a16="http://schemas.microsoft.com/office/drawing/2014/main" id="{50FED19D-B98C-4A28-99DD-7FE065D9CAFA}"/>
            </a:ext>
          </a:extLst>
        </xdr:cNvPr>
        <xdr:cNvSpPr txBox="1"/>
      </xdr:nvSpPr>
      <xdr:spPr>
        <a:xfrm>
          <a:off x="18183302" y="17509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844" name="n_3aveValue【公民館】&#10;一人当たり面積">
          <a:extLst>
            <a:ext uri="{FF2B5EF4-FFF2-40B4-BE49-F238E27FC236}">
              <a16:creationId xmlns:a16="http://schemas.microsoft.com/office/drawing/2014/main" id="{C7AB0891-CE90-4014-9CE4-BE63588ABF35}"/>
            </a:ext>
          </a:extLst>
        </xdr:cNvPr>
        <xdr:cNvSpPr txBox="1"/>
      </xdr:nvSpPr>
      <xdr:spPr>
        <a:xfrm>
          <a:off x="17383202" y="17516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macro="" textlink="">
      <xdr:nvSpPr>
        <xdr:cNvPr id="845" name="n_4aveValue【公民館】&#10;一人当たり面積">
          <a:extLst>
            <a:ext uri="{FF2B5EF4-FFF2-40B4-BE49-F238E27FC236}">
              <a16:creationId xmlns:a16="http://schemas.microsoft.com/office/drawing/2014/main" id="{EDA331D5-F139-4C27-A3C7-390019EEDF92}"/>
            </a:ext>
          </a:extLst>
        </xdr:cNvPr>
        <xdr:cNvSpPr txBox="1"/>
      </xdr:nvSpPr>
      <xdr:spPr>
        <a:xfrm>
          <a:off x="16592627" y="17516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164754</xdr:rowOff>
    </xdr:from>
    <xdr:ext cx="469744" cy="259045"/>
    <xdr:sp macro="" textlink="">
      <xdr:nvSpPr>
        <xdr:cNvPr id="846" name="n_1mainValue【公民館】&#10;一人当たり面積">
          <a:extLst>
            <a:ext uri="{FF2B5EF4-FFF2-40B4-BE49-F238E27FC236}">
              <a16:creationId xmlns:a16="http://schemas.microsoft.com/office/drawing/2014/main" id="{289A100E-E6CB-47CD-8FC9-3647046A49AA}"/>
            </a:ext>
          </a:extLst>
        </xdr:cNvPr>
        <xdr:cNvSpPr txBox="1"/>
      </xdr:nvSpPr>
      <xdr:spPr>
        <a:xfrm>
          <a:off x="18983402" y="1696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168020</xdr:rowOff>
    </xdr:from>
    <xdr:ext cx="469744" cy="259045"/>
    <xdr:sp macro="" textlink="">
      <xdr:nvSpPr>
        <xdr:cNvPr id="847" name="n_2mainValue【公民館】&#10;一人当たり面積">
          <a:extLst>
            <a:ext uri="{FF2B5EF4-FFF2-40B4-BE49-F238E27FC236}">
              <a16:creationId xmlns:a16="http://schemas.microsoft.com/office/drawing/2014/main" id="{9C50E6B8-08A1-427C-A593-DA6793A6CD60}"/>
            </a:ext>
          </a:extLst>
        </xdr:cNvPr>
        <xdr:cNvSpPr txBox="1"/>
      </xdr:nvSpPr>
      <xdr:spPr>
        <a:xfrm>
          <a:off x="18183302" y="16966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171285</xdr:rowOff>
    </xdr:from>
    <xdr:ext cx="469744" cy="259045"/>
    <xdr:sp macro="" textlink="">
      <xdr:nvSpPr>
        <xdr:cNvPr id="848" name="n_3mainValue【公民館】&#10;一人当たり面積">
          <a:extLst>
            <a:ext uri="{FF2B5EF4-FFF2-40B4-BE49-F238E27FC236}">
              <a16:creationId xmlns:a16="http://schemas.microsoft.com/office/drawing/2014/main" id="{CB6B864D-C33E-4F53-ACEF-5246644B295D}"/>
            </a:ext>
          </a:extLst>
        </xdr:cNvPr>
        <xdr:cNvSpPr txBox="1"/>
      </xdr:nvSpPr>
      <xdr:spPr>
        <a:xfrm>
          <a:off x="17383202" y="16973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171285</xdr:rowOff>
    </xdr:from>
    <xdr:ext cx="469744" cy="259045"/>
    <xdr:sp macro="" textlink="">
      <xdr:nvSpPr>
        <xdr:cNvPr id="849" name="n_4mainValue【公民館】&#10;一人当たり面積">
          <a:extLst>
            <a:ext uri="{FF2B5EF4-FFF2-40B4-BE49-F238E27FC236}">
              <a16:creationId xmlns:a16="http://schemas.microsoft.com/office/drawing/2014/main" id="{A835597F-71B9-4660-89F6-370A6CA77211}"/>
            </a:ext>
          </a:extLst>
        </xdr:cNvPr>
        <xdr:cNvSpPr txBox="1"/>
      </xdr:nvSpPr>
      <xdr:spPr>
        <a:xfrm>
          <a:off x="16592627" y="16973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1C6C2658-E03A-439B-A81D-1BD914ECD327}"/>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9EE7D738-DB6F-435C-B748-FC0A50A7A54E}"/>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B0BC7A48-AB0B-41B5-9A50-40D6D0E47927}"/>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分析表①について、東日本大震災で被災した学校、保育所について、災害復旧事業等で施設の建替えを行っていることや、東日本大震災復興交付金を活用して災害公営住宅を整備したことなどから、有形固定資産減価償却率については多くの施設において類似団体平均と比較して低い数値となっている。道路については、避難道路や新庁舎建設に伴う周辺道路の新設、耐用年数や実面積など固定資産台帳の見直しを行ったことから、類似団体を大幅に下回るものとなった。</a:t>
          </a:r>
        </a:p>
        <a:p>
          <a:r>
            <a:rPr kumimoji="1" lang="ja-JP" altLang="en-US" sz="1300">
              <a:latin typeface="ＭＳ Ｐゴシック" panose="020B0600070205080204" pitchFamily="50" charset="-128"/>
              <a:ea typeface="ＭＳ Ｐゴシック" panose="020B0600070205080204" pitchFamily="50" charset="-128"/>
            </a:rPr>
            <a:t>一方で多くの既存施設は建設から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が経過し、老朽化による維持補修が必要となる箇所が多く見受けられ、今後これらの施設は順次更新時期を迎える。そのため、更新費の平準化を図りながらも施設の統廃合なども視野に入れ、公共施設等の計画的な管理・運営を推進するとともに、より効果的な財政運営に努めていきたい考え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646A0F8-D56F-4FB4-BA78-2CE1C89C6DFE}"/>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1D51484-2794-48DC-95BE-09604F2E2149}"/>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B8FF56A-00B3-4B15-BCA1-CE139798F420}"/>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5CADF32-4892-4DDA-9FC7-8763F91E3203}"/>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宮城県亘理町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6DBCE93-1070-4213-B901-07A3655028FC}"/>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39887D9-E948-4A6B-9244-473F56FF36C3}"/>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3E3F275-FE02-4A6E-B63F-1848F6BF4EA6}"/>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51FF0B2-0C38-446E-B935-D6BDEC37D99E}"/>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594C8F8-F341-4F95-805C-914992EE91EA}"/>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688B698-D603-4EFB-8609-E137A3991464}"/>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32,825
32,587
73.60
13,910,320
13,568,210
290,635
8,074,782
7,735,854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74F48BA-AE15-40D5-BC8D-15349042CBD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79548D4-B624-4313-ADA4-0CF8AAD4015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A3C7D43-16DC-45B9-A14D-8736C40D17A3}"/>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8E1164D-F2D6-49E1-88BA-26B8A9DCD47A}"/>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FAC6E1B-E804-43B4-AA17-090DC64DBCB7}"/>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E7EE898-9A22-4816-A54A-C081B63C14ED}"/>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D4C0D88-3D17-4D98-803B-D4ADE439E454}"/>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4ED9F4A-44E9-4857-892C-6F2AA96E966B}"/>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0A7D735-9861-453A-8F14-0C2667BBCE98}"/>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8CD22FD-CF7E-42DD-A3F8-5AEBEF763234}"/>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726D244-BC0B-4F3B-B940-79C696310A75}"/>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FA8794F-7BA8-4B1E-A7AF-0E48126CD54B}"/>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E9575AF-9050-4D44-8B05-16B87B08A260}"/>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0F68392-82A5-49E7-A37F-B90A8584C8E4}"/>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46663B2-3290-448C-AC46-B9622B8BDE0A}"/>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64F6F6F-6FB5-4E5A-8C63-5EEF482CD252}"/>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ABE73F3-351E-412B-BEB0-C76CE743146A}"/>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9229E5E-D7B0-492F-91A4-EB2DD3683412}"/>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96D67DD-5F7B-433F-8F45-960909B04807}"/>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24F13FF-F4CA-4A39-A684-6138AE122C56}"/>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33124E8-4C72-4756-AA5C-EA245123E88D}"/>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53B57E0-9BCF-4226-A54B-ECA4A5DF80C6}"/>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750F83F-F1C2-495E-9B7B-E57617D4EC12}"/>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CB6A0A8-3017-4013-BD52-7C792384595E}"/>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2C04672-F5CA-461B-B8A1-28A7638568CC}"/>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A766A82-FC7E-4266-B156-E0AB870CB656}"/>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84E884E-1E74-4C11-9E13-4555C06DC418}"/>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3731538-2380-481A-95FD-59CF709B22A8}"/>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17BDBF7-E465-4F9A-80D1-1D5B9A0EECC6}"/>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9CE0800-C480-441D-8A18-EAFDE2208F93}"/>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C2753D5-6F9F-4A46-86FA-6567666C813F}"/>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F35140C-8DED-42C7-A2F5-A96BC15555C9}"/>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41A71D9-F986-4C4A-A550-C11D667911EF}"/>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61AF855-9151-4A06-AB6D-B06F732ADDBC}"/>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573852D-BFE1-4A35-AFCC-C39884230A42}"/>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B94DE18-F28A-4D2E-8074-1BDAAEB45418}"/>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9C76919-C0DF-4BDF-B452-E329A406649D}"/>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7628C4A-1BE7-4674-8D51-AA002E564B56}"/>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F674065-9603-4781-84A9-454022C35917}"/>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8096051-FDEB-463E-AFE7-04DCA94C8663}"/>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285CA24-4C43-4311-AAA7-B1F077CA52BD}"/>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EB3F3C3-4898-4E92-BA3A-6C1D1A8E93C3}"/>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C1B487B-0314-4511-80D4-A43A5B65F051}"/>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59260813-6182-4DFF-8EA1-737C7EA78C2C}"/>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06667BC-4283-49E7-96EA-C4E49B6572B9}"/>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683CBAC3-9F3C-42EA-B8D5-95D2324A1F7D}"/>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B563BB6A-FDC2-493F-AD22-A47FAC0B15D2}"/>
            </a:ext>
          </a:extLst>
        </xdr:cNvPr>
        <xdr:cNvCxnSpPr/>
      </xdr:nvCxnSpPr>
      <xdr:spPr>
        <a:xfrm flipV="1">
          <a:off x="4180840" y="5571581"/>
          <a:ext cx="0" cy="1331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267FF7D0-B78B-4A04-97CA-35C93B60ACB6}"/>
            </a:ext>
          </a:extLst>
        </xdr:cNvPr>
        <xdr:cNvSpPr txBox="1"/>
      </xdr:nvSpPr>
      <xdr:spPr>
        <a:xfrm>
          <a:off x="42195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8B499023-78F5-4BF6-A8A7-5BCFDA961D7B}"/>
            </a:ext>
          </a:extLst>
        </xdr:cNvPr>
        <xdr:cNvCxnSpPr/>
      </xdr:nvCxnSpPr>
      <xdr:spPr>
        <a:xfrm>
          <a:off x="4105275"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51B73684-9BB9-408E-9407-19230F774F60}"/>
            </a:ext>
          </a:extLst>
        </xdr:cNvPr>
        <xdr:cNvSpPr txBox="1"/>
      </xdr:nvSpPr>
      <xdr:spPr>
        <a:xfrm>
          <a:off x="4219575" y="5359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2E09AEC0-92F1-4F46-A522-6406F5215B33}"/>
            </a:ext>
          </a:extLst>
        </xdr:cNvPr>
        <xdr:cNvCxnSpPr/>
      </xdr:nvCxnSpPr>
      <xdr:spPr>
        <a:xfrm>
          <a:off x="4105275" y="55715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5F2D5D84-6883-4019-8B61-AD85C1924CAD}"/>
            </a:ext>
          </a:extLst>
        </xdr:cNvPr>
        <xdr:cNvSpPr txBox="1"/>
      </xdr:nvSpPr>
      <xdr:spPr>
        <a:xfrm>
          <a:off x="4219575" y="6045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2EF845DB-872D-4882-B547-8C26F3BA3F89}"/>
            </a:ext>
          </a:extLst>
        </xdr:cNvPr>
        <xdr:cNvSpPr/>
      </xdr:nvSpPr>
      <xdr:spPr>
        <a:xfrm>
          <a:off x="4124325" y="61815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143838D5-DBE2-463B-8F6E-F2185FE18A8A}"/>
            </a:ext>
          </a:extLst>
        </xdr:cNvPr>
        <xdr:cNvSpPr/>
      </xdr:nvSpPr>
      <xdr:spPr>
        <a:xfrm>
          <a:off x="3381375" y="615351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A3F94363-228C-4ED0-8469-E498B37FA10D}"/>
            </a:ext>
          </a:extLst>
        </xdr:cNvPr>
        <xdr:cNvSpPr/>
      </xdr:nvSpPr>
      <xdr:spPr>
        <a:xfrm>
          <a:off x="2571750" y="611595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4A5808A8-DCB4-46D4-8D37-A88D6E82DBA0}"/>
            </a:ext>
          </a:extLst>
        </xdr:cNvPr>
        <xdr:cNvSpPr/>
      </xdr:nvSpPr>
      <xdr:spPr>
        <a:xfrm>
          <a:off x="1781175" y="6088108"/>
          <a:ext cx="95250" cy="85724"/>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154965CF-5635-4EF5-9EF7-916FC2B307AF}"/>
            </a:ext>
          </a:extLst>
        </xdr:cNvPr>
        <xdr:cNvSpPr/>
      </xdr:nvSpPr>
      <xdr:spPr>
        <a:xfrm>
          <a:off x="981075" y="604891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8647A98-E7E3-4CC9-9744-EFDF5BB97F0D}"/>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A02DCE3-392E-43B5-AB3F-6C9711F4A8B8}"/>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E8492A1-7B0E-4562-AF52-3D61905CE9F3}"/>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8E64100-C818-4DFC-8F3F-7B692458CDF3}"/>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D046600-6D3E-499C-A3EB-CC90FBACB652}"/>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56424</xdr:rowOff>
    </xdr:from>
    <xdr:to>
      <xdr:col>24</xdr:col>
      <xdr:colOff>114300</xdr:colOff>
      <xdr:row>38</xdr:row>
      <xdr:rowOff>158024</xdr:rowOff>
    </xdr:to>
    <xdr:sp macro="" textlink="">
      <xdr:nvSpPr>
        <xdr:cNvPr id="74" name="楕円 73">
          <a:extLst>
            <a:ext uri="{FF2B5EF4-FFF2-40B4-BE49-F238E27FC236}">
              <a16:creationId xmlns:a16="http://schemas.microsoft.com/office/drawing/2014/main" id="{D0C72D30-6AAB-4FE9-A0D4-93B9923AEE48}"/>
            </a:ext>
          </a:extLst>
        </xdr:cNvPr>
        <xdr:cNvSpPr/>
      </xdr:nvSpPr>
      <xdr:spPr>
        <a:xfrm>
          <a:off x="4124325" y="621909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34851</xdr:rowOff>
    </xdr:from>
    <xdr:ext cx="405111" cy="259045"/>
    <xdr:sp macro="" textlink="">
      <xdr:nvSpPr>
        <xdr:cNvPr id="75" name="【図書館】&#10;有形固定資産減価償却率該当値テキスト">
          <a:extLst>
            <a:ext uri="{FF2B5EF4-FFF2-40B4-BE49-F238E27FC236}">
              <a16:creationId xmlns:a16="http://schemas.microsoft.com/office/drawing/2014/main" id="{C41966E1-A8E7-4C1E-A967-EFA09AD0AB0A}"/>
            </a:ext>
          </a:extLst>
        </xdr:cNvPr>
        <xdr:cNvSpPr txBox="1"/>
      </xdr:nvSpPr>
      <xdr:spPr>
        <a:xfrm>
          <a:off x="4219575" y="6194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18869</xdr:rowOff>
    </xdr:from>
    <xdr:to>
      <xdr:col>20</xdr:col>
      <xdr:colOff>38100</xdr:colOff>
      <xdr:row>38</xdr:row>
      <xdr:rowOff>120469</xdr:rowOff>
    </xdr:to>
    <xdr:sp macro="" textlink="">
      <xdr:nvSpPr>
        <xdr:cNvPr id="76" name="楕円 75">
          <a:extLst>
            <a:ext uri="{FF2B5EF4-FFF2-40B4-BE49-F238E27FC236}">
              <a16:creationId xmlns:a16="http://schemas.microsoft.com/office/drawing/2014/main" id="{6BF2ED8F-E14F-4C8E-A255-6BBEE3DFF2C5}"/>
            </a:ext>
          </a:extLst>
        </xdr:cNvPr>
        <xdr:cNvSpPr/>
      </xdr:nvSpPr>
      <xdr:spPr>
        <a:xfrm>
          <a:off x="3381375" y="618154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69669</xdr:rowOff>
    </xdr:from>
    <xdr:to>
      <xdr:col>24</xdr:col>
      <xdr:colOff>63500</xdr:colOff>
      <xdr:row>38</xdr:row>
      <xdr:rowOff>107224</xdr:rowOff>
    </xdr:to>
    <xdr:cxnSp macro="">
      <xdr:nvCxnSpPr>
        <xdr:cNvPr id="77" name="直線コネクタ 76">
          <a:extLst>
            <a:ext uri="{FF2B5EF4-FFF2-40B4-BE49-F238E27FC236}">
              <a16:creationId xmlns:a16="http://schemas.microsoft.com/office/drawing/2014/main" id="{56A033BC-4E63-4C8F-A72F-321D9F00927B}"/>
            </a:ext>
          </a:extLst>
        </xdr:cNvPr>
        <xdr:cNvCxnSpPr/>
      </xdr:nvCxnSpPr>
      <xdr:spPr>
        <a:xfrm>
          <a:off x="3429000" y="6229169"/>
          <a:ext cx="752475"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151130</xdr:rowOff>
    </xdr:from>
    <xdr:to>
      <xdr:col>15</xdr:col>
      <xdr:colOff>101600</xdr:colOff>
      <xdr:row>38</xdr:row>
      <xdr:rowOff>81280</xdr:rowOff>
    </xdr:to>
    <xdr:sp macro="" textlink="">
      <xdr:nvSpPr>
        <xdr:cNvPr id="78" name="楕円 77">
          <a:extLst>
            <a:ext uri="{FF2B5EF4-FFF2-40B4-BE49-F238E27FC236}">
              <a16:creationId xmlns:a16="http://schemas.microsoft.com/office/drawing/2014/main" id="{A586ECEB-4F76-43C1-B5D6-DC610E66B238}"/>
            </a:ext>
          </a:extLst>
        </xdr:cNvPr>
        <xdr:cNvSpPr/>
      </xdr:nvSpPr>
      <xdr:spPr>
        <a:xfrm>
          <a:off x="2571750" y="61518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30480</xdr:rowOff>
    </xdr:from>
    <xdr:to>
      <xdr:col>19</xdr:col>
      <xdr:colOff>177800</xdr:colOff>
      <xdr:row>38</xdr:row>
      <xdr:rowOff>69669</xdr:rowOff>
    </xdr:to>
    <xdr:cxnSp macro="">
      <xdr:nvCxnSpPr>
        <xdr:cNvPr id="79" name="直線コネクタ 78">
          <a:extLst>
            <a:ext uri="{FF2B5EF4-FFF2-40B4-BE49-F238E27FC236}">
              <a16:creationId xmlns:a16="http://schemas.microsoft.com/office/drawing/2014/main" id="{CEE3D4F0-CBFA-4544-BB73-EDD712C11EB1}"/>
            </a:ext>
          </a:extLst>
        </xdr:cNvPr>
        <xdr:cNvCxnSpPr/>
      </xdr:nvCxnSpPr>
      <xdr:spPr>
        <a:xfrm>
          <a:off x="2619375" y="6189980"/>
          <a:ext cx="809625"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111942</xdr:rowOff>
    </xdr:from>
    <xdr:to>
      <xdr:col>10</xdr:col>
      <xdr:colOff>165100</xdr:colOff>
      <xdr:row>38</xdr:row>
      <xdr:rowOff>42092</xdr:rowOff>
    </xdr:to>
    <xdr:sp macro="" textlink="">
      <xdr:nvSpPr>
        <xdr:cNvPr id="80" name="楕円 79">
          <a:extLst>
            <a:ext uri="{FF2B5EF4-FFF2-40B4-BE49-F238E27FC236}">
              <a16:creationId xmlns:a16="http://schemas.microsoft.com/office/drawing/2014/main" id="{D000D29C-BEA9-4D04-B048-98FFB9E7B30D}"/>
            </a:ext>
          </a:extLst>
        </xdr:cNvPr>
        <xdr:cNvSpPr/>
      </xdr:nvSpPr>
      <xdr:spPr>
        <a:xfrm>
          <a:off x="1781175" y="611269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162741</xdr:rowOff>
    </xdr:from>
    <xdr:to>
      <xdr:col>15</xdr:col>
      <xdr:colOff>50800</xdr:colOff>
      <xdr:row>38</xdr:row>
      <xdr:rowOff>30480</xdr:rowOff>
    </xdr:to>
    <xdr:cxnSp macro="">
      <xdr:nvCxnSpPr>
        <xdr:cNvPr id="81" name="直線コネクタ 80">
          <a:extLst>
            <a:ext uri="{FF2B5EF4-FFF2-40B4-BE49-F238E27FC236}">
              <a16:creationId xmlns:a16="http://schemas.microsoft.com/office/drawing/2014/main" id="{502FBADF-A5C8-4514-AB22-525DC314F6E3}"/>
            </a:ext>
          </a:extLst>
        </xdr:cNvPr>
        <xdr:cNvCxnSpPr/>
      </xdr:nvCxnSpPr>
      <xdr:spPr>
        <a:xfrm>
          <a:off x="1828800" y="6160316"/>
          <a:ext cx="790575" cy="2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134801</xdr:rowOff>
    </xdr:from>
    <xdr:to>
      <xdr:col>6</xdr:col>
      <xdr:colOff>38100</xdr:colOff>
      <xdr:row>38</xdr:row>
      <xdr:rowOff>64951</xdr:rowOff>
    </xdr:to>
    <xdr:sp macro="" textlink="">
      <xdr:nvSpPr>
        <xdr:cNvPr id="82" name="楕円 81">
          <a:extLst>
            <a:ext uri="{FF2B5EF4-FFF2-40B4-BE49-F238E27FC236}">
              <a16:creationId xmlns:a16="http://schemas.microsoft.com/office/drawing/2014/main" id="{EBBD1537-7856-4984-A79A-6F2B4B9033E1}"/>
            </a:ext>
          </a:extLst>
        </xdr:cNvPr>
        <xdr:cNvSpPr/>
      </xdr:nvSpPr>
      <xdr:spPr>
        <a:xfrm>
          <a:off x="981075" y="61355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162741</xdr:rowOff>
    </xdr:from>
    <xdr:to>
      <xdr:col>10</xdr:col>
      <xdr:colOff>114300</xdr:colOff>
      <xdr:row>38</xdr:row>
      <xdr:rowOff>14151</xdr:rowOff>
    </xdr:to>
    <xdr:cxnSp macro="">
      <xdr:nvCxnSpPr>
        <xdr:cNvPr id="83" name="直線コネクタ 82">
          <a:extLst>
            <a:ext uri="{FF2B5EF4-FFF2-40B4-BE49-F238E27FC236}">
              <a16:creationId xmlns:a16="http://schemas.microsoft.com/office/drawing/2014/main" id="{96F0DA83-E080-4B8F-A791-D86E48A75118}"/>
            </a:ext>
          </a:extLst>
        </xdr:cNvPr>
        <xdr:cNvCxnSpPr/>
      </xdr:nvCxnSpPr>
      <xdr:spPr>
        <a:xfrm flipV="1">
          <a:off x="1028700" y="6160316"/>
          <a:ext cx="8001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99440</xdr:rowOff>
    </xdr:from>
    <xdr:ext cx="405111" cy="259045"/>
    <xdr:sp macro="" textlink="">
      <xdr:nvSpPr>
        <xdr:cNvPr id="84" name="n_1aveValue【図書館】&#10;有形固定資産減価償却率">
          <a:extLst>
            <a:ext uri="{FF2B5EF4-FFF2-40B4-BE49-F238E27FC236}">
              <a16:creationId xmlns:a16="http://schemas.microsoft.com/office/drawing/2014/main" id="{0A90FEFD-54CE-402B-9676-585107DF0946}"/>
            </a:ext>
          </a:extLst>
        </xdr:cNvPr>
        <xdr:cNvSpPr txBox="1"/>
      </xdr:nvSpPr>
      <xdr:spPr>
        <a:xfrm>
          <a:off x="3239144" y="5941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61884</xdr:rowOff>
    </xdr:from>
    <xdr:ext cx="405111" cy="259045"/>
    <xdr:sp macro="" textlink="">
      <xdr:nvSpPr>
        <xdr:cNvPr id="85" name="n_2aveValue【図書館】&#10;有形固定資産減価償却率">
          <a:extLst>
            <a:ext uri="{FF2B5EF4-FFF2-40B4-BE49-F238E27FC236}">
              <a16:creationId xmlns:a16="http://schemas.microsoft.com/office/drawing/2014/main" id="{96DE94EB-FFFF-4CE5-A8C1-F3A10CA9266D}"/>
            </a:ext>
          </a:extLst>
        </xdr:cNvPr>
        <xdr:cNvSpPr txBox="1"/>
      </xdr:nvSpPr>
      <xdr:spPr>
        <a:xfrm>
          <a:off x="2439044" y="5903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30860</xdr:rowOff>
    </xdr:from>
    <xdr:ext cx="405111" cy="259045"/>
    <xdr:sp macro="" textlink="">
      <xdr:nvSpPr>
        <xdr:cNvPr id="86" name="n_3aveValue【図書館】&#10;有形固定資産減価償却率">
          <a:extLst>
            <a:ext uri="{FF2B5EF4-FFF2-40B4-BE49-F238E27FC236}">
              <a16:creationId xmlns:a16="http://schemas.microsoft.com/office/drawing/2014/main" id="{FB10F753-A7A8-4ED7-836E-2C90506F48F5}"/>
            </a:ext>
          </a:extLst>
        </xdr:cNvPr>
        <xdr:cNvSpPr txBox="1"/>
      </xdr:nvSpPr>
      <xdr:spPr>
        <a:xfrm>
          <a:off x="1648469" y="5866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761B7EC5-19D0-450B-B18F-2D7A530C606D}"/>
            </a:ext>
          </a:extLst>
        </xdr:cNvPr>
        <xdr:cNvSpPr txBox="1"/>
      </xdr:nvSpPr>
      <xdr:spPr>
        <a:xfrm>
          <a:off x="848369" y="5836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111596</xdr:rowOff>
    </xdr:from>
    <xdr:ext cx="405111" cy="259045"/>
    <xdr:sp macro="" textlink="">
      <xdr:nvSpPr>
        <xdr:cNvPr id="88" name="n_1mainValue【図書館】&#10;有形固定資産減価償却率">
          <a:extLst>
            <a:ext uri="{FF2B5EF4-FFF2-40B4-BE49-F238E27FC236}">
              <a16:creationId xmlns:a16="http://schemas.microsoft.com/office/drawing/2014/main" id="{98EC7D2A-F82D-4E6D-8216-1508D899845E}"/>
            </a:ext>
          </a:extLst>
        </xdr:cNvPr>
        <xdr:cNvSpPr txBox="1"/>
      </xdr:nvSpPr>
      <xdr:spPr>
        <a:xfrm>
          <a:off x="3239144" y="627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72407</xdr:rowOff>
    </xdr:from>
    <xdr:ext cx="405111" cy="259045"/>
    <xdr:sp macro="" textlink="">
      <xdr:nvSpPr>
        <xdr:cNvPr id="89" name="n_2mainValue【図書館】&#10;有形固定資産減価償却率">
          <a:extLst>
            <a:ext uri="{FF2B5EF4-FFF2-40B4-BE49-F238E27FC236}">
              <a16:creationId xmlns:a16="http://schemas.microsoft.com/office/drawing/2014/main" id="{3871748D-EA0D-46FA-9488-BE95DD96458E}"/>
            </a:ext>
          </a:extLst>
        </xdr:cNvPr>
        <xdr:cNvSpPr txBox="1"/>
      </xdr:nvSpPr>
      <xdr:spPr>
        <a:xfrm>
          <a:off x="243904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33218</xdr:rowOff>
    </xdr:from>
    <xdr:ext cx="405111" cy="259045"/>
    <xdr:sp macro="" textlink="">
      <xdr:nvSpPr>
        <xdr:cNvPr id="90" name="n_3mainValue【図書館】&#10;有形固定資産減価償却率">
          <a:extLst>
            <a:ext uri="{FF2B5EF4-FFF2-40B4-BE49-F238E27FC236}">
              <a16:creationId xmlns:a16="http://schemas.microsoft.com/office/drawing/2014/main" id="{A999AAE9-767A-417E-B499-4F9B72C7B9BB}"/>
            </a:ext>
          </a:extLst>
        </xdr:cNvPr>
        <xdr:cNvSpPr txBox="1"/>
      </xdr:nvSpPr>
      <xdr:spPr>
        <a:xfrm>
          <a:off x="1648469" y="6192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56078</xdr:rowOff>
    </xdr:from>
    <xdr:ext cx="405111" cy="259045"/>
    <xdr:sp macro="" textlink="">
      <xdr:nvSpPr>
        <xdr:cNvPr id="91" name="n_4mainValue【図書館】&#10;有形固定資産減価償却率">
          <a:extLst>
            <a:ext uri="{FF2B5EF4-FFF2-40B4-BE49-F238E27FC236}">
              <a16:creationId xmlns:a16="http://schemas.microsoft.com/office/drawing/2014/main" id="{B339FE7A-C2A8-4E4F-9F64-3FE7CBD284DC}"/>
            </a:ext>
          </a:extLst>
        </xdr:cNvPr>
        <xdr:cNvSpPr txBox="1"/>
      </xdr:nvSpPr>
      <xdr:spPr>
        <a:xfrm>
          <a:off x="848369" y="6218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7CBAA99D-53A7-462B-8EAF-4D9A4A928A7D}"/>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2C406ADE-1F80-4FCD-AF9C-081049DF9A37}"/>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1C52FEF-6B2E-4242-B7E0-C4599BAC04DE}"/>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775907A1-6F90-4A22-925E-D40C8338694E}"/>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D9641DF4-D2F6-4290-A1C9-D4512ACC740D}"/>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971B00B-EEDB-4A41-8910-378C6F38622A}"/>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87F685C-545D-4750-B232-9E33A89A6BB5}"/>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629B38F-7D9B-46B0-8FF8-6646C5E58542}"/>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0D5508F-C4AF-4092-A940-57846C71996F}"/>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4BA457F-4408-4B81-9115-AD6A3E19C7A7}"/>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EC2771FB-F191-44C1-A4E2-0B6440A53A3F}"/>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1C281B6D-4DA7-42B5-A2F2-7D6FD3DCB950}"/>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914D620D-F98A-44CB-89D2-7253FFA4206D}"/>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9DB5D9B2-F1D9-4E64-B3CA-15C8B80307C6}"/>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F198358E-D4F2-42A5-B414-704F2D7A34DC}"/>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4480CEF0-BE98-4CEC-B6A8-A22AE0FBC849}"/>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72EA3C7-7C56-4E80-82EC-CC14852042D7}"/>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A2D25B9E-6DDF-4CE8-95DF-4DBF4586B333}"/>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21B62BB7-B410-4052-981B-41CE10F12765}"/>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B53B7AEC-11A3-43E1-BA60-AC607C0BD67B}"/>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3A7407D1-A862-420B-A3A3-2490F3F996D0}"/>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5DB8FD03-2939-4F7E-A6E5-E4A131972A75}"/>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3B9F79DC-A400-45E5-AF2D-D203CFFEF3C5}"/>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280A1CF0-3C7A-4115-8348-EC56ABBEAD9C}"/>
            </a:ext>
          </a:extLst>
        </xdr:cNvPr>
        <xdr:cNvCxnSpPr/>
      </xdr:nvCxnSpPr>
      <xdr:spPr>
        <a:xfrm flipV="1">
          <a:off x="9429115" y="5637530"/>
          <a:ext cx="0" cy="11836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1A6B7087-46B6-4980-BB17-E78555D4304F}"/>
            </a:ext>
          </a:extLst>
        </xdr:cNvPr>
        <xdr:cNvSpPr txBox="1"/>
      </xdr:nvSpPr>
      <xdr:spPr>
        <a:xfrm>
          <a:off x="9467850" y="681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B8671E99-837D-42D3-92B8-E2771CA8F2DB}"/>
            </a:ext>
          </a:extLst>
        </xdr:cNvPr>
        <xdr:cNvCxnSpPr/>
      </xdr:nvCxnSpPr>
      <xdr:spPr>
        <a:xfrm>
          <a:off x="9363075" y="682117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C5EA5EA5-9844-4284-ADC9-446F508BDD30}"/>
            </a:ext>
          </a:extLst>
        </xdr:cNvPr>
        <xdr:cNvSpPr txBox="1"/>
      </xdr:nvSpPr>
      <xdr:spPr>
        <a:xfrm>
          <a:off x="9467850" y="5422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0C366E76-5FF8-4A75-B81C-CE42F5FD1D7E}"/>
            </a:ext>
          </a:extLst>
        </xdr:cNvPr>
        <xdr:cNvCxnSpPr/>
      </xdr:nvCxnSpPr>
      <xdr:spPr>
        <a:xfrm>
          <a:off x="9363075" y="563753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a:extLst>
            <a:ext uri="{FF2B5EF4-FFF2-40B4-BE49-F238E27FC236}">
              <a16:creationId xmlns:a16="http://schemas.microsoft.com/office/drawing/2014/main" id="{D19AB5B2-C058-47B8-81C2-78A56228D22F}"/>
            </a:ext>
          </a:extLst>
        </xdr:cNvPr>
        <xdr:cNvSpPr txBox="1"/>
      </xdr:nvSpPr>
      <xdr:spPr>
        <a:xfrm>
          <a:off x="9467850" y="6543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59057A71-E76C-46BD-A323-9CAEA3DA089D}"/>
            </a:ext>
          </a:extLst>
        </xdr:cNvPr>
        <xdr:cNvSpPr/>
      </xdr:nvSpPr>
      <xdr:spPr>
        <a:xfrm>
          <a:off x="9401175" y="656526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03468A1B-CB3B-41EF-BFAD-6FFD935A1EAB}"/>
            </a:ext>
          </a:extLst>
        </xdr:cNvPr>
        <xdr:cNvSpPr/>
      </xdr:nvSpPr>
      <xdr:spPr>
        <a:xfrm>
          <a:off x="8639175" y="65614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4031D34D-0219-4D27-BC66-5DDAC50287FE}"/>
            </a:ext>
          </a:extLst>
        </xdr:cNvPr>
        <xdr:cNvSpPr/>
      </xdr:nvSpPr>
      <xdr:spPr>
        <a:xfrm>
          <a:off x="7839075" y="65722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E229CCE2-E61D-4B29-B2E1-FEA1DFA6565D}"/>
            </a:ext>
          </a:extLst>
        </xdr:cNvPr>
        <xdr:cNvSpPr/>
      </xdr:nvSpPr>
      <xdr:spPr>
        <a:xfrm>
          <a:off x="7029450" y="65697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CA6AEB01-F748-403E-8A61-AD833DFD0EBF}"/>
            </a:ext>
          </a:extLst>
        </xdr:cNvPr>
        <xdr:cNvSpPr/>
      </xdr:nvSpPr>
      <xdr:spPr>
        <a:xfrm>
          <a:off x="6238875" y="65735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988FBFB-DD70-4766-962E-6C32C0B3CB99}"/>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80A2F45-76D0-4734-B5A1-3BB38CD31404}"/>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31DCC53-2D4A-4ABF-87D7-D6A86F41CF69}"/>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BC9777D-6B8B-40E2-AAD8-C6DF08D03341}"/>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D3CA8BD-74B6-4C57-B568-97C096D16F3D}"/>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71120</xdr:rowOff>
    </xdr:from>
    <xdr:to>
      <xdr:col>55</xdr:col>
      <xdr:colOff>50800</xdr:colOff>
      <xdr:row>39</xdr:row>
      <xdr:rowOff>1270</xdr:rowOff>
    </xdr:to>
    <xdr:sp macro="" textlink="">
      <xdr:nvSpPr>
        <xdr:cNvPr id="131" name="楕円 130">
          <a:extLst>
            <a:ext uri="{FF2B5EF4-FFF2-40B4-BE49-F238E27FC236}">
              <a16:creationId xmlns:a16="http://schemas.microsoft.com/office/drawing/2014/main" id="{6F00CF87-896E-4ADF-A666-9A79B5624911}"/>
            </a:ext>
          </a:extLst>
        </xdr:cNvPr>
        <xdr:cNvSpPr/>
      </xdr:nvSpPr>
      <xdr:spPr>
        <a:xfrm>
          <a:off x="9401175" y="623062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93997</xdr:rowOff>
    </xdr:from>
    <xdr:ext cx="469744" cy="259045"/>
    <xdr:sp macro="" textlink="">
      <xdr:nvSpPr>
        <xdr:cNvPr id="132" name="【図書館】&#10;一人当たり面積該当値テキスト">
          <a:extLst>
            <a:ext uri="{FF2B5EF4-FFF2-40B4-BE49-F238E27FC236}">
              <a16:creationId xmlns:a16="http://schemas.microsoft.com/office/drawing/2014/main" id="{40DC92C6-3CA5-4B7B-A5C8-D9512B107DDF}"/>
            </a:ext>
          </a:extLst>
        </xdr:cNvPr>
        <xdr:cNvSpPr txBox="1"/>
      </xdr:nvSpPr>
      <xdr:spPr>
        <a:xfrm>
          <a:off x="9467850" y="609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74930</xdr:rowOff>
    </xdr:from>
    <xdr:to>
      <xdr:col>50</xdr:col>
      <xdr:colOff>165100</xdr:colOff>
      <xdr:row>39</xdr:row>
      <xdr:rowOff>5080</xdr:rowOff>
    </xdr:to>
    <xdr:sp macro="" textlink="">
      <xdr:nvSpPr>
        <xdr:cNvPr id="133" name="楕円 132">
          <a:extLst>
            <a:ext uri="{FF2B5EF4-FFF2-40B4-BE49-F238E27FC236}">
              <a16:creationId xmlns:a16="http://schemas.microsoft.com/office/drawing/2014/main" id="{17E6696B-E199-46EA-B803-77966774EE0B}"/>
            </a:ext>
          </a:extLst>
        </xdr:cNvPr>
        <xdr:cNvSpPr/>
      </xdr:nvSpPr>
      <xdr:spPr>
        <a:xfrm>
          <a:off x="8639175" y="62376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121920</xdr:rowOff>
    </xdr:from>
    <xdr:to>
      <xdr:col>55</xdr:col>
      <xdr:colOff>0</xdr:colOff>
      <xdr:row>38</xdr:row>
      <xdr:rowOff>125730</xdr:rowOff>
    </xdr:to>
    <xdr:cxnSp macro="">
      <xdr:nvCxnSpPr>
        <xdr:cNvPr id="134" name="直線コネクタ 133">
          <a:extLst>
            <a:ext uri="{FF2B5EF4-FFF2-40B4-BE49-F238E27FC236}">
              <a16:creationId xmlns:a16="http://schemas.microsoft.com/office/drawing/2014/main" id="{53B65DBC-B384-495F-92E2-2648D2518423}"/>
            </a:ext>
          </a:extLst>
        </xdr:cNvPr>
        <xdr:cNvCxnSpPr/>
      </xdr:nvCxnSpPr>
      <xdr:spPr>
        <a:xfrm flipV="1">
          <a:off x="8686800" y="628777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78740</xdr:rowOff>
    </xdr:from>
    <xdr:to>
      <xdr:col>46</xdr:col>
      <xdr:colOff>38100</xdr:colOff>
      <xdr:row>39</xdr:row>
      <xdr:rowOff>8890</xdr:rowOff>
    </xdr:to>
    <xdr:sp macro="" textlink="">
      <xdr:nvSpPr>
        <xdr:cNvPr id="135" name="楕円 134">
          <a:extLst>
            <a:ext uri="{FF2B5EF4-FFF2-40B4-BE49-F238E27FC236}">
              <a16:creationId xmlns:a16="http://schemas.microsoft.com/office/drawing/2014/main" id="{9A6014EB-B165-4125-81C9-1928581E82EE}"/>
            </a:ext>
          </a:extLst>
        </xdr:cNvPr>
        <xdr:cNvSpPr/>
      </xdr:nvSpPr>
      <xdr:spPr>
        <a:xfrm>
          <a:off x="7839075" y="62414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125730</xdr:rowOff>
    </xdr:from>
    <xdr:to>
      <xdr:col>50</xdr:col>
      <xdr:colOff>114300</xdr:colOff>
      <xdr:row>38</xdr:row>
      <xdr:rowOff>129540</xdr:rowOff>
    </xdr:to>
    <xdr:cxnSp macro="">
      <xdr:nvCxnSpPr>
        <xdr:cNvPr id="136" name="直線コネクタ 135">
          <a:extLst>
            <a:ext uri="{FF2B5EF4-FFF2-40B4-BE49-F238E27FC236}">
              <a16:creationId xmlns:a16="http://schemas.microsoft.com/office/drawing/2014/main" id="{2E36959E-8594-4FE9-AE2F-A3B4F7B1716F}"/>
            </a:ext>
          </a:extLst>
        </xdr:cNvPr>
        <xdr:cNvCxnSpPr/>
      </xdr:nvCxnSpPr>
      <xdr:spPr>
        <a:xfrm flipV="1">
          <a:off x="7886700" y="628523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82550</xdr:rowOff>
    </xdr:from>
    <xdr:to>
      <xdr:col>41</xdr:col>
      <xdr:colOff>101600</xdr:colOff>
      <xdr:row>39</xdr:row>
      <xdr:rowOff>12700</xdr:rowOff>
    </xdr:to>
    <xdr:sp macro="" textlink="">
      <xdr:nvSpPr>
        <xdr:cNvPr id="137" name="楕円 136">
          <a:extLst>
            <a:ext uri="{FF2B5EF4-FFF2-40B4-BE49-F238E27FC236}">
              <a16:creationId xmlns:a16="http://schemas.microsoft.com/office/drawing/2014/main" id="{39C3018B-6234-4FDD-A794-C92A2D840D49}"/>
            </a:ext>
          </a:extLst>
        </xdr:cNvPr>
        <xdr:cNvSpPr/>
      </xdr:nvSpPr>
      <xdr:spPr>
        <a:xfrm>
          <a:off x="7029450" y="62484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129540</xdr:rowOff>
    </xdr:from>
    <xdr:to>
      <xdr:col>45</xdr:col>
      <xdr:colOff>177800</xdr:colOff>
      <xdr:row>38</xdr:row>
      <xdr:rowOff>133350</xdr:rowOff>
    </xdr:to>
    <xdr:cxnSp macro="">
      <xdr:nvCxnSpPr>
        <xdr:cNvPr id="138" name="直線コネクタ 137">
          <a:extLst>
            <a:ext uri="{FF2B5EF4-FFF2-40B4-BE49-F238E27FC236}">
              <a16:creationId xmlns:a16="http://schemas.microsoft.com/office/drawing/2014/main" id="{9A2E7737-9F34-4DA1-9019-B5D3125332BB}"/>
            </a:ext>
          </a:extLst>
        </xdr:cNvPr>
        <xdr:cNvCxnSpPr/>
      </xdr:nvCxnSpPr>
      <xdr:spPr>
        <a:xfrm flipV="1">
          <a:off x="7077075" y="6289040"/>
          <a:ext cx="80962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82550</xdr:rowOff>
    </xdr:from>
    <xdr:to>
      <xdr:col>36</xdr:col>
      <xdr:colOff>165100</xdr:colOff>
      <xdr:row>39</xdr:row>
      <xdr:rowOff>12700</xdr:rowOff>
    </xdr:to>
    <xdr:sp macro="" textlink="">
      <xdr:nvSpPr>
        <xdr:cNvPr id="139" name="楕円 138">
          <a:extLst>
            <a:ext uri="{FF2B5EF4-FFF2-40B4-BE49-F238E27FC236}">
              <a16:creationId xmlns:a16="http://schemas.microsoft.com/office/drawing/2014/main" id="{D3834243-4AEA-4CF4-ACE3-3A446C111604}"/>
            </a:ext>
          </a:extLst>
        </xdr:cNvPr>
        <xdr:cNvSpPr/>
      </xdr:nvSpPr>
      <xdr:spPr>
        <a:xfrm>
          <a:off x="6238875" y="62484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133350</xdr:rowOff>
    </xdr:from>
    <xdr:to>
      <xdr:col>41</xdr:col>
      <xdr:colOff>50800</xdr:colOff>
      <xdr:row>38</xdr:row>
      <xdr:rowOff>133350</xdr:rowOff>
    </xdr:to>
    <xdr:cxnSp macro="">
      <xdr:nvCxnSpPr>
        <xdr:cNvPr id="140" name="直線コネクタ 139">
          <a:extLst>
            <a:ext uri="{FF2B5EF4-FFF2-40B4-BE49-F238E27FC236}">
              <a16:creationId xmlns:a16="http://schemas.microsoft.com/office/drawing/2014/main" id="{0B07DBE0-12B1-422D-BD37-67EB906FC2F1}"/>
            </a:ext>
          </a:extLst>
        </xdr:cNvPr>
        <xdr:cNvCxnSpPr/>
      </xdr:nvCxnSpPr>
      <xdr:spPr>
        <a:xfrm>
          <a:off x="6286500" y="629602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a:extLst>
            <a:ext uri="{FF2B5EF4-FFF2-40B4-BE49-F238E27FC236}">
              <a16:creationId xmlns:a16="http://schemas.microsoft.com/office/drawing/2014/main" id="{5816A62E-7D37-45BB-AE52-C1B1DD15E433}"/>
            </a:ext>
          </a:extLst>
        </xdr:cNvPr>
        <xdr:cNvSpPr txBox="1"/>
      </xdr:nvSpPr>
      <xdr:spPr>
        <a:xfrm>
          <a:off x="8458277" y="665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a:extLst>
            <a:ext uri="{FF2B5EF4-FFF2-40B4-BE49-F238E27FC236}">
              <a16:creationId xmlns:a16="http://schemas.microsoft.com/office/drawing/2014/main" id="{A026ACD9-E062-44FF-9382-4FAFD2F515D7}"/>
            </a:ext>
          </a:extLst>
        </xdr:cNvPr>
        <xdr:cNvSpPr txBox="1"/>
      </xdr:nvSpPr>
      <xdr:spPr>
        <a:xfrm>
          <a:off x="7677227" y="6655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a:extLst>
            <a:ext uri="{FF2B5EF4-FFF2-40B4-BE49-F238E27FC236}">
              <a16:creationId xmlns:a16="http://schemas.microsoft.com/office/drawing/2014/main" id="{B7E8E9C4-5AD6-4A8B-96CF-673AB4CD1637}"/>
            </a:ext>
          </a:extLst>
        </xdr:cNvPr>
        <xdr:cNvSpPr txBox="1"/>
      </xdr:nvSpPr>
      <xdr:spPr>
        <a:xfrm>
          <a:off x="6867602" y="6659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4" name="n_4aveValue【図書館】&#10;一人当たり面積">
          <a:extLst>
            <a:ext uri="{FF2B5EF4-FFF2-40B4-BE49-F238E27FC236}">
              <a16:creationId xmlns:a16="http://schemas.microsoft.com/office/drawing/2014/main" id="{F44A175D-D625-4F9D-9A04-913BB40BB43F}"/>
            </a:ext>
          </a:extLst>
        </xdr:cNvPr>
        <xdr:cNvSpPr txBox="1"/>
      </xdr:nvSpPr>
      <xdr:spPr>
        <a:xfrm>
          <a:off x="6067502" y="6656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21607</xdr:rowOff>
    </xdr:from>
    <xdr:ext cx="469744" cy="259045"/>
    <xdr:sp macro="" textlink="">
      <xdr:nvSpPr>
        <xdr:cNvPr id="145" name="n_1mainValue【図書館】&#10;一人当たり面積">
          <a:extLst>
            <a:ext uri="{FF2B5EF4-FFF2-40B4-BE49-F238E27FC236}">
              <a16:creationId xmlns:a16="http://schemas.microsoft.com/office/drawing/2014/main" id="{78297BE3-F430-4AB3-932F-13BFDDF1BE4A}"/>
            </a:ext>
          </a:extLst>
        </xdr:cNvPr>
        <xdr:cNvSpPr txBox="1"/>
      </xdr:nvSpPr>
      <xdr:spPr>
        <a:xfrm>
          <a:off x="8458277" y="60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25417</xdr:rowOff>
    </xdr:from>
    <xdr:ext cx="469744" cy="259045"/>
    <xdr:sp macro="" textlink="">
      <xdr:nvSpPr>
        <xdr:cNvPr id="146" name="n_2mainValue【図書館】&#10;一人当たり面積">
          <a:extLst>
            <a:ext uri="{FF2B5EF4-FFF2-40B4-BE49-F238E27FC236}">
              <a16:creationId xmlns:a16="http://schemas.microsoft.com/office/drawing/2014/main" id="{E1C0CE67-CED1-485F-A0F5-F2EA4D7475EA}"/>
            </a:ext>
          </a:extLst>
        </xdr:cNvPr>
        <xdr:cNvSpPr txBox="1"/>
      </xdr:nvSpPr>
      <xdr:spPr>
        <a:xfrm>
          <a:off x="7677227" y="6029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29227</xdr:rowOff>
    </xdr:from>
    <xdr:ext cx="469744" cy="259045"/>
    <xdr:sp macro="" textlink="">
      <xdr:nvSpPr>
        <xdr:cNvPr id="147" name="n_3mainValue【図書館】&#10;一人当たり面積">
          <a:extLst>
            <a:ext uri="{FF2B5EF4-FFF2-40B4-BE49-F238E27FC236}">
              <a16:creationId xmlns:a16="http://schemas.microsoft.com/office/drawing/2014/main" id="{1AC4A5B0-CF3B-4EF9-9484-B3C16F0EC20F}"/>
            </a:ext>
          </a:extLst>
        </xdr:cNvPr>
        <xdr:cNvSpPr txBox="1"/>
      </xdr:nvSpPr>
      <xdr:spPr>
        <a:xfrm>
          <a:off x="6867602" y="6026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29227</xdr:rowOff>
    </xdr:from>
    <xdr:ext cx="469744" cy="259045"/>
    <xdr:sp macro="" textlink="">
      <xdr:nvSpPr>
        <xdr:cNvPr id="148" name="n_4mainValue【図書館】&#10;一人当たり面積">
          <a:extLst>
            <a:ext uri="{FF2B5EF4-FFF2-40B4-BE49-F238E27FC236}">
              <a16:creationId xmlns:a16="http://schemas.microsoft.com/office/drawing/2014/main" id="{7B8C41E0-1F34-4840-AD8D-27AADFC7F0FD}"/>
            </a:ext>
          </a:extLst>
        </xdr:cNvPr>
        <xdr:cNvSpPr txBox="1"/>
      </xdr:nvSpPr>
      <xdr:spPr>
        <a:xfrm>
          <a:off x="6067502" y="6026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0BB74BC-EE3A-4E16-9C7F-F0E2ED99E75F}"/>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53E9830-5F4C-4809-AD5D-56DE27AF7389}"/>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C1A3F8F7-4662-441E-BD0B-21295E13777F}"/>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74CE9DFA-364D-4FC6-B26A-C1502ECF750D}"/>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F736F0DC-42CE-45D6-9D3A-997ABCB32E4D}"/>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E5106BE-F6F7-468E-8631-20B16D6CE79F}"/>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2B6CBC66-FDAA-4D43-98D2-B265EF76DD47}"/>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506E1044-A1AE-4582-AA3B-4002C49B1E23}"/>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E98FD91B-70CD-4D63-8A82-3312707B80C9}"/>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62F96BE2-B65B-43BC-A904-A11A3465E52C}"/>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BDFC44A2-5593-4933-909C-7F78939E1A95}"/>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D4F75297-308D-4871-8926-79D2CFDCE246}"/>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A76188FC-6C0F-44A6-9E6C-EF828DA399AE}"/>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7690FD2A-FF1E-4C60-A7E8-FD4BB61BDF08}"/>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C93185A3-5AB0-48A8-8E28-4C227E0B7D49}"/>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45EB427F-297A-4780-BEDA-295836BEB3BF}"/>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0E3EB8BD-4653-48A0-9B07-4BEEEC6D6D71}"/>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30E97787-94CA-4223-9425-DF8D657C24D7}"/>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CF9E673A-7A45-4CA3-AEFB-C6B7E3A778A7}"/>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28256587-EEC3-4CF6-879F-E484326EDAE0}"/>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22C34CA7-7811-45D6-A820-77A33F18E1F7}"/>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9E5AD9A4-9BAD-4F32-9110-639FA567CB87}"/>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27B9D8D3-D43B-4F87-9CB5-64BBCCFFB95C}"/>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71A9459A-566B-4880-A5E3-A5E27A1F1635}"/>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9016DB56-2E51-4058-8CD8-3203332DC888}"/>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20EC8C8D-F208-4EC8-90EF-DB1478D66C1E}"/>
            </a:ext>
          </a:extLst>
        </xdr:cNvPr>
        <xdr:cNvCxnSpPr/>
      </xdr:nvCxnSpPr>
      <xdr:spPr>
        <a:xfrm flipV="1">
          <a:off x="4180840" y="9096919"/>
          <a:ext cx="0" cy="1406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79D60B69-9E02-4CB2-9989-942B76C9E741}"/>
            </a:ext>
          </a:extLst>
        </xdr:cNvPr>
        <xdr:cNvSpPr txBox="1"/>
      </xdr:nvSpPr>
      <xdr:spPr>
        <a:xfrm>
          <a:off x="42195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88DF3639-E853-423A-B57C-EBF5610E5D31}"/>
            </a:ext>
          </a:extLst>
        </xdr:cNvPr>
        <xdr:cNvCxnSpPr/>
      </xdr:nvCxnSpPr>
      <xdr:spPr>
        <a:xfrm>
          <a:off x="4105275"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6BDECAB2-C99B-4397-8C7D-2FCE4DF420EF}"/>
            </a:ext>
          </a:extLst>
        </xdr:cNvPr>
        <xdr:cNvSpPr txBox="1"/>
      </xdr:nvSpPr>
      <xdr:spPr>
        <a:xfrm>
          <a:off x="4219575" y="88943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B205AC1E-DB94-4B2B-B0E8-77B2697534D5}"/>
            </a:ext>
          </a:extLst>
        </xdr:cNvPr>
        <xdr:cNvCxnSpPr/>
      </xdr:nvCxnSpPr>
      <xdr:spPr>
        <a:xfrm>
          <a:off x="4105275" y="90969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79D61C8B-349A-4612-B955-35F993454DA1}"/>
            </a:ext>
          </a:extLst>
        </xdr:cNvPr>
        <xdr:cNvSpPr txBox="1"/>
      </xdr:nvSpPr>
      <xdr:spPr>
        <a:xfrm>
          <a:off x="4219575" y="9762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85EA2299-F94A-4E88-AFC9-375AE642FD56}"/>
            </a:ext>
          </a:extLst>
        </xdr:cNvPr>
        <xdr:cNvSpPr/>
      </xdr:nvSpPr>
      <xdr:spPr>
        <a:xfrm>
          <a:off x="4124325" y="989829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5154BE2C-DC53-4C78-AC5C-6C598A6A6744}"/>
            </a:ext>
          </a:extLst>
        </xdr:cNvPr>
        <xdr:cNvSpPr/>
      </xdr:nvSpPr>
      <xdr:spPr>
        <a:xfrm>
          <a:off x="3381375" y="991770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00C20113-FC7E-4064-8B48-555882275A05}"/>
            </a:ext>
          </a:extLst>
        </xdr:cNvPr>
        <xdr:cNvSpPr/>
      </xdr:nvSpPr>
      <xdr:spPr>
        <a:xfrm>
          <a:off x="2571750" y="991788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37107B1B-B5BD-4E6D-80BB-80B5FD8E9ED2}"/>
            </a:ext>
          </a:extLst>
        </xdr:cNvPr>
        <xdr:cNvSpPr/>
      </xdr:nvSpPr>
      <xdr:spPr>
        <a:xfrm>
          <a:off x="1781175" y="99160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E50F8C4E-C2A0-4093-A5AE-AA7A03DBD5C0}"/>
            </a:ext>
          </a:extLst>
        </xdr:cNvPr>
        <xdr:cNvSpPr/>
      </xdr:nvSpPr>
      <xdr:spPr>
        <a:xfrm>
          <a:off x="981075" y="99047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F2D751C-660F-4ADF-84FF-89542381E732}"/>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70645D9-4B05-4E72-89F1-347ED6697416}"/>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46FE22A-FDBC-4566-BB8F-D6E20E5AE977}"/>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D17A7F9-9FE1-4FB7-83C1-972F83385D70}"/>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48029DF9-7F1F-43D2-8037-C0B22EAE3083}"/>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130447</xdr:rowOff>
    </xdr:from>
    <xdr:to>
      <xdr:col>24</xdr:col>
      <xdr:colOff>114300</xdr:colOff>
      <xdr:row>64</xdr:row>
      <xdr:rowOff>60597</xdr:rowOff>
    </xdr:to>
    <xdr:sp macro="" textlink="">
      <xdr:nvSpPr>
        <xdr:cNvPr id="190" name="楕円 189">
          <a:extLst>
            <a:ext uri="{FF2B5EF4-FFF2-40B4-BE49-F238E27FC236}">
              <a16:creationId xmlns:a16="http://schemas.microsoft.com/office/drawing/2014/main" id="{E4D56C76-13A9-4254-8A52-BA7576375EE6}"/>
            </a:ext>
          </a:extLst>
        </xdr:cNvPr>
        <xdr:cNvSpPr/>
      </xdr:nvSpPr>
      <xdr:spPr>
        <a:xfrm>
          <a:off x="4124325" y="1034124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45374</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9575228-6160-4CD4-8EBB-611FC2CB052F}"/>
            </a:ext>
          </a:extLst>
        </xdr:cNvPr>
        <xdr:cNvSpPr txBox="1"/>
      </xdr:nvSpPr>
      <xdr:spPr>
        <a:xfrm>
          <a:off x="4219575" y="10259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110853</xdr:rowOff>
    </xdr:from>
    <xdr:to>
      <xdr:col>20</xdr:col>
      <xdr:colOff>38100</xdr:colOff>
      <xdr:row>64</xdr:row>
      <xdr:rowOff>41003</xdr:rowOff>
    </xdr:to>
    <xdr:sp macro="" textlink="">
      <xdr:nvSpPr>
        <xdr:cNvPr id="192" name="楕円 191">
          <a:extLst>
            <a:ext uri="{FF2B5EF4-FFF2-40B4-BE49-F238E27FC236}">
              <a16:creationId xmlns:a16="http://schemas.microsoft.com/office/drawing/2014/main" id="{A2C7524C-3497-489F-9AF0-7DF899108165}"/>
            </a:ext>
          </a:extLst>
        </xdr:cNvPr>
        <xdr:cNvSpPr/>
      </xdr:nvSpPr>
      <xdr:spPr>
        <a:xfrm>
          <a:off x="3381375" y="1031847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161653</xdr:rowOff>
    </xdr:from>
    <xdr:to>
      <xdr:col>24</xdr:col>
      <xdr:colOff>63500</xdr:colOff>
      <xdr:row>64</xdr:row>
      <xdr:rowOff>9797</xdr:rowOff>
    </xdr:to>
    <xdr:cxnSp macro="">
      <xdr:nvCxnSpPr>
        <xdr:cNvPr id="193" name="直線コネクタ 192">
          <a:extLst>
            <a:ext uri="{FF2B5EF4-FFF2-40B4-BE49-F238E27FC236}">
              <a16:creationId xmlns:a16="http://schemas.microsoft.com/office/drawing/2014/main" id="{B4BADA24-A8A7-447E-963B-9471F0C2F9F2}"/>
            </a:ext>
          </a:extLst>
        </xdr:cNvPr>
        <xdr:cNvCxnSpPr/>
      </xdr:nvCxnSpPr>
      <xdr:spPr>
        <a:xfrm>
          <a:off x="3429000" y="10375628"/>
          <a:ext cx="752475" cy="3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92891</xdr:rowOff>
    </xdr:from>
    <xdr:to>
      <xdr:col>15</xdr:col>
      <xdr:colOff>101600</xdr:colOff>
      <xdr:row>64</xdr:row>
      <xdr:rowOff>23041</xdr:rowOff>
    </xdr:to>
    <xdr:sp macro="" textlink="">
      <xdr:nvSpPr>
        <xdr:cNvPr id="194" name="楕円 193">
          <a:extLst>
            <a:ext uri="{FF2B5EF4-FFF2-40B4-BE49-F238E27FC236}">
              <a16:creationId xmlns:a16="http://schemas.microsoft.com/office/drawing/2014/main" id="{A3972BF2-576B-4DE2-9A59-4D56AD2C2301}"/>
            </a:ext>
          </a:extLst>
        </xdr:cNvPr>
        <xdr:cNvSpPr/>
      </xdr:nvSpPr>
      <xdr:spPr>
        <a:xfrm>
          <a:off x="2571750" y="1030369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143691</xdr:rowOff>
    </xdr:from>
    <xdr:to>
      <xdr:col>19</xdr:col>
      <xdr:colOff>177800</xdr:colOff>
      <xdr:row>63</xdr:row>
      <xdr:rowOff>161653</xdr:rowOff>
    </xdr:to>
    <xdr:cxnSp macro="">
      <xdr:nvCxnSpPr>
        <xdr:cNvPr id="195" name="直線コネクタ 194">
          <a:extLst>
            <a:ext uri="{FF2B5EF4-FFF2-40B4-BE49-F238E27FC236}">
              <a16:creationId xmlns:a16="http://schemas.microsoft.com/office/drawing/2014/main" id="{D1CE01C1-AC6C-4308-BCA3-C7EBF2C812AC}"/>
            </a:ext>
          </a:extLst>
        </xdr:cNvPr>
        <xdr:cNvCxnSpPr/>
      </xdr:nvCxnSpPr>
      <xdr:spPr>
        <a:xfrm>
          <a:off x="2619375" y="10351316"/>
          <a:ext cx="809625" cy="24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105954</xdr:rowOff>
    </xdr:from>
    <xdr:to>
      <xdr:col>10</xdr:col>
      <xdr:colOff>165100</xdr:colOff>
      <xdr:row>64</xdr:row>
      <xdr:rowOff>36104</xdr:rowOff>
    </xdr:to>
    <xdr:sp macro="" textlink="">
      <xdr:nvSpPr>
        <xdr:cNvPr id="196" name="楕円 195">
          <a:extLst>
            <a:ext uri="{FF2B5EF4-FFF2-40B4-BE49-F238E27FC236}">
              <a16:creationId xmlns:a16="http://schemas.microsoft.com/office/drawing/2014/main" id="{322C5279-7637-49AB-951A-EF9AAD43ED9F}"/>
            </a:ext>
          </a:extLst>
        </xdr:cNvPr>
        <xdr:cNvSpPr/>
      </xdr:nvSpPr>
      <xdr:spPr>
        <a:xfrm>
          <a:off x="1781175" y="1031357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143691</xdr:rowOff>
    </xdr:from>
    <xdr:to>
      <xdr:col>15</xdr:col>
      <xdr:colOff>50800</xdr:colOff>
      <xdr:row>63</xdr:row>
      <xdr:rowOff>156754</xdr:rowOff>
    </xdr:to>
    <xdr:cxnSp macro="">
      <xdr:nvCxnSpPr>
        <xdr:cNvPr id="197" name="直線コネクタ 196">
          <a:extLst>
            <a:ext uri="{FF2B5EF4-FFF2-40B4-BE49-F238E27FC236}">
              <a16:creationId xmlns:a16="http://schemas.microsoft.com/office/drawing/2014/main" id="{E8D7E572-3352-4623-9FF3-60130C7D94D6}"/>
            </a:ext>
          </a:extLst>
        </xdr:cNvPr>
        <xdr:cNvCxnSpPr/>
      </xdr:nvCxnSpPr>
      <xdr:spPr>
        <a:xfrm flipV="1">
          <a:off x="1828800" y="10351316"/>
          <a:ext cx="790575" cy="1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64</xdr:row>
      <xdr:rowOff>4717</xdr:rowOff>
    </xdr:from>
    <xdr:to>
      <xdr:col>6</xdr:col>
      <xdr:colOff>38100</xdr:colOff>
      <xdr:row>64</xdr:row>
      <xdr:rowOff>106317</xdr:rowOff>
    </xdr:to>
    <xdr:sp macro="" textlink="">
      <xdr:nvSpPr>
        <xdr:cNvPr id="198" name="楕円 197">
          <a:extLst>
            <a:ext uri="{FF2B5EF4-FFF2-40B4-BE49-F238E27FC236}">
              <a16:creationId xmlns:a16="http://schemas.microsoft.com/office/drawing/2014/main" id="{07D63AB8-F04E-479A-8956-61A3736077DA}"/>
            </a:ext>
          </a:extLst>
        </xdr:cNvPr>
        <xdr:cNvSpPr/>
      </xdr:nvSpPr>
      <xdr:spPr>
        <a:xfrm>
          <a:off x="981075" y="1038061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156754</xdr:rowOff>
    </xdr:from>
    <xdr:to>
      <xdr:col>10</xdr:col>
      <xdr:colOff>114300</xdr:colOff>
      <xdr:row>64</xdr:row>
      <xdr:rowOff>55517</xdr:rowOff>
    </xdr:to>
    <xdr:cxnSp macro="">
      <xdr:nvCxnSpPr>
        <xdr:cNvPr id="199" name="直線コネクタ 198">
          <a:extLst>
            <a:ext uri="{FF2B5EF4-FFF2-40B4-BE49-F238E27FC236}">
              <a16:creationId xmlns:a16="http://schemas.microsoft.com/office/drawing/2014/main" id="{BA89B005-0C1D-4798-9B58-152608AFB745}"/>
            </a:ext>
          </a:extLst>
        </xdr:cNvPr>
        <xdr:cNvCxnSpPr/>
      </xdr:nvCxnSpPr>
      <xdr:spPr>
        <a:xfrm flipV="1">
          <a:off x="1028700" y="10370729"/>
          <a:ext cx="800100" cy="57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BD0D0BBB-9D3A-4804-8EB1-180E05B6085D}"/>
            </a:ext>
          </a:extLst>
        </xdr:cNvPr>
        <xdr:cNvSpPr txBox="1"/>
      </xdr:nvSpPr>
      <xdr:spPr>
        <a:xfrm>
          <a:off x="3239144" y="9705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D2971ED6-0581-43AE-BDA3-471789307C6A}"/>
            </a:ext>
          </a:extLst>
        </xdr:cNvPr>
        <xdr:cNvSpPr txBox="1"/>
      </xdr:nvSpPr>
      <xdr:spPr>
        <a:xfrm>
          <a:off x="2439044" y="9715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530E74BC-8B22-48A0-8140-8C145085905F}"/>
            </a:ext>
          </a:extLst>
        </xdr:cNvPr>
        <xdr:cNvSpPr txBox="1"/>
      </xdr:nvSpPr>
      <xdr:spPr>
        <a:xfrm>
          <a:off x="1648469" y="9703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4B17B55F-918F-4FF7-B28F-1F5A9F3EFF10}"/>
            </a:ext>
          </a:extLst>
        </xdr:cNvPr>
        <xdr:cNvSpPr txBox="1"/>
      </xdr:nvSpPr>
      <xdr:spPr>
        <a:xfrm>
          <a:off x="848369"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32130</xdr:rowOff>
    </xdr:from>
    <xdr:ext cx="405111" cy="259045"/>
    <xdr:sp macro="" textlink="">
      <xdr:nvSpPr>
        <xdr:cNvPr id="204" name="n_1mainValue【体育館・プール】&#10;有形固定資産減価償却率">
          <a:extLst>
            <a:ext uri="{FF2B5EF4-FFF2-40B4-BE49-F238E27FC236}">
              <a16:creationId xmlns:a16="http://schemas.microsoft.com/office/drawing/2014/main" id="{8A8631B4-6417-4AAF-8789-0050CB336F7A}"/>
            </a:ext>
          </a:extLst>
        </xdr:cNvPr>
        <xdr:cNvSpPr txBox="1"/>
      </xdr:nvSpPr>
      <xdr:spPr>
        <a:xfrm>
          <a:off x="3239144" y="10401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14168</xdr:rowOff>
    </xdr:from>
    <xdr:ext cx="405111" cy="259045"/>
    <xdr:sp macro="" textlink="">
      <xdr:nvSpPr>
        <xdr:cNvPr id="205" name="n_2mainValue【体育館・プール】&#10;有形固定資産減価償却率">
          <a:extLst>
            <a:ext uri="{FF2B5EF4-FFF2-40B4-BE49-F238E27FC236}">
              <a16:creationId xmlns:a16="http://schemas.microsoft.com/office/drawing/2014/main" id="{17355DE0-3413-4624-8D58-DD01A50FA2B0}"/>
            </a:ext>
          </a:extLst>
        </xdr:cNvPr>
        <xdr:cNvSpPr txBox="1"/>
      </xdr:nvSpPr>
      <xdr:spPr>
        <a:xfrm>
          <a:off x="2439044" y="10383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27231</xdr:rowOff>
    </xdr:from>
    <xdr:ext cx="405111" cy="259045"/>
    <xdr:sp macro="" textlink="">
      <xdr:nvSpPr>
        <xdr:cNvPr id="206" name="n_3mainValue【体育館・プール】&#10;有形固定資産減価償却率">
          <a:extLst>
            <a:ext uri="{FF2B5EF4-FFF2-40B4-BE49-F238E27FC236}">
              <a16:creationId xmlns:a16="http://schemas.microsoft.com/office/drawing/2014/main" id="{6F53D8A9-7E8D-4ED9-8E2C-CF25F8C8F779}"/>
            </a:ext>
          </a:extLst>
        </xdr:cNvPr>
        <xdr:cNvSpPr txBox="1"/>
      </xdr:nvSpPr>
      <xdr:spPr>
        <a:xfrm>
          <a:off x="1648469" y="10403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97444</xdr:rowOff>
    </xdr:from>
    <xdr:ext cx="405111" cy="259045"/>
    <xdr:sp macro="" textlink="">
      <xdr:nvSpPr>
        <xdr:cNvPr id="207" name="n_4mainValue【体育館・プール】&#10;有形固定資産減価償却率">
          <a:extLst>
            <a:ext uri="{FF2B5EF4-FFF2-40B4-BE49-F238E27FC236}">
              <a16:creationId xmlns:a16="http://schemas.microsoft.com/office/drawing/2014/main" id="{00DA3333-313C-48F6-9F7C-0D15B56D16DF}"/>
            </a:ext>
          </a:extLst>
        </xdr:cNvPr>
        <xdr:cNvSpPr txBox="1"/>
      </xdr:nvSpPr>
      <xdr:spPr>
        <a:xfrm>
          <a:off x="848369" y="10470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F32AC30B-9621-4F06-A04B-442DEEC25B97}"/>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3EEEEFC5-8435-4298-9866-8748D8C09EA5}"/>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9791C530-DB09-4AC1-9A43-91FE20A252F7}"/>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E4340411-1218-4C17-9EDD-1C4AB166BEA5}"/>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D7737ECD-B84E-4C01-A717-D8157FA26FBD}"/>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906F0349-72B5-4086-859D-493462BF0DFB}"/>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8CE989DE-D030-4826-A7D4-1DC1EA04E635}"/>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816373C4-EADF-469D-AD93-7AC6677AFC9C}"/>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E5AD2DDF-8100-4B1D-B9E2-7D7CAC68654C}"/>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B4CB3DD7-FEC2-4CB6-B080-EC22A4D5AE0E}"/>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B6F6DCD1-EF4A-4414-82F1-2FE15BBA421E}"/>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816CB7A6-C498-42A0-B70A-B087F59067F8}"/>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2F76D51D-EAC7-415B-94C6-B597CC213A5B}"/>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965F5673-B5C0-424D-8BC2-4F1E852F118F}"/>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9417C5BE-9175-4373-B151-D22E585704EE}"/>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1BC820DE-5B84-474F-9DA7-C37F6E18E29E}"/>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CC511744-4274-4463-A8C7-66B9FFFAE1AA}"/>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8C15DDBE-AAAD-424B-83D2-AB3CF6280127}"/>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F00C7EFB-26B0-45B3-87D8-552113AA0AF3}"/>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FDB37CCB-85CF-42D0-9173-AFD0D91764D3}"/>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38B531D8-BD0D-48FB-B080-2D6E97B6DE4D}"/>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2054F9C2-6961-468A-9763-F08BE90472AB}"/>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7FD622DD-C62F-480E-94EC-4F9C5CDE92BC}"/>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E47739EB-6086-4D6E-A9B2-1409FBF91DB9}"/>
            </a:ext>
          </a:extLst>
        </xdr:cNvPr>
        <xdr:cNvCxnSpPr/>
      </xdr:nvCxnSpPr>
      <xdr:spPr>
        <a:xfrm flipV="1">
          <a:off x="9429115" y="9202420"/>
          <a:ext cx="0" cy="1236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0219CC15-F6DB-4EBD-9712-940533DCFF03}"/>
            </a:ext>
          </a:extLst>
        </xdr:cNvPr>
        <xdr:cNvSpPr txBox="1"/>
      </xdr:nvSpPr>
      <xdr:spPr>
        <a:xfrm>
          <a:off x="9467850" y="10436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AB51C038-629F-4D4D-A4D9-3CE0AD015C42}"/>
            </a:ext>
          </a:extLst>
        </xdr:cNvPr>
        <xdr:cNvCxnSpPr/>
      </xdr:nvCxnSpPr>
      <xdr:spPr>
        <a:xfrm>
          <a:off x="9363075" y="1043876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50ED82B8-2D6C-4773-BFA3-34EFFBDE07AE}"/>
            </a:ext>
          </a:extLst>
        </xdr:cNvPr>
        <xdr:cNvSpPr txBox="1"/>
      </xdr:nvSpPr>
      <xdr:spPr>
        <a:xfrm>
          <a:off x="9467850" y="8980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4B2C3DDB-52FD-4371-91C4-933508BF44E7}"/>
            </a:ext>
          </a:extLst>
        </xdr:cNvPr>
        <xdr:cNvCxnSpPr/>
      </xdr:nvCxnSpPr>
      <xdr:spPr>
        <a:xfrm>
          <a:off x="9363075" y="92024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EAEB4E8F-FEFD-4015-A741-05FB20F0A8FD}"/>
            </a:ext>
          </a:extLst>
        </xdr:cNvPr>
        <xdr:cNvSpPr txBox="1"/>
      </xdr:nvSpPr>
      <xdr:spPr>
        <a:xfrm>
          <a:off x="9467850" y="99536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F8A4B486-CB02-442A-98CB-BC32967F2064}"/>
            </a:ext>
          </a:extLst>
        </xdr:cNvPr>
        <xdr:cNvSpPr/>
      </xdr:nvSpPr>
      <xdr:spPr>
        <a:xfrm>
          <a:off x="9401175" y="100895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C68BFD3C-2A39-4C16-923D-07A3138F01D6}"/>
            </a:ext>
          </a:extLst>
        </xdr:cNvPr>
        <xdr:cNvSpPr/>
      </xdr:nvSpPr>
      <xdr:spPr>
        <a:xfrm>
          <a:off x="8639175" y="100945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EA943267-AB93-4A02-8D65-DA1356BFEF60}"/>
            </a:ext>
          </a:extLst>
        </xdr:cNvPr>
        <xdr:cNvSpPr/>
      </xdr:nvSpPr>
      <xdr:spPr>
        <a:xfrm>
          <a:off x="7839075" y="1009459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3CD7A1F4-8D40-41A4-8FD2-9A0703BEF9AB}"/>
            </a:ext>
          </a:extLst>
        </xdr:cNvPr>
        <xdr:cNvSpPr/>
      </xdr:nvSpPr>
      <xdr:spPr>
        <a:xfrm>
          <a:off x="7029450" y="100977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9873A848-AB0B-4623-AC00-01B442C02A16}"/>
            </a:ext>
          </a:extLst>
        </xdr:cNvPr>
        <xdr:cNvSpPr/>
      </xdr:nvSpPr>
      <xdr:spPr>
        <a:xfrm>
          <a:off x="6238875" y="101066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B4BFC0A-5DC6-49E2-B92F-28E0DA2AE73E}"/>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EE65D93-7B28-458C-8A00-CAC292BD0D3A}"/>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8FE9E47-1EC8-44B4-A6B1-1CFF7EC4BB0B}"/>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B245884-6E60-4ED3-9D99-742318A30F05}"/>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1589345B-7CA5-42CD-9052-B2E25DBC8155}"/>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44450</xdr:rowOff>
    </xdr:from>
    <xdr:to>
      <xdr:col>55</xdr:col>
      <xdr:colOff>50800</xdr:colOff>
      <xdr:row>62</xdr:row>
      <xdr:rowOff>146050</xdr:rowOff>
    </xdr:to>
    <xdr:sp macro="" textlink="">
      <xdr:nvSpPr>
        <xdr:cNvPr id="247" name="楕円 246">
          <a:extLst>
            <a:ext uri="{FF2B5EF4-FFF2-40B4-BE49-F238E27FC236}">
              <a16:creationId xmlns:a16="http://schemas.microsoft.com/office/drawing/2014/main" id="{83A7396B-C4B0-43CC-BFCE-64DC5AAD2B7B}"/>
            </a:ext>
          </a:extLst>
        </xdr:cNvPr>
        <xdr:cNvSpPr/>
      </xdr:nvSpPr>
      <xdr:spPr>
        <a:xfrm>
          <a:off x="9401175" y="1009650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22877</xdr:rowOff>
    </xdr:from>
    <xdr:ext cx="469744" cy="259045"/>
    <xdr:sp macro="" textlink="">
      <xdr:nvSpPr>
        <xdr:cNvPr id="248" name="【体育館・プール】&#10;一人当たり面積該当値テキスト">
          <a:extLst>
            <a:ext uri="{FF2B5EF4-FFF2-40B4-BE49-F238E27FC236}">
              <a16:creationId xmlns:a16="http://schemas.microsoft.com/office/drawing/2014/main" id="{4B080296-391E-4F9D-9D7C-ED54BC51C48F}"/>
            </a:ext>
          </a:extLst>
        </xdr:cNvPr>
        <xdr:cNvSpPr txBox="1"/>
      </xdr:nvSpPr>
      <xdr:spPr>
        <a:xfrm>
          <a:off x="9467850" y="1007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46355</xdr:rowOff>
    </xdr:from>
    <xdr:to>
      <xdr:col>50</xdr:col>
      <xdr:colOff>165100</xdr:colOff>
      <xdr:row>62</xdr:row>
      <xdr:rowOff>147955</xdr:rowOff>
    </xdr:to>
    <xdr:sp macro="" textlink="">
      <xdr:nvSpPr>
        <xdr:cNvPr id="249" name="楕円 248">
          <a:extLst>
            <a:ext uri="{FF2B5EF4-FFF2-40B4-BE49-F238E27FC236}">
              <a16:creationId xmlns:a16="http://schemas.microsoft.com/office/drawing/2014/main" id="{DD4FE928-C9C1-4562-9004-315E0DCB168F}"/>
            </a:ext>
          </a:extLst>
        </xdr:cNvPr>
        <xdr:cNvSpPr/>
      </xdr:nvSpPr>
      <xdr:spPr>
        <a:xfrm>
          <a:off x="8639175" y="100984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95250</xdr:rowOff>
    </xdr:from>
    <xdr:to>
      <xdr:col>55</xdr:col>
      <xdr:colOff>0</xdr:colOff>
      <xdr:row>62</xdr:row>
      <xdr:rowOff>97155</xdr:rowOff>
    </xdr:to>
    <xdr:cxnSp macro="">
      <xdr:nvCxnSpPr>
        <xdr:cNvPr id="250" name="直線コネクタ 249">
          <a:extLst>
            <a:ext uri="{FF2B5EF4-FFF2-40B4-BE49-F238E27FC236}">
              <a16:creationId xmlns:a16="http://schemas.microsoft.com/office/drawing/2014/main" id="{F1C5543C-A661-4385-BC01-5B38FF6F3468}"/>
            </a:ext>
          </a:extLst>
        </xdr:cNvPr>
        <xdr:cNvCxnSpPr/>
      </xdr:nvCxnSpPr>
      <xdr:spPr>
        <a:xfrm flipV="1">
          <a:off x="8686800" y="10144125"/>
          <a:ext cx="7429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48260</xdr:rowOff>
    </xdr:from>
    <xdr:to>
      <xdr:col>46</xdr:col>
      <xdr:colOff>38100</xdr:colOff>
      <xdr:row>62</xdr:row>
      <xdr:rowOff>149860</xdr:rowOff>
    </xdr:to>
    <xdr:sp macro="" textlink="">
      <xdr:nvSpPr>
        <xdr:cNvPr id="251" name="楕円 250">
          <a:extLst>
            <a:ext uri="{FF2B5EF4-FFF2-40B4-BE49-F238E27FC236}">
              <a16:creationId xmlns:a16="http://schemas.microsoft.com/office/drawing/2014/main" id="{A2AB7E6D-0942-4490-B853-445B3976904C}"/>
            </a:ext>
          </a:extLst>
        </xdr:cNvPr>
        <xdr:cNvSpPr/>
      </xdr:nvSpPr>
      <xdr:spPr>
        <a:xfrm>
          <a:off x="7839075" y="100939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97155</xdr:rowOff>
    </xdr:from>
    <xdr:to>
      <xdr:col>50</xdr:col>
      <xdr:colOff>114300</xdr:colOff>
      <xdr:row>62</xdr:row>
      <xdr:rowOff>99060</xdr:rowOff>
    </xdr:to>
    <xdr:cxnSp macro="">
      <xdr:nvCxnSpPr>
        <xdr:cNvPr id="252" name="直線コネクタ 251">
          <a:extLst>
            <a:ext uri="{FF2B5EF4-FFF2-40B4-BE49-F238E27FC236}">
              <a16:creationId xmlns:a16="http://schemas.microsoft.com/office/drawing/2014/main" id="{21527CD6-FE03-4D30-81D0-18D9F5DB9C42}"/>
            </a:ext>
          </a:extLst>
        </xdr:cNvPr>
        <xdr:cNvCxnSpPr/>
      </xdr:nvCxnSpPr>
      <xdr:spPr>
        <a:xfrm flipV="1">
          <a:off x="7886700" y="10146030"/>
          <a:ext cx="8001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50165</xdr:rowOff>
    </xdr:from>
    <xdr:to>
      <xdr:col>41</xdr:col>
      <xdr:colOff>101600</xdr:colOff>
      <xdr:row>62</xdr:row>
      <xdr:rowOff>151765</xdr:rowOff>
    </xdr:to>
    <xdr:sp macro="" textlink="">
      <xdr:nvSpPr>
        <xdr:cNvPr id="253" name="楕円 252">
          <a:extLst>
            <a:ext uri="{FF2B5EF4-FFF2-40B4-BE49-F238E27FC236}">
              <a16:creationId xmlns:a16="http://schemas.microsoft.com/office/drawing/2014/main" id="{E990BE86-F24B-4D0A-9BBD-945F5C7C7291}"/>
            </a:ext>
          </a:extLst>
        </xdr:cNvPr>
        <xdr:cNvSpPr/>
      </xdr:nvSpPr>
      <xdr:spPr>
        <a:xfrm>
          <a:off x="7029450" y="100958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99060</xdr:rowOff>
    </xdr:from>
    <xdr:to>
      <xdr:col>45</xdr:col>
      <xdr:colOff>177800</xdr:colOff>
      <xdr:row>62</xdr:row>
      <xdr:rowOff>100965</xdr:rowOff>
    </xdr:to>
    <xdr:cxnSp macro="">
      <xdr:nvCxnSpPr>
        <xdr:cNvPr id="254" name="直線コネクタ 253">
          <a:extLst>
            <a:ext uri="{FF2B5EF4-FFF2-40B4-BE49-F238E27FC236}">
              <a16:creationId xmlns:a16="http://schemas.microsoft.com/office/drawing/2014/main" id="{A637E135-14A5-4A75-BFBF-1CB78E3BA786}"/>
            </a:ext>
          </a:extLst>
        </xdr:cNvPr>
        <xdr:cNvCxnSpPr/>
      </xdr:nvCxnSpPr>
      <xdr:spPr>
        <a:xfrm flipV="1">
          <a:off x="7077075" y="10151110"/>
          <a:ext cx="80962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50165</xdr:rowOff>
    </xdr:from>
    <xdr:to>
      <xdr:col>36</xdr:col>
      <xdr:colOff>165100</xdr:colOff>
      <xdr:row>62</xdr:row>
      <xdr:rowOff>151765</xdr:rowOff>
    </xdr:to>
    <xdr:sp macro="" textlink="">
      <xdr:nvSpPr>
        <xdr:cNvPr id="255" name="楕円 254">
          <a:extLst>
            <a:ext uri="{FF2B5EF4-FFF2-40B4-BE49-F238E27FC236}">
              <a16:creationId xmlns:a16="http://schemas.microsoft.com/office/drawing/2014/main" id="{81A50A9F-8163-4987-ACD6-D4020747EB45}"/>
            </a:ext>
          </a:extLst>
        </xdr:cNvPr>
        <xdr:cNvSpPr/>
      </xdr:nvSpPr>
      <xdr:spPr>
        <a:xfrm>
          <a:off x="6238875" y="1009586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100965</xdr:rowOff>
    </xdr:from>
    <xdr:to>
      <xdr:col>41</xdr:col>
      <xdr:colOff>50800</xdr:colOff>
      <xdr:row>62</xdr:row>
      <xdr:rowOff>100965</xdr:rowOff>
    </xdr:to>
    <xdr:cxnSp macro="">
      <xdr:nvCxnSpPr>
        <xdr:cNvPr id="256" name="直線コネクタ 255">
          <a:extLst>
            <a:ext uri="{FF2B5EF4-FFF2-40B4-BE49-F238E27FC236}">
              <a16:creationId xmlns:a16="http://schemas.microsoft.com/office/drawing/2014/main" id="{93DEDE6D-F082-43A7-9D5D-6516DD72454C}"/>
            </a:ext>
          </a:extLst>
        </xdr:cNvPr>
        <xdr:cNvCxnSpPr/>
      </xdr:nvCxnSpPr>
      <xdr:spPr>
        <a:xfrm>
          <a:off x="6286500" y="1015301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85BA97B5-8CBF-492E-A337-C62066C8334B}"/>
            </a:ext>
          </a:extLst>
        </xdr:cNvPr>
        <xdr:cNvSpPr txBox="1"/>
      </xdr:nvSpPr>
      <xdr:spPr>
        <a:xfrm>
          <a:off x="8458277" y="9888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13E1A628-62F6-40D2-8CFF-3BC872655728}"/>
            </a:ext>
          </a:extLst>
        </xdr:cNvPr>
        <xdr:cNvSpPr txBox="1"/>
      </xdr:nvSpPr>
      <xdr:spPr>
        <a:xfrm>
          <a:off x="7677227" y="9888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6A89C41D-D814-4FFA-A305-0E67151F2DFA}"/>
            </a:ext>
          </a:extLst>
        </xdr:cNvPr>
        <xdr:cNvSpPr txBox="1"/>
      </xdr:nvSpPr>
      <xdr:spPr>
        <a:xfrm>
          <a:off x="6867602" y="1019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B1F58C16-61E9-4F05-8852-E220D7D42372}"/>
            </a:ext>
          </a:extLst>
        </xdr:cNvPr>
        <xdr:cNvSpPr txBox="1"/>
      </xdr:nvSpPr>
      <xdr:spPr>
        <a:xfrm>
          <a:off x="6067502" y="1019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139082</xdr:rowOff>
    </xdr:from>
    <xdr:ext cx="469744" cy="259045"/>
    <xdr:sp macro="" textlink="">
      <xdr:nvSpPr>
        <xdr:cNvPr id="261" name="n_1mainValue【体育館・プール】&#10;一人当たり面積">
          <a:extLst>
            <a:ext uri="{FF2B5EF4-FFF2-40B4-BE49-F238E27FC236}">
              <a16:creationId xmlns:a16="http://schemas.microsoft.com/office/drawing/2014/main" id="{111FAF9E-93E5-4705-8252-E01C797E0E5E}"/>
            </a:ext>
          </a:extLst>
        </xdr:cNvPr>
        <xdr:cNvSpPr txBox="1"/>
      </xdr:nvSpPr>
      <xdr:spPr>
        <a:xfrm>
          <a:off x="8458277" y="10191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140987</xdr:rowOff>
    </xdr:from>
    <xdr:ext cx="469744" cy="259045"/>
    <xdr:sp macro="" textlink="">
      <xdr:nvSpPr>
        <xdr:cNvPr id="262" name="n_2mainValue【体育館・プール】&#10;一人当たり面積">
          <a:extLst>
            <a:ext uri="{FF2B5EF4-FFF2-40B4-BE49-F238E27FC236}">
              <a16:creationId xmlns:a16="http://schemas.microsoft.com/office/drawing/2014/main" id="{0F8363E7-DA7C-4601-952F-A774C6613CC8}"/>
            </a:ext>
          </a:extLst>
        </xdr:cNvPr>
        <xdr:cNvSpPr txBox="1"/>
      </xdr:nvSpPr>
      <xdr:spPr>
        <a:xfrm>
          <a:off x="7677227" y="10193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168292</xdr:rowOff>
    </xdr:from>
    <xdr:ext cx="469744" cy="259045"/>
    <xdr:sp macro="" textlink="">
      <xdr:nvSpPr>
        <xdr:cNvPr id="263" name="n_3mainValue【体育館・プール】&#10;一人当たり面積">
          <a:extLst>
            <a:ext uri="{FF2B5EF4-FFF2-40B4-BE49-F238E27FC236}">
              <a16:creationId xmlns:a16="http://schemas.microsoft.com/office/drawing/2014/main" id="{94940C73-C44C-4CDA-8D5E-66D956496224}"/>
            </a:ext>
          </a:extLst>
        </xdr:cNvPr>
        <xdr:cNvSpPr txBox="1"/>
      </xdr:nvSpPr>
      <xdr:spPr>
        <a:xfrm>
          <a:off x="6867602" y="9883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168292</xdr:rowOff>
    </xdr:from>
    <xdr:ext cx="469744" cy="259045"/>
    <xdr:sp macro="" textlink="">
      <xdr:nvSpPr>
        <xdr:cNvPr id="264" name="n_4mainValue【体育館・プール】&#10;一人当たり面積">
          <a:extLst>
            <a:ext uri="{FF2B5EF4-FFF2-40B4-BE49-F238E27FC236}">
              <a16:creationId xmlns:a16="http://schemas.microsoft.com/office/drawing/2014/main" id="{2EAF5235-5820-4D59-8F17-FC4F21335C50}"/>
            </a:ext>
          </a:extLst>
        </xdr:cNvPr>
        <xdr:cNvSpPr txBox="1"/>
      </xdr:nvSpPr>
      <xdr:spPr>
        <a:xfrm>
          <a:off x="6067502" y="9883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810AC7F7-2B31-49B1-9840-11AF23DDFA63}"/>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E0396A19-A888-4CB2-968F-FC240EE259EE}"/>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3CBE20FC-0A96-441F-9186-1E7DC0394ABC}"/>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836C80C0-772F-4B6D-BF6A-47D62335EC77}"/>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326134A-3E23-411A-B37F-B2BCA69F2924}"/>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D140E3DA-4A85-4FE0-B394-0D26C49E63A4}"/>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742F7547-729C-4505-8C97-F2B0FB543D6C}"/>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937E9153-DEB4-400E-A2F8-B24C84BE8066}"/>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1AF40972-A7A8-45CF-BF2D-ADAFED0BDE30}"/>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DCA85DFB-9B32-4E69-A959-C9C24C358F99}"/>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E76A5B99-37D2-4364-B58C-5C6B8F8F3B79}"/>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67E89A89-29A7-4D99-8A27-D0B5F655AC3A}"/>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91EE3820-1FE9-4893-B6F1-EE9486631AC4}"/>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668596E0-B3F6-4AFA-BA13-33EECF0B2F85}"/>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43E628BE-5895-4288-8C79-B247448B8FC2}"/>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3D75D7FA-3860-4862-AB0B-36CEE8A418A5}"/>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200E8D93-8767-4486-998F-FD79CEA141C7}"/>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C0EA5472-E45C-48BB-9862-4F2F1D6E7A3C}"/>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6A9B22F4-CC45-4762-8E4A-7B229C874273}"/>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662941F4-3713-4512-98FF-D7422A92C5E8}"/>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476092D8-C0ED-4A7B-9FBF-472B06CC1115}"/>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51F2E212-DA28-4374-B498-FEAB3A21C323}"/>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55F5EE6F-3EA6-4586-8530-0FB6DE3CCE90}"/>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5CE0D37E-EBA0-40E1-8FA2-350FCE3D5E08}"/>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83DF8B66-724E-4A2B-A7B8-A7705427523F}"/>
            </a:ext>
          </a:extLst>
        </xdr:cNvPr>
        <xdr:cNvCxnSpPr/>
      </xdr:nvCxnSpPr>
      <xdr:spPr>
        <a:xfrm flipV="1">
          <a:off x="4180840" y="12675870"/>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50326B38-5C12-46C5-96CF-A0D822ED01D0}"/>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554CE807-B2DC-4346-B969-CB9C0E10D3C7}"/>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4F4A15C3-95A0-4469-8861-DF76B0DEEF11}"/>
            </a:ext>
          </a:extLst>
        </xdr:cNvPr>
        <xdr:cNvSpPr txBox="1"/>
      </xdr:nvSpPr>
      <xdr:spPr>
        <a:xfrm>
          <a:off x="4219575" y="12470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B35EF12A-4A87-4536-8C9F-C39995C454DE}"/>
            </a:ext>
          </a:extLst>
        </xdr:cNvPr>
        <xdr:cNvCxnSpPr/>
      </xdr:nvCxnSpPr>
      <xdr:spPr>
        <a:xfrm>
          <a:off x="4105275" y="126758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D4153CC7-0F62-4E7C-B497-37490A952C97}"/>
            </a:ext>
          </a:extLst>
        </xdr:cNvPr>
        <xdr:cNvSpPr txBox="1"/>
      </xdr:nvSpPr>
      <xdr:spPr>
        <a:xfrm>
          <a:off x="4219575" y="132124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1BA94668-688B-4A17-9207-3567B51AE129}"/>
            </a:ext>
          </a:extLst>
        </xdr:cNvPr>
        <xdr:cNvSpPr/>
      </xdr:nvSpPr>
      <xdr:spPr>
        <a:xfrm>
          <a:off x="4124325" y="133515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2C09A83B-5040-4441-9CBE-45C6D6938C9A}"/>
            </a:ext>
          </a:extLst>
        </xdr:cNvPr>
        <xdr:cNvSpPr/>
      </xdr:nvSpPr>
      <xdr:spPr>
        <a:xfrm>
          <a:off x="3381375" y="133178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83813687-06D2-4B99-8048-6D41B3544D01}"/>
            </a:ext>
          </a:extLst>
        </xdr:cNvPr>
        <xdr:cNvSpPr/>
      </xdr:nvSpPr>
      <xdr:spPr>
        <a:xfrm>
          <a:off x="2571750" y="1328864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4143092D-52AC-42C8-94CB-A38571E147A7}"/>
            </a:ext>
          </a:extLst>
        </xdr:cNvPr>
        <xdr:cNvSpPr/>
      </xdr:nvSpPr>
      <xdr:spPr>
        <a:xfrm>
          <a:off x="1781175" y="1326768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1F1EED69-C5E1-4F09-9969-F2671F63E95F}"/>
            </a:ext>
          </a:extLst>
        </xdr:cNvPr>
        <xdr:cNvSpPr/>
      </xdr:nvSpPr>
      <xdr:spPr>
        <a:xfrm>
          <a:off x="981075" y="132467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51D020A-B8BA-49DF-A2C2-4A69B05DCF1E}"/>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8CEE974-FAF4-4FEF-9B26-E8F35384ED8A}"/>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DE0B0A1-67A4-42F0-983C-425C1D24CCCB}"/>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DF788EB-D00E-4CFE-A885-292413992E89}"/>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44A532F-FD7A-42EA-A628-DA943E8DDED0}"/>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13970</xdr:rowOff>
    </xdr:from>
    <xdr:to>
      <xdr:col>24</xdr:col>
      <xdr:colOff>114300</xdr:colOff>
      <xdr:row>83</xdr:row>
      <xdr:rowOff>115570</xdr:rowOff>
    </xdr:to>
    <xdr:sp macro="" textlink="">
      <xdr:nvSpPr>
        <xdr:cNvPr id="305" name="楕円 304">
          <a:extLst>
            <a:ext uri="{FF2B5EF4-FFF2-40B4-BE49-F238E27FC236}">
              <a16:creationId xmlns:a16="http://schemas.microsoft.com/office/drawing/2014/main" id="{D802080B-3693-44E2-B743-13C086D7441F}"/>
            </a:ext>
          </a:extLst>
        </xdr:cNvPr>
        <xdr:cNvSpPr/>
      </xdr:nvSpPr>
      <xdr:spPr>
        <a:xfrm>
          <a:off x="4124325" y="134600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163847</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A73B8B22-2B4A-406A-86B8-35BA7D6C9B37}"/>
            </a:ext>
          </a:extLst>
        </xdr:cNvPr>
        <xdr:cNvSpPr txBox="1"/>
      </xdr:nvSpPr>
      <xdr:spPr>
        <a:xfrm>
          <a:off x="4219575" y="1344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160655</xdr:rowOff>
    </xdr:from>
    <xdr:to>
      <xdr:col>20</xdr:col>
      <xdr:colOff>38100</xdr:colOff>
      <xdr:row>83</xdr:row>
      <xdr:rowOff>90805</xdr:rowOff>
    </xdr:to>
    <xdr:sp macro="" textlink="">
      <xdr:nvSpPr>
        <xdr:cNvPr id="307" name="楕円 306">
          <a:extLst>
            <a:ext uri="{FF2B5EF4-FFF2-40B4-BE49-F238E27FC236}">
              <a16:creationId xmlns:a16="http://schemas.microsoft.com/office/drawing/2014/main" id="{B54FFE6D-67A5-470E-82E8-31111B802982}"/>
            </a:ext>
          </a:extLst>
        </xdr:cNvPr>
        <xdr:cNvSpPr/>
      </xdr:nvSpPr>
      <xdr:spPr>
        <a:xfrm>
          <a:off x="3381375" y="1345120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40005</xdr:rowOff>
    </xdr:from>
    <xdr:to>
      <xdr:col>24</xdr:col>
      <xdr:colOff>63500</xdr:colOff>
      <xdr:row>83</xdr:row>
      <xdr:rowOff>64770</xdr:rowOff>
    </xdr:to>
    <xdr:cxnSp macro="">
      <xdr:nvCxnSpPr>
        <xdr:cNvPr id="308" name="直線コネクタ 307">
          <a:extLst>
            <a:ext uri="{FF2B5EF4-FFF2-40B4-BE49-F238E27FC236}">
              <a16:creationId xmlns:a16="http://schemas.microsoft.com/office/drawing/2014/main" id="{BA881960-DAC8-4BD2-8140-570D222AA20F}"/>
            </a:ext>
          </a:extLst>
        </xdr:cNvPr>
        <xdr:cNvCxnSpPr/>
      </xdr:nvCxnSpPr>
      <xdr:spPr>
        <a:xfrm>
          <a:off x="3429000" y="13489305"/>
          <a:ext cx="752475"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143511</xdr:rowOff>
    </xdr:from>
    <xdr:to>
      <xdr:col>15</xdr:col>
      <xdr:colOff>101600</xdr:colOff>
      <xdr:row>83</xdr:row>
      <xdr:rowOff>73661</xdr:rowOff>
    </xdr:to>
    <xdr:sp macro="" textlink="">
      <xdr:nvSpPr>
        <xdr:cNvPr id="309" name="楕円 308">
          <a:extLst>
            <a:ext uri="{FF2B5EF4-FFF2-40B4-BE49-F238E27FC236}">
              <a16:creationId xmlns:a16="http://schemas.microsoft.com/office/drawing/2014/main" id="{C28D71C9-47BA-4CF9-961E-EC301CA93486}"/>
            </a:ext>
          </a:extLst>
        </xdr:cNvPr>
        <xdr:cNvSpPr/>
      </xdr:nvSpPr>
      <xdr:spPr>
        <a:xfrm>
          <a:off x="2571750" y="134277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22861</xdr:rowOff>
    </xdr:from>
    <xdr:to>
      <xdr:col>19</xdr:col>
      <xdr:colOff>177800</xdr:colOff>
      <xdr:row>83</xdr:row>
      <xdr:rowOff>40005</xdr:rowOff>
    </xdr:to>
    <xdr:cxnSp macro="">
      <xdr:nvCxnSpPr>
        <xdr:cNvPr id="310" name="直線コネクタ 309">
          <a:extLst>
            <a:ext uri="{FF2B5EF4-FFF2-40B4-BE49-F238E27FC236}">
              <a16:creationId xmlns:a16="http://schemas.microsoft.com/office/drawing/2014/main" id="{C290F23C-1BD7-433B-8FF5-2CC84DDF0A62}"/>
            </a:ext>
          </a:extLst>
        </xdr:cNvPr>
        <xdr:cNvCxnSpPr/>
      </xdr:nvCxnSpPr>
      <xdr:spPr>
        <a:xfrm>
          <a:off x="2619375" y="13475336"/>
          <a:ext cx="809625"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118745</xdr:rowOff>
    </xdr:from>
    <xdr:to>
      <xdr:col>10</xdr:col>
      <xdr:colOff>165100</xdr:colOff>
      <xdr:row>83</xdr:row>
      <xdr:rowOff>48895</xdr:rowOff>
    </xdr:to>
    <xdr:sp macro="" textlink="">
      <xdr:nvSpPr>
        <xdr:cNvPr id="311" name="楕円 310">
          <a:extLst>
            <a:ext uri="{FF2B5EF4-FFF2-40B4-BE49-F238E27FC236}">
              <a16:creationId xmlns:a16="http://schemas.microsoft.com/office/drawing/2014/main" id="{66A914D6-CA13-4E22-A7CD-11EA382B3685}"/>
            </a:ext>
          </a:extLst>
        </xdr:cNvPr>
        <xdr:cNvSpPr/>
      </xdr:nvSpPr>
      <xdr:spPr>
        <a:xfrm>
          <a:off x="1781175" y="1340929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169545</xdr:rowOff>
    </xdr:from>
    <xdr:to>
      <xdr:col>15</xdr:col>
      <xdr:colOff>50800</xdr:colOff>
      <xdr:row>83</xdr:row>
      <xdr:rowOff>22861</xdr:rowOff>
    </xdr:to>
    <xdr:cxnSp macro="">
      <xdr:nvCxnSpPr>
        <xdr:cNvPr id="312" name="直線コネクタ 311">
          <a:extLst>
            <a:ext uri="{FF2B5EF4-FFF2-40B4-BE49-F238E27FC236}">
              <a16:creationId xmlns:a16="http://schemas.microsoft.com/office/drawing/2014/main" id="{3E1D2572-9CC5-4161-9AFB-55EB835091B4}"/>
            </a:ext>
          </a:extLst>
        </xdr:cNvPr>
        <xdr:cNvCxnSpPr/>
      </xdr:nvCxnSpPr>
      <xdr:spPr>
        <a:xfrm>
          <a:off x="1828800" y="13447395"/>
          <a:ext cx="790575" cy="27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93980</xdr:rowOff>
    </xdr:from>
    <xdr:to>
      <xdr:col>6</xdr:col>
      <xdr:colOff>38100</xdr:colOff>
      <xdr:row>83</xdr:row>
      <xdr:rowOff>24130</xdr:rowOff>
    </xdr:to>
    <xdr:sp macro="" textlink="">
      <xdr:nvSpPr>
        <xdr:cNvPr id="313" name="楕円 312">
          <a:extLst>
            <a:ext uri="{FF2B5EF4-FFF2-40B4-BE49-F238E27FC236}">
              <a16:creationId xmlns:a16="http://schemas.microsoft.com/office/drawing/2014/main" id="{B0E36A23-2716-42FE-A4A6-10455A48DC7E}"/>
            </a:ext>
          </a:extLst>
        </xdr:cNvPr>
        <xdr:cNvSpPr/>
      </xdr:nvSpPr>
      <xdr:spPr>
        <a:xfrm>
          <a:off x="981075" y="133813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144780</xdr:rowOff>
    </xdr:from>
    <xdr:to>
      <xdr:col>10</xdr:col>
      <xdr:colOff>114300</xdr:colOff>
      <xdr:row>82</xdr:row>
      <xdr:rowOff>169545</xdr:rowOff>
    </xdr:to>
    <xdr:cxnSp macro="">
      <xdr:nvCxnSpPr>
        <xdr:cNvPr id="314" name="直線コネクタ 313">
          <a:extLst>
            <a:ext uri="{FF2B5EF4-FFF2-40B4-BE49-F238E27FC236}">
              <a16:creationId xmlns:a16="http://schemas.microsoft.com/office/drawing/2014/main" id="{B5EEB0DF-AA07-4791-B6B4-3A3E38CA0979}"/>
            </a:ext>
          </a:extLst>
        </xdr:cNvPr>
        <xdr:cNvCxnSpPr/>
      </xdr:nvCxnSpPr>
      <xdr:spPr>
        <a:xfrm>
          <a:off x="1028700" y="13428980"/>
          <a:ext cx="800100"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315" name="n_1aveValue【福祉施設】&#10;有形固定資産減価償却率">
          <a:extLst>
            <a:ext uri="{FF2B5EF4-FFF2-40B4-BE49-F238E27FC236}">
              <a16:creationId xmlns:a16="http://schemas.microsoft.com/office/drawing/2014/main" id="{716D8AEB-440F-4C66-839D-971B5C6A478D}"/>
            </a:ext>
          </a:extLst>
        </xdr:cNvPr>
        <xdr:cNvSpPr txBox="1"/>
      </xdr:nvSpPr>
      <xdr:spPr>
        <a:xfrm>
          <a:off x="3239144" y="13105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16" name="n_2aveValue【福祉施設】&#10;有形固定資産減価償却率">
          <a:extLst>
            <a:ext uri="{FF2B5EF4-FFF2-40B4-BE49-F238E27FC236}">
              <a16:creationId xmlns:a16="http://schemas.microsoft.com/office/drawing/2014/main" id="{D791C9CF-9948-4FC4-8985-1148A1333C5A}"/>
            </a:ext>
          </a:extLst>
        </xdr:cNvPr>
        <xdr:cNvSpPr txBox="1"/>
      </xdr:nvSpPr>
      <xdr:spPr>
        <a:xfrm>
          <a:off x="2439044" y="1307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17" name="n_3aveValue【福祉施設】&#10;有形固定資産減価償却率">
          <a:extLst>
            <a:ext uri="{FF2B5EF4-FFF2-40B4-BE49-F238E27FC236}">
              <a16:creationId xmlns:a16="http://schemas.microsoft.com/office/drawing/2014/main" id="{9DA8A6E1-973E-4C52-AF8C-3EBB7374BA6A}"/>
            </a:ext>
          </a:extLst>
        </xdr:cNvPr>
        <xdr:cNvSpPr txBox="1"/>
      </xdr:nvSpPr>
      <xdr:spPr>
        <a:xfrm>
          <a:off x="1648469" y="1305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8" name="n_4aveValue【福祉施設】&#10;有形固定資産減価償却率">
          <a:extLst>
            <a:ext uri="{FF2B5EF4-FFF2-40B4-BE49-F238E27FC236}">
              <a16:creationId xmlns:a16="http://schemas.microsoft.com/office/drawing/2014/main" id="{00325C46-0854-4987-B981-53F4F8A90FCA}"/>
            </a:ext>
          </a:extLst>
        </xdr:cNvPr>
        <xdr:cNvSpPr txBox="1"/>
      </xdr:nvSpPr>
      <xdr:spPr>
        <a:xfrm>
          <a:off x="848369" y="1303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81932</xdr:rowOff>
    </xdr:from>
    <xdr:ext cx="405111" cy="259045"/>
    <xdr:sp macro="" textlink="">
      <xdr:nvSpPr>
        <xdr:cNvPr id="319" name="n_1mainValue【福祉施設】&#10;有形固定資産減価償却率">
          <a:extLst>
            <a:ext uri="{FF2B5EF4-FFF2-40B4-BE49-F238E27FC236}">
              <a16:creationId xmlns:a16="http://schemas.microsoft.com/office/drawing/2014/main" id="{DDCFA766-FD9B-4A99-A555-D3AF35B7FFE2}"/>
            </a:ext>
          </a:extLst>
        </xdr:cNvPr>
        <xdr:cNvSpPr txBox="1"/>
      </xdr:nvSpPr>
      <xdr:spPr>
        <a:xfrm>
          <a:off x="3239144" y="13534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64788</xdr:rowOff>
    </xdr:from>
    <xdr:ext cx="405111" cy="259045"/>
    <xdr:sp macro="" textlink="">
      <xdr:nvSpPr>
        <xdr:cNvPr id="320" name="n_2mainValue【福祉施設】&#10;有形固定資産減価償却率">
          <a:extLst>
            <a:ext uri="{FF2B5EF4-FFF2-40B4-BE49-F238E27FC236}">
              <a16:creationId xmlns:a16="http://schemas.microsoft.com/office/drawing/2014/main" id="{A4A45EC8-4391-4D9C-B090-AA7A15EA7C54}"/>
            </a:ext>
          </a:extLst>
        </xdr:cNvPr>
        <xdr:cNvSpPr txBox="1"/>
      </xdr:nvSpPr>
      <xdr:spPr>
        <a:xfrm>
          <a:off x="2439044" y="13517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40022</xdr:rowOff>
    </xdr:from>
    <xdr:ext cx="405111" cy="259045"/>
    <xdr:sp macro="" textlink="">
      <xdr:nvSpPr>
        <xdr:cNvPr id="321" name="n_3mainValue【福祉施設】&#10;有形固定資産減価償却率">
          <a:extLst>
            <a:ext uri="{FF2B5EF4-FFF2-40B4-BE49-F238E27FC236}">
              <a16:creationId xmlns:a16="http://schemas.microsoft.com/office/drawing/2014/main" id="{72FBD5CC-7229-4EF3-A538-69926A58CB4E}"/>
            </a:ext>
          </a:extLst>
        </xdr:cNvPr>
        <xdr:cNvSpPr txBox="1"/>
      </xdr:nvSpPr>
      <xdr:spPr>
        <a:xfrm>
          <a:off x="1648469" y="13489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15257</xdr:rowOff>
    </xdr:from>
    <xdr:ext cx="405111" cy="259045"/>
    <xdr:sp macro="" textlink="">
      <xdr:nvSpPr>
        <xdr:cNvPr id="322" name="n_4mainValue【福祉施設】&#10;有形固定資産減価償却率">
          <a:extLst>
            <a:ext uri="{FF2B5EF4-FFF2-40B4-BE49-F238E27FC236}">
              <a16:creationId xmlns:a16="http://schemas.microsoft.com/office/drawing/2014/main" id="{E87EB21B-DF67-429E-A179-99027D4E2514}"/>
            </a:ext>
          </a:extLst>
        </xdr:cNvPr>
        <xdr:cNvSpPr txBox="1"/>
      </xdr:nvSpPr>
      <xdr:spPr>
        <a:xfrm>
          <a:off x="848369" y="1346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6ABCB2D4-23F7-4E03-A102-072ADBBECF1F}"/>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8EFC0011-AD75-41BA-9C31-94EB2F0505F4}"/>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221436A2-CB14-491D-9BD0-D4B86A82DB97}"/>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AA4DD25D-7BB6-4453-9528-006C69167CE1}"/>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6B4DC088-89DE-43CB-B2D0-0A26B24440C6}"/>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0F305ED5-4898-47F6-8B1E-A70DD3FC3DBB}"/>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4068FE27-C514-47CD-9DCD-A0909209EC09}"/>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87C31A84-EFFD-4FCB-A5B7-9CBD6AA9F18A}"/>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2B58E513-CFED-44F4-BC36-09F98F45284D}"/>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E1158EB4-AE2F-42F8-9491-CADFCB6E5BCE}"/>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89908D0E-7CD9-4AE3-B1FE-364C889B7E4F}"/>
            </a:ext>
          </a:extLst>
        </xdr:cNvPr>
        <xdr:cNvCxnSpPr/>
      </xdr:nvCxnSpPr>
      <xdr:spPr>
        <a:xfrm>
          <a:off x="5953125" y="139731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534566E9-4EA2-46D3-B31E-B37AAEFD2504}"/>
            </a:ext>
          </a:extLst>
        </xdr:cNvPr>
        <xdr:cNvSpPr txBox="1"/>
      </xdr:nvSpPr>
      <xdr:spPr>
        <a:xfrm>
          <a:off x="5527221"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4535C35A-708C-448D-A135-87F5A43DB530}"/>
            </a:ext>
          </a:extLst>
        </xdr:cNvPr>
        <xdr:cNvCxnSpPr/>
      </xdr:nvCxnSpPr>
      <xdr:spPr>
        <a:xfrm>
          <a:off x="5953125" y="13544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EFEC3B92-D037-444F-91A9-EA64DEFA89F4}"/>
            </a:ext>
          </a:extLst>
        </xdr:cNvPr>
        <xdr:cNvSpPr txBox="1"/>
      </xdr:nvSpPr>
      <xdr:spPr>
        <a:xfrm>
          <a:off x="5527221"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6A00BDDF-FEFF-4523-BAEB-A7DFCD9B4759}"/>
            </a:ext>
          </a:extLst>
        </xdr:cNvPr>
        <xdr:cNvCxnSpPr/>
      </xdr:nvCxnSpPr>
      <xdr:spPr>
        <a:xfrm>
          <a:off x="5953125" y="13115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D98718EA-E5EA-49EB-AFE0-0BB093BF7526}"/>
            </a:ext>
          </a:extLst>
        </xdr:cNvPr>
        <xdr:cNvSpPr txBox="1"/>
      </xdr:nvSpPr>
      <xdr:spPr>
        <a:xfrm>
          <a:off x="55272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830BA677-E032-40F3-A652-2B0DE343A581}"/>
            </a:ext>
          </a:extLst>
        </xdr:cNvPr>
        <xdr:cNvCxnSpPr/>
      </xdr:nvCxnSpPr>
      <xdr:spPr>
        <a:xfrm>
          <a:off x="5953125" y="12677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96DD579B-CA93-4D1B-84D4-636947FA5442}"/>
            </a:ext>
          </a:extLst>
        </xdr:cNvPr>
        <xdr:cNvSpPr txBox="1"/>
      </xdr:nvSpPr>
      <xdr:spPr>
        <a:xfrm>
          <a:off x="5527221"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1DA51F9E-9418-4810-AF6D-09F23DE95B2B}"/>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383680C9-740F-4EDF-AF2F-EE2E67B1EC3D}"/>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E7671BE9-146D-4849-8A04-31417CD62864}"/>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61D3C772-3EE9-43AC-9B98-61995418A5B4}"/>
            </a:ext>
          </a:extLst>
        </xdr:cNvPr>
        <xdr:cNvCxnSpPr/>
      </xdr:nvCxnSpPr>
      <xdr:spPr>
        <a:xfrm flipV="1">
          <a:off x="9429115" y="12670028"/>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C262FFB5-2415-4C52-8C94-C26458D3F856}"/>
            </a:ext>
          </a:extLst>
        </xdr:cNvPr>
        <xdr:cNvSpPr txBox="1"/>
      </xdr:nvSpPr>
      <xdr:spPr>
        <a:xfrm>
          <a:off x="9467850" y="13972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C66802CB-C752-4F5B-A94F-9CFB3265A04D}"/>
            </a:ext>
          </a:extLst>
        </xdr:cNvPr>
        <xdr:cNvCxnSpPr/>
      </xdr:nvCxnSpPr>
      <xdr:spPr>
        <a:xfrm>
          <a:off x="9363075" y="1396542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C062655B-68A3-48D2-B716-0F1BDF4942FB}"/>
            </a:ext>
          </a:extLst>
        </xdr:cNvPr>
        <xdr:cNvSpPr txBox="1"/>
      </xdr:nvSpPr>
      <xdr:spPr>
        <a:xfrm>
          <a:off x="9467850" y="12467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F154CCB2-0541-4408-A3EC-A42E4EE21474}"/>
            </a:ext>
          </a:extLst>
        </xdr:cNvPr>
        <xdr:cNvCxnSpPr/>
      </xdr:nvCxnSpPr>
      <xdr:spPr>
        <a:xfrm>
          <a:off x="9363075" y="1267002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349" name="【福祉施設】&#10;一人当たり面積平均値テキスト">
          <a:extLst>
            <a:ext uri="{FF2B5EF4-FFF2-40B4-BE49-F238E27FC236}">
              <a16:creationId xmlns:a16="http://schemas.microsoft.com/office/drawing/2014/main" id="{74C5968C-F714-4AC2-9C47-AF455341FA0D}"/>
            </a:ext>
          </a:extLst>
        </xdr:cNvPr>
        <xdr:cNvSpPr txBox="1"/>
      </xdr:nvSpPr>
      <xdr:spPr>
        <a:xfrm>
          <a:off x="9467850" y="134232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4A1BD93D-3C71-4068-9FF8-9A73ECF0165C}"/>
            </a:ext>
          </a:extLst>
        </xdr:cNvPr>
        <xdr:cNvSpPr/>
      </xdr:nvSpPr>
      <xdr:spPr>
        <a:xfrm>
          <a:off x="9401175" y="1356233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C9CBCA01-06BA-4497-A5D7-8DB93E4F7A8B}"/>
            </a:ext>
          </a:extLst>
        </xdr:cNvPr>
        <xdr:cNvSpPr/>
      </xdr:nvSpPr>
      <xdr:spPr>
        <a:xfrm>
          <a:off x="8639175" y="1355178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98023D60-DF57-45FC-8211-ABCC817DC0E5}"/>
            </a:ext>
          </a:extLst>
        </xdr:cNvPr>
        <xdr:cNvSpPr/>
      </xdr:nvSpPr>
      <xdr:spPr>
        <a:xfrm>
          <a:off x="7839075" y="135728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B1A65B38-023D-418C-ABDA-EADCA82D0E85}"/>
            </a:ext>
          </a:extLst>
        </xdr:cNvPr>
        <xdr:cNvSpPr/>
      </xdr:nvSpPr>
      <xdr:spPr>
        <a:xfrm>
          <a:off x="7029450" y="135623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4C14469A-86AF-402D-A990-FDE5C00841A4}"/>
            </a:ext>
          </a:extLst>
        </xdr:cNvPr>
        <xdr:cNvSpPr/>
      </xdr:nvSpPr>
      <xdr:spPr>
        <a:xfrm>
          <a:off x="6238875" y="1355636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B10C9C0-C014-4BE8-ACBA-F7282D11EA6E}"/>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5E03ABD-49A5-4B2D-A202-BEA2F2542FE0}"/>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1C4574E-00DA-4DE5-8956-63C9B97F2AC9}"/>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AD7C235-762E-41CE-BFE1-56A5C41C4322}"/>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1C4C9C1-BC99-415C-AEC9-9EEA763FAA9C}"/>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21589</xdr:rowOff>
    </xdr:from>
    <xdr:to>
      <xdr:col>55</xdr:col>
      <xdr:colOff>50800</xdr:colOff>
      <xdr:row>85</xdr:row>
      <xdr:rowOff>123189</xdr:rowOff>
    </xdr:to>
    <xdr:sp macro="" textlink="">
      <xdr:nvSpPr>
        <xdr:cNvPr id="360" name="楕円 359">
          <a:extLst>
            <a:ext uri="{FF2B5EF4-FFF2-40B4-BE49-F238E27FC236}">
              <a16:creationId xmlns:a16="http://schemas.microsoft.com/office/drawing/2014/main" id="{931C0755-72AA-439F-AC6F-B83628D47E33}"/>
            </a:ext>
          </a:extLst>
        </xdr:cNvPr>
        <xdr:cNvSpPr/>
      </xdr:nvSpPr>
      <xdr:spPr>
        <a:xfrm>
          <a:off x="9401175" y="1379473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xdr:rowOff>
    </xdr:from>
    <xdr:ext cx="469744" cy="259045"/>
    <xdr:sp macro="" textlink="">
      <xdr:nvSpPr>
        <xdr:cNvPr id="361" name="【福祉施設】&#10;一人当たり面積該当値テキスト">
          <a:extLst>
            <a:ext uri="{FF2B5EF4-FFF2-40B4-BE49-F238E27FC236}">
              <a16:creationId xmlns:a16="http://schemas.microsoft.com/office/drawing/2014/main" id="{E35C7ECF-B6C1-4191-B0D7-8695E3B55BDE}"/>
            </a:ext>
          </a:extLst>
        </xdr:cNvPr>
        <xdr:cNvSpPr txBox="1"/>
      </xdr:nvSpPr>
      <xdr:spPr>
        <a:xfrm>
          <a:off x="9467850" y="13773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21589</xdr:rowOff>
    </xdr:from>
    <xdr:to>
      <xdr:col>50</xdr:col>
      <xdr:colOff>165100</xdr:colOff>
      <xdr:row>85</xdr:row>
      <xdr:rowOff>123189</xdr:rowOff>
    </xdr:to>
    <xdr:sp macro="" textlink="">
      <xdr:nvSpPr>
        <xdr:cNvPr id="362" name="楕円 361">
          <a:extLst>
            <a:ext uri="{FF2B5EF4-FFF2-40B4-BE49-F238E27FC236}">
              <a16:creationId xmlns:a16="http://schemas.microsoft.com/office/drawing/2014/main" id="{7F2909A8-6EC1-4820-A586-72A5C69081AF}"/>
            </a:ext>
          </a:extLst>
        </xdr:cNvPr>
        <xdr:cNvSpPr/>
      </xdr:nvSpPr>
      <xdr:spPr>
        <a:xfrm>
          <a:off x="8639175" y="137947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72389</xdr:rowOff>
    </xdr:from>
    <xdr:to>
      <xdr:col>55</xdr:col>
      <xdr:colOff>0</xdr:colOff>
      <xdr:row>85</xdr:row>
      <xdr:rowOff>72389</xdr:rowOff>
    </xdr:to>
    <xdr:cxnSp macro="">
      <xdr:nvCxnSpPr>
        <xdr:cNvPr id="363" name="直線コネクタ 362">
          <a:extLst>
            <a:ext uri="{FF2B5EF4-FFF2-40B4-BE49-F238E27FC236}">
              <a16:creationId xmlns:a16="http://schemas.microsoft.com/office/drawing/2014/main" id="{AB20BA27-8468-4973-8AC2-CB6FD5335123}"/>
            </a:ext>
          </a:extLst>
        </xdr:cNvPr>
        <xdr:cNvCxnSpPr/>
      </xdr:nvCxnSpPr>
      <xdr:spPr>
        <a:xfrm>
          <a:off x="8686800" y="1384236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21589</xdr:rowOff>
    </xdr:from>
    <xdr:to>
      <xdr:col>46</xdr:col>
      <xdr:colOff>38100</xdr:colOff>
      <xdr:row>85</xdr:row>
      <xdr:rowOff>123189</xdr:rowOff>
    </xdr:to>
    <xdr:sp macro="" textlink="">
      <xdr:nvSpPr>
        <xdr:cNvPr id="364" name="楕円 363">
          <a:extLst>
            <a:ext uri="{FF2B5EF4-FFF2-40B4-BE49-F238E27FC236}">
              <a16:creationId xmlns:a16="http://schemas.microsoft.com/office/drawing/2014/main" id="{4AA514B7-20DB-4AF5-9AC5-EF22CB6AC2D1}"/>
            </a:ext>
          </a:extLst>
        </xdr:cNvPr>
        <xdr:cNvSpPr/>
      </xdr:nvSpPr>
      <xdr:spPr>
        <a:xfrm>
          <a:off x="7839075" y="137947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72389</xdr:rowOff>
    </xdr:from>
    <xdr:to>
      <xdr:col>50</xdr:col>
      <xdr:colOff>114300</xdr:colOff>
      <xdr:row>85</xdr:row>
      <xdr:rowOff>72389</xdr:rowOff>
    </xdr:to>
    <xdr:cxnSp macro="">
      <xdr:nvCxnSpPr>
        <xdr:cNvPr id="365" name="直線コネクタ 364">
          <a:extLst>
            <a:ext uri="{FF2B5EF4-FFF2-40B4-BE49-F238E27FC236}">
              <a16:creationId xmlns:a16="http://schemas.microsoft.com/office/drawing/2014/main" id="{97A3596D-0F9E-44F1-A072-40BC200BE910}"/>
            </a:ext>
          </a:extLst>
        </xdr:cNvPr>
        <xdr:cNvCxnSpPr/>
      </xdr:nvCxnSpPr>
      <xdr:spPr>
        <a:xfrm>
          <a:off x="7886700" y="1384236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26163</xdr:rowOff>
    </xdr:from>
    <xdr:to>
      <xdr:col>41</xdr:col>
      <xdr:colOff>101600</xdr:colOff>
      <xdr:row>85</xdr:row>
      <xdr:rowOff>127763</xdr:rowOff>
    </xdr:to>
    <xdr:sp macro="" textlink="">
      <xdr:nvSpPr>
        <xdr:cNvPr id="366" name="楕円 365">
          <a:extLst>
            <a:ext uri="{FF2B5EF4-FFF2-40B4-BE49-F238E27FC236}">
              <a16:creationId xmlns:a16="http://schemas.microsoft.com/office/drawing/2014/main" id="{9B5B6317-A2E7-40B7-A945-D4892EFD39FA}"/>
            </a:ext>
          </a:extLst>
        </xdr:cNvPr>
        <xdr:cNvSpPr/>
      </xdr:nvSpPr>
      <xdr:spPr>
        <a:xfrm>
          <a:off x="7029450" y="138024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72389</xdr:rowOff>
    </xdr:from>
    <xdr:to>
      <xdr:col>45</xdr:col>
      <xdr:colOff>177800</xdr:colOff>
      <xdr:row>85</xdr:row>
      <xdr:rowOff>76963</xdr:rowOff>
    </xdr:to>
    <xdr:cxnSp macro="">
      <xdr:nvCxnSpPr>
        <xdr:cNvPr id="367" name="直線コネクタ 366">
          <a:extLst>
            <a:ext uri="{FF2B5EF4-FFF2-40B4-BE49-F238E27FC236}">
              <a16:creationId xmlns:a16="http://schemas.microsoft.com/office/drawing/2014/main" id="{E2901FBD-5D29-41AC-9136-C932EE3F7B99}"/>
            </a:ext>
          </a:extLst>
        </xdr:cNvPr>
        <xdr:cNvCxnSpPr/>
      </xdr:nvCxnSpPr>
      <xdr:spPr>
        <a:xfrm flipV="1">
          <a:off x="7077075" y="13842364"/>
          <a:ext cx="809625" cy="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26163</xdr:rowOff>
    </xdr:from>
    <xdr:to>
      <xdr:col>36</xdr:col>
      <xdr:colOff>165100</xdr:colOff>
      <xdr:row>85</xdr:row>
      <xdr:rowOff>127763</xdr:rowOff>
    </xdr:to>
    <xdr:sp macro="" textlink="">
      <xdr:nvSpPr>
        <xdr:cNvPr id="368" name="楕円 367">
          <a:extLst>
            <a:ext uri="{FF2B5EF4-FFF2-40B4-BE49-F238E27FC236}">
              <a16:creationId xmlns:a16="http://schemas.microsoft.com/office/drawing/2014/main" id="{CC65C375-20D1-4AE0-B7C3-A4A46112AA58}"/>
            </a:ext>
          </a:extLst>
        </xdr:cNvPr>
        <xdr:cNvSpPr/>
      </xdr:nvSpPr>
      <xdr:spPr>
        <a:xfrm>
          <a:off x="6238875" y="1380248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76963</xdr:rowOff>
    </xdr:from>
    <xdr:to>
      <xdr:col>41</xdr:col>
      <xdr:colOff>50800</xdr:colOff>
      <xdr:row>85</xdr:row>
      <xdr:rowOff>76963</xdr:rowOff>
    </xdr:to>
    <xdr:cxnSp macro="">
      <xdr:nvCxnSpPr>
        <xdr:cNvPr id="369" name="直線コネクタ 368">
          <a:extLst>
            <a:ext uri="{FF2B5EF4-FFF2-40B4-BE49-F238E27FC236}">
              <a16:creationId xmlns:a16="http://schemas.microsoft.com/office/drawing/2014/main" id="{6A3D57C3-9C1A-48E5-9918-F8971D1A893D}"/>
            </a:ext>
          </a:extLst>
        </xdr:cNvPr>
        <xdr:cNvCxnSpPr/>
      </xdr:nvCxnSpPr>
      <xdr:spPr>
        <a:xfrm>
          <a:off x="6286500" y="1385011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70" name="n_1aveValue【福祉施設】&#10;一人当たり面積">
          <a:extLst>
            <a:ext uri="{FF2B5EF4-FFF2-40B4-BE49-F238E27FC236}">
              <a16:creationId xmlns:a16="http://schemas.microsoft.com/office/drawing/2014/main" id="{BC62DFA8-C6A5-471A-BB64-CBE9140B8C23}"/>
            </a:ext>
          </a:extLst>
        </xdr:cNvPr>
        <xdr:cNvSpPr txBox="1"/>
      </xdr:nvSpPr>
      <xdr:spPr>
        <a:xfrm>
          <a:off x="8458277" y="13336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371" name="n_2aveValue【福祉施設】&#10;一人当たり面積">
          <a:extLst>
            <a:ext uri="{FF2B5EF4-FFF2-40B4-BE49-F238E27FC236}">
              <a16:creationId xmlns:a16="http://schemas.microsoft.com/office/drawing/2014/main" id="{BE3D83E1-8620-43D6-8B5A-DDB0FEA2F3A8}"/>
            </a:ext>
          </a:extLst>
        </xdr:cNvPr>
        <xdr:cNvSpPr txBox="1"/>
      </xdr:nvSpPr>
      <xdr:spPr>
        <a:xfrm>
          <a:off x="7677227" y="1336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372" name="n_3aveValue【福祉施設】&#10;一人当たり面積">
          <a:extLst>
            <a:ext uri="{FF2B5EF4-FFF2-40B4-BE49-F238E27FC236}">
              <a16:creationId xmlns:a16="http://schemas.microsoft.com/office/drawing/2014/main" id="{C29F5375-0061-4739-B641-D7E350151911}"/>
            </a:ext>
          </a:extLst>
        </xdr:cNvPr>
        <xdr:cNvSpPr txBox="1"/>
      </xdr:nvSpPr>
      <xdr:spPr>
        <a:xfrm>
          <a:off x="6867602" y="1334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373" name="n_4aveValue【福祉施設】&#10;一人当たり面積">
          <a:extLst>
            <a:ext uri="{FF2B5EF4-FFF2-40B4-BE49-F238E27FC236}">
              <a16:creationId xmlns:a16="http://schemas.microsoft.com/office/drawing/2014/main" id="{9865C196-4471-4754-A7A1-4DA42A188941}"/>
            </a:ext>
          </a:extLst>
        </xdr:cNvPr>
        <xdr:cNvSpPr txBox="1"/>
      </xdr:nvSpPr>
      <xdr:spPr>
        <a:xfrm>
          <a:off x="6067502" y="1333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114316</xdr:rowOff>
    </xdr:from>
    <xdr:ext cx="469744" cy="259045"/>
    <xdr:sp macro="" textlink="">
      <xdr:nvSpPr>
        <xdr:cNvPr id="374" name="n_1mainValue【福祉施設】&#10;一人当たり面積">
          <a:extLst>
            <a:ext uri="{FF2B5EF4-FFF2-40B4-BE49-F238E27FC236}">
              <a16:creationId xmlns:a16="http://schemas.microsoft.com/office/drawing/2014/main" id="{D75517E7-BF73-4F30-A76D-87F77F6062EF}"/>
            </a:ext>
          </a:extLst>
        </xdr:cNvPr>
        <xdr:cNvSpPr txBox="1"/>
      </xdr:nvSpPr>
      <xdr:spPr>
        <a:xfrm>
          <a:off x="8458277" y="13887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114316</xdr:rowOff>
    </xdr:from>
    <xdr:ext cx="469744" cy="259045"/>
    <xdr:sp macro="" textlink="">
      <xdr:nvSpPr>
        <xdr:cNvPr id="375" name="n_2mainValue【福祉施設】&#10;一人当たり面積">
          <a:extLst>
            <a:ext uri="{FF2B5EF4-FFF2-40B4-BE49-F238E27FC236}">
              <a16:creationId xmlns:a16="http://schemas.microsoft.com/office/drawing/2014/main" id="{DF55E25E-DBB3-4B62-B621-394CCA9CD060}"/>
            </a:ext>
          </a:extLst>
        </xdr:cNvPr>
        <xdr:cNvSpPr txBox="1"/>
      </xdr:nvSpPr>
      <xdr:spPr>
        <a:xfrm>
          <a:off x="7677227" y="13887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118890</xdr:rowOff>
    </xdr:from>
    <xdr:ext cx="469744" cy="259045"/>
    <xdr:sp macro="" textlink="">
      <xdr:nvSpPr>
        <xdr:cNvPr id="376" name="n_3mainValue【福祉施設】&#10;一人当たり面積">
          <a:extLst>
            <a:ext uri="{FF2B5EF4-FFF2-40B4-BE49-F238E27FC236}">
              <a16:creationId xmlns:a16="http://schemas.microsoft.com/office/drawing/2014/main" id="{0BA5115B-E630-4F4B-9F9C-A193C22069B9}"/>
            </a:ext>
          </a:extLst>
        </xdr:cNvPr>
        <xdr:cNvSpPr txBox="1"/>
      </xdr:nvSpPr>
      <xdr:spPr>
        <a:xfrm>
          <a:off x="6867602" y="13895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118890</xdr:rowOff>
    </xdr:from>
    <xdr:ext cx="469744" cy="259045"/>
    <xdr:sp macro="" textlink="">
      <xdr:nvSpPr>
        <xdr:cNvPr id="377" name="n_4mainValue【福祉施設】&#10;一人当たり面積">
          <a:extLst>
            <a:ext uri="{FF2B5EF4-FFF2-40B4-BE49-F238E27FC236}">
              <a16:creationId xmlns:a16="http://schemas.microsoft.com/office/drawing/2014/main" id="{A22957E2-EDF0-49B7-B8E3-623DE591D272}"/>
            </a:ext>
          </a:extLst>
        </xdr:cNvPr>
        <xdr:cNvSpPr txBox="1"/>
      </xdr:nvSpPr>
      <xdr:spPr>
        <a:xfrm>
          <a:off x="6067502" y="13895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5F89D980-C0C5-4A74-BC11-74E63E9F6132}"/>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FEA9BA6A-959C-48E9-9B5E-5F3C99036169}"/>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393E5458-32B9-4623-8CDF-3E9CA1DEE0FA}"/>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AC9E0F1C-31E3-4114-8EF7-545EE949CF47}"/>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C573B8EB-3F76-43F7-991F-1E2B07179260}"/>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51B77E9E-04F6-4CF1-BC9B-3CF22F0702B9}"/>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53C9FDF6-23CD-418D-8495-6D4B9F967E6C}"/>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A031E9F5-69EC-4B9F-AD29-C77A72820A7C}"/>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20F792C5-5E86-4756-92BC-8EC2111D72CB}"/>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08C9DB59-1186-4537-8931-E0DD57A3B10A}"/>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45FC4FFA-B5F7-40A1-848D-B657156B9428}"/>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85E5876C-F7DC-441A-9A84-CEB82F19BD2E}"/>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AF58E74A-952F-4806-951C-B6AE435CFE28}"/>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F706E2DB-7FFE-4BAD-BAA8-F312E344B994}"/>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E44E3A32-1374-4582-AD5A-FE6E19FC698D}"/>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F498CD90-7AF9-4B1C-8D84-01B1C8338227}"/>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95054697-B81C-450F-A947-F0932BC20C17}"/>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88C714DD-59A8-4DDF-8E29-0681FA6B7A2B}"/>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AADBE921-BD89-4623-8227-38B8917ADFE4}"/>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5C80D6E0-3257-4290-9F52-9A3EEA4FADD1}"/>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509A1E9E-B358-48CB-A499-D13E74E9BA4B}"/>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917B2B4C-D44E-4665-A7EA-6B3AE54D3C3E}"/>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14AE2503-A52B-4F61-809C-07BF5BCAED96}"/>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7848228-355C-4CDE-914A-392E209DD9D9}"/>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2" name="正方形/長方形 401">
          <a:extLst>
            <a:ext uri="{FF2B5EF4-FFF2-40B4-BE49-F238E27FC236}">
              <a16:creationId xmlns:a16="http://schemas.microsoft.com/office/drawing/2014/main" id="{EE541D19-5040-440D-88FC-ACB9FF003CD8}"/>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3" name="正方形/長方形 402">
          <a:extLst>
            <a:ext uri="{FF2B5EF4-FFF2-40B4-BE49-F238E27FC236}">
              <a16:creationId xmlns:a16="http://schemas.microsoft.com/office/drawing/2014/main" id="{733A5045-7300-4FDC-8198-6DDCC7570975}"/>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4" name="正方形/長方形 403">
          <a:extLst>
            <a:ext uri="{FF2B5EF4-FFF2-40B4-BE49-F238E27FC236}">
              <a16:creationId xmlns:a16="http://schemas.microsoft.com/office/drawing/2014/main" id="{1FF92EEB-28A1-45B5-A7C5-B7D8BA5749E3}"/>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5" name="正方形/長方形 404">
          <a:extLst>
            <a:ext uri="{FF2B5EF4-FFF2-40B4-BE49-F238E27FC236}">
              <a16:creationId xmlns:a16="http://schemas.microsoft.com/office/drawing/2014/main" id="{A459585E-9A41-4C50-8FBE-D8CBD89B8D7E}"/>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6" name="正方形/長方形 405">
          <a:extLst>
            <a:ext uri="{FF2B5EF4-FFF2-40B4-BE49-F238E27FC236}">
              <a16:creationId xmlns:a16="http://schemas.microsoft.com/office/drawing/2014/main" id="{501F4F66-1853-472D-9839-39B03DE65D1F}"/>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7" name="正方形/長方形 406">
          <a:extLst>
            <a:ext uri="{FF2B5EF4-FFF2-40B4-BE49-F238E27FC236}">
              <a16:creationId xmlns:a16="http://schemas.microsoft.com/office/drawing/2014/main" id="{98518FF9-114C-44BB-ADAA-3100B998A178}"/>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8" name="正方形/長方形 407">
          <a:extLst>
            <a:ext uri="{FF2B5EF4-FFF2-40B4-BE49-F238E27FC236}">
              <a16:creationId xmlns:a16="http://schemas.microsoft.com/office/drawing/2014/main" id="{AEFE4A59-05EC-47F8-88C2-B6AEB3B68F21}"/>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9" name="正方形/長方形 408">
          <a:extLst>
            <a:ext uri="{FF2B5EF4-FFF2-40B4-BE49-F238E27FC236}">
              <a16:creationId xmlns:a16="http://schemas.microsoft.com/office/drawing/2014/main" id="{58834DF8-FAE8-4A94-BE11-8D951B1B96D5}"/>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96AE54BE-772E-4E19-9FDB-9F2A0954543E}"/>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438F3B54-13DB-49A6-BE37-99A96B79E8B2}"/>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38A6912E-D19C-4A4E-A1F7-BCC20884698C}"/>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3F33451A-605B-4698-A8EC-A06BFF871A6C}"/>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958D9908-17FC-4400-A350-62C97B717C77}"/>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820065F1-2522-465A-9CDF-1E005EB6C6B7}"/>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22B1B68B-C9CD-483A-9BE2-0A4C24A2D725}"/>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782821CE-A895-41F2-A5F6-136FAFD80D3F}"/>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1C2ADA46-326E-4338-B71A-DDBEDDBE720F}"/>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D46474A1-2E16-4D99-9694-6BEE50C544C7}"/>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BCD2794B-D01F-414E-8A5B-67AD2399C0EF}"/>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1" name="直線コネクタ 420">
          <a:extLst>
            <a:ext uri="{FF2B5EF4-FFF2-40B4-BE49-F238E27FC236}">
              <a16:creationId xmlns:a16="http://schemas.microsoft.com/office/drawing/2014/main" id="{2E794331-BCCA-4FC7-8069-9C1F6770FB0D}"/>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2" name="テキスト ボックス 421">
          <a:extLst>
            <a:ext uri="{FF2B5EF4-FFF2-40B4-BE49-F238E27FC236}">
              <a16:creationId xmlns:a16="http://schemas.microsoft.com/office/drawing/2014/main" id="{A2BD006D-43AF-414F-ABC8-596CF552E681}"/>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3" name="直線コネクタ 422">
          <a:extLst>
            <a:ext uri="{FF2B5EF4-FFF2-40B4-BE49-F238E27FC236}">
              <a16:creationId xmlns:a16="http://schemas.microsoft.com/office/drawing/2014/main" id="{E4CEE9D2-A7A3-4AD4-A9B9-75A483032230}"/>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4" name="テキスト ボックス 423">
          <a:extLst>
            <a:ext uri="{FF2B5EF4-FFF2-40B4-BE49-F238E27FC236}">
              <a16:creationId xmlns:a16="http://schemas.microsoft.com/office/drawing/2014/main" id="{0B52EEBF-DC60-4FA2-9244-EB00614AF15A}"/>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5" name="直線コネクタ 424">
          <a:extLst>
            <a:ext uri="{FF2B5EF4-FFF2-40B4-BE49-F238E27FC236}">
              <a16:creationId xmlns:a16="http://schemas.microsoft.com/office/drawing/2014/main" id="{C2DBA771-933E-4E3F-850A-89EC9FCA00C8}"/>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6" name="テキスト ボックス 425">
          <a:extLst>
            <a:ext uri="{FF2B5EF4-FFF2-40B4-BE49-F238E27FC236}">
              <a16:creationId xmlns:a16="http://schemas.microsoft.com/office/drawing/2014/main" id="{61D45135-423D-4993-8A07-FA741AB64ED3}"/>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7" name="直線コネクタ 426">
          <a:extLst>
            <a:ext uri="{FF2B5EF4-FFF2-40B4-BE49-F238E27FC236}">
              <a16:creationId xmlns:a16="http://schemas.microsoft.com/office/drawing/2014/main" id="{3BE819AA-9268-4F53-866C-0E929FEC2E5C}"/>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8" name="テキスト ボックス 427">
          <a:extLst>
            <a:ext uri="{FF2B5EF4-FFF2-40B4-BE49-F238E27FC236}">
              <a16:creationId xmlns:a16="http://schemas.microsoft.com/office/drawing/2014/main" id="{6D561906-7D42-4CA7-9700-ADF96B0E9D08}"/>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9" name="直線コネクタ 428">
          <a:extLst>
            <a:ext uri="{FF2B5EF4-FFF2-40B4-BE49-F238E27FC236}">
              <a16:creationId xmlns:a16="http://schemas.microsoft.com/office/drawing/2014/main" id="{ABC1A773-7AEB-459F-BFCB-C1F8CB8C5C8A}"/>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0" name="テキスト ボックス 429">
          <a:extLst>
            <a:ext uri="{FF2B5EF4-FFF2-40B4-BE49-F238E27FC236}">
              <a16:creationId xmlns:a16="http://schemas.microsoft.com/office/drawing/2014/main" id="{B5A1A56E-E0D1-47D7-A51B-404030B73568}"/>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1" name="直線コネクタ 430">
          <a:extLst>
            <a:ext uri="{FF2B5EF4-FFF2-40B4-BE49-F238E27FC236}">
              <a16:creationId xmlns:a16="http://schemas.microsoft.com/office/drawing/2014/main" id="{5E588A9B-0DD3-46CD-B067-3DD29B9E38F1}"/>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2" name="テキスト ボックス 431">
          <a:extLst>
            <a:ext uri="{FF2B5EF4-FFF2-40B4-BE49-F238E27FC236}">
              <a16:creationId xmlns:a16="http://schemas.microsoft.com/office/drawing/2014/main" id="{98671FC2-9951-40BD-98FD-8F7D0C28FCF2}"/>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3" name="直線コネクタ 432">
          <a:extLst>
            <a:ext uri="{FF2B5EF4-FFF2-40B4-BE49-F238E27FC236}">
              <a16:creationId xmlns:a16="http://schemas.microsoft.com/office/drawing/2014/main" id="{4CDFD2AB-5DD3-43A8-A71D-988C821DF517}"/>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1D968D2A-FF13-4CB1-807B-AE817E8030E8}"/>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106135</xdr:rowOff>
    </xdr:from>
    <xdr:to>
      <xdr:col>85</xdr:col>
      <xdr:colOff>126364</xdr:colOff>
      <xdr:row>64</xdr:row>
      <xdr:rowOff>130628</xdr:rowOff>
    </xdr:to>
    <xdr:cxnSp macro="">
      <xdr:nvCxnSpPr>
        <xdr:cNvPr id="435" name="直線コネクタ 434">
          <a:extLst>
            <a:ext uri="{FF2B5EF4-FFF2-40B4-BE49-F238E27FC236}">
              <a16:creationId xmlns:a16="http://schemas.microsoft.com/office/drawing/2014/main" id="{49B0B052-6339-4A3F-A90C-12BAEC66F3F6}"/>
            </a:ext>
          </a:extLst>
        </xdr:cNvPr>
        <xdr:cNvCxnSpPr/>
      </xdr:nvCxnSpPr>
      <xdr:spPr>
        <a:xfrm flipV="1">
          <a:off x="14696439" y="9180285"/>
          <a:ext cx="0" cy="13230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6" name="【保健センター・保健所】&#10;有形固定資産減価償却率最小値テキスト">
          <a:extLst>
            <a:ext uri="{FF2B5EF4-FFF2-40B4-BE49-F238E27FC236}">
              <a16:creationId xmlns:a16="http://schemas.microsoft.com/office/drawing/2014/main" id="{CD47BC75-5A25-4A04-BFFA-3D50AD170CDB}"/>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7" name="直線コネクタ 436">
          <a:extLst>
            <a:ext uri="{FF2B5EF4-FFF2-40B4-BE49-F238E27FC236}">
              <a16:creationId xmlns:a16="http://schemas.microsoft.com/office/drawing/2014/main" id="{C8321432-E544-4176-9B45-9A57D83BD34B}"/>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52812</xdr:rowOff>
    </xdr:from>
    <xdr:ext cx="405111" cy="259045"/>
    <xdr:sp macro="" textlink="">
      <xdr:nvSpPr>
        <xdr:cNvPr id="438" name="【保健センター・保健所】&#10;有形固定資産減価償却率最大値テキスト">
          <a:extLst>
            <a:ext uri="{FF2B5EF4-FFF2-40B4-BE49-F238E27FC236}">
              <a16:creationId xmlns:a16="http://schemas.microsoft.com/office/drawing/2014/main" id="{924F73BD-EDC1-40CA-9E18-541CDCA9BCAA}"/>
            </a:ext>
          </a:extLst>
        </xdr:cNvPr>
        <xdr:cNvSpPr txBox="1"/>
      </xdr:nvSpPr>
      <xdr:spPr>
        <a:xfrm>
          <a:off x="14735175" y="8965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106135</xdr:rowOff>
    </xdr:from>
    <xdr:to>
      <xdr:col>86</xdr:col>
      <xdr:colOff>25400</xdr:colOff>
      <xdr:row>56</xdr:row>
      <xdr:rowOff>106135</xdr:rowOff>
    </xdr:to>
    <xdr:cxnSp macro="">
      <xdr:nvCxnSpPr>
        <xdr:cNvPr id="439" name="直線コネクタ 438">
          <a:extLst>
            <a:ext uri="{FF2B5EF4-FFF2-40B4-BE49-F238E27FC236}">
              <a16:creationId xmlns:a16="http://schemas.microsoft.com/office/drawing/2014/main" id="{9AE569D7-0B0F-48F0-A861-8AD209767366}"/>
            </a:ext>
          </a:extLst>
        </xdr:cNvPr>
        <xdr:cNvCxnSpPr/>
      </xdr:nvCxnSpPr>
      <xdr:spPr>
        <a:xfrm>
          <a:off x="14611350" y="91802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50092</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86404108-CDF2-4322-AA72-274A0B9FC514}"/>
            </a:ext>
          </a:extLst>
        </xdr:cNvPr>
        <xdr:cNvSpPr txBox="1"/>
      </xdr:nvSpPr>
      <xdr:spPr>
        <a:xfrm>
          <a:off x="14735175" y="9771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71665</xdr:rowOff>
    </xdr:from>
    <xdr:to>
      <xdr:col>85</xdr:col>
      <xdr:colOff>177800</xdr:colOff>
      <xdr:row>61</xdr:row>
      <xdr:rowOff>1815</xdr:rowOff>
    </xdr:to>
    <xdr:sp macro="" textlink="">
      <xdr:nvSpPr>
        <xdr:cNvPr id="441" name="フローチャート: 判断 440">
          <a:extLst>
            <a:ext uri="{FF2B5EF4-FFF2-40B4-BE49-F238E27FC236}">
              <a16:creationId xmlns:a16="http://schemas.microsoft.com/office/drawing/2014/main" id="{2708FB61-16DD-47BC-91AC-DF70C1567E6B}"/>
            </a:ext>
          </a:extLst>
        </xdr:cNvPr>
        <xdr:cNvSpPr/>
      </xdr:nvSpPr>
      <xdr:spPr>
        <a:xfrm>
          <a:off x="14649450" y="97935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39007</xdr:rowOff>
    </xdr:from>
    <xdr:to>
      <xdr:col>81</xdr:col>
      <xdr:colOff>101600</xdr:colOff>
      <xdr:row>60</xdr:row>
      <xdr:rowOff>140607</xdr:rowOff>
    </xdr:to>
    <xdr:sp macro="" textlink="">
      <xdr:nvSpPr>
        <xdr:cNvPr id="442" name="フローチャート: 判断 441">
          <a:extLst>
            <a:ext uri="{FF2B5EF4-FFF2-40B4-BE49-F238E27FC236}">
              <a16:creationId xmlns:a16="http://schemas.microsoft.com/office/drawing/2014/main" id="{25426123-64C5-4A36-BB77-B40F1160A332}"/>
            </a:ext>
          </a:extLst>
        </xdr:cNvPr>
        <xdr:cNvSpPr/>
      </xdr:nvSpPr>
      <xdr:spPr>
        <a:xfrm>
          <a:off x="13887450" y="976403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16147</xdr:rowOff>
    </xdr:from>
    <xdr:to>
      <xdr:col>76</xdr:col>
      <xdr:colOff>165100</xdr:colOff>
      <xdr:row>60</xdr:row>
      <xdr:rowOff>117747</xdr:rowOff>
    </xdr:to>
    <xdr:sp macro="" textlink="">
      <xdr:nvSpPr>
        <xdr:cNvPr id="443" name="フローチャート: 判断 442">
          <a:extLst>
            <a:ext uri="{FF2B5EF4-FFF2-40B4-BE49-F238E27FC236}">
              <a16:creationId xmlns:a16="http://schemas.microsoft.com/office/drawing/2014/main" id="{73E06752-483D-47C4-B61F-08AE9A4BE7CF}"/>
            </a:ext>
          </a:extLst>
        </xdr:cNvPr>
        <xdr:cNvSpPr/>
      </xdr:nvSpPr>
      <xdr:spPr>
        <a:xfrm>
          <a:off x="13096875" y="974117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164737</xdr:rowOff>
    </xdr:from>
    <xdr:to>
      <xdr:col>72</xdr:col>
      <xdr:colOff>38100</xdr:colOff>
      <xdr:row>60</xdr:row>
      <xdr:rowOff>94887</xdr:rowOff>
    </xdr:to>
    <xdr:sp macro="" textlink="">
      <xdr:nvSpPr>
        <xdr:cNvPr id="444" name="フローチャート: 判断 443">
          <a:extLst>
            <a:ext uri="{FF2B5EF4-FFF2-40B4-BE49-F238E27FC236}">
              <a16:creationId xmlns:a16="http://schemas.microsoft.com/office/drawing/2014/main" id="{D315772F-CEB1-46EC-B8CA-8AD00DE2A6D2}"/>
            </a:ext>
          </a:extLst>
        </xdr:cNvPr>
        <xdr:cNvSpPr/>
      </xdr:nvSpPr>
      <xdr:spPr>
        <a:xfrm>
          <a:off x="12296775" y="972466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151674</xdr:rowOff>
    </xdr:from>
    <xdr:to>
      <xdr:col>67</xdr:col>
      <xdr:colOff>101600</xdr:colOff>
      <xdr:row>60</xdr:row>
      <xdr:rowOff>81824</xdr:rowOff>
    </xdr:to>
    <xdr:sp macro="" textlink="">
      <xdr:nvSpPr>
        <xdr:cNvPr id="445" name="フローチャート: 判断 444">
          <a:extLst>
            <a:ext uri="{FF2B5EF4-FFF2-40B4-BE49-F238E27FC236}">
              <a16:creationId xmlns:a16="http://schemas.microsoft.com/office/drawing/2014/main" id="{43972170-036D-4722-846D-1BACE653EB5D}"/>
            </a:ext>
          </a:extLst>
        </xdr:cNvPr>
        <xdr:cNvSpPr/>
      </xdr:nvSpPr>
      <xdr:spPr>
        <a:xfrm>
          <a:off x="11487150" y="97147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B7CBC091-E03A-4E0F-B1D1-B10D7EAE73CE}"/>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5B3BE672-0835-4F89-9545-514A074CD8D3}"/>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F7B1FE96-675A-4EB3-B88B-DE7681187202}"/>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4FE81E0F-7F5C-49D7-B0C5-5859F9CCCCED}"/>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4CAB2E49-BCE9-4482-9A90-180DC3BDC9C6}"/>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55335</xdr:rowOff>
    </xdr:from>
    <xdr:to>
      <xdr:col>85</xdr:col>
      <xdr:colOff>177800</xdr:colOff>
      <xdr:row>56</xdr:row>
      <xdr:rowOff>156935</xdr:rowOff>
    </xdr:to>
    <xdr:sp macro="" textlink="">
      <xdr:nvSpPr>
        <xdr:cNvPr id="451" name="楕円 450">
          <a:extLst>
            <a:ext uri="{FF2B5EF4-FFF2-40B4-BE49-F238E27FC236}">
              <a16:creationId xmlns:a16="http://schemas.microsoft.com/office/drawing/2014/main" id="{404DE7A8-83C9-4A32-9AA6-073BE8C92DDF}"/>
            </a:ext>
          </a:extLst>
        </xdr:cNvPr>
        <xdr:cNvSpPr/>
      </xdr:nvSpPr>
      <xdr:spPr>
        <a:xfrm>
          <a:off x="14649450" y="913266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8362</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1FF93A26-A618-4453-8FEE-19BD4585B3B2}"/>
            </a:ext>
          </a:extLst>
        </xdr:cNvPr>
        <xdr:cNvSpPr txBox="1"/>
      </xdr:nvSpPr>
      <xdr:spPr>
        <a:xfrm>
          <a:off x="14735175" y="9088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1451</xdr:rowOff>
    </xdr:from>
    <xdr:to>
      <xdr:col>81</xdr:col>
      <xdr:colOff>101600</xdr:colOff>
      <xdr:row>56</xdr:row>
      <xdr:rowOff>103051</xdr:rowOff>
    </xdr:to>
    <xdr:sp macro="" textlink="">
      <xdr:nvSpPr>
        <xdr:cNvPr id="453" name="楕円 452">
          <a:extLst>
            <a:ext uri="{FF2B5EF4-FFF2-40B4-BE49-F238E27FC236}">
              <a16:creationId xmlns:a16="http://schemas.microsoft.com/office/drawing/2014/main" id="{E576B7D4-2801-4FCE-B41D-D4F6A831DC81}"/>
            </a:ext>
          </a:extLst>
        </xdr:cNvPr>
        <xdr:cNvSpPr/>
      </xdr:nvSpPr>
      <xdr:spPr>
        <a:xfrm>
          <a:off x="13887450" y="907877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52251</xdr:rowOff>
    </xdr:from>
    <xdr:to>
      <xdr:col>85</xdr:col>
      <xdr:colOff>127000</xdr:colOff>
      <xdr:row>56</xdr:row>
      <xdr:rowOff>106135</xdr:rowOff>
    </xdr:to>
    <xdr:cxnSp macro="">
      <xdr:nvCxnSpPr>
        <xdr:cNvPr id="454" name="直線コネクタ 453">
          <a:extLst>
            <a:ext uri="{FF2B5EF4-FFF2-40B4-BE49-F238E27FC236}">
              <a16:creationId xmlns:a16="http://schemas.microsoft.com/office/drawing/2014/main" id="{2C3EE6AE-D788-472A-A3CA-DEC497E177C0}"/>
            </a:ext>
          </a:extLst>
        </xdr:cNvPr>
        <xdr:cNvCxnSpPr/>
      </xdr:nvCxnSpPr>
      <xdr:spPr>
        <a:xfrm>
          <a:off x="13935075" y="9126401"/>
          <a:ext cx="762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120650</xdr:rowOff>
    </xdr:from>
    <xdr:to>
      <xdr:col>76</xdr:col>
      <xdr:colOff>165100</xdr:colOff>
      <xdr:row>56</xdr:row>
      <xdr:rowOff>50800</xdr:rowOff>
    </xdr:to>
    <xdr:sp macro="" textlink="">
      <xdr:nvSpPr>
        <xdr:cNvPr id="455" name="楕円 454">
          <a:extLst>
            <a:ext uri="{FF2B5EF4-FFF2-40B4-BE49-F238E27FC236}">
              <a16:creationId xmlns:a16="http://schemas.microsoft.com/office/drawing/2014/main" id="{7C61E25E-89A7-4D70-8B41-E6A19A9F4305}"/>
            </a:ext>
          </a:extLst>
        </xdr:cNvPr>
        <xdr:cNvSpPr/>
      </xdr:nvSpPr>
      <xdr:spPr>
        <a:xfrm>
          <a:off x="13096875" y="90392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0</xdr:rowOff>
    </xdr:from>
    <xdr:to>
      <xdr:col>81</xdr:col>
      <xdr:colOff>50800</xdr:colOff>
      <xdr:row>56</xdr:row>
      <xdr:rowOff>52251</xdr:rowOff>
    </xdr:to>
    <xdr:cxnSp macro="">
      <xdr:nvCxnSpPr>
        <xdr:cNvPr id="456" name="直線コネクタ 455">
          <a:extLst>
            <a:ext uri="{FF2B5EF4-FFF2-40B4-BE49-F238E27FC236}">
              <a16:creationId xmlns:a16="http://schemas.microsoft.com/office/drawing/2014/main" id="{0AAE9BAC-8506-4BC5-8FD9-9BC9F8BADF29}"/>
            </a:ext>
          </a:extLst>
        </xdr:cNvPr>
        <xdr:cNvCxnSpPr/>
      </xdr:nvCxnSpPr>
      <xdr:spPr>
        <a:xfrm>
          <a:off x="13144500" y="9077325"/>
          <a:ext cx="790575" cy="4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22678</xdr:rowOff>
    </xdr:from>
    <xdr:to>
      <xdr:col>72</xdr:col>
      <xdr:colOff>38100</xdr:colOff>
      <xdr:row>55</xdr:row>
      <xdr:rowOff>124278</xdr:rowOff>
    </xdr:to>
    <xdr:sp macro="" textlink="">
      <xdr:nvSpPr>
        <xdr:cNvPr id="457" name="楕円 456">
          <a:extLst>
            <a:ext uri="{FF2B5EF4-FFF2-40B4-BE49-F238E27FC236}">
              <a16:creationId xmlns:a16="http://schemas.microsoft.com/office/drawing/2014/main" id="{96818DAF-64A9-4CEB-BA4F-B24BBF597020}"/>
            </a:ext>
          </a:extLst>
        </xdr:cNvPr>
        <xdr:cNvSpPr/>
      </xdr:nvSpPr>
      <xdr:spPr>
        <a:xfrm>
          <a:off x="12296775" y="894125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73478</xdr:rowOff>
    </xdr:from>
    <xdr:to>
      <xdr:col>76</xdr:col>
      <xdr:colOff>114300</xdr:colOff>
      <xdr:row>56</xdr:row>
      <xdr:rowOff>0</xdr:rowOff>
    </xdr:to>
    <xdr:cxnSp macro="">
      <xdr:nvCxnSpPr>
        <xdr:cNvPr id="458" name="直線コネクタ 457">
          <a:extLst>
            <a:ext uri="{FF2B5EF4-FFF2-40B4-BE49-F238E27FC236}">
              <a16:creationId xmlns:a16="http://schemas.microsoft.com/office/drawing/2014/main" id="{E74A4B36-0ABA-4869-BEA8-4182D4D7EF67}"/>
            </a:ext>
          </a:extLst>
        </xdr:cNvPr>
        <xdr:cNvCxnSpPr/>
      </xdr:nvCxnSpPr>
      <xdr:spPr>
        <a:xfrm>
          <a:off x="12344400" y="8988878"/>
          <a:ext cx="800100" cy="8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24312</xdr:rowOff>
    </xdr:from>
    <xdr:to>
      <xdr:col>67</xdr:col>
      <xdr:colOff>101600</xdr:colOff>
      <xdr:row>55</xdr:row>
      <xdr:rowOff>125912</xdr:rowOff>
    </xdr:to>
    <xdr:sp macro="" textlink="">
      <xdr:nvSpPr>
        <xdr:cNvPr id="459" name="楕円 458">
          <a:extLst>
            <a:ext uri="{FF2B5EF4-FFF2-40B4-BE49-F238E27FC236}">
              <a16:creationId xmlns:a16="http://schemas.microsoft.com/office/drawing/2014/main" id="{32F0EB47-C038-4AFE-9F5B-D63659D4CBE3}"/>
            </a:ext>
          </a:extLst>
        </xdr:cNvPr>
        <xdr:cNvSpPr/>
      </xdr:nvSpPr>
      <xdr:spPr>
        <a:xfrm>
          <a:off x="11487150" y="89428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73478</xdr:rowOff>
    </xdr:from>
    <xdr:to>
      <xdr:col>71</xdr:col>
      <xdr:colOff>177800</xdr:colOff>
      <xdr:row>55</xdr:row>
      <xdr:rowOff>75112</xdr:rowOff>
    </xdr:to>
    <xdr:cxnSp macro="">
      <xdr:nvCxnSpPr>
        <xdr:cNvPr id="460" name="直線コネクタ 459">
          <a:extLst>
            <a:ext uri="{FF2B5EF4-FFF2-40B4-BE49-F238E27FC236}">
              <a16:creationId xmlns:a16="http://schemas.microsoft.com/office/drawing/2014/main" id="{AE2BB61F-E34D-4CAB-AFB4-131A33094161}"/>
            </a:ext>
          </a:extLst>
        </xdr:cNvPr>
        <xdr:cNvCxnSpPr/>
      </xdr:nvCxnSpPr>
      <xdr:spPr>
        <a:xfrm flipV="1">
          <a:off x="11534775" y="8988878"/>
          <a:ext cx="809625"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131734</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AB5BEA26-288F-4880-B9E8-04A8696B2824}"/>
            </a:ext>
          </a:extLst>
        </xdr:cNvPr>
        <xdr:cNvSpPr txBox="1"/>
      </xdr:nvSpPr>
      <xdr:spPr>
        <a:xfrm>
          <a:off x="13745219" y="9856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108874</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38BE0FFC-E0B2-4BAB-890C-1F51826DFD57}"/>
            </a:ext>
          </a:extLst>
        </xdr:cNvPr>
        <xdr:cNvSpPr txBox="1"/>
      </xdr:nvSpPr>
      <xdr:spPr>
        <a:xfrm>
          <a:off x="12964169" y="9830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86014</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206FE7C6-AE98-43A8-85EF-F93AC86DBE72}"/>
            </a:ext>
          </a:extLst>
        </xdr:cNvPr>
        <xdr:cNvSpPr txBox="1"/>
      </xdr:nvSpPr>
      <xdr:spPr>
        <a:xfrm>
          <a:off x="12164069" y="9807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72951</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1EDC0997-3AE0-44F3-B52B-C673F6439F66}"/>
            </a:ext>
          </a:extLst>
        </xdr:cNvPr>
        <xdr:cNvSpPr txBox="1"/>
      </xdr:nvSpPr>
      <xdr:spPr>
        <a:xfrm>
          <a:off x="11354444" y="979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119578</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8877C0AC-EACD-44CE-B3B8-6CF80A67B97C}"/>
            </a:ext>
          </a:extLst>
        </xdr:cNvPr>
        <xdr:cNvSpPr txBox="1"/>
      </xdr:nvSpPr>
      <xdr:spPr>
        <a:xfrm>
          <a:off x="13745219" y="8876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54</xdr:row>
      <xdr:rowOff>67327</xdr:rowOff>
    </xdr:from>
    <xdr:ext cx="340478" cy="259045"/>
    <xdr:sp macro="" textlink="">
      <xdr:nvSpPr>
        <xdr:cNvPr id="466" name="n_2mainValue【保健センター・保健所】&#10;有形固定資産減価償却率">
          <a:extLst>
            <a:ext uri="{FF2B5EF4-FFF2-40B4-BE49-F238E27FC236}">
              <a16:creationId xmlns:a16="http://schemas.microsoft.com/office/drawing/2014/main" id="{76A8FA6D-05FB-40E0-9E2F-FB488EC6269E}"/>
            </a:ext>
          </a:extLst>
        </xdr:cNvPr>
        <xdr:cNvSpPr txBox="1"/>
      </xdr:nvSpPr>
      <xdr:spPr>
        <a:xfrm>
          <a:off x="12993311" y="8817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53</xdr:row>
      <xdr:rowOff>140805</xdr:rowOff>
    </xdr:from>
    <xdr:ext cx="340478" cy="259045"/>
    <xdr:sp macro="" textlink="">
      <xdr:nvSpPr>
        <xdr:cNvPr id="467" name="n_3mainValue【保健センター・保健所】&#10;有形固定資産減価償却率">
          <a:extLst>
            <a:ext uri="{FF2B5EF4-FFF2-40B4-BE49-F238E27FC236}">
              <a16:creationId xmlns:a16="http://schemas.microsoft.com/office/drawing/2014/main" id="{3F0EB55D-117C-4C86-A1E9-D06C3AB0C0DE}"/>
            </a:ext>
          </a:extLst>
        </xdr:cNvPr>
        <xdr:cNvSpPr txBox="1"/>
      </xdr:nvSpPr>
      <xdr:spPr>
        <a:xfrm>
          <a:off x="12183686" y="87355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53</xdr:row>
      <xdr:rowOff>142439</xdr:rowOff>
    </xdr:from>
    <xdr:ext cx="340478" cy="259045"/>
    <xdr:sp macro="" textlink="">
      <xdr:nvSpPr>
        <xdr:cNvPr id="468" name="n_4mainValue【保健センター・保健所】&#10;有形固定資産減価償却率">
          <a:extLst>
            <a:ext uri="{FF2B5EF4-FFF2-40B4-BE49-F238E27FC236}">
              <a16:creationId xmlns:a16="http://schemas.microsoft.com/office/drawing/2014/main" id="{1D0B3F58-84FE-436F-85C0-24283EDD1AA1}"/>
            </a:ext>
          </a:extLst>
        </xdr:cNvPr>
        <xdr:cNvSpPr txBox="1"/>
      </xdr:nvSpPr>
      <xdr:spPr>
        <a:xfrm>
          <a:off x="11383586" y="873716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E59E9F1B-BAFA-43A2-827E-A36699C6FF40}"/>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F370C936-1E71-45A0-B03A-7DA7D907653F}"/>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48D502C3-123D-49AD-84DA-BC269B9B61CD}"/>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6F310F9B-24DF-45E3-82A6-19341526477C}"/>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D0891D09-4475-46FB-8845-6DE99EA52956}"/>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21C26728-703F-40A8-AD6E-4737180C7AE2}"/>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E3FFFCEC-6657-479B-860A-4FB09AD5CA40}"/>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6E309E49-E8D6-4AD5-895F-2C99216E15A3}"/>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E1451DC5-EC58-4631-8926-50992B99A1B8}"/>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0347AE16-BBB4-4654-B9B4-DDB886703605}"/>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9" name="直線コネクタ 478">
          <a:extLst>
            <a:ext uri="{FF2B5EF4-FFF2-40B4-BE49-F238E27FC236}">
              <a16:creationId xmlns:a16="http://schemas.microsoft.com/office/drawing/2014/main" id="{25E6CA30-7B41-43FE-A813-E4A98418E68C}"/>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0" name="テキスト ボックス 479">
          <a:extLst>
            <a:ext uri="{FF2B5EF4-FFF2-40B4-BE49-F238E27FC236}">
              <a16:creationId xmlns:a16="http://schemas.microsoft.com/office/drawing/2014/main" id="{B4E6B06A-E374-4061-99CD-53E58B859466}"/>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1" name="直線コネクタ 480">
          <a:extLst>
            <a:ext uri="{FF2B5EF4-FFF2-40B4-BE49-F238E27FC236}">
              <a16:creationId xmlns:a16="http://schemas.microsoft.com/office/drawing/2014/main" id="{54B7D49E-1D98-48F8-BCF3-80A1A77272C9}"/>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2" name="テキスト ボックス 481">
          <a:extLst>
            <a:ext uri="{FF2B5EF4-FFF2-40B4-BE49-F238E27FC236}">
              <a16:creationId xmlns:a16="http://schemas.microsoft.com/office/drawing/2014/main" id="{1F334FA6-96D5-447B-9CF0-F2FFFAE99A36}"/>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3" name="直線コネクタ 482">
          <a:extLst>
            <a:ext uri="{FF2B5EF4-FFF2-40B4-BE49-F238E27FC236}">
              <a16:creationId xmlns:a16="http://schemas.microsoft.com/office/drawing/2014/main" id="{6D87BB6D-AB8C-4D0C-BEBA-C3DCAC33B6D4}"/>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4" name="テキスト ボックス 483">
          <a:extLst>
            <a:ext uri="{FF2B5EF4-FFF2-40B4-BE49-F238E27FC236}">
              <a16:creationId xmlns:a16="http://schemas.microsoft.com/office/drawing/2014/main" id="{12D78590-6500-4349-849D-76A3F8C50778}"/>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5" name="直線コネクタ 484">
          <a:extLst>
            <a:ext uri="{FF2B5EF4-FFF2-40B4-BE49-F238E27FC236}">
              <a16:creationId xmlns:a16="http://schemas.microsoft.com/office/drawing/2014/main" id="{F1AFEA6F-F0E8-49D5-A553-A63E0DC7D2EB}"/>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6" name="テキスト ボックス 485">
          <a:extLst>
            <a:ext uri="{FF2B5EF4-FFF2-40B4-BE49-F238E27FC236}">
              <a16:creationId xmlns:a16="http://schemas.microsoft.com/office/drawing/2014/main" id="{03AA3662-67EA-4E9E-A328-EDAE65D70E8E}"/>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7" name="直線コネクタ 486">
          <a:extLst>
            <a:ext uri="{FF2B5EF4-FFF2-40B4-BE49-F238E27FC236}">
              <a16:creationId xmlns:a16="http://schemas.microsoft.com/office/drawing/2014/main" id="{4136F98C-3C74-491D-8C55-2DF3ED9AE28D}"/>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8" name="テキスト ボックス 487">
          <a:extLst>
            <a:ext uri="{FF2B5EF4-FFF2-40B4-BE49-F238E27FC236}">
              <a16:creationId xmlns:a16="http://schemas.microsoft.com/office/drawing/2014/main" id="{1D4A7485-EF60-402A-8BA4-E113CFE6793B}"/>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9" name="直線コネクタ 488">
          <a:extLst>
            <a:ext uri="{FF2B5EF4-FFF2-40B4-BE49-F238E27FC236}">
              <a16:creationId xmlns:a16="http://schemas.microsoft.com/office/drawing/2014/main" id="{9A41891D-78F0-4C44-BB09-943D3DA172EF}"/>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0" name="テキスト ボックス 489">
          <a:extLst>
            <a:ext uri="{FF2B5EF4-FFF2-40B4-BE49-F238E27FC236}">
              <a16:creationId xmlns:a16="http://schemas.microsoft.com/office/drawing/2014/main" id="{918C832A-6212-4BF0-B869-D9048BB13B21}"/>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1" name="直線コネクタ 490">
          <a:extLst>
            <a:ext uri="{FF2B5EF4-FFF2-40B4-BE49-F238E27FC236}">
              <a16:creationId xmlns:a16="http://schemas.microsoft.com/office/drawing/2014/main" id="{6FDF1B5A-5B35-4640-AE41-E670BAD5B352}"/>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2" name="テキスト ボックス 491">
          <a:extLst>
            <a:ext uri="{FF2B5EF4-FFF2-40B4-BE49-F238E27FC236}">
              <a16:creationId xmlns:a16="http://schemas.microsoft.com/office/drawing/2014/main" id="{5F0D8DDD-825C-476C-A345-B0F014C27C36}"/>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3" name="【保健センター・保健所】&#10;一人当たり面積グラフ枠">
          <a:extLst>
            <a:ext uri="{FF2B5EF4-FFF2-40B4-BE49-F238E27FC236}">
              <a16:creationId xmlns:a16="http://schemas.microsoft.com/office/drawing/2014/main" id="{2C2EC254-0E86-4494-88C7-52EC1A296A50}"/>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494" name="直線コネクタ 493">
          <a:extLst>
            <a:ext uri="{FF2B5EF4-FFF2-40B4-BE49-F238E27FC236}">
              <a16:creationId xmlns:a16="http://schemas.microsoft.com/office/drawing/2014/main" id="{82195739-7A4E-4C3E-9CE7-7333A765C195}"/>
            </a:ext>
          </a:extLst>
        </xdr:cNvPr>
        <xdr:cNvCxnSpPr/>
      </xdr:nvCxnSpPr>
      <xdr:spPr>
        <a:xfrm flipV="1">
          <a:off x="19954239" y="9002032"/>
          <a:ext cx="0" cy="1494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495" name="【保健センター・保健所】&#10;一人当たり面積最小値テキスト">
          <a:extLst>
            <a:ext uri="{FF2B5EF4-FFF2-40B4-BE49-F238E27FC236}">
              <a16:creationId xmlns:a16="http://schemas.microsoft.com/office/drawing/2014/main" id="{A62AE148-C7D3-44F2-9F97-E22C1F5AB861}"/>
            </a:ext>
          </a:extLst>
        </xdr:cNvPr>
        <xdr:cNvSpPr txBox="1"/>
      </xdr:nvSpPr>
      <xdr:spPr>
        <a:xfrm>
          <a:off x="19992975" y="10494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496" name="直線コネクタ 495">
          <a:extLst>
            <a:ext uri="{FF2B5EF4-FFF2-40B4-BE49-F238E27FC236}">
              <a16:creationId xmlns:a16="http://schemas.microsoft.com/office/drawing/2014/main" id="{FE99D7E8-AA84-49EF-B6E6-5AF6FD5D6FD3}"/>
            </a:ext>
          </a:extLst>
        </xdr:cNvPr>
        <xdr:cNvCxnSpPr/>
      </xdr:nvCxnSpPr>
      <xdr:spPr>
        <a:xfrm>
          <a:off x="19878675" y="104967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497" name="【保健センター・保健所】&#10;一人当たり面積最大値テキスト">
          <a:extLst>
            <a:ext uri="{FF2B5EF4-FFF2-40B4-BE49-F238E27FC236}">
              <a16:creationId xmlns:a16="http://schemas.microsoft.com/office/drawing/2014/main" id="{803A02D2-09BA-4E44-894E-362DADF8052D}"/>
            </a:ext>
          </a:extLst>
        </xdr:cNvPr>
        <xdr:cNvSpPr txBox="1"/>
      </xdr:nvSpPr>
      <xdr:spPr>
        <a:xfrm>
          <a:off x="19992975" y="878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498" name="直線コネクタ 497">
          <a:extLst>
            <a:ext uri="{FF2B5EF4-FFF2-40B4-BE49-F238E27FC236}">
              <a16:creationId xmlns:a16="http://schemas.microsoft.com/office/drawing/2014/main" id="{B60DBF96-44CE-499A-8FE0-68A07128DF54}"/>
            </a:ext>
          </a:extLst>
        </xdr:cNvPr>
        <xdr:cNvCxnSpPr/>
      </xdr:nvCxnSpPr>
      <xdr:spPr>
        <a:xfrm>
          <a:off x="19878675" y="90020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33762</xdr:rowOff>
    </xdr:from>
    <xdr:ext cx="469744" cy="259045"/>
    <xdr:sp macro="" textlink="">
      <xdr:nvSpPr>
        <xdr:cNvPr id="499" name="【保健センター・保健所】&#10;一人当たり面積平均値テキスト">
          <a:extLst>
            <a:ext uri="{FF2B5EF4-FFF2-40B4-BE49-F238E27FC236}">
              <a16:creationId xmlns:a16="http://schemas.microsoft.com/office/drawing/2014/main" id="{8B4863EF-6586-400B-A36B-862D1C7AA5A2}"/>
            </a:ext>
          </a:extLst>
        </xdr:cNvPr>
        <xdr:cNvSpPr txBox="1"/>
      </xdr:nvSpPr>
      <xdr:spPr>
        <a:xfrm>
          <a:off x="19992975" y="102413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500" name="フローチャート: 判断 499">
          <a:extLst>
            <a:ext uri="{FF2B5EF4-FFF2-40B4-BE49-F238E27FC236}">
              <a16:creationId xmlns:a16="http://schemas.microsoft.com/office/drawing/2014/main" id="{F42DE188-8C3A-4115-A014-67F2FECB2767}"/>
            </a:ext>
          </a:extLst>
        </xdr:cNvPr>
        <xdr:cNvSpPr/>
      </xdr:nvSpPr>
      <xdr:spPr>
        <a:xfrm>
          <a:off x="19897725" y="102661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01" name="フローチャート: 判断 500">
          <a:extLst>
            <a:ext uri="{FF2B5EF4-FFF2-40B4-BE49-F238E27FC236}">
              <a16:creationId xmlns:a16="http://schemas.microsoft.com/office/drawing/2014/main" id="{11928524-094E-4FF9-86C7-C38DA91AC745}"/>
            </a:ext>
          </a:extLst>
        </xdr:cNvPr>
        <xdr:cNvSpPr/>
      </xdr:nvSpPr>
      <xdr:spPr>
        <a:xfrm>
          <a:off x="19154775" y="1025624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502" name="フローチャート: 判断 501">
          <a:extLst>
            <a:ext uri="{FF2B5EF4-FFF2-40B4-BE49-F238E27FC236}">
              <a16:creationId xmlns:a16="http://schemas.microsoft.com/office/drawing/2014/main" id="{B980A76D-EF06-47C2-A29C-521A253DEFFA}"/>
            </a:ext>
          </a:extLst>
        </xdr:cNvPr>
        <xdr:cNvSpPr/>
      </xdr:nvSpPr>
      <xdr:spPr>
        <a:xfrm>
          <a:off x="18345150" y="1025642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503" name="フローチャート: 判断 502">
          <a:extLst>
            <a:ext uri="{FF2B5EF4-FFF2-40B4-BE49-F238E27FC236}">
              <a16:creationId xmlns:a16="http://schemas.microsoft.com/office/drawing/2014/main" id="{C782215A-85AA-4651-BD82-63A66A69B65A}"/>
            </a:ext>
          </a:extLst>
        </xdr:cNvPr>
        <xdr:cNvSpPr/>
      </xdr:nvSpPr>
      <xdr:spPr>
        <a:xfrm>
          <a:off x="17554575" y="102596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504" name="フローチャート: 判断 503">
          <a:extLst>
            <a:ext uri="{FF2B5EF4-FFF2-40B4-BE49-F238E27FC236}">
              <a16:creationId xmlns:a16="http://schemas.microsoft.com/office/drawing/2014/main" id="{90F237DA-2501-4EB4-BDEB-9AFC272A0F7E}"/>
            </a:ext>
          </a:extLst>
        </xdr:cNvPr>
        <xdr:cNvSpPr/>
      </xdr:nvSpPr>
      <xdr:spPr>
        <a:xfrm>
          <a:off x="16754475" y="1027584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F54FC0FC-79BB-4A92-8D6C-C7343D740E6F}"/>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1A9DEFFA-CEE0-4FBC-96DE-18F34E4B79FB}"/>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B892DE83-304C-4FEB-B0C8-82A25EA82807}"/>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50493D88-5392-4FD5-A189-264088581C40}"/>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E6E67EFF-542E-460C-909E-AB310F8E7AF1}"/>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158206</xdr:rowOff>
    </xdr:from>
    <xdr:to>
      <xdr:col>116</xdr:col>
      <xdr:colOff>114300</xdr:colOff>
      <xdr:row>63</xdr:row>
      <xdr:rowOff>88356</xdr:rowOff>
    </xdr:to>
    <xdr:sp macro="" textlink="">
      <xdr:nvSpPr>
        <xdr:cNvPr id="510" name="楕円 509">
          <a:extLst>
            <a:ext uri="{FF2B5EF4-FFF2-40B4-BE49-F238E27FC236}">
              <a16:creationId xmlns:a16="http://schemas.microsoft.com/office/drawing/2014/main" id="{9F105A31-78BA-48FD-859E-BC9795822FBA}"/>
            </a:ext>
          </a:extLst>
        </xdr:cNvPr>
        <xdr:cNvSpPr/>
      </xdr:nvSpPr>
      <xdr:spPr>
        <a:xfrm>
          <a:off x="19897725" y="1021025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9633</xdr:rowOff>
    </xdr:from>
    <xdr:ext cx="469744" cy="259045"/>
    <xdr:sp macro="" textlink="">
      <xdr:nvSpPr>
        <xdr:cNvPr id="511" name="【保健センター・保健所】&#10;一人当たり面積該当値テキスト">
          <a:extLst>
            <a:ext uri="{FF2B5EF4-FFF2-40B4-BE49-F238E27FC236}">
              <a16:creationId xmlns:a16="http://schemas.microsoft.com/office/drawing/2014/main" id="{5D876E96-D1BF-4267-B35D-49183D2D9A39}"/>
            </a:ext>
          </a:extLst>
        </xdr:cNvPr>
        <xdr:cNvSpPr txBox="1"/>
      </xdr:nvSpPr>
      <xdr:spPr>
        <a:xfrm>
          <a:off x="19992975" y="1005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158206</xdr:rowOff>
    </xdr:from>
    <xdr:to>
      <xdr:col>112</xdr:col>
      <xdr:colOff>38100</xdr:colOff>
      <xdr:row>63</xdr:row>
      <xdr:rowOff>88356</xdr:rowOff>
    </xdr:to>
    <xdr:sp macro="" textlink="">
      <xdr:nvSpPr>
        <xdr:cNvPr id="512" name="楕円 511">
          <a:extLst>
            <a:ext uri="{FF2B5EF4-FFF2-40B4-BE49-F238E27FC236}">
              <a16:creationId xmlns:a16="http://schemas.microsoft.com/office/drawing/2014/main" id="{33343F19-4823-4D88-862D-032E894FFD07}"/>
            </a:ext>
          </a:extLst>
        </xdr:cNvPr>
        <xdr:cNvSpPr/>
      </xdr:nvSpPr>
      <xdr:spPr>
        <a:xfrm>
          <a:off x="19154775" y="1021025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37556</xdr:rowOff>
    </xdr:from>
    <xdr:to>
      <xdr:col>116</xdr:col>
      <xdr:colOff>63500</xdr:colOff>
      <xdr:row>63</xdr:row>
      <xdr:rowOff>37556</xdr:rowOff>
    </xdr:to>
    <xdr:cxnSp macro="">
      <xdr:nvCxnSpPr>
        <xdr:cNvPr id="513" name="直線コネクタ 512">
          <a:extLst>
            <a:ext uri="{FF2B5EF4-FFF2-40B4-BE49-F238E27FC236}">
              <a16:creationId xmlns:a16="http://schemas.microsoft.com/office/drawing/2014/main" id="{0A6CAEAA-F2CA-4A68-AF87-8AE2EBE24296}"/>
            </a:ext>
          </a:extLst>
        </xdr:cNvPr>
        <xdr:cNvCxnSpPr/>
      </xdr:nvCxnSpPr>
      <xdr:spPr>
        <a:xfrm>
          <a:off x="19202400" y="10248356"/>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161472</xdr:rowOff>
    </xdr:from>
    <xdr:to>
      <xdr:col>107</xdr:col>
      <xdr:colOff>101600</xdr:colOff>
      <xdr:row>63</xdr:row>
      <xdr:rowOff>91622</xdr:rowOff>
    </xdr:to>
    <xdr:sp macro="" textlink="">
      <xdr:nvSpPr>
        <xdr:cNvPr id="514" name="楕円 513">
          <a:extLst>
            <a:ext uri="{FF2B5EF4-FFF2-40B4-BE49-F238E27FC236}">
              <a16:creationId xmlns:a16="http://schemas.microsoft.com/office/drawing/2014/main" id="{B0D0FD0F-DA96-4DDB-94FC-797DD93919D1}"/>
            </a:ext>
          </a:extLst>
        </xdr:cNvPr>
        <xdr:cNvSpPr/>
      </xdr:nvSpPr>
      <xdr:spPr>
        <a:xfrm>
          <a:off x="18345150" y="1021352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37556</xdr:rowOff>
    </xdr:from>
    <xdr:to>
      <xdr:col>111</xdr:col>
      <xdr:colOff>177800</xdr:colOff>
      <xdr:row>63</xdr:row>
      <xdr:rowOff>40822</xdr:rowOff>
    </xdr:to>
    <xdr:cxnSp macro="">
      <xdr:nvCxnSpPr>
        <xdr:cNvPr id="515" name="直線コネクタ 514">
          <a:extLst>
            <a:ext uri="{FF2B5EF4-FFF2-40B4-BE49-F238E27FC236}">
              <a16:creationId xmlns:a16="http://schemas.microsoft.com/office/drawing/2014/main" id="{80B6520F-32C3-48E7-B520-A70F66B9C708}"/>
            </a:ext>
          </a:extLst>
        </xdr:cNvPr>
        <xdr:cNvCxnSpPr/>
      </xdr:nvCxnSpPr>
      <xdr:spPr>
        <a:xfrm flipV="1">
          <a:off x="18392775" y="10248356"/>
          <a:ext cx="809625"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161472</xdr:rowOff>
    </xdr:from>
    <xdr:to>
      <xdr:col>102</xdr:col>
      <xdr:colOff>165100</xdr:colOff>
      <xdr:row>63</xdr:row>
      <xdr:rowOff>91622</xdr:rowOff>
    </xdr:to>
    <xdr:sp macro="" textlink="">
      <xdr:nvSpPr>
        <xdr:cNvPr id="516" name="楕円 515">
          <a:extLst>
            <a:ext uri="{FF2B5EF4-FFF2-40B4-BE49-F238E27FC236}">
              <a16:creationId xmlns:a16="http://schemas.microsoft.com/office/drawing/2014/main" id="{6C5A1847-35EE-41D0-A7AE-FCBBA09BBE03}"/>
            </a:ext>
          </a:extLst>
        </xdr:cNvPr>
        <xdr:cNvSpPr/>
      </xdr:nvSpPr>
      <xdr:spPr>
        <a:xfrm>
          <a:off x="17554575" y="1021352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40822</xdr:rowOff>
    </xdr:from>
    <xdr:to>
      <xdr:col>107</xdr:col>
      <xdr:colOff>50800</xdr:colOff>
      <xdr:row>63</xdr:row>
      <xdr:rowOff>40822</xdr:rowOff>
    </xdr:to>
    <xdr:cxnSp macro="">
      <xdr:nvCxnSpPr>
        <xdr:cNvPr id="517" name="直線コネクタ 516">
          <a:extLst>
            <a:ext uri="{FF2B5EF4-FFF2-40B4-BE49-F238E27FC236}">
              <a16:creationId xmlns:a16="http://schemas.microsoft.com/office/drawing/2014/main" id="{6BCEAA73-A2C0-4BAF-A3B7-4022CA00EE34}"/>
            </a:ext>
          </a:extLst>
        </xdr:cNvPr>
        <xdr:cNvCxnSpPr/>
      </xdr:nvCxnSpPr>
      <xdr:spPr>
        <a:xfrm>
          <a:off x="17602200" y="1025162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161472</xdr:rowOff>
    </xdr:from>
    <xdr:to>
      <xdr:col>98</xdr:col>
      <xdr:colOff>38100</xdr:colOff>
      <xdr:row>63</xdr:row>
      <xdr:rowOff>91622</xdr:rowOff>
    </xdr:to>
    <xdr:sp macro="" textlink="">
      <xdr:nvSpPr>
        <xdr:cNvPr id="518" name="楕円 517">
          <a:extLst>
            <a:ext uri="{FF2B5EF4-FFF2-40B4-BE49-F238E27FC236}">
              <a16:creationId xmlns:a16="http://schemas.microsoft.com/office/drawing/2014/main" id="{CB89FEBC-9956-4BF5-988B-8905EB47119B}"/>
            </a:ext>
          </a:extLst>
        </xdr:cNvPr>
        <xdr:cNvSpPr/>
      </xdr:nvSpPr>
      <xdr:spPr>
        <a:xfrm>
          <a:off x="16754475" y="1021352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40822</xdr:rowOff>
    </xdr:from>
    <xdr:to>
      <xdr:col>102</xdr:col>
      <xdr:colOff>114300</xdr:colOff>
      <xdr:row>63</xdr:row>
      <xdr:rowOff>40822</xdr:rowOff>
    </xdr:to>
    <xdr:cxnSp macro="">
      <xdr:nvCxnSpPr>
        <xdr:cNvPr id="519" name="直線コネクタ 518">
          <a:extLst>
            <a:ext uri="{FF2B5EF4-FFF2-40B4-BE49-F238E27FC236}">
              <a16:creationId xmlns:a16="http://schemas.microsoft.com/office/drawing/2014/main" id="{77BFD8D5-F618-40F7-8F49-E4B961F9D4DA}"/>
            </a:ext>
          </a:extLst>
        </xdr:cNvPr>
        <xdr:cNvCxnSpPr/>
      </xdr:nvCxnSpPr>
      <xdr:spPr>
        <a:xfrm>
          <a:off x="16802100" y="1025162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135000</xdr:rowOff>
    </xdr:from>
    <xdr:ext cx="469744" cy="259045"/>
    <xdr:sp macro="" textlink="">
      <xdr:nvSpPr>
        <xdr:cNvPr id="520" name="n_1aveValue【保健センター・保健所】&#10;一人当たり面積">
          <a:extLst>
            <a:ext uri="{FF2B5EF4-FFF2-40B4-BE49-F238E27FC236}">
              <a16:creationId xmlns:a16="http://schemas.microsoft.com/office/drawing/2014/main" id="{DF216688-C0CE-4D51-8353-E979507901CB}"/>
            </a:ext>
          </a:extLst>
        </xdr:cNvPr>
        <xdr:cNvSpPr txBox="1"/>
      </xdr:nvSpPr>
      <xdr:spPr>
        <a:xfrm>
          <a:off x="18983402" y="10345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141531</xdr:rowOff>
    </xdr:from>
    <xdr:ext cx="469744" cy="259045"/>
    <xdr:sp macro="" textlink="">
      <xdr:nvSpPr>
        <xdr:cNvPr id="521" name="n_2aveValue【保健センター・保健所】&#10;一人当たり面積">
          <a:extLst>
            <a:ext uri="{FF2B5EF4-FFF2-40B4-BE49-F238E27FC236}">
              <a16:creationId xmlns:a16="http://schemas.microsoft.com/office/drawing/2014/main" id="{9A228B89-F8F5-4DD6-9246-0CD53BB035E9}"/>
            </a:ext>
          </a:extLst>
        </xdr:cNvPr>
        <xdr:cNvSpPr txBox="1"/>
      </xdr:nvSpPr>
      <xdr:spPr>
        <a:xfrm>
          <a:off x="18183302" y="10355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522" name="n_3aveValue【保健センター・保健所】&#10;一人当たり面積">
          <a:extLst>
            <a:ext uri="{FF2B5EF4-FFF2-40B4-BE49-F238E27FC236}">
              <a16:creationId xmlns:a16="http://schemas.microsoft.com/office/drawing/2014/main" id="{E5334B96-6CA0-4963-8A85-CF4783A6B02F}"/>
            </a:ext>
          </a:extLst>
        </xdr:cNvPr>
        <xdr:cNvSpPr txBox="1"/>
      </xdr:nvSpPr>
      <xdr:spPr>
        <a:xfrm>
          <a:off x="17383202" y="1035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154594</xdr:rowOff>
    </xdr:from>
    <xdr:ext cx="469744" cy="259045"/>
    <xdr:sp macro="" textlink="">
      <xdr:nvSpPr>
        <xdr:cNvPr id="523" name="n_4aveValue【保健センター・保健所】&#10;一人当たり面積">
          <a:extLst>
            <a:ext uri="{FF2B5EF4-FFF2-40B4-BE49-F238E27FC236}">
              <a16:creationId xmlns:a16="http://schemas.microsoft.com/office/drawing/2014/main" id="{91755A34-161A-4984-80CF-B969B0782241}"/>
            </a:ext>
          </a:extLst>
        </xdr:cNvPr>
        <xdr:cNvSpPr txBox="1"/>
      </xdr:nvSpPr>
      <xdr:spPr>
        <a:xfrm>
          <a:off x="16592627" y="10365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104883</xdr:rowOff>
    </xdr:from>
    <xdr:ext cx="469744" cy="259045"/>
    <xdr:sp macro="" textlink="">
      <xdr:nvSpPr>
        <xdr:cNvPr id="524" name="n_1mainValue【保健センター・保健所】&#10;一人当たり面積">
          <a:extLst>
            <a:ext uri="{FF2B5EF4-FFF2-40B4-BE49-F238E27FC236}">
              <a16:creationId xmlns:a16="http://schemas.microsoft.com/office/drawing/2014/main" id="{1081AD82-1609-4421-9DA7-10022E69FF0E}"/>
            </a:ext>
          </a:extLst>
        </xdr:cNvPr>
        <xdr:cNvSpPr txBox="1"/>
      </xdr:nvSpPr>
      <xdr:spPr>
        <a:xfrm>
          <a:off x="18983402" y="9988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108149</xdr:rowOff>
    </xdr:from>
    <xdr:ext cx="469744" cy="259045"/>
    <xdr:sp macro="" textlink="">
      <xdr:nvSpPr>
        <xdr:cNvPr id="525" name="n_2mainValue【保健センター・保健所】&#10;一人当たり面積">
          <a:extLst>
            <a:ext uri="{FF2B5EF4-FFF2-40B4-BE49-F238E27FC236}">
              <a16:creationId xmlns:a16="http://schemas.microsoft.com/office/drawing/2014/main" id="{D6E25EDF-DA02-46CD-9636-E1B6BADA445A}"/>
            </a:ext>
          </a:extLst>
        </xdr:cNvPr>
        <xdr:cNvSpPr txBox="1"/>
      </xdr:nvSpPr>
      <xdr:spPr>
        <a:xfrm>
          <a:off x="18183302" y="9991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108149</xdr:rowOff>
    </xdr:from>
    <xdr:ext cx="469744" cy="259045"/>
    <xdr:sp macro="" textlink="">
      <xdr:nvSpPr>
        <xdr:cNvPr id="526" name="n_3mainValue【保健センター・保健所】&#10;一人当たり面積">
          <a:extLst>
            <a:ext uri="{FF2B5EF4-FFF2-40B4-BE49-F238E27FC236}">
              <a16:creationId xmlns:a16="http://schemas.microsoft.com/office/drawing/2014/main" id="{A461CE2A-B5BD-45FC-BD7C-35D41082DF42}"/>
            </a:ext>
          </a:extLst>
        </xdr:cNvPr>
        <xdr:cNvSpPr txBox="1"/>
      </xdr:nvSpPr>
      <xdr:spPr>
        <a:xfrm>
          <a:off x="17383202" y="9991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108149</xdr:rowOff>
    </xdr:from>
    <xdr:ext cx="469744" cy="259045"/>
    <xdr:sp macro="" textlink="">
      <xdr:nvSpPr>
        <xdr:cNvPr id="527" name="n_4mainValue【保健センター・保健所】&#10;一人当たり面積">
          <a:extLst>
            <a:ext uri="{FF2B5EF4-FFF2-40B4-BE49-F238E27FC236}">
              <a16:creationId xmlns:a16="http://schemas.microsoft.com/office/drawing/2014/main" id="{5B4ACF32-5196-4119-9929-17313CCB92ED}"/>
            </a:ext>
          </a:extLst>
        </xdr:cNvPr>
        <xdr:cNvSpPr txBox="1"/>
      </xdr:nvSpPr>
      <xdr:spPr>
        <a:xfrm>
          <a:off x="16592627" y="9991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a:extLst>
            <a:ext uri="{FF2B5EF4-FFF2-40B4-BE49-F238E27FC236}">
              <a16:creationId xmlns:a16="http://schemas.microsoft.com/office/drawing/2014/main" id="{C8AD92A4-F239-4735-B2D7-FEE62F1F0225}"/>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a:extLst>
            <a:ext uri="{FF2B5EF4-FFF2-40B4-BE49-F238E27FC236}">
              <a16:creationId xmlns:a16="http://schemas.microsoft.com/office/drawing/2014/main" id="{86733A33-7C44-4781-933E-1E043A05CE33}"/>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a:extLst>
            <a:ext uri="{FF2B5EF4-FFF2-40B4-BE49-F238E27FC236}">
              <a16:creationId xmlns:a16="http://schemas.microsoft.com/office/drawing/2014/main" id="{62600092-240A-4147-B1D1-C79E58895985}"/>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a:extLst>
            <a:ext uri="{FF2B5EF4-FFF2-40B4-BE49-F238E27FC236}">
              <a16:creationId xmlns:a16="http://schemas.microsoft.com/office/drawing/2014/main" id="{32B42A2C-482A-4D73-851F-DFE56A58F4EC}"/>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a:extLst>
            <a:ext uri="{FF2B5EF4-FFF2-40B4-BE49-F238E27FC236}">
              <a16:creationId xmlns:a16="http://schemas.microsoft.com/office/drawing/2014/main" id="{80764872-01BC-4C1C-8E21-4887E6917DD4}"/>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a:extLst>
            <a:ext uri="{FF2B5EF4-FFF2-40B4-BE49-F238E27FC236}">
              <a16:creationId xmlns:a16="http://schemas.microsoft.com/office/drawing/2014/main" id="{C48BA301-CC7C-46C4-9C98-B8B8C098E31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a:extLst>
            <a:ext uri="{FF2B5EF4-FFF2-40B4-BE49-F238E27FC236}">
              <a16:creationId xmlns:a16="http://schemas.microsoft.com/office/drawing/2014/main" id="{9C97B848-CC30-4709-8F7E-98BD02F8F1E4}"/>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a:extLst>
            <a:ext uri="{FF2B5EF4-FFF2-40B4-BE49-F238E27FC236}">
              <a16:creationId xmlns:a16="http://schemas.microsoft.com/office/drawing/2014/main" id="{8306C850-71AB-431B-BF0A-A7586E15E39C}"/>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6" name="テキスト ボックス 535">
          <a:extLst>
            <a:ext uri="{FF2B5EF4-FFF2-40B4-BE49-F238E27FC236}">
              <a16:creationId xmlns:a16="http://schemas.microsoft.com/office/drawing/2014/main" id="{A1A80BD2-02DA-4333-B9A3-E69EF4CB3483}"/>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7" name="直線コネクタ 536">
          <a:extLst>
            <a:ext uri="{FF2B5EF4-FFF2-40B4-BE49-F238E27FC236}">
              <a16:creationId xmlns:a16="http://schemas.microsoft.com/office/drawing/2014/main" id="{B10899F1-8B0A-4E4E-82C2-3F0EBDAF098B}"/>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8" name="テキスト ボックス 537">
          <a:extLst>
            <a:ext uri="{FF2B5EF4-FFF2-40B4-BE49-F238E27FC236}">
              <a16:creationId xmlns:a16="http://schemas.microsoft.com/office/drawing/2014/main" id="{5C92BDA3-6BB6-4CF2-A2A9-8EA958335EB8}"/>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9" name="直線コネクタ 538">
          <a:extLst>
            <a:ext uri="{FF2B5EF4-FFF2-40B4-BE49-F238E27FC236}">
              <a16:creationId xmlns:a16="http://schemas.microsoft.com/office/drawing/2014/main" id="{DF09BFB2-9FAB-457D-B001-B867F8A0D5B1}"/>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0" name="テキスト ボックス 539">
          <a:extLst>
            <a:ext uri="{FF2B5EF4-FFF2-40B4-BE49-F238E27FC236}">
              <a16:creationId xmlns:a16="http://schemas.microsoft.com/office/drawing/2014/main" id="{07E653C0-95EC-4643-9AFC-DF2D2230BC7C}"/>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1" name="直線コネクタ 540">
          <a:extLst>
            <a:ext uri="{FF2B5EF4-FFF2-40B4-BE49-F238E27FC236}">
              <a16:creationId xmlns:a16="http://schemas.microsoft.com/office/drawing/2014/main" id="{59674778-22EB-4BEB-8416-70E8D7AC2F9B}"/>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2" name="テキスト ボックス 541">
          <a:extLst>
            <a:ext uri="{FF2B5EF4-FFF2-40B4-BE49-F238E27FC236}">
              <a16:creationId xmlns:a16="http://schemas.microsoft.com/office/drawing/2014/main" id="{C503312E-E18A-4899-8D81-A8F4AAAB6C7D}"/>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3" name="直線コネクタ 542">
          <a:extLst>
            <a:ext uri="{FF2B5EF4-FFF2-40B4-BE49-F238E27FC236}">
              <a16:creationId xmlns:a16="http://schemas.microsoft.com/office/drawing/2014/main" id="{7BC8117E-3C14-45BB-9414-AC5D21A39293}"/>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4" name="テキスト ボックス 543">
          <a:extLst>
            <a:ext uri="{FF2B5EF4-FFF2-40B4-BE49-F238E27FC236}">
              <a16:creationId xmlns:a16="http://schemas.microsoft.com/office/drawing/2014/main" id="{74B74FBC-ABF8-4E4B-9477-D17FE2996EC3}"/>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5" name="直線コネクタ 544">
          <a:extLst>
            <a:ext uri="{FF2B5EF4-FFF2-40B4-BE49-F238E27FC236}">
              <a16:creationId xmlns:a16="http://schemas.microsoft.com/office/drawing/2014/main" id="{1639926D-ACF3-430E-A2F8-C03D6535F595}"/>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6" name="テキスト ボックス 545">
          <a:extLst>
            <a:ext uri="{FF2B5EF4-FFF2-40B4-BE49-F238E27FC236}">
              <a16:creationId xmlns:a16="http://schemas.microsoft.com/office/drawing/2014/main" id="{333CD295-08F6-4728-A57E-3EDDCA0BE3EB}"/>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7" name="直線コネクタ 546">
          <a:extLst>
            <a:ext uri="{FF2B5EF4-FFF2-40B4-BE49-F238E27FC236}">
              <a16:creationId xmlns:a16="http://schemas.microsoft.com/office/drawing/2014/main" id="{7724BA7F-77AF-41C5-A7E3-E9B30C9C97B2}"/>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8" name="テキスト ボックス 547">
          <a:extLst>
            <a:ext uri="{FF2B5EF4-FFF2-40B4-BE49-F238E27FC236}">
              <a16:creationId xmlns:a16="http://schemas.microsoft.com/office/drawing/2014/main" id="{09C27A3F-9545-49C8-AA2F-9647747E1CA9}"/>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9" name="直線コネクタ 548">
          <a:extLst>
            <a:ext uri="{FF2B5EF4-FFF2-40B4-BE49-F238E27FC236}">
              <a16:creationId xmlns:a16="http://schemas.microsoft.com/office/drawing/2014/main" id="{B287FC25-E28F-4D7D-A95D-147810081467}"/>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0" name="テキスト ボックス 549">
          <a:extLst>
            <a:ext uri="{FF2B5EF4-FFF2-40B4-BE49-F238E27FC236}">
              <a16:creationId xmlns:a16="http://schemas.microsoft.com/office/drawing/2014/main" id="{327BB164-6C73-4617-A7BE-9B07FC93B0DF}"/>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A1A42F46-D2CA-41A2-BD3E-766578307F7D}"/>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BF641429-C4E7-4D5C-A090-8A5E70862259}"/>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553" name="直線コネクタ 552">
          <a:extLst>
            <a:ext uri="{FF2B5EF4-FFF2-40B4-BE49-F238E27FC236}">
              <a16:creationId xmlns:a16="http://schemas.microsoft.com/office/drawing/2014/main" id="{759D797B-B8F9-49AB-8575-E20549310570}"/>
            </a:ext>
          </a:extLst>
        </xdr:cNvPr>
        <xdr:cNvCxnSpPr/>
      </xdr:nvCxnSpPr>
      <xdr:spPr>
        <a:xfrm flipV="1">
          <a:off x="14696439" y="12620444"/>
          <a:ext cx="0" cy="1473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4" name="【消防施設】&#10;有形固定資産減価償却率最小値テキスト">
          <a:extLst>
            <a:ext uri="{FF2B5EF4-FFF2-40B4-BE49-F238E27FC236}">
              <a16:creationId xmlns:a16="http://schemas.microsoft.com/office/drawing/2014/main" id="{9A2F7D98-46C0-4F11-AC1D-D571E796D6FA}"/>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5" name="直線コネクタ 554">
          <a:extLst>
            <a:ext uri="{FF2B5EF4-FFF2-40B4-BE49-F238E27FC236}">
              <a16:creationId xmlns:a16="http://schemas.microsoft.com/office/drawing/2014/main" id="{D5F91120-28CC-4AD8-85A0-98A7DBB43F88}"/>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556" name="【消防施設】&#10;有形固定資産減価償却率最大値テキスト">
          <a:extLst>
            <a:ext uri="{FF2B5EF4-FFF2-40B4-BE49-F238E27FC236}">
              <a16:creationId xmlns:a16="http://schemas.microsoft.com/office/drawing/2014/main" id="{EEB39D6D-60E5-4B9A-B525-C3DC57FCEFF6}"/>
            </a:ext>
          </a:extLst>
        </xdr:cNvPr>
        <xdr:cNvSpPr txBox="1"/>
      </xdr:nvSpPr>
      <xdr:spPr>
        <a:xfrm>
          <a:off x="14735175" y="124083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557" name="直線コネクタ 556">
          <a:extLst>
            <a:ext uri="{FF2B5EF4-FFF2-40B4-BE49-F238E27FC236}">
              <a16:creationId xmlns:a16="http://schemas.microsoft.com/office/drawing/2014/main" id="{3E254516-ECD1-4D85-834B-76502190960A}"/>
            </a:ext>
          </a:extLst>
        </xdr:cNvPr>
        <xdr:cNvCxnSpPr/>
      </xdr:nvCxnSpPr>
      <xdr:spPr>
        <a:xfrm>
          <a:off x="14611350" y="1262044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F114F8B7-DAF8-4DD3-BB07-C77C9D00ADA9}"/>
            </a:ext>
          </a:extLst>
        </xdr:cNvPr>
        <xdr:cNvSpPr txBox="1"/>
      </xdr:nvSpPr>
      <xdr:spPr>
        <a:xfrm>
          <a:off x="14735175" y="13313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559" name="フローチャート: 判断 558">
          <a:extLst>
            <a:ext uri="{FF2B5EF4-FFF2-40B4-BE49-F238E27FC236}">
              <a16:creationId xmlns:a16="http://schemas.microsoft.com/office/drawing/2014/main" id="{770F44E3-73DF-417B-B1C5-7E32C57ADE4C}"/>
            </a:ext>
          </a:extLst>
        </xdr:cNvPr>
        <xdr:cNvSpPr/>
      </xdr:nvSpPr>
      <xdr:spPr>
        <a:xfrm>
          <a:off x="14649450" y="1345936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560" name="フローチャート: 判断 559">
          <a:extLst>
            <a:ext uri="{FF2B5EF4-FFF2-40B4-BE49-F238E27FC236}">
              <a16:creationId xmlns:a16="http://schemas.microsoft.com/office/drawing/2014/main" id="{524CC03B-1006-43FF-A701-2398B7CBCF84}"/>
            </a:ext>
          </a:extLst>
        </xdr:cNvPr>
        <xdr:cNvSpPr/>
      </xdr:nvSpPr>
      <xdr:spPr>
        <a:xfrm>
          <a:off x="13887450" y="1345936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561" name="フローチャート: 判断 560">
          <a:extLst>
            <a:ext uri="{FF2B5EF4-FFF2-40B4-BE49-F238E27FC236}">
              <a16:creationId xmlns:a16="http://schemas.microsoft.com/office/drawing/2014/main" id="{8BDA91B6-AE9D-4395-9A85-D6F539FAB54A}"/>
            </a:ext>
          </a:extLst>
        </xdr:cNvPr>
        <xdr:cNvSpPr/>
      </xdr:nvSpPr>
      <xdr:spPr>
        <a:xfrm>
          <a:off x="13096875" y="1344285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562" name="フローチャート: 判断 561">
          <a:extLst>
            <a:ext uri="{FF2B5EF4-FFF2-40B4-BE49-F238E27FC236}">
              <a16:creationId xmlns:a16="http://schemas.microsoft.com/office/drawing/2014/main" id="{236D81DE-7F13-4F17-A560-BAEC229DA51D}"/>
            </a:ext>
          </a:extLst>
        </xdr:cNvPr>
        <xdr:cNvSpPr/>
      </xdr:nvSpPr>
      <xdr:spPr>
        <a:xfrm>
          <a:off x="12296775" y="1343133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563" name="フローチャート: 判断 562">
          <a:extLst>
            <a:ext uri="{FF2B5EF4-FFF2-40B4-BE49-F238E27FC236}">
              <a16:creationId xmlns:a16="http://schemas.microsoft.com/office/drawing/2014/main" id="{C72CEF8C-9A31-47E5-881C-00474296C539}"/>
            </a:ext>
          </a:extLst>
        </xdr:cNvPr>
        <xdr:cNvSpPr/>
      </xdr:nvSpPr>
      <xdr:spPr>
        <a:xfrm>
          <a:off x="11487150" y="1341355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DB104FD9-026E-4C81-B595-9A641225DDA2}"/>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9144D632-0C3D-4BA1-9F72-7869888F7534}"/>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4A2F6146-BFB2-49A6-8EE2-8648EBF84B0E}"/>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BBC09CCC-4172-42DF-9E90-CA55799C83E7}"/>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3DE4F948-73D1-4318-9BE3-74AD23247A28}"/>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10161</xdr:rowOff>
    </xdr:from>
    <xdr:to>
      <xdr:col>85</xdr:col>
      <xdr:colOff>177800</xdr:colOff>
      <xdr:row>86</xdr:row>
      <xdr:rowOff>111761</xdr:rowOff>
    </xdr:to>
    <xdr:sp macro="" textlink="">
      <xdr:nvSpPr>
        <xdr:cNvPr id="569" name="楕円 568">
          <a:extLst>
            <a:ext uri="{FF2B5EF4-FFF2-40B4-BE49-F238E27FC236}">
              <a16:creationId xmlns:a16="http://schemas.microsoft.com/office/drawing/2014/main" id="{AFB90210-F374-4BA0-B56A-8A8B6AA4B6D9}"/>
            </a:ext>
          </a:extLst>
        </xdr:cNvPr>
        <xdr:cNvSpPr/>
      </xdr:nvSpPr>
      <xdr:spPr>
        <a:xfrm>
          <a:off x="14649450" y="1394206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96538</xdr:rowOff>
    </xdr:from>
    <xdr:ext cx="405111" cy="259045"/>
    <xdr:sp macro="" textlink="">
      <xdr:nvSpPr>
        <xdr:cNvPr id="570" name="【消防施設】&#10;有形固定資産減価償却率該当値テキスト">
          <a:extLst>
            <a:ext uri="{FF2B5EF4-FFF2-40B4-BE49-F238E27FC236}">
              <a16:creationId xmlns:a16="http://schemas.microsoft.com/office/drawing/2014/main" id="{3C5DEE32-6AB0-4DC1-9094-C6874E9D1CA7}"/>
            </a:ext>
          </a:extLst>
        </xdr:cNvPr>
        <xdr:cNvSpPr txBox="1"/>
      </xdr:nvSpPr>
      <xdr:spPr>
        <a:xfrm>
          <a:off x="14735175" y="13869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363</xdr:rowOff>
    </xdr:from>
    <xdr:to>
      <xdr:col>81</xdr:col>
      <xdr:colOff>101600</xdr:colOff>
      <xdr:row>86</xdr:row>
      <xdr:rowOff>101963</xdr:rowOff>
    </xdr:to>
    <xdr:sp macro="" textlink="">
      <xdr:nvSpPr>
        <xdr:cNvPr id="571" name="楕円 570">
          <a:extLst>
            <a:ext uri="{FF2B5EF4-FFF2-40B4-BE49-F238E27FC236}">
              <a16:creationId xmlns:a16="http://schemas.microsoft.com/office/drawing/2014/main" id="{0C3AF496-E803-4638-A9DE-60C4CE8F925F}"/>
            </a:ext>
          </a:extLst>
        </xdr:cNvPr>
        <xdr:cNvSpPr/>
      </xdr:nvSpPr>
      <xdr:spPr>
        <a:xfrm>
          <a:off x="13887450" y="1393543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51163</xdr:rowOff>
    </xdr:from>
    <xdr:to>
      <xdr:col>85</xdr:col>
      <xdr:colOff>127000</xdr:colOff>
      <xdr:row>86</xdr:row>
      <xdr:rowOff>60961</xdr:rowOff>
    </xdr:to>
    <xdr:cxnSp macro="">
      <xdr:nvCxnSpPr>
        <xdr:cNvPr id="572" name="直線コネクタ 571">
          <a:extLst>
            <a:ext uri="{FF2B5EF4-FFF2-40B4-BE49-F238E27FC236}">
              <a16:creationId xmlns:a16="http://schemas.microsoft.com/office/drawing/2014/main" id="{24CEAE7C-366D-4163-B481-E64791B8B1F5}"/>
            </a:ext>
          </a:extLst>
        </xdr:cNvPr>
        <xdr:cNvCxnSpPr/>
      </xdr:nvCxnSpPr>
      <xdr:spPr>
        <a:xfrm>
          <a:off x="13935075" y="13983063"/>
          <a:ext cx="762000" cy="16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160382</xdr:rowOff>
    </xdr:from>
    <xdr:to>
      <xdr:col>76</xdr:col>
      <xdr:colOff>165100</xdr:colOff>
      <xdr:row>86</xdr:row>
      <xdr:rowOff>90532</xdr:rowOff>
    </xdr:to>
    <xdr:sp macro="" textlink="">
      <xdr:nvSpPr>
        <xdr:cNvPr id="573" name="楕円 572">
          <a:extLst>
            <a:ext uri="{FF2B5EF4-FFF2-40B4-BE49-F238E27FC236}">
              <a16:creationId xmlns:a16="http://schemas.microsoft.com/office/drawing/2014/main" id="{B01853E5-E622-4AAB-9014-218257D8F7A7}"/>
            </a:ext>
          </a:extLst>
        </xdr:cNvPr>
        <xdr:cNvSpPr/>
      </xdr:nvSpPr>
      <xdr:spPr>
        <a:xfrm>
          <a:off x="13096875" y="1393670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39732</xdr:rowOff>
    </xdr:from>
    <xdr:to>
      <xdr:col>81</xdr:col>
      <xdr:colOff>50800</xdr:colOff>
      <xdr:row>86</xdr:row>
      <xdr:rowOff>51163</xdr:rowOff>
    </xdr:to>
    <xdr:cxnSp macro="">
      <xdr:nvCxnSpPr>
        <xdr:cNvPr id="574" name="直線コネクタ 573">
          <a:extLst>
            <a:ext uri="{FF2B5EF4-FFF2-40B4-BE49-F238E27FC236}">
              <a16:creationId xmlns:a16="http://schemas.microsoft.com/office/drawing/2014/main" id="{2EC0B4EA-4DA0-40A1-A57A-9BB210851A57}"/>
            </a:ext>
          </a:extLst>
        </xdr:cNvPr>
        <xdr:cNvCxnSpPr/>
      </xdr:nvCxnSpPr>
      <xdr:spPr>
        <a:xfrm>
          <a:off x="13144500" y="13974807"/>
          <a:ext cx="790575"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148952</xdr:rowOff>
    </xdr:from>
    <xdr:to>
      <xdr:col>72</xdr:col>
      <xdr:colOff>38100</xdr:colOff>
      <xdr:row>86</xdr:row>
      <xdr:rowOff>79102</xdr:rowOff>
    </xdr:to>
    <xdr:sp macro="" textlink="">
      <xdr:nvSpPr>
        <xdr:cNvPr id="575" name="楕円 574">
          <a:extLst>
            <a:ext uri="{FF2B5EF4-FFF2-40B4-BE49-F238E27FC236}">
              <a16:creationId xmlns:a16="http://schemas.microsoft.com/office/drawing/2014/main" id="{ADF5368B-D85B-470B-8CBD-77B4A7213BE8}"/>
            </a:ext>
          </a:extLst>
        </xdr:cNvPr>
        <xdr:cNvSpPr/>
      </xdr:nvSpPr>
      <xdr:spPr>
        <a:xfrm>
          <a:off x="12296775" y="1391892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28302</xdr:rowOff>
    </xdr:from>
    <xdr:to>
      <xdr:col>76</xdr:col>
      <xdr:colOff>114300</xdr:colOff>
      <xdr:row>86</xdr:row>
      <xdr:rowOff>39732</xdr:rowOff>
    </xdr:to>
    <xdr:cxnSp macro="">
      <xdr:nvCxnSpPr>
        <xdr:cNvPr id="576" name="直線コネクタ 575">
          <a:extLst>
            <a:ext uri="{FF2B5EF4-FFF2-40B4-BE49-F238E27FC236}">
              <a16:creationId xmlns:a16="http://schemas.microsoft.com/office/drawing/2014/main" id="{06AF4FA9-7EC7-4D1A-B335-A6406A0A2957}"/>
            </a:ext>
          </a:extLst>
        </xdr:cNvPr>
        <xdr:cNvCxnSpPr/>
      </xdr:nvCxnSpPr>
      <xdr:spPr>
        <a:xfrm>
          <a:off x="12344400" y="13966552"/>
          <a:ext cx="8001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135889</xdr:rowOff>
    </xdr:from>
    <xdr:to>
      <xdr:col>67</xdr:col>
      <xdr:colOff>101600</xdr:colOff>
      <xdr:row>86</xdr:row>
      <xdr:rowOff>66039</xdr:rowOff>
    </xdr:to>
    <xdr:sp macro="" textlink="">
      <xdr:nvSpPr>
        <xdr:cNvPr id="577" name="楕円 576">
          <a:extLst>
            <a:ext uri="{FF2B5EF4-FFF2-40B4-BE49-F238E27FC236}">
              <a16:creationId xmlns:a16="http://schemas.microsoft.com/office/drawing/2014/main" id="{BA0123BD-8801-4DCD-876D-7FA306002366}"/>
            </a:ext>
          </a:extLst>
        </xdr:cNvPr>
        <xdr:cNvSpPr/>
      </xdr:nvSpPr>
      <xdr:spPr>
        <a:xfrm>
          <a:off x="11487150" y="139090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15239</xdr:rowOff>
    </xdr:from>
    <xdr:to>
      <xdr:col>71</xdr:col>
      <xdr:colOff>177800</xdr:colOff>
      <xdr:row>86</xdr:row>
      <xdr:rowOff>28302</xdr:rowOff>
    </xdr:to>
    <xdr:cxnSp macro="">
      <xdr:nvCxnSpPr>
        <xdr:cNvPr id="578" name="直線コネクタ 577">
          <a:extLst>
            <a:ext uri="{FF2B5EF4-FFF2-40B4-BE49-F238E27FC236}">
              <a16:creationId xmlns:a16="http://schemas.microsoft.com/office/drawing/2014/main" id="{052DE157-6071-4438-924C-BA8DAE07DC60}"/>
            </a:ext>
          </a:extLst>
        </xdr:cNvPr>
        <xdr:cNvCxnSpPr/>
      </xdr:nvCxnSpPr>
      <xdr:spPr>
        <a:xfrm>
          <a:off x="11534775" y="13947139"/>
          <a:ext cx="809625" cy="1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579" name="n_1aveValue【消防施設】&#10;有形固定資産減価償却率">
          <a:extLst>
            <a:ext uri="{FF2B5EF4-FFF2-40B4-BE49-F238E27FC236}">
              <a16:creationId xmlns:a16="http://schemas.microsoft.com/office/drawing/2014/main" id="{1D2211E5-5C3A-48C1-8CC4-CF22F0A84D9F}"/>
            </a:ext>
          </a:extLst>
        </xdr:cNvPr>
        <xdr:cNvSpPr txBox="1"/>
      </xdr:nvSpPr>
      <xdr:spPr>
        <a:xfrm>
          <a:off x="13745219" y="13247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580" name="n_2aveValue【消防施設】&#10;有形固定資産減価償却率">
          <a:extLst>
            <a:ext uri="{FF2B5EF4-FFF2-40B4-BE49-F238E27FC236}">
              <a16:creationId xmlns:a16="http://schemas.microsoft.com/office/drawing/2014/main" id="{F6D46EFA-89CD-4B29-BA3F-18CA12397236}"/>
            </a:ext>
          </a:extLst>
        </xdr:cNvPr>
        <xdr:cNvSpPr txBox="1"/>
      </xdr:nvSpPr>
      <xdr:spPr>
        <a:xfrm>
          <a:off x="12964169" y="13230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581" name="n_3aveValue【消防施設】&#10;有形固定資産減価償却率">
          <a:extLst>
            <a:ext uri="{FF2B5EF4-FFF2-40B4-BE49-F238E27FC236}">
              <a16:creationId xmlns:a16="http://schemas.microsoft.com/office/drawing/2014/main" id="{F88BDDD4-6057-4886-80A9-A60A7016DD43}"/>
            </a:ext>
          </a:extLst>
        </xdr:cNvPr>
        <xdr:cNvSpPr txBox="1"/>
      </xdr:nvSpPr>
      <xdr:spPr>
        <a:xfrm>
          <a:off x="12164069" y="1320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582" name="n_4aveValue【消防施設】&#10;有形固定資産減価償却率">
          <a:extLst>
            <a:ext uri="{FF2B5EF4-FFF2-40B4-BE49-F238E27FC236}">
              <a16:creationId xmlns:a16="http://schemas.microsoft.com/office/drawing/2014/main" id="{8A884A9A-B788-48FC-97E8-A4A26ACC0E4A}"/>
            </a:ext>
          </a:extLst>
        </xdr:cNvPr>
        <xdr:cNvSpPr txBox="1"/>
      </xdr:nvSpPr>
      <xdr:spPr>
        <a:xfrm>
          <a:off x="11354444" y="1320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93090</xdr:rowOff>
    </xdr:from>
    <xdr:ext cx="405111" cy="259045"/>
    <xdr:sp macro="" textlink="">
      <xdr:nvSpPr>
        <xdr:cNvPr id="583" name="n_1mainValue【消防施設】&#10;有形固定資産減価償却率">
          <a:extLst>
            <a:ext uri="{FF2B5EF4-FFF2-40B4-BE49-F238E27FC236}">
              <a16:creationId xmlns:a16="http://schemas.microsoft.com/office/drawing/2014/main" id="{5F2C0CAC-1D1D-4723-BF0E-AEB700B2667D}"/>
            </a:ext>
          </a:extLst>
        </xdr:cNvPr>
        <xdr:cNvSpPr txBox="1"/>
      </xdr:nvSpPr>
      <xdr:spPr>
        <a:xfrm>
          <a:off x="13745219" y="1402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81659</xdr:rowOff>
    </xdr:from>
    <xdr:ext cx="405111" cy="259045"/>
    <xdr:sp macro="" textlink="">
      <xdr:nvSpPr>
        <xdr:cNvPr id="584" name="n_2mainValue【消防施設】&#10;有形固定資産減価償却率">
          <a:extLst>
            <a:ext uri="{FF2B5EF4-FFF2-40B4-BE49-F238E27FC236}">
              <a16:creationId xmlns:a16="http://schemas.microsoft.com/office/drawing/2014/main" id="{C3A2AA31-4CD9-4A8D-9ED9-7E1C0A9E29A2}"/>
            </a:ext>
          </a:extLst>
        </xdr:cNvPr>
        <xdr:cNvSpPr txBox="1"/>
      </xdr:nvSpPr>
      <xdr:spPr>
        <a:xfrm>
          <a:off x="12964169" y="14019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70229</xdr:rowOff>
    </xdr:from>
    <xdr:ext cx="405111" cy="259045"/>
    <xdr:sp macro="" textlink="">
      <xdr:nvSpPr>
        <xdr:cNvPr id="585" name="n_3mainValue【消防施設】&#10;有形固定資産減価償却率">
          <a:extLst>
            <a:ext uri="{FF2B5EF4-FFF2-40B4-BE49-F238E27FC236}">
              <a16:creationId xmlns:a16="http://schemas.microsoft.com/office/drawing/2014/main" id="{29B15AF5-A959-4DAB-B561-460609C6A8AA}"/>
            </a:ext>
          </a:extLst>
        </xdr:cNvPr>
        <xdr:cNvSpPr txBox="1"/>
      </xdr:nvSpPr>
      <xdr:spPr>
        <a:xfrm>
          <a:off x="12164069" y="14002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57166</xdr:rowOff>
    </xdr:from>
    <xdr:ext cx="405111" cy="259045"/>
    <xdr:sp macro="" textlink="">
      <xdr:nvSpPr>
        <xdr:cNvPr id="586" name="n_4mainValue【消防施設】&#10;有形固定資産減価償却率">
          <a:extLst>
            <a:ext uri="{FF2B5EF4-FFF2-40B4-BE49-F238E27FC236}">
              <a16:creationId xmlns:a16="http://schemas.microsoft.com/office/drawing/2014/main" id="{70648285-6026-4696-B58E-3560369ABA37}"/>
            </a:ext>
          </a:extLst>
        </xdr:cNvPr>
        <xdr:cNvSpPr txBox="1"/>
      </xdr:nvSpPr>
      <xdr:spPr>
        <a:xfrm>
          <a:off x="11354444" y="13992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9B3E53F8-AC14-4AC2-BD1D-61E6F8B44133}"/>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F8E43F97-BBC2-4E2E-AE26-786F7F01F6D7}"/>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49B6447F-3D7D-4E51-9117-DAC0EDF6146F}"/>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16F78012-E289-4CDA-9B8E-23D1C93706D1}"/>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95983606-5583-4661-99FB-F6E4FF0A445A}"/>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D69A7DC9-1CEB-460C-96EB-3FC8993BDD2C}"/>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115B83A0-B554-47E7-B099-F8178718A448}"/>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6F52A3BA-F5C4-4A5C-8117-B16B15D40DE5}"/>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a:extLst>
            <a:ext uri="{FF2B5EF4-FFF2-40B4-BE49-F238E27FC236}">
              <a16:creationId xmlns:a16="http://schemas.microsoft.com/office/drawing/2014/main" id="{8D2B0DC5-F56A-4D27-886B-5D34C623AF58}"/>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8B28D89B-1D18-4FA8-A4CB-A65808E04F91}"/>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7" name="直線コネクタ 596">
          <a:extLst>
            <a:ext uri="{FF2B5EF4-FFF2-40B4-BE49-F238E27FC236}">
              <a16:creationId xmlns:a16="http://schemas.microsoft.com/office/drawing/2014/main" id="{D76C4B96-5E72-4A99-A67F-A9FA5108992A}"/>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8" name="テキスト ボックス 597">
          <a:extLst>
            <a:ext uri="{FF2B5EF4-FFF2-40B4-BE49-F238E27FC236}">
              <a16:creationId xmlns:a16="http://schemas.microsoft.com/office/drawing/2014/main" id="{E707D92F-7801-40C7-90A9-A56849DAF000}"/>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9" name="直線コネクタ 598">
          <a:extLst>
            <a:ext uri="{FF2B5EF4-FFF2-40B4-BE49-F238E27FC236}">
              <a16:creationId xmlns:a16="http://schemas.microsoft.com/office/drawing/2014/main" id="{BA8970A4-08A2-49BC-A984-5F33037466ED}"/>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00" name="テキスト ボックス 599">
          <a:extLst>
            <a:ext uri="{FF2B5EF4-FFF2-40B4-BE49-F238E27FC236}">
              <a16:creationId xmlns:a16="http://schemas.microsoft.com/office/drawing/2014/main" id="{D89A7723-DAF5-4A28-8A2D-693D65706028}"/>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1" name="直線コネクタ 600">
          <a:extLst>
            <a:ext uri="{FF2B5EF4-FFF2-40B4-BE49-F238E27FC236}">
              <a16:creationId xmlns:a16="http://schemas.microsoft.com/office/drawing/2014/main" id="{40974FDF-BADC-4D20-9072-865CD4EF5078}"/>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2" name="テキスト ボックス 601">
          <a:extLst>
            <a:ext uri="{FF2B5EF4-FFF2-40B4-BE49-F238E27FC236}">
              <a16:creationId xmlns:a16="http://schemas.microsoft.com/office/drawing/2014/main" id="{0CCB6BDF-3E6B-4C75-9603-4C3804D497A6}"/>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3" name="直線コネクタ 602">
          <a:extLst>
            <a:ext uri="{FF2B5EF4-FFF2-40B4-BE49-F238E27FC236}">
              <a16:creationId xmlns:a16="http://schemas.microsoft.com/office/drawing/2014/main" id="{2C5D1D29-ACC1-476B-B913-7144B3B5C6BB}"/>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4" name="テキスト ボックス 603">
          <a:extLst>
            <a:ext uri="{FF2B5EF4-FFF2-40B4-BE49-F238E27FC236}">
              <a16:creationId xmlns:a16="http://schemas.microsoft.com/office/drawing/2014/main" id="{BA334B2D-748A-4F9C-8CAE-051CC4EEE0EA}"/>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57AC5744-DFC6-4E7B-9F8F-5FB65B7A803C}"/>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6" name="テキスト ボックス 605">
          <a:extLst>
            <a:ext uri="{FF2B5EF4-FFF2-40B4-BE49-F238E27FC236}">
              <a16:creationId xmlns:a16="http://schemas.microsoft.com/office/drawing/2014/main" id="{8FA0A288-3C8F-4156-BAB6-BDB88B07586E}"/>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312871E1-66C0-48E5-AD32-63717AF36143}"/>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608" name="直線コネクタ 607">
          <a:extLst>
            <a:ext uri="{FF2B5EF4-FFF2-40B4-BE49-F238E27FC236}">
              <a16:creationId xmlns:a16="http://schemas.microsoft.com/office/drawing/2014/main" id="{C63D7AD6-C503-4881-B06F-053EA5D752F4}"/>
            </a:ext>
          </a:extLst>
        </xdr:cNvPr>
        <xdr:cNvCxnSpPr/>
      </xdr:nvCxnSpPr>
      <xdr:spPr>
        <a:xfrm flipV="1">
          <a:off x="19954239" y="12779756"/>
          <a:ext cx="0" cy="1175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09" name="【消防施設】&#10;一人当たり面積最小値テキスト">
          <a:extLst>
            <a:ext uri="{FF2B5EF4-FFF2-40B4-BE49-F238E27FC236}">
              <a16:creationId xmlns:a16="http://schemas.microsoft.com/office/drawing/2014/main" id="{C8943F6D-61A5-4D43-92B8-BC022F38B334}"/>
            </a:ext>
          </a:extLst>
        </xdr:cNvPr>
        <xdr:cNvSpPr txBox="1"/>
      </xdr:nvSpPr>
      <xdr:spPr>
        <a:xfrm>
          <a:off x="19992975" y="13961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10" name="直線コネクタ 609">
          <a:extLst>
            <a:ext uri="{FF2B5EF4-FFF2-40B4-BE49-F238E27FC236}">
              <a16:creationId xmlns:a16="http://schemas.microsoft.com/office/drawing/2014/main" id="{02620AA1-2326-4691-9C96-F0BE6E7C2638}"/>
            </a:ext>
          </a:extLst>
        </xdr:cNvPr>
        <xdr:cNvCxnSpPr/>
      </xdr:nvCxnSpPr>
      <xdr:spPr>
        <a:xfrm>
          <a:off x="19878675" y="139548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611" name="【消防施設】&#10;一人当たり面積最大値テキスト">
          <a:extLst>
            <a:ext uri="{FF2B5EF4-FFF2-40B4-BE49-F238E27FC236}">
              <a16:creationId xmlns:a16="http://schemas.microsoft.com/office/drawing/2014/main" id="{CD23A244-8373-4E27-BE7C-164C817C9F21}"/>
            </a:ext>
          </a:extLst>
        </xdr:cNvPr>
        <xdr:cNvSpPr txBox="1"/>
      </xdr:nvSpPr>
      <xdr:spPr>
        <a:xfrm>
          <a:off x="19992975" y="12564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612" name="直線コネクタ 611">
          <a:extLst>
            <a:ext uri="{FF2B5EF4-FFF2-40B4-BE49-F238E27FC236}">
              <a16:creationId xmlns:a16="http://schemas.microsoft.com/office/drawing/2014/main" id="{7125A2F4-9007-4E93-B2FE-92A1AF0D558A}"/>
            </a:ext>
          </a:extLst>
        </xdr:cNvPr>
        <xdr:cNvCxnSpPr/>
      </xdr:nvCxnSpPr>
      <xdr:spPr>
        <a:xfrm>
          <a:off x="19878675" y="1277975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613" name="【消防施設】&#10;一人当たり面積平均値テキスト">
          <a:extLst>
            <a:ext uri="{FF2B5EF4-FFF2-40B4-BE49-F238E27FC236}">
              <a16:creationId xmlns:a16="http://schemas.microsoft.com/office/drawing/2014/main" id="{8A1D0A97-A8F8-4FCA-9AEE-155E1D4901E1}"/>
            </a:ext>
          </a:extLst>
        </xdr:cNvPr>
        <xdr:cNvSpPr txBox="1"/>
      </xdr:nvSpPr>
      <xdr:spPr>
        <a:xfrm>
          <a:off x="19992975" y="134686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614" name="フローチャート: 判断 613">
          <a:extLst>
            <a:ext uri="{FF2B5EF4-FFF2-40B4-BE49-F238E27FC236}">
              <a16:creationId xmlns:a16="http://schemas.microsoft.com/office/drawing/2014/main" id="{634CE7F3-F19C-4882-B554-E93D0CB777D9}"/>
            </a:ext>
          </a:extLst>
        </xdr:cNvPr>
        <xdr:cNvSpPr/>
      </xdr:nvSpPr>
      <xdr:spPr>
        <a:xfrm>
          <a:off x="19897725" y="1361401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615" name="フローチャート: 判断 614">
          <a:extLst>
            <a:ext uri="{FF2B5EF4-FFF2-40B4-BE49-F238E27FC236}">
              <a16:creationId xmlns:a16="http://schemas.microsoft.com/office/drawing/2014/main" id="{43BD31A0-6E5B-4ECA-BA48-A8A39D53D5AD}"/>
            </a:ext>
          </a:extLst>
        </xdr:cNvPr>
        <xdr:cNvSpPr/>
      </xdr:nvSpPr>
      <xdr:spPr>
        <a:xfrm>
          <a:off x="19154775" y="136199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616" name="フローチャート: 判断 615">
          <a:extLst>
            <a:ext uri="{FF2B5EF4-FFF2-40B4-BE49-F238E27FC236}">
              <a16:creationId xmlns:a16="http://schemas.microsoft.com/office/drawing/2014/main" id="{BCED0B44-A5B1-44E2-A0F5-BEEF44A70481}"/>
            </a:ext>
          </a:extLst>
        </xdr:cNvPr>
        <xdr:cNvSpPr/>
      </xdr:nvSpPr>
      <xdr:spPr>
        <a:xfrm>
          <a:off x="18345150" y="1361821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617" name="フローチャート: 判断 616">
          <a:extLst>
            <a:ext uri="{FF2B5EF4-FFF2-40B4-BE49-F238E27FC236}">
              <a16:creationId xmlns:a16="http://schemas.microsoft.com/office/drawing/2014/main" id="{BF96836A-BB77-49C3-B054-62A7ADCC196E}"/>
            </a:ext>
          </a:extLst>
        </xdr:cNvPr>
        <xdr:cNvSpPr/>
      </xdr:nvSpPr>
      <xdr:spPr>
        <a:xfrm>
          <a:off x="17554575" y="1362278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618" name="フローチャート: 判断 617">
          <a:extLst>
            <a:ext uri="{FF2B5EF4-FFF2-40B4-BE49-F238E27FC236}">
              <a16:creationId xmlns:a16="http://schemas.microsoft.com/office/drawing/2014/main" id="{5F10CEEE-1F22-4A32-886E-F0677E0131D4}"/>
            </a:ext>
          </a:extLst>
        </xdr:cNvPr>
        <xdr:cNvSpPr/>
      </xdr:nvSpPr>
      <xdr:spPr>
        <a:xfrm>
          <a:off x="16754475" y="136382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B584332F-43FD-4F4B-AFC5-4C5C55117150}"/>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767FAF41-D929-4D5F-9E2F-617B785542CB}"/>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51BC3D19-0B32-4876-8B77-60B982EEBC70}"/>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24D0EE7D-ECB6-4BEA-8352-CC67EDA9AB8B}"/>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6CF646BC-EE28-4B98-8378-0267D5E2D1DF}"/>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55880</xdr:rowOff>
    </xdr:from>
    <xdr:to>
      <xdr:col>116</xdr:col>
      <xdr:colOff>114300</xdr:colOff>
      <xdr:row>84</xdr:row>
      <xdr:rowOff>157480</xdr:rowOff>
    </xdr:to>
    <xdr:sp macro="" textlink="">
      <xdr:nvSpPr>
        <xdr:cNvPr id="624" name="楕円 623">
          <a:extLst>
            <a:ext uri="{FF2B5EF4-FFF2-40B4-BE49-F238E27FC236}">
              <a16:creationId xmlns:a16="http://schemas.microsoft.com/office/drawing/2014/main" id="{79F5D7C6-9AB3-4B61-BB1B-4513211B3ADC}"/>
            </a:ext>
          </a:extLst>
        </xdr:cNvPr>
        <xdr:cNvSpPr/>
      </xdr:nvSpPr>
      <xdr:spPr>
        <a:xfrm>
          <a:off x="19897725" y="136671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34307</xdr:rowOff>
    </xdr:from>
    <xdr:ext cx="469744" cy="259045"/>
    <xdr:sp macro="" textlink="">
      <xdr:nvSpPr>
        <xdr:cNvPr id="625" name="【消防施設】&#10;一人当たり面積該当値テキスト">
          <a:extLst>
            <a:ext uri="{FF2B5EF4-FFF2-40B4-BE49-F238E27FC236}">
              <a16:creationId xmlns:a16="http://schemas.microsoft.com/office/drawing/2014/main" id="{3A4E6613-83EB-46BB-AE1D-5ED3143A4E3D}"/>
            </a:ext>
          </a:extLst>
        </xdr:cNvPr>
        <xdr:cNvSpPr txBox="1"/>
      </xdr:nvSpPr>
      <xdr:spPr>
        <a:xfrm>
          <a:off x="19992975" y="1364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55880</xdr:rowOff>
    </xdr:from>
    <xdr:to>
      <xdr:col>112</xdr:col>
      <xdr:colOff>38100</xdr:colOff>
      <xdr:row>84</xdr:row>
      <xdr:rowOff>157480</xdr:rowOff>
    </xdr:to>
    <xdr:sp macro="" textlink="">
      <xdr:nvSpPr>
        <xdr:cNvPr id="626" name="楕円 625">
          <a:extLst>
            <a:ext uri="{FF2B5EF4-FFF2-40B4-BE49-F238E27FC236}">
              <a16:creationId xmlns:a16="http://schemas.microsoft.com/office/drawing/2014/main" id="{825BCAB4-85FA-45B2-B574-935E2BA6BCE5}"/>
            </a:ext>
          </a:extLst>
        </xdr:cNvPr>
        <xdr:cNvSpPr/>
      </xdr:nvSpPr>
      <xdr:spPr>
        <a:xfrm>
          <a:off x="19154775" y="1366710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106680</xdr:rowOff>
    </xdr:from>
    <xdr:to>
      <xdr:col>116</xdr:col>
      <xdr:colOff>63500</xdr:colOff>
      <xdr:row>84</xdr:row>
      <xdr:rowOff>106680</xdr:rowOff>
    </xdr:to>
    <xdr:cxnSp macro="">
      <xdr:nvCxnSpPr>
        <xdr:cNvPr id="627" name="直線コネクタ 626">
          <a:extLst>
            <a:ext uri="{FF2B5EF4-FFF2-40B4-BE49-F238E27FC236}">
              <a16:creationId xmlns:a16="http://schemas.microsoft.com/office/drawing/2014/main" id="{494C5029-847B-4ED0-BAC8-2262FE778292}"/>
            </a:ext>
          </a:extLst>
        </xdr:cNvPr>
        <xdr:cNvCxnSpPr/>
      </xdr:nvCxnSpPr>
      <xdr:spPr>
        <a:xfrm>
          <a:off x="19202400" y="1371473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55880</xdr:rowOff>
    </xdr:from>
    <xdr:to>
      <xdr:col>107</xdr:col>
      <xdr:colOff>101600</xdr:colOff>
      <xdr:row>84</xdr:row>
      <xdr:rowOff>157480</xdr:rowOff>
    </xdr:to>
    <xdr:sp macro="" textlink="">
      <xdr:nvSpPr>
        <xdr:cNvPr id="628" name="楕円 627">
          <a:extLst>
            <a:ext uri="{FF2B5EF4-FFF2-40B4-BE49-F238E27FC236}">
              <a16:creationId xmlns:a16="http://schemas.microsoft.com/office/drawing/2014/main" id="{B5CF3F31-96B6-4F3A-8D2B-6F8575C3B266}"/>
            </a:ext>
          </a:extLst>
        </xdr:cNvPr>
        <xdr:cNvSpPr/>
      </xdr:nvSpPr>
      <xdr:spPr>
        <a:xfrm>
          <a:off x="18345150" y="1366710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106680</xdr:rowOff>
    </xdr:from>
    <xdr:to>
      <xdr:col>111</xdr:col>
      <xdr:colOff>177800</xdr:colOff>
      <xdr:row>84</xdr:row>
      <xdr:rowOff>106680</xdr:rowOff>
    </xdr:to>
    <xdr:cxnSp macro="">
      <xdr:nvCxnSpPr>
        <xdr:cNvPr id="629" name="直線コネクタ 628">
          <a:extLst>
            <a:ext uri="{FF2B5EF4-FFF2-40B4-BE49-F238E27FC236}">
              <a16:creationId xmlns:a16="http://schemas.microsoft.com/office/drawing/2014/main" id="{E823564E-404C-4BB7-B751-8A8C79387C88}"/>
            </a:ext>
          </a:extLst>
        </xdr:cNvPr>
        <xdr:cNvCxnSpPr/>
      </xdr:nvCxnSpPr>
      <xdr:spPr>
        <a:xfrm>
          <a:off x="18392775" y="1371473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60452</xdr:rowOff>
    </xdr:from>
    <xdr:to>
      <xdr:col>102</xdr:col>
      <xdr:colOff>165100</xdr:colOff>
      <xdr:row>84</xdr:row>
      <xdr:rowOff>162052</xdr:rowOff>
    </xdr:to>
    <xdr:sp macro="" textlink="">
      <xdr:nvSpPr>
        <xdr:cNvPr id="630" name="楕円 629">
          <a:extLst>
            <a:ext uri="{FF2B5EF4-FFF2-40B4-BE49-F238E27FC236}">
              <a16:creationId xmlns:a16="http://schemas.microsoft.com/office/drawing/2014/main" id="{A87D6B70-8A96-403D-B119-B19047D797FC}"/>
            </a:ext>
          </a:extLst>
        </xdr:cNvPr>
        <xdr:cNvSpPr/>
      </xdr:nvSpPr>
      <xdr:spPr>
        <a:xfrm>
          <a:off x="17554575" y="1367485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106680</xdr:rowOff>
    </xdr:from>
    <xdr:to>
      <xdr:col>107</xdr:col>
      <xdr:colOff>50800</xdr:colOff>
      <xdr:row>84</xdr:row>
      <xdr:rowOff>111252</xdr:rowOff>
    </xdr:to>
    <xdr:cxnSp macro="">
      <xdr:nvCxnSpPr>
        <xdr:cNvPr id="631" name="直線コネクタ 630">
          <a:extLst>
            <a:ext uri="{FF2B5EF4-FFF2-40B4-BE49-F238E27FC236}">
              <a16:creationId xmlns:a16="http://schemas.microsoft.com/office/drawing/2014/main" id="{B9870491-D9DA-4D37-8601-1B4BCDFDCD9E}"/>
            </a:ext>
          </a:extLst>
        </xdr:cNvPr>
        <xdr:cNvCxnSpPr/>
      </xdr:nvCxnSpPr>
      <xdr:spPr>
        <a:xfrm flipV="1">
          <a:off x="17602200" y="13714730"/>
          <a:ext cx="79057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60452</xdr:rowOff>
    </xdr:from>
    <xdr:to>
      <xdr:col>98</xdr:col>
      <xdr:colOff>38100</xdr:colOff>
      <xdr:row>84</xdr:row>
      <xdr:rowOff>162052</xdr:rowOff>
    </xdr:to>
    <xdr:sp macro="" textlink="">
      <xdr:nvSpPr>
        <xdr:cNvPr id="632" name="楕円 631">
          <a:extLst>
            <a:ext uri="{FF2B5EF4-FFF2-40B4-BE49-F238E27FC236}">
              <a16:creationId xmlns:a16="http://schemas.microsoft.com/office/drawing/2014/main" id="{BF5D7640-6890-47BC-8F17-E858937FF1CD}"/>
            </a:ext>
          </a:extLst>
        </xdr:cNvPr>
        <xdr:cNvSpPr/>
      </xdr:nvSpPr>
      <xdr:spPr>
        <a:xfrm>
          <a:off x="16754475" y="1367485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111252</xdr:rowOff>
    </xdr:from>
    <xdr:to>
      <xdr:col>102</xdr:col>
      <xdr:colOff>114300</xdr:colOff>
      <xdr:row>84</xdr:row>
      <xdr:rowOff>111252</xdr:rowOff>
    </xdr:to>
    <xdr:cxnSp macro="">
      <xdr:nvCxnSpPr>
        <xdr:cNvPr id="633" name="直線コネクタ 632">
          <a:extLst>
            <a:ext uri="{FF2B5EF4-FFF2-40B4-BE49-F238E27FC236}">
              <a16:creationId xmlns:a16="http://schemas.microsoft.com/office/drawing/2014/main" id="{4F6192C0-1D77-49AE-B0D8-35F267600D67}"/>
            </a:ext>
          </a:extLst>
        </xdr:cNvPr>
        <xdr:cNvCxnSpPr/>
      </xdr:nvCxnSpPr>
      <xdr:spPr>
        <a:xfrm>
          <a:off x="16802100" y="1372247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634" name="n_1aveValue【消防施設】&#10;一人当たり面積">
          <a:extLst>
            <a:ext uri="{FF2B5EF4-FFF2-40B4-BE49-F238E27FC236}">
              <a16:creationId xmlns:a16="http://schemas.microsoft.com/office/drawing/2014/main" id="{116033D5-ECE9-4661-AF24-CD805323FE67}"/>
            </a:ext>
          </a:extLst>
        </xdr:cNvPr>
        <xdr:cNvSpPr txBox="1"/>
      </xdr:nvSpPr>
      <xdr:spPr>
        <a:xfrm>
          <a:off x="18983402" y="13414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635" name="n_2aveValue【消防施設】&#10;一人当たり面積">
          <a:extLst>
            <a:ext uri="{FF2B5EF4-FFF2-40B4-BE49-F238E27FC236}">
              <a16:creationId xmlns:a16="http://schemas.microsoft.com/office/drawing/2014/main" id="{0F45E032-01BC-44C3-92B3-89510161007B}"/>
            </a:ext>
          </a:extLst>
        </xdr:cNvPr>
        <xdr:cNvSpPr txBox="1"/>
      </xdr:nvSpPr>
      <xdr:spPr>
        <a:xfrm>
          <a:off x="18183302" y="1341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636" name="n_3aveValue【消防施設】&#10;一人当たり面積">
          <a:extLst>
            <a:ext uri="{FF2B5EF4-FFF2-40B4-BE49-F238E27FC236}">
              <a16:creationId xmlns:a16="http://schemas.microsoft.com/office/drawing/2014/main" id="{CDF8EEEE-B60F-4E09-BCB0-D5108F7B9039}"/>
            </a:ext>
          </a:extLst>
        </xdr:cNvPr>
        <xdr:cNvSpPr txBox="1"/>
      </xdr:nvSpPr>
      <xdr:spPr>
        <a:xfrm>
          <a:off x="17383202" y="1342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637" name="n_4aveValue【消防施設】&#10;一人当たり面積">
          <a:extLst>
            <a:ext uri="{FF2B5EF4-FFF2-40B4-BE49-F238E27FC236}">
              <a16:creationId xmlns:a16="http://schemas.microsoft.com/office/drawing/2014/main" id="{A3567266-EC62-4A64-A55C-888C41CFAF2E}"/>
            </a:ext>
          </a:extLst>
        </xdr:cNvPr>
        <xdr:cNvSpPr txBox="1"/>
      </xdr:nvSpPr>
      <xdr:spPr>
        <a:xfrm>
          <a:off x="16592627" y="1343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148607</xdr:rowOff>
    </xdr:from>
    <xdr:ext cx="469744" cy="259045"/>
    <xdr:sp macro="" textlink="">
      <xdr:nvSpPr>
        <xdr:cNvPr id="638" name="n_1mainValue【消防施設】&#10;一人当たり面積">
          <a:extLst>
            <a:ext uri="{FF2B5EF4-FFF2-40B4-BE49-F238E27FC236}">
              <a16:creationId xmlns:a16="http://schemas.microsoft.com/office/drawing/2014/main" id="{90791984-1E57-4F22-B020-12B620D91EE9}"/>
            </a:ext>
          </a:extLst>
        </xdr:cNvPr>
        <xdr:cNvSpPr txBox="1"/>
      </xdr:nvSpPr>
      <xdr:spPr>
        <a:xfrm>
          <a:off x="18983402" y="1375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148607</xdr:rowOff>
    </xdr:from>
    <xdr:ext cx="469744" cy="259045"/>
    <xdr:sp macro="" textlink="">
      <xdr:nvSpPr>
        <xdr:cNvPr id="639" name="n_2mainValue【消防施設】&#10;一人当たり面積">
          <a:extLst>
            <a:ext uri="{FF2B5EF4-FFF2-40B4-BE49-F238E27FC236}">
              <a16:creationId xmlns:a16="http://schemas.microsoft.com/office/drawing/2014/main" id="{23C840E9-B788-4834-9E88-9C6AD0D4B3B3}"/>
            </a:ext>
          </a:extLst>
        </xdr:cNvPr>
        <xdr:cNvSpPr txBox="1"/>
      </xdr:nvSpPr>
      <xdr:spPr>
        <a:xfrm>
          <a:off x="18183302" y="1375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153179</xdr:rowOff>
    </xdr:from>
    <xdr:ext cx="469744" cy="259045"/>
    <xdr:sp macro="" textlink="">
      <xdr:nvSpPr>
        <xdr:cNvPr id="640" name="n_3mainValue【消防施設】&#10;一人当たり面積">
          <a:extLst>
            <a:ext uri="{FF2B5EF4-FFF2-40B4-BE49-F238E27FC236}">
              <a16:creationId xmlns:a16="http://schemas.microsoft.com/office/drawing/2014/main" id="{1C5DA16C-0D17-42CB-A1A8-500BD2937FC6}"/>
            </a:ext>
          </a:extLst>
        </xdr:cNvPr>
        <xdr:cNvSpPr txBox="1"/>
      </xdr:nvSpPr>
      <xdr:spPr>
        <a:xfrm>
          <a:off x="17383202" y="13764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153179</xdr:rowOff>
    </xdr:from>
    <xdr:ext cx="469744" cy="259045"/>
    <xdr:sp macro="" textlink="">
      <xdr:nvSpPr>
        <xdr:cNvPr id="641" name="n_4mainValue【消防施設】&#10;一人当たり面積">
          <a:extLst>
            <a:ext uri="{FF2B5EF4-FFF2-40B4-BE49-F238E27FC236}">
              <a16:creationId xmlns:a16="http://schemas.microsoft.com/office/drawing/2014/main" id="{4D0B1E11-D2D0-4C74-BFAC-1B79D727221A}"/>
            </a:ext>
          </a:extLst>
        </xdr:cNvPr>
        <xdr:cNvSpPr txBox="1"/>
      </xdr:nvSpPr>
      <xdr:spPr>
        <a:xfrm>
          <a:off x="16592627" y="13764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178A0A95-80F7-4E23-B0C5-12B105221927}"/>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C1D53F60-307E-4D20-941D-68F930E3E2C4}"/>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D110CCD3-B5C6-4C6E-9680-0504EBE0EF34}"/>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345FE1C4-A7C2-4392-AA0D-F45D57CFA4A2}"/>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DF4EE23B-D993-4086-82EF-2C91F28ECC25}"/>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994C27BB-05D5-49D5-B46A-327D8EE7E319}"/>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5263D8BB-32DA-42BC-BDBC-17021B3E692A}"/>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D2B6ACBF-0B2E-4FD1-8D95-1BA8E0F55912}"/>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6179B12E-3D29-4220-A448-EF93B717C8EB}"/>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9C666992-DD37-4B3A-961A-B2AF887E2AA0}"/>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5A48DC5A-6742-4773-AE57-49234B2293C9}"/>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48B251E9-C9F5-4DB6-89B1-4B012D3B7481}"/>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C22DB57B-61A9-476D-BCFD-E8FC83EDFC03}"/>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8B61899D-063C-4D40-8B93-770F09FEFEAA}"/>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835568C6-6101-4561-87B3-1779BA60AFE0}"/>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FF9DD40E-4CC4-4B55-8456-09ECF7D9BEE9}"/>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1BB1CC78-34FA-435D-9F3E-AEC1BAF4A643}"/>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9CC1F419-24D9-4369-BC58-B1582154B61B}"/>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A28AA94B-9AEE-4656-906F-014AB1F1E048}"/>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5BC6C4FD-30FB-4F69-AFC0-6A799A751F64}"/>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D1FC4CE6-07FE-466F-B91A-BCE9EC3AFBAE}"/>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F8D118A4-A83D-4DAE-877C-90619C617D01}"/>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61930211-13AE-4F61-82FA-C1A17ED3DFEC}"/>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2CAD30A5-4407-4CAD-A82C-D059936EC54C}"/>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C8B06FCA-A8D9-4BB5-B02E-D9A8F4A9AD46}"/>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94027AB3-63EE-4B43-A0D8-137B64E1E511}"/>
            </a:ext>
          </a:extLst>
        </xdr:cNvPr>
        <xdr:cNvCxnSpPr/>
      </xdr:nvCxnSpPr>
      <xdr:spPr>
        <a:xfrm flipV="1">
          <a:off x="14696439" y="1628883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庁舎】&#10;有形固定資産減価償却率最小値テキスト">
          <a:extLst>
            <a:ext uri="{FF2B5EF4-FFF2-40B4-BE49-F238E27FC236}">
              <a16:creationId xmlns:a16="http://schemas.microsoft.com/office/drawing/2014/main" id="{80BA1C9B-75D4-4F84-9C19-3070AD87C9D6}"/>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C347857E-6A74-461D-8374-531C5DAC5FFE}"/>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670" name="【庁舎】&#10;有形固定資産減価償却率最大値テキスト">
          <a:extLst>
            <a:ext uri="{FF2B5EF4-FFF2-40B4-BE49-F238E27FC236}">
              <a16:creationId xmlns:a16="http://schemas.microsoft.com/office/drawing/2014/main" id="{0ABFE578-F95C-4918-9447-DE20046B16FA}"/>
            </a:ext>
          </a:extLst>
        </xdr:cNvPr>
        <xdr:cNvSpPr txBox="1"/>
      </xdr:nvSpPr>
      <xdr:spPr>
        <a:xfrm>
          <a:off x="14735175" y="160672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671" name="直線コネクタ 670">
          <a:extLst>
            <a:ext uri="{FF2B5EF4-FFF2-40B4-BE49-F238E27FC236}">
              <a16:creationId xmlns:a16="http://schemas.microsoft.com/office/drawing/2014/main" id="{D7680C50-EF40-4D0B-9876-107D8846CCF0}"/>
            </a:ext>
          </a:extLst>
        </xdr:cNvPr>
        <xdr:cNvCxnSpPr/>
      </xdr:nvCxnSpPr>
      <xdr:spPr>
        <a:xfrm>
          <a:off x="14611350" y="162888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672" name="【庁舎】&#10;有形固定資産減価償却率平均値テキスト">
          <a:extLst>
            <a:ext uri="{FF2B5EF4-FFF2-40B4-BE49-F238E27FC236}">
              <a16:creationId xmlns:a16="http://schemas.microsoft.com/office/drawing/2014/main" id="{E6E2F62F-FFF5-4F8E-9B1A-3A400450549B}"/>
            </a:ext>
          </a:extLst>
        </xdr:cNvPr>
        <xdr:cNvSpPr txBox="1"/>
      </xdr:nvSpPr>
      <xdr:spPr>
        <a:xfrm>
          <a:off x="14735175" y="170574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3" name="フローチャート: 判断 672">
          <a:extLst>
            <a:ext uri="{FF2B5EF4-FFF2-40B4-BE49-F238E27FC236}">
              <a16:creationId xmlns:a16="http://schemas.microsoft.com/office/drawing/2014/main" id="{E666A0DB-E809-4B99-BB00-256FAD7BC0A4}"/>
            </a:ext>
          </a:extLst>
        </xdr:cNvPr>
        <xdr:cNvSpPr/>
      </xdr:nvSpPr>
      <xdr:spPr>
        <a:xfrm>
          <a:off x="14649450" y="1707905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4" name="フローチャート: 判断 673">
          <a:extLst>
            <a:ext uri="{FF2B5EF4-FFF2-40B4-BE49-F238E27FC236}">
              <a16:creationId xmlns:a16="http://schemas.microsoft.com/office/drawing/2014/main" id="{12B6D2F1-A6B5-4B20-A4C0-734292681E72}"/>
            </a:ext>
          </a:extLst>
        </xdr:cNvPr>
        <xdr:cNvSpPr/>
      </xdr:nvSpPr>
      <xdr:spPr>
        <a:xfrm>
          <a:off x="13887450" y="1704312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675" name="フローチャート: 判断 674">
          <a:extLst>
            <a:ext uri="{FF2B5EF4-FFF2-40B4-BE49-F238E27FC236}">
              <a16:creationId xmlns:a16="http://schemas.microsoft.com/office/drawing/2014/main" id="{3E3401AD-A69E-4F0F-8690-35877C03FF48}"/>
            </a:ext>
          </a:extLst>
        </xdr:cNvPr>
        <xdr:cNvSpPr/>
      </xdr:nvSpPr>
      <xdr:spPr>
        <a:xfrm>
          <a:off x="13096875" y="170219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676" name="フローチャート: 判断 675">
          <a:extLst>
            <a:ext uri="{FF2B5EF4-FFF2-40B4-BE49-F238E27FC236}">
              <a16:creationId xmlns:a16="http://schemas.microsoft.com/office/drawing/2014/main" id="{606A6D2A-ED5B-46CF-A669-6CCA70184ED0}"/>
            </a:ext>
          </a:extLst>
        </xdr:cNvPr>
        <xdr:cNvSpPr/>
      </xdr:nvSpPr>
      <xdr:spPr>
        <a:xfrm>
          <a:off x="12296775" y="1702335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677" name="フローチャート: 判断 676">
          <a:extLst>
            <a:ext uri="{FF2B5EF4-FFF2-40B4-BE49-F238E27FC236}">
              <a16:creationId xmlns:a16="http://schemas.microsoft.com/office/drawing/2014/main" id="{EB81F5E4-7B8C-4925-8FB5-6667E3572A5C}"/>
            </a:ext>
          </a:extLst>
        </xdr:cNvPr>
        <xdr:cNvSpPr/>
      </xdr:nvSpPr>
      <xdr:spPr>
        <a:xfrm>
          <a:off x="11487150" y="170528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A46582FE-17FD-4A35-ACE4-67FBE5E53A35}"/>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812FC52-385B-48E1-ACA2-0F774EA55771}"/>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71200F9C-66B5-4BC0-9F6E-26FE538F4F3B}"/>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BF0D6189-8541-4C5F-8A36-D31C3C248688}"/>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15AE4DDB-F419-48DF-A836-388E081E32B4}"/>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169092</xdr:rowOff>
    </xdr:from>
    <xdr:to>
      <xdr:col>85</xdr:col>
      <xdr:colOff>177800</xdr:colOff>
      <xdr:row>101</xdr:row>
      <xdr:rowOff>99242</xdr:rowOff>
    </xdr:to>
    <xdr:sp macro="" textlink="">
      <xdr:nvSpPr>
        <xdr:cNvPr id="683" name="楕円 682">
          <a:extLst>
            <a:ext uri="{FF2B5EF4-FFF2-40B4-BE49-F238E27FC236}">
              <a16:creationId xmlns:a16="http://schemas.microsoft.com/office/drawing/2014/main" id="{903F7ACF-A824-4613-A3C4-9CA9B1DDE0A6}"/>
            </a:ext>
          </a:extLst>
        </xdr:cNvPr>
        <xdr:cNvSpPr/>
      </xdr:nvSpPr>
      <xdr:spPr>
        <a:xfrm>
          <a:off x="14649450" y="1645684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20519</xdr:rowOff>
    </xdr:from>
    <xdr:ext cx="405111" cy="259045"/>
    <xdr:sp macro="" textlink="">
      <xdr:nvSpPr>
        <xdr:cNvPr id="684" name="【庁舎】&#10;有形固定資産減価償却率該当値テキスト">
          <a:extLst>
            <a:ext uri="{FF2B5EF4-FFF2-40B4-BE49-F238E27FC236}">
              <a16:creationId xmlns:a16="http://schemas.microsoft.com/office/drawing/2014/main" id="{2780AB7C-A879-4F94-8885-5EBC869D5401}"/>
            </a:ext>
          </a:extLst>
        </xdr:cNvPr>
        <xdr:cNvSpPr txBox="1"/>
      </xdr:nvSpPr>
      <xdr:spPr>
        <a:xfrm>
          <a:off x="14735175" y="16308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110308</xdr:rowOff>
    </xdr:from>
    <xdr:to>
      <xdr:col>81</xdr:col>
      <xdr:colOff>101600</xdr:colOff>
      <xdr:row>101</xdr:row>
      <xdr:rowOff>40458</xdr:rowOff>
    </xdr:to>
    <xdr:sp macro="" textlink="">
      <xdr:nvSpPr>
        <xdr:cNvPr id="685" name="楕円 684">
          <a:extLst>
            <a:ext uri="{FF2B5EF4-FFF2-40B4-BE49-F238E27FC236}">
              <a16:creationId xmlns:a16="http://schemas.microsoft.com/office/drawing/2014/main" id="{3730148E-763F-4588-99D7-1BF9D3BE5AEF}"/>
            </a:ext>
          </a:extLst>
        </xdr:cNvPr>
        <xdr:cNvSpPr/>
      </xdr:nvSpPr>
      <xdr:spPr>
        <a:xfrm>
          <a:off x="13887450" y="1639488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161108</xdr:rowOff>
    </xdr:from>
    <xdr:to>
      <xdr:col>85</xdr:col>
      <xdr:colOff>127000</xdr:colOff>
      <xdr:row>101</xdr:row>
      <xdr:rowOff>48442</xdr:rowOff>
    </xdr:to>
    <xdr:cxnSp macro="">
      <xdr:nvCxnSpPr>
        <xdr:cNvPr id="686" name="直線コネクタ 685">
          <a:extLst>
            <a:ext uri="{FF2B5EF4-FFF2-40B4-BE49-F238E27FC236}">
              <a16:creationId xmlns:a16="http://schemas.microsoft.com/office/drawing/2014/main" id="{9CA51577-9A65-4E42-96B2-270E07A2A677}"/>
            </a:ext>
          </a:extLst>
        </xdr:cNvPr>
        <xdr:cNvCxnSpPr/>
      </xdr:nvCxnSpPr>
      <xdr:spPr>
        <a:xfrm>
          <a:off x="13935075" y="16452033"/>
          <a:ext cx="762000" cy="52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51526</xdr:rowOff>
    </xdr:from>
    <xdr:to>
      <xdr:col>76</xdr:col>
      <xdr:colOff>165100</xdr:colOff>
      <xdr:row>100</xdr:row>
      <xdr:rowOff>153126</xdr:rowOff>
    </xdr:to>
    <xdr:sp macro="" textlink="">
      <xdr:nvSpPr>
        <xdr:cNvPr id="687" name="楕円 686">
          <a:extLst>
            <a:ext uri="{FF2B5EF4-FFF2-40B4-BE49-F238E27FC236}">
              <a16:creationId xmlns:a16="http://schemas.microsoft.com/office/drawing/2014/main" id="{98AD5019-AD03-47F4-B302-A83DCE11784C}"/>
            </a:ext>
          </a:extLst>
        </xdr:cNvPr>
        <xdr:cNvSpPr/>
      </xdr:nvSpPr>
      <xdr:spPr>
        <a:xfrm>
          <a:off x="13096875" y="1633610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102326</xdr:rowOff>
    </xdr:from>
    <xdr:to>
      <xdr:col>81</xdr:col>
      <xdr:colOff>50800</xdr:colOff>
      <xdr:row>100</xdr:row>
      <xdr:rowOff>161108</xdr:rowOff>
    </xdr:to>
    <xdr:cxnSp macro="">
      <xdr:nvCxnSpPr>
        <xdr:cNvPr id="688" name="直線コネクタ 687">
          <a:extLst>
            <a:ext uri="{FF2B5EF4-FFF2-40B4-BE49-F238E27FC236}">
              <a16:creationId xmlns:a16="http://schemas.microsoft.com/office/drawing/2014/main" id="{5CE440D6-2298-4F0B-B540-006B29DED13A}"/>
            </a:ext>
          </a:extLst>
        </xdr:cNvPr>
        <xdr:cNvCxnSpPr/>
      </xdr:nvCxnSpPr>
      <xdr:spPr>
        <a:xfrm>
          <a:off x="13144500" y="16393251"/>
          <a:ext cx="790575"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100512</xdr:rowOff>
    </xdr:from>
    <xdr:to>
      <xdr:col>72</xdr:col>
      <xdr:colOff>38100</xdr:colOff>
      <xdr:row>100</xdr:row>
      <xdr:rowOff>30662</xdr:rowOff>
    </xdr:to>
    <xdr:sp macro="" textlink="">
      <xdr:nvSpPr>
        <xdr:cNvPr id="689" name="楕円 688">
          <a:extLst>
            <a:ext uri="{FF2B5EF4-FFF2-40B4-BE49-F238E27FC236}">
              <a16:creationId xmlns:a16="http://schemas.microsoft.com/office/drawing/2014/main" id="{28922300-757F-4525-BF10-451818359D49}"/>
            </a:ext>
          </a:extLst>
        </xdr:cNvPr>
        <xdr:cNvSpPr/>
      </xdr:nvSpPr>
      <xdr:spPr>
        <a:xfrm>
          <a:off x="12296775" y="1621998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151312</xdr:rowOff>
    </xdr:from>
    <xdr:to>
      <xdr:col>76</xdr:col>
      <xdr:colOff>114300</xdr:colOff>
      <xdr:row>100</xdr:row>
      <xdr:rowOff>102326</xdr:rowOff>
    </xdr:to>
    <xdr:cxnSp macro="">
      <xdr:nvCxnSpPr>
        <xdr:cNvPr id="690" name="直線コネクタ 689">
          <a:extLst>
            <a:ext uri="{FF2B5EF4-FFF2-40B4-BE49-F238E27FC236}">
              <a16:creationId xmlns:a16="http://schemas.microsoft.com/office/drawing/2014/main" id="{F4E27743-94B6-4E18-A5DF-22E4FF3D3F3F}"/>
            </a:ext>
          </a:extLst>
        </xdr:cNvPr>
        <xdr:cNvCxnSpPr/>
      </xdr:nvCxnSpPr>
      <xdr:spPr>
        <a:xfrm>
          <a:off x="12344400" y="16267612"/>
          <a:ext cx="800100" cy="125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110308</xdr:rowOff>
    </xdr:from>
    <xdr:to>
      <xdr:col>67</xdr:col>
      <xdr:colOff>101600</xdr:colOff>
      <xdr:row>100</xdr:row>
      <xdr:rowOff>40458</xdr:rowOff>
    </xdr:to>
    <xdr:sp macro="" textlink="">
      <xdr:nvSpPr>
        <xdr:cNvPr id="691" name="楕円 690">
          <a:extLst>
            <a:ext uri="{FF2B5EF4-FFF2-40B4-BE49-F238E27FC236}">
              <a16:creationId xmlns:a16="http://schemas.microsoft.com/office/drawing/2014/main" id="{4AC7CC4A-90E6-4E59-9C9E-82F5152B7AC2}"/>
            </a:ext>
          </a:extLst>
        </xdr:cNvPr>
        <xdr:cNvSpPr/>
      </xdr:nvSpPr>
      <xdr:spPr>
        <a:xfrm>
          <a:off x="11487150" y="1622343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151312</xdr:rowOff>
    </xdr:from>
    <xdr:to>
      <xdr:col>71</xdr:col>
      <xdr:colOff>177800</xdr:colOff>
      <xdr:row>99</xdr:row>
      <xdr:rowOff>161108</xdr:rowOff>
    </xdr:to>
    <xdr:cxnSp macro="">
      <xdr:nvCxnSpPr>
        <xdr:cNvPr id="692" name="直線コネクタ 691">
          <a:extLst>
            <a:ext uri="{FF2B5EF4-FFF2-40B4-BE49-F238E27FC236}">
              <a16:creationId xmlns:a16="http://schemas.microsoft.com/office/drawing/2014/main" id="{A563DFBA-F558-4DC7-A382-B1B350EC30EF}"/>
            </a:ext>
          </a:extLst>
        </xdr:cNvPr>
        <xdr:cNvCxnSpPr/>
      </xdr:nvCxnSpPr>
      <xdr:spPr>
        <a:xfrm flipV="1">
          <a:off x="11534775" y="16267612"/>
          <a:ext cx="809625" cy="1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693" name="n_1aveValue【庁舎】&#10;有形固定資産減価償却率">
          <a:extLst>
            <a:ext uri="{FF2B5EF4-FFF2-40B4-BE49-F238E27FC236}">
              <a16:creationId xmlns:a16="http://schemas.microsoft.com/office/drawing/2014/main" id="{9391C769-A126-4B17-A85C-5E5C80536D0D}"/>
            </a:ext>
          </a:extLst>
        </xdr:cNvPr>
        <xdr:cNvSpPr txBox="1"/>
      </xdr:nvSpPr>
      <xdr:spPr>
        <a:xfrm>
          <a:off x="13745219" y="17135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144253</xdr:rowOff>
    </xdr:from>
    <xdr:ext cx="405111" cy="259045"/>
    <xdr:sp macro="" textlink="">
      <xdr:nvSpPr>
        <xdr:cNvPr id="694" name="n_2aveValue【庁舎】&#10;有形固定資産減価償却率">
          <a:extLst>
            <a:ext uri="{FF2B5EF4-FFF2-40B4-BE49-F238E27FC236}">
              <a16:creationId xmlns:a16="http://schemas.microsoft.com/office/drawing/2014/main" id="{4CB1CEF8-780D-4EB3-95E9-CDF51F9DA15A}"/>
            </a:ext>
          </a:extLst>
        </xdr:cNvPr>
        <xdr:cNvSpPr txBox="1"/>
      </xdr:nvSpPr>
      <xdr:spPr>
        <a:xfrm>
          <a:off x="12964169" y="17114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139354</xdr:rowOff>
    </xdr:from>
    <xdr:ext cx="405111" cy="259045"/>
    <xdr:sp macro="" textlink="">
      <xdr:nvSpPr>
        <xdr:cNvPr id="695" name="n_3aveValue【庁舎】&#10;有形固定資産減価償却率">
          <a:extLst>
            <a:ext uri="{FF2B5EF4-FFF2-40B4-BE49-F238E27FC236}">
              <a16:creationId xmlns:a16="http://schemas.microsoft.com/office/drawing/2014/main" id="{AE7AB7BB-91DF-4347-B124-D4215C05B72B}"/>
            </a:ext>
          </a:extLst>
        </xdr:cNvPr>
        <xdr:cNvSpPr txBox="1"/>
      </xdr:nvSpPr>
      <xdr:spPr>
        <a:xfrm>
          <a:off x="12164069" y="17116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561</xdr:rowOff>
    </xdr:from>
    <xdr:ext cx="405111" cy="259045"/>
    <xdr:sp macro="" textlink="">
      <xdr:nvSpPr>
        <xdr:cNvPr id="696" name="n_4aveValue【庁舎】&#10;有形固定資産減価償却率">
          <a:extLst>
            <a:ext uri="{FF2B5EF4-FFF2-40B4-BE49-F238E27FC236}">
              <a16:creationId xmlns:a16="http://schemas.microsoft.com/office/drawing/2014/main" id="{2A023684-41E2-4387-843E-FBC92AF24566}"/>
            </a:ext>
          </a:extLst>
        </xdr:cNvPr>
        <xdr:cNvSpPr txBox="1"/>
      </xdr:nvSpPr>
      <xdr:spPr>
        <a:xfrm>
          <a:off x="11354444" y="17145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56985</xdr:rowOff>
    </xdr:from>
    <xdr:ext cx="405111" cy="259045"/>
    <xdr:sp macro="" textlink="">
      <xdr:nvSpPr>
        <xdr:cNvPr id="697" name="n_1mainValue【庁舎】&#10;有形固定資産減価償却率">
          <a:extLst>
            <a:ext uri="{FF2B5EF4-FFF2-40B4-BE49-F238E27FC236}">
              <a16:creationId xmlns:a16="http://schemas.microsoft.com/office/drawing/2014/main" id="{B39BD579-FAA9-44E9-87DA-E4A4706A0D3B}"/>
            </a:ext>
          </a:extLst>
        </xdr:cNvPr>
        <xdr:cNvSpPr txBox="1"/>
      </xdr:nvSpPr>
      <xdr:spPr>
        <a:xfrm>
          <a:off x="13745219" y="1617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169653</xdr:rowOff>
    </xdr:from>
    <xdr:ext cx="340478" cy="259045"/>
    <xdr:sp macro="" textlink="">
      <xdr:nvSpPr>
        <xdr:cNvPr id="698" name="n_2mainValue【庁舎】&#10;有形固定資産減価償却率">
          <a:extLst>
            <a:ext uri="{FF2B5EF4-FFF2-40B4-BE49-F238E27FC236}">
              <a16:creationId xmlns:a16="http://schemas.microsoft.com/office/drawing/2014/main" id="{DEA6E55C-A944-46A8-A71E-F857E4CCAB07}"/>
            </a:ext>
          </a:extLst>
        </xdr:cNvPr>
        <xdr:cNvSpPr txBox="1"/>
      </xdr:nvSpPr>
      <xdr:spPr>
        <a:xfrm>
          <a:off x="12993311" y="161145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47189</xdr:rowOff>
    </xdr:from>
    <xdr:ext cx="340478" cy="259045"/>
    <xdr:sp macro="" textlink="">
      <xdr:nvSpPr>
        <xdr:cNvPr id="699" name="n_3mainValue【庁舎】&#10;有形固定資産減価償却率">
          <a:extLst>
            <a:ext uri="{FF2B5EF4-FFF2-40B4-BE49-F238E27FC236}">
              <a16:creationId xmlns:a16="http://schemas.microsoft.com/office/drawing/2014/main" id="{A5EC0F0B-A5BE-4F47-B426-BF8C830C5C48}"/>
            </a:ext>
          </a:extLst>
        </xdr:cNvPr>
        <xdr:cNvSpPr txBox="1"/>
      </xdr:nvSpPr>
      <xdr:spPr>
        <a:xfrm>
          <a:off x="12183686" y="1599521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56985</xdr:rowOff>
    </xdr:from>
    <xdr:ext cx="340478" cy="259045"/>
    <xdr:sp macro="" textlink="">
      <xdr:nvSpPr>
        <xdr:cNvPr id="700" name="n_4mainValue【庁舎】&#10;有形固定資産減価償却率">
          <a:extLst>
            <a:ext uri="{FF2B5EF4-FFF2-40B4-BE49-F238E27FC236}">
              <a16:creationId xmlns:a16="http://schemas.microsoft.com/office/drawing/2014/main" id="{15086ED8-1728-4B73-B6CE-97DBFEE442D2}"/>
            </a:ext>
          </a:extLst>
        </xdr:cNvPr>
        <xdr:cNvSpPr txBox="1"/>
      </xdr:nvSpPr>
      <xdr:spPr>
        <a:xfrm>
          <a:off x="11383586" y="160018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0CB91CD4-6393-45A6-AC16-600A6A8D2F7B}"/>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64064E0A-6071-440B-ABD7-07CD95E358D5}"/>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D2103CA7-FC24-4C63-9A5B-BAC450833E8B}"/>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712C5683-F392-4F79-B9FA-C5D7DDFCA7A2}"/>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EDCA6F18-7970-4FEF-9C60-FA70AACF48BF}"/>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4C6C8A4B-F2F4-4FDC-818C-EF15E9338E40}"/>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C17F2D80-8901-438F-9684-F65143C800EE}"/>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BA3F8B75-9DE0-4AC6-BCFF-7FE03F24C009}"/>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3F0E2170-DD4B-405E-81F2-1DF5F2C0A41D}"/>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62CF2194-0468-41BD-88EE-D1D69C869434}"/>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1" name="テキスト ボックス 710">
          <a:extLst>
            <a:ext uri="{FF2B5EF4-FFF2-40B4-BE49-F238E27FC236}">
              <a16:creationId xmlns:a16="http://schemas.microsoft.com/office/drawing/2014/main" id="{D91D7B79-C4C6-4800-8008-F9624B3D479B}"/>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12" name="直線コネクタ 711">
          <a:extLst>
            <a:ext uri="{FF2B5EF4-FFF2-40B4-BE49-F238E27FC236}">
              <a16:creationId xmlns:a16="http://schemas.microsoft.com/office/drawing/2014/main" id="{100ABF10-71A4-44D0-96A4-2FEEBAF46262}"/>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3" name="テキスト ボックス 712">
          <a:extLst>
            <a:ext uri="{FF2B5EF4-FFF2-40B4-BE49-F238E27FC236}">
              <a16:creationId xmlns:a16="http://schemas.microsoft.com/office/drawing/2014/main" id="{8644CAFF-148C-4464-AEA4-47E1B753DD74}"/>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4" name="直線コネクタ 713">
          <a:extLst>
            <a:ext uri="{FF2B5EF4-FFF2-40B4-BE49-F238E27FC236}">
              <a16:creationId xmlns:a16="http://schemas.microsoft.com/office/drawing/2014/main" id="{98CFBD8B-8AA1-42FF-8889-18B314D1444F}"/>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5" name="テキスト ボックス 714">
          <a:extLst>
            <a:ext uri="{FF2B5EF4-FFF2-40B4-BE49-F238E27FC236}">
              <a16:creationId xmlns:a16="http://schemas.microsoft.com/office/drawing/2014/main" id="{148AF3E2-904A-4606-BD7D-6099F15ABB61}"/>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6" name="直線コネクタ 715">
          <a:extLst>
            <a:ext uri="{FF2B5EF4-FFF2-40B4-BE49-F238E27FC236}">
              <a16:creationId xmlns:a16="http://schemas.microsoft.com/office/drawing/2014/main" id="{4C17ABC8-1611-4CA7-85AB-4AB6CA2488C2}"/>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7" name="テキスト ボックス 716">
          <a:extLst>
            <a:ext uri="{FF2B5EF4-FFF2-40B4-BE49-F238E27FC236}">
              <a16:creationId xmlns:a16="http://schemas.microsoft.com/office/drawing/2014/main" id="{49C18CA6-B42D-4F1A-AE56-B14FD8155F2F}"/>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8" name="直線コネクタ 717">
          <a:extLst>
            <a:ext uri="{FF2B5EF4-FFF2-40B4-BE49-F238E27FC236}">
              <a16:creationId xmlns:a16="http://schemas.microsoft.com/office/drawing/2014/main" id="{5484E4F8-DFD7-45BF-AD89-ADF8292CE5BE}"/>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9" name="テキスト ボックス 718">
          <a:extLst>
            <a:ext uri="{FF2B5EF4-FFF2-40B4-BE49-F238E27FC236}">
              <a16:creationId xmlns:a16="http://schemas.microsoft.com/office/drawing/2014/main" id="{0DB68678-EA5B-4ADE-A51B-CCF6C547E5C0}"/>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0" name="直線コネクタ 719">
          <a:extLst>
            <a:ext uri="{FF2B5EF4-FFF2-40B4-BE49-F238E27FC236}">
              <a16:creationId xmlns:a16="http://schemas.microsoft.com/office/drawing/2014/main" id="{4A91B93F-5649-4946-9E8C-CD25C15A1A99}"/>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1" name="テキスト ボックス 720">
          <a:extLst>
            <a:ext uri="{FF2B5EF4-FFF2-40B4-BE49-F238E27FC236}">
              <a16:creationId xmlns:a16="http://schemas.microsoft.com/office/drawing/2014/main" id="{2256517F-7E1E-48FA-965D-EC0452718400}"/>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2" name="直線コネクタ 721">
          <a:extLst>
            <a:ext uri="{FF2B5EF4-FFF2-40B4-BE49-F238E27FC236}">
              <a16:creationId xmlns:a16="http://schemas.microsoft.com/office/drawing/2014/main" id="{9E3BCECA-2FEB-4DB5-9426-4DDB4C009F00}"/>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3" name="テキスト ボックス 722">
          <a:extLst>
            <a:ext uri="{FF2B5EF4-FFF2-40B4-BE49-F238E27FC236}">
              <a16:creationId xmlns:a16="http://schemas.microsoft.com/office/drawing/2014/main" id="{FC002210-3483-462B-A80D-FFD74F3C2613}"/>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4" name="直線コネクタ 723">
          <a:extLst>
            <a:ext uri="{FF2B5EF4-FFF2-40B4-BE49-F238E27FC236}">
              <a16:creationId xmlns:a16="http://schemas.microsoft.com/office/drawing/2014/main" id="{B8F66159-46FF-485C-ABE4-ECC406928A68}"/>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5" name="テキスト ボックス 724">
          <a:extLst>
            <a:ext uri="{FF2B5EF4-FFF2-40B4-BE49-F238E27FC236}">
              <a16:creationId xmlns:a16="http://schemas.microsoft.com/office/drawing/2014/main" id="{124D82F1-6C9A-46B5-88CA-56C10F7EA7CA}"/>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6" name="【庁舎】&#10;一人当たり面積グラフ枠">
          <a:extLst>
            <a:ext uri="{FF2B5EF4-FFF2-40B4-BE49-F238E27FC236}">
              <a16:creationId xmlns:a16="http://schemas.microsoft.com/office/drawing/2014/main" id="{89ED91DD-D074-4797-B46E-912C5648831A}"/>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727" name="直線コネクタ 726">
          <a:extLst>
            <a:ext uri="{FF2B5EF4-FFF2-40B4-BE49-F238E27FC236}">
              <a16:creationId xmlns:a16="http://schemas.microsoft.com/office/drawing/2014/main" id="{A6A229E4-5F73-4DC0-A93E-3D2364EF1110}"/>
            </a:ext>
          </a:extLst>
        </xdr:cNvPr>
        <xdr:cNvCxnSpPr/>
      </xdr:nvCxnSpPr>
      <xdr:spPr>
        <a:xfrm flipV="1">
          <a:off x="19954239" y="16243209"/>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728" name="【庁舎】&#10;一人当たり面積最小値テキスト">
          <a:extLst>
            <a:ext uri="{FF2B5EF4-FFF2-40B4-BE49-F238E27FC236}">
              <a16:creationId xmlns:a16="http://schemas.microsoft.com/office/drawing/2014/main" id="{A653422D-E161-45F3-8AF2-495477492A91}"/>
            </a:ext>
          </a:extLst>
        </xdr:cNvPr>
        <xdr:cNvSpPr txBox="1"/>
      </xdr:nvSpPr>
      <xdr:spPr>
        <a:xfrm>
          <a:off x="19992975" y="17824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729" name="直線コネクタ 728">
          <a:extLst>
            <a:ext uri="{FF2B5EF4-FFF2-40B4-BE49-F238E27FC236}">
              <a16:creationId xmlns:a16="http://schemas.microsoft.com/office/drawing/2014/main" id="{E6F3E9FE-7FE4-4C17-8787-D783358CCF53}"/>
            </a:ext>
          </a:extLst>
        </xdr:cNvPr>
        <xdr:cNvCxnSpPr/>
      </xdr:nvCxnSpPr>
      <xdr:spPr>
        <a:xfrm>
          <a:off x="19878675" y="178205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730" name="【庁舎】&#10;一人当たり面積最大値テキスト">
          <a:extLst>
            <a:ext uri="{FF2B5EF4-FFF2-40B4-BE49-F238E27FC236}">
              <a16:creationId xmlns:a16="http://schemas.microsoft.com/office/drawing/2014/main" id="{7CC38BD9-458D-423E-986A-4E8ABE3E37B7}"/>
            </a:ext>
          </a:extLst>
        </xdr:cNvPr>
        <xdr:cNvSpPr txBox="1"/>
      </xdr:nvSpPr>
      <xdr:spPr>
        <a:xfrm>
          <a:off x="19992975" y="16021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731" name="直線コネクタ 730">
          <a:extLst>
            <a:ext uri="{FF2B5EF4-FFF2-40B4-BE49-F238E27FC236}">
              <a16:creationId xmlns:a16="http://schemas.microsoft.com/office/drawing/2014/main" id="{086AC5D8-DC63-47D9-B459-7CD08607C750}"/>
            </a:ext>
          </a:extLst>
        </xdr:cNvPr>
        <xdr:cNvCxnSpPr/>
      </xdr:nvCxnSpPr>
      <xdr:spPr>
        <a:xfrm>
          <a:off x="19878675" y="1624320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732" name="【庁舎】&#10;一人当たり面積平均値テキスト">
          <a:extLst>
            <a:ext uri="{FF2B5EF4-FFF2-40B4-BE49-F238E27FC236}">
              <a16:creationId xmlns:a16="http://schemas.microsoft.com/office/drawing/2014/main" id="{7B39153A-D8B4-4B9B-A26F-A40B1B1C595D}"/>
            </a:ext>
          </a:extLst>
        </xdr:cNvPr>
        <xdr:cNvSpPr txBox="1"/>
      </xdr:nvSpPr>
      <xdr:spPr>
        <a:xfrm>
          <a:off x="19992975" y="17281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733" name="フローチャート: 判断 732">
          <a:extLst>
            <a:ext uri="{FF2B5EF4-FFF2-40B4-BE49-F238E27FC236}">
              <a16:creationId xmlns:a16="http://schemas.microsoft.com/office/drawing/2014/main" id="{B33EAFC8-7565-4B02-B0BE-E1309B6CC1CC}"/>
            </a:ext>
          </a:extLst>
        </xdr:cNvPr>
        <xdr:cNvSpPr/>
      </xdr:nvSpPr>
      <xdr:spPr>
        <a:xfrm>
          <a:off x="19897725" y="174300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734" name="フローチャート: 判断 733">
          <a:extLst>
            <a:ext uri="{FF2B5EF4-FFF2-40B4-BE49-F238E27FC236}">
              <a16:creationId xmlns:a16="http://schemas.microsoft.com/office/drawing/2014/main" id="{B66E4184-BF29-42AB-BE4A-F47E8005A06E}"/>
            </a:ext>
          </a:extLst>
        </xdr:cNvPr>
        <xdr:cNvSpPr/>
      </xdr:nvSpPr>
      <xdr:spPr>
        <a:xfrm>
          <a:off x="19154775" y="174332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735" name="フローチャート: 判断 734">
          <a:extLst>
            <a:ext uri="{FF2B5EF4-FFF2-40B4-BE49-F238E27FC236}">
              <a16:creationId xmlns:a16="http://schemas.microsoft.com/office/drawing/2014/main" id="{37AE7C7D-7741-4AD2-88CF-1551B237D291}"/>
            </a:ext>
          </a:extLst>
        </xdr:cNvPr>
        <xdr:cNvSpPr/>
      </xdr:nvSpPr>
      <xdr:spPr>
        <a:xfrm>
          <a:off x="18345150" y="1743991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736" name="フローチャート: 判断 735">
          <a:extLst>
            <a:ext uri="{FF2B5EF4-FFF2-40B4-BE49-F238E27FC236}">
              <a16:creationId xmlns:a16="http://schemas.microsoft.com/office/drawing/2014/main" id="{0D013C1B-6EA8-4CDA-81B7-4ACC12001C9A}"/>
            </a:ext>
          </a:extLst>
        </xdr:cNvPr>
        <xdr:cNvSpPr/>
      </xdr:nvSpPr>
      <xdr:spPr>
        <a:xfrm>
          <a:off x="17554575" y="174397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737" name="フローチャート: 判断 736">
          <a:extLst>
            <a:ext uri="{FF2B5EF4-FFF2-40B4-BE49-F238E27FC236}">
              <a16:creationId xmlns:a16="http://schemas.microsoft.com/office/drawing/2014/main" id="{6DF34993-123E-4C43-8D32-E2BC5C91FB79}"/>
            </a:ext>
          </a:extLst>
        </xdr:cNvPr>
        <xdr:cNvSpPr/>
      </xdr:nvSpPr>
      <xdr:spPr>
        <a:xfrm>
          <a:off x="16754475" y="1745950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C72A8B96-32DA-4591-BA66-5BA27D0CC67E}"/>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337E5F00-C6C9-472B-B037-2FABBF826BED}"/>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2A00AFB8-9C9F-469F-8976-BB97D91AF367}"/>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89332137-C20E-46EB-91DE-957DD6C48C17}"/>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E0E92879-05C8-44B9-AA13-ED471CF28861}"/>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133169</xdr:rowOff>
    </xdr:from>
    <xdr:to>
      <xdr:col>116</xdr:col>
      <xdr:colOff>114300</xdr:colOff>
      <xdr:row>107</xdr:row>
      <xdr:rowOff>63319</xdr:rowOff>
    </xdr:to>
    <xdr:sp macro="" textlink="">
      <xdr:nvSpPr>
        <xdr:cNvPr id="743" name="楕円 742">
          <a:extLst>
            <a:ext uri="{FF2B5EF4-FFF2-40B4-BE49-F238E27FC236}">
              <a16:creationId xmlns:a16="http://schemas.microsoft.com/office/drawing/2014/main" id="{65B15D08-65B2-40E3-804B-D205A3D8E99F}"/>
            </a:ext>
          </a:extLst>
        </xdr:cNvPr>
        <xdr:cNvSpPr/>
      </xdr:nvSpPr>
      <xdr:spPr>
        <a:xfrm>
          <a:off x="19897725" y="1744961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111596</xdr:rowOff>
    </xdr:from>
    <xdr:ext cx="469744" cy="259045"/>
    <xdr:sp macro="" textlink="">
      <xdr:nvSpPr>
        <xdr:cNvPr id="744" name="【庁舎】&#10;一人当たり面積該当値テキスト">
          <a:extLst>
            <a:ext uri="{FF2B5EF4-FFF2-40B4-BE49-F238E27FC236}">
              <a16:creationId xmlns:a16="http://schemas.microsoft.com/office/drawing/2014/main" id="{DD5982F2-060B-4EA4-A37F-3A0BCC2A0801}"/>
            </a:ext>
          </a:extLst>
        </xdr:cNvPr>
        <xdr:cNvSpPr txBox="1"/>
      </xdr:nvSpPr>
      <xdr:spPr>
        <a:xfrm>
          <a:off x="19992975" y="17428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136434</xdr:rowOff>
    </xdr:from>
    <xdr:to>
      <xdr:col>112</xdr:col>
      <xdr:colOff>38100</xdr:colOff>
      <xdr:row>107</xdr:row>
      <xdr:rowOff>66584</xdr:rowOff>
    </xdr:to>
    <xdr:sp macro="" textlink="">
      <xdr:nvSpPr>
        <xdr:cNvPr id="745" name="楕円 744">
          <a:extLst>
            <a:ext uri="{FF2B5EF4-FFF2-40B4-BE49-F238E27FC236}">
              <a16:creationId xmlns:a16="http://schemas.microsoft.com/office/drawing/2014/main" id="{32574739-805E-4309-BFF8-A2A6ED988D49}"/>
            </a:ext>
          </a:extLst>
        </xdr:cNvPr>
        <xdr:cNvSpPr/>
      </xdr:nvSpPr>
      <xdr:spPr>
        <a:xfrm>
          <a:off x="19154775" y="1745288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12519</xdr:rowOff>
    </xdr:from>
    <xdr:to>
      <xdr:col>116</xdr:col>
      <xdr:colOff>63500</xdr:colOff>
      <xdr:row>107</xdr:row>
      <xdr:rowOff>15784</xdr:rowOff>
    </xdr:to>
    <xdr:cxnSp macro="">
      <xdr:nvCxnSpPr>
        <xdr:cNvPr id="746" name="直線コネクタ 745">
          <a:extLst>
            <a:ext uri="{FF2B5EF4-FFF2-40B4-BE49-F238E27FC236}">
              <a16:creationId xmlns:a16="http://schemas.microsoft.com/office/drawing/2014/main" id="{492C60A7-65D2-44DE-82E5-49B5B5D7B07F}"/>
            </a:ext>
          </a:extLst>
        </xdr:cNvPr>
        <xdr:cNvCxnSpPr/>
      </xdr:nvCxnSpPr>
      <xdr:spPr>
        <a:xfrm flipV="1">
          <a:off x="19202400" y="17497244"/>
          <a:ext cx="75247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139700</xdr:rowOff>
    </xdr:from>
    <xdr:to>
      <xdr:col>107</xdr:col>
      <xdr:colOff>101600</xdr:colOff>
      <xdr:row>107</xdr:row>
      <xdr:rowOff>69850</xdr:rowOff>
    </xdr:to>
    <xdr:sp macro="" textlink="">
      <xdr:nvSpPr>
        <xdr:cNvPr id="747" name="楕円 746">
          <a:extLst>
            <a:ext uri="{FF2B5EF4-FFF2-40B4-BE49-F238E27FC236}">
              <a16:creationId xmlns:a16="http://schemas.microsoft.com/office/drawing/2014/main" id="{65A0E5AF-4321-4C8C-8A81-BF0A0C6DC2D4}"/>
            </a:ext>
          </a:extLst>
        </xdr:cNvPr>
        <xdr:cNvSpPr/>
      </xdr:nvSpPr>
      <xdr:spPr>
        <a:xfrm>
          <a:off x="18345150" y="174593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15784</xdr:rowOff>
    </xdr:from>
    <xdr:to>
      <xdr:col>111</xdr:col>
      <xdr:colOff>177800</xdr:colOff>
      <xdr:row>107</xdr:row>
      <xdr:rowOff>19050</xdr:rowOff>
    </xdr:to>
    <xdr:cxnSp macro="">
      <xdr:nvCxnSpPr>
        <xdr:cNvPr id="748" name="直線コネクタ 747">
          <a:extLst>
            <a:ext uri="{FF2B5EF4-FFF2-40B4-BE49-F238E27FC236}">
              <a16:creationId xmlns:a16="http://schemas.microsoft.com/office/drawing/2014/main" id="{D28A130C-943E-4172-B564-99BE992B174D}"/>
            </a:ext>
          </a:extLst>
        </xdr:cNvPr>
        <xdr:cNvCxnSpPr/>
      </xdr:nvCxnSpPr>
      <xdr:spPr>
        <a:xfrm flipV="1">
          <a:off x="18392775" y="17500509"/>
          <a:ext cx="80962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749" name="楕円 748">
          <a:extLst>
            <a:ext uri="{FF2B5EF4-FFF2-40B4-BE49-F238E27FC236}">
              <a16:creationId xmlns:a16="http://schemas.microsoft.com/office/drawing/2014/main" id="{A674159B-72A2-4D01-A95D-493DA3AF7518}"/>
            </a:ext>
          </a:extLst>
        </xdr:cNvPr>
        <xdr:cNvSpPr/>
      </xdr:nvSpPr>
      <xdr:spPr>
        <a:xfrm>
          <a:off x="17554575" y="1745624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19050</xdr:rowOff>
    </xdr:from>
    <xdr:to>
      <xdr:col>107</xdr:col>
      <xdr:colOff>50800</xdr:colOff>
      <xdr:row>107</xdr:row>
      <xdr:rowOff>22316</xdr:rowOff>
    </xdr:to>
    <xdr:cxnSp macro="">
      <xdr:nvCxnSpPr>
        <xdr:cNvPr id="750" name="直線コネクタ 749">
          <a:extLst>
            <a:ext uri="{FF2B5EF4-FFF2-40B4-BE49-F238E27FC236}">
              <a16:creationId xmlns:a16="http://schemas.microsoft.com/office/drawing/2014/main" id="{773FD8D9-06E3-4FE4-BC49-7BC57E24E9AD}"/>
            </a:ext>
          </a:extLst>
        </xdr:cNvPr>
        <xdr:cNvCxnSpPr/>
      </xdr:nvCxnSpPr>
      <xdr:spPr>
        <a:xfrm flipV="1">
          <a:off x="17602200" y="17506950"/>
          <a:ext cx="7905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142966</xdr:rowOff>
    </xdr:from>
    <xdr:to>
      <xdr:col>98</xdr:col>
      <xdr:colOff>38100</xdr:colOff>
      <xdr:row>107</xdr:row>
      <xdr:rowOff>73116</xdr:rowOff>
    </xdr:to>
    <xdr:sp macro="" textlink="">
      <xdr:nvSpPr>
        <xdr:cNvPr id="751" name="楕円 750">
          <a:extLst>
            <a:ext uri="{FF2B5EF4-FFF2-40B4-BE49-F238E27FC236}">
              <a16:creationId xmlns:a16="http://schemas.microsoft.com/office/drawing/2014/main" id="{8FDA2279-5966-424B-9FF4-B9F2885D704C}"/>
            </a:ext>
          </a:extLst>
        </xdr:cNvPr>
        <xdr:cNvSpPr/>
      </xdr:nvSpPr>
      <xdr:spPr>
        <a:xfrm>
          <a:off x="16754475" y="1745624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22316</xdr:rowOff>
    </xdr:from>
    <xdr:to>
      <xdr:col>102</xdr:col>
      <xdr:colOff>114300</xdr:colOff>
      <xdr:row>107</xdr:row>
      <xdr:rowOff>22316</xdr:rowOff>
    </xdr:to>
    <xdr:cxnSp macro="">
      <xdr:nvCxnSpPr>
        <xdr:cNvPr id="752" name="直線コネクタ 751">
          <a:extLst>
            <a:ext uri="{FF2B5EF4-FFF2-40B4-BE49-F238E27FC236}">
              <a16:creationId xmlns:a16="http://schemas.microsoft.com/office/drawing/2014/main" id="{FD540E28-0ED4-4EB8-9AC2-50AB1402979F}"/>
            </a:ext>
          </a:extLst>
        </xdr:cNvPr>
        <xdr:cNvCxnSpPr/>
      </xdr:nvCxnSpPr>
      <xdr:spPr>
        <a:xfrm>
          <a:off x="16802100" y="1751339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753" name="n_1aveValue【庁舎】&#10;一人当たり面積">
          <a:extLst>
            <a:ext uri="{FF2B5EF4-FFF2-40B4-BE49-F238E27FC236}">
              <a16:creationId xmlns:a16="http://schemas.microsoft.com/office/drawing/2014/main" id="{32266B3B-D407-4F70-B8B3-E1FEB7B1A7D8}"/>
            </a:ext>
          </a:extLst>
        </xdr:cNvPr>
        <xdr:cNvSpPr txBox="1"/>
      </xdr:nvSpPr>
      <xdr:spPr>
        <a:xfrm>
          <a:off x="18983402" y="17211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754" name="n_2aveValue【庁舎】&#10;一人当たり面積">
          <a:extLst>
            <a:ext uri="{FF2B5EF4-FFF2-40B4-BE49-F238E27FC236}">
              <a16:creationId xmlns:a16="http://schemas.microsoft.com/office/drawing/2014/main" id="{43936C0D-4268-430D-8F3F-8A4BCBCDE169}"/>
            </a:ext>
          </a:extLst>
        </xdr:cNvPr>
        <xdr:cNvSpPr txBox="1"/>
      </xdr:nvSpPr>
      <xdr:spPr>
        <a:xfrm>
          <a:off x="18183302" y="1721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755" name="n_3aveValue【庁舎】&#10;一人当たり面積">
          <a:extLst>
            <a:ext uri="{FF2B5EF4-FFF2-40B4-BE49-F238E27FC236}">
              <a16:creationId xmlns:a16="http://schemas.microsoft.com/office/drawing/2014/main" id="{B60B47B0-4A50-49D4-BB44-F035A2245359}"/>
            </a:ext>
          </a:extLst>
        </xdr:cNvPr>
        <xdr:cNvSpPr txBox="1"/>
      </xdr:nvSpPr>
      <xdr:spPr>
        <a:xfrm>
          <a:off x="17383202" y="17208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756" name="n_4aveValue【庁舎】&#10;一人当たり面積">
          <a:extLst>
            <a:ext uri="{FF2B5EF4-FFF2-40B4-BE49-F238E27FC236}">
              <a16:creationId xmlns:a16="http://schemas.microsoft.com/office/drawing/2014/main" id="{CF58F20A-07C8-4393-A673-962258070E2B}"/>
            </a:ext>
          </a:extLst>
        </xdr:cNvPr>
        <xdr:cNvSpPr txBox="1"/>
      </xdr:nvSpPr>
      <xdr:spPr>
        <a:xfrm>
          <a:off x="16592627" y="1755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57711</xdr:rowOff>
    </xdr:from>
    <xdr:ext cx="469744" cy="259045"/>
    <xdr:sp macro="" textlink="">
      <xdr:nvSpPr>
        <xdr:cNvPr id="757" name="n_1mainValue【庁舎】&#10;一人当たり面積">
          <a:extLst>
            <a:ext uri="{FF2B5EF4-FFF2-40B4-BE49-F238E27FC236}">
              <a16:creationId xmlns:a16="http://schemas.microsoft.com/office/drawing/2014/main" id="{5194C392-4C38-489C-A0D6-2AC8DA477281}"/>
            </a:ext>
          </a:extLst>
        </xdr:cNvPr>
        <xdr:cNvSpPr txBox="1"/>
      </xdr:nvSpPr>
      <xdr:spPr>
        <a:xfrm>
          <a:off x="18983402" y="17545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60977</xdr:rowOff>
    </xdr:from>
    <xdr:ext cx="469744" cy="259045"/>
    <xdr:sp macro="" textlink="">
      <xdr:nvSpPr>
        <xdr:cNvPr id="758" name="n_2mainValue【庁舎】&#10;一人当たり面積">
          <a:extLst>
            <a:ext uri="{FF2B5EF4-FFF2-40B4-BE49-F238E27FC236}">
              <a16:creationId xmlns:a16="http://schemas.microsoft.com/office/drawing/2014/main" id="{1C7F0EA5-90FC-4DB2-BFAC-76D52E2E52D0}"/>
            </a:ext>
          </a:extLst>
        </xdr:cNvPr>
        <xdr:cNvSpPr txBox="1"/>
      </xdr:nvSpPr>
      <xdr:spPr>
        <a:xfrm>
          <a:off x="18183302" y="17552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759" name="n_3mainValue【庁舎】&#10;一人当たり面積">
          <a:extLst>
            <a:ext uri="{FF2B5EF4-FFF2-40B4-BE49-F238E27FC236}">
              <a16:creationId xmlns:a16="http://schemas.microsoft.com/office/drawing/2014/main" id="{3584E1F9-20ED-4935-9040-28BA47360515}"/>
            </a:ext>
          </a:extLst>
        </xdr:cNvPr>
        <xdr:cNvSpPr txBox="1"/>
      </xdr:nvSpPr>
      <xdr:spPr>
        <a:xfrm>
          <a:off x="17383202" y="17555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89643</xdr:rowOff>
    </xdr:from>
    <xdr:ext cx="469744" cy="259045"/>
    <xdr:sp macro="" textlink="">
      <xdr:nvSpPr>
        <xdr:cNvPr id="760" name="n_4mainValue【庁舎】&#10;一人当たり面積">
          <a:extLst>
            <a:ext uri="{FF2B5EF4-FFF2-40B4-BE49-F238E27FC236}">
              <a16:creationId xmlns:a16="http://schemas.microsoft.com/office/drawing/2014/main" id="{F149547F-420C-4D49-9B9B-065586F64282}"/>
            </a:ext>
          </a:extLst>
        </xdr:cNvPr>
        <xdr:cNvSpPr txBox="1"/>
      </xdr:nvSpPr>
      <xdr:spPr>
        <a:xfrm>
          <a:off x="16592627" y="17231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1" name="正方形/長方形 760">
          <a:extLst>
            <a:ext uri="{FF2B5EF4-FFF2-40B4-BE49-F238E27FC236}">
              <a16:creationId xmlns:a16="http://schemas.microsoft.com/office/drawing/2014/main" id="{F927C399-832E-47AC-A42A-F0324516C802}"/>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2" name="正方形/長方形 761">
          <a:extLst>
            <a:ext uri="{FF2B5EF4-FFF2-40B4-BE49-F238E27FC236}">
              <a16:creationId xmlns:a16="http://schemas.microsoft.com/office/drawing/2014/main" id="{36007CA3-A9BC-4714-9E0E-D02F810CB1AB}"/>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3" name="テキスト ボックス 762">
          <a:extLst>
            <a:ext uri="{FF2B5EF4-FFF2-40B4-BE49-F238E27FC236}">
              <a16:creationId xmlns:a16="http://schemas.microsoft.com/office/drawing/2014/main" id="{8CAA99A2-C24A-4056-AE65-D46E9C850614}"/>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分析表②に係る有形固定資産減価償却率については、特に消防施設、体育館・プールにおいて類似団体平均と比較して高い数値となっている。一部事務組合で構成している消防施設については、老朽化による建替えの計画があることから、負担金の増額が見込まれる。図書館については、開設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が経過しており、設備等の老朽化が進んでいるため、施設の改修を検討するとともに、適切な維持管理を行いながら長寿命化を進めていきたい考えである。なお、庁舎及び保健福祉センターについては、復興事業として建替えを実施したことに伴い、類似団体を比較して低い数値となってい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200.5\share\&#20225;&#30011;&#35506;&#12539;&#36001;&#25919;&#35506;\&#36001;&#25919;&#35506;%20&#36001;&#21209;&#29677;\(03)&#12288;&#30010;&#12398;&#20104;&#31639;\&#36001;&#25919;&#20418;\&#36001;&#25919;&#38306;&#20418;&#65288;&#21103;&#29677;&#38263;&#29992;&#65289;\&#36001;&#25919;&#20844;&#34920;\&#24066;&#30010;&#26449;&#36001;&#25919;&#27604;&#36611;&#20998;&#26512;\R6\1&#22238;&#30446;\&#37428;&#26408;&#20316;&#25104;\&#12304;&#36001;&#25919;&#29366;&#27841;&#36039;&#26009;&#38598;&#12305;_043613_&#20120;&#29702;&#30010;_2024&#65288;&#37428;&#26408;&#20316;&#25104;&#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5">
          <cell r="B25" t="str">
            <v>R02</v>
          </cell>
          <cell r="C25"/>
          <cell r="D25" t="str">
            <v>R03</v>
          </cell>
          <cell r="E25"/>
          <cell r="F25" t="str">
            <v>R04</v>
          </cell>
          <cell r="G25"/>
          <cell r="H25" t="str">
            <v>R05</v>
          </cell>
          <cell r="I25"/>
          <cell r="J25" t="str">
            <v>R06</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v>
          </cell>
          <cell r="F27" t="e">
            <v>#N/A</v>
          </cell>
          <cell r="G27">
            <v>0.01</v>
          </cell>
          <cell r="H27" t="e">
            <v>#N/A</v>
          </cell>
          <cell r="I27">
            <v>0.31</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亘理町奨学資金貸付特別会計</v>
          </cell>
          <cell r="B29" t="e">
            <v>#N/A</v>
          </cell>
          <cell r="C29">
            <v>0.01</v>
          </cell>
          <cell r="D29" t="e">
            <v>#N/A</v>
          </cell>
          <cell r="E29">
            <v>0</v>
          </cell>
          <cell r="F29" t="e">
            <v>#N/A</v>
          </cell>
          <cell r="G29">
            <v>0</v>
          </cell>
          <cell r="H29" t="e">
            <v>#N/A</v>
          </cell>
          <cell r="I29">
            <v>0</v>
          </cell>
          <cell r="J29" t="e">
            <v>#N/A</v>
          </cell>
          <cell r="K29">
            <v>0</v>
          </cell>
        </row>
        <row r="30">
          <cell r="A30" t="str">
            <v>亘理町工業用地等造成事業特別会計</v>
          </cell>
          <cell r="B30" t="e">
            <v>#N/A</v>
          </cell>
          <cell r="C30">
            <v>22.07</v>
          </cell>
          <cell r="D30" t="e">
            <v>#N/A</v>
          </cell>
          <cell r="E30">
            <v>20.97</v>
          </cell>
          <cell r="F30" t="e">
            <v>#N/A</v>
          </cell>
          <cell r="G30">
            <v>0.01</v>
          </cell>
          <cell r="H30" t="e">
            <v>#N/A</v>
          </cell>
          <cell r="I30">
            <v>0</v>
          </cell>
          <cell r="J30" t="e">
            <v>#N/A</v>
          </cell>
          <cell r="K30">
            <v>0</v>
          </cell>
        </row>
        <row r="31">
          <cell r="A31" t="str">
            <v>亘理町介護保険特別会計</v>
          </cell>
          <cell r="B31" t="e">
            <v>#N/A</v>
          </cell>
          <cell r="C31">
            <v>0.05</v>
          </cell>
          <cell r="D31" t="e">
            <v>#N/A</v>
          </cell>
          <cell r="E31">
            <v>0.15</v>
          </cell>
          <cell r="F31" t="e">
            <v>#N/A</v>
          </cell>
          <cell r="G31">
            <v>0.46</v>
          </cell>
          <cell r="H31" t="e">
            <v>#N/A</v>
          </cell>
          <cell r="I31">
            <v>0.1</v>
          </cell>
          <cell r="J31" t="e">
            <v>#N/A</v>
          </cell>
          <cell r="K31">
            <v>0.03</v>
          </cell>
        </row>
        <row r="32">
          <cell r="A32" t="str">
            <v>亘理町後期高齢者医療特別会計</v>
          </cell>
          <cell r="B32" t="e">
            <v>#N/A</v>
          </cell>
          <cell r="C32">
            <v>0.02</v>
          </cell>
          <cell r="D32" t="e">
            <v>#N/A</v>
          </cell>
          <cell r="E32">
            <v>0</v>
          </cell>
          <cell r="F32" t="e">
            <v>#N/A</v>
          </cell>
          <cell r="G32">
            <v>0.04</v>
          </cell>
          <cell r="H32" t="e">
            <v>#N/A</v>
          </cell>
          <cell r="I32">
            <v>0.04</v>
          </cell>
          <cell r="J32" t="e">
            <v>#N/A</v>
          </cell>
          <cell r="K32">
            <v>0.05</v>
          </cell>
        </row>
        <row r="33">
          <cell r="A33" t="str">
            <v>亘理町国民健康保険特別会計</v>
          </cell>
          <cell r="B33" t="e">
            <v>#N/A</v>
          </cell>
          <cell r="C33">
            <v>0.91</v>
          </cell>
          <cell r="D33" t="e">
            <v>#N/A</v>
          </cell>
          <cell r="E33">
            <v>0.92</v>
          </cell>
          <cell r="F33" t="e">
            <v>#N/A</v>
          </cell>
          <cell r="G33">
            <v>0.37</v>
          </cell>
          <cell r="H33" t="e">
            <v>#N/A</v>
          </cell>
          <cell r="I33">
            <v>0.56000000000000005</v>
          </cell>
          <cell r="J33" t="e">
            <v>#N/A</v>
          </cell>
          <cell r="K33">
            <v>0.48</v>
          </cell>
        </row>
        <row r="34">
          <cell r="A34" t="str">
            <v>亘理町公共下水道事業会計</v>
          </cell>
          <cell r="B34" t="e">
            <v>#N/A</v>
          </cell>
          <cell r="C34">
            <v>0.51</v>
          </cell>
          <cell r="D34" t="e">
            <v>#N/A</v>
          </cell>
          <cell r="E34">
            <v>1.73</v>
          </cell>
          <cell r="F34" t="e">
            <v>#N/A</v>
          </cell>
          <cell r="G34">
            <v>2.2799999999999998</v>
          </cell>
          <cell r="H34" t="e">
            <v>#N/A</v>
          </cell>
          <cell r="I34">
            <v>2.2000000000000002</v>
          </cell>
          <cell r="J34" t="e">
            <v>#N/A</v>
          </cell>
          <cell r="K34">
            <v>0.57999999999999996</v>
          </cell>
        </row>
        <row r="35">
          <cell r="A35" t="str">
            <v>一般会計</v>
          </cell>
          <cell r="B35" t="e">
            <v>#N/A</v>
          </cell>
          <cell r="C35">
            <v>6.22</v>
          </cell>
          <cell r="D35" t="e">
            <v>#N/A</v>
          </cell>
          <cell r="E35">
            <v>3.78</v>
          </cell>
          <cell r="F35" t="e">
            <v>#N/A</v>
          </cell>
          <cell r="G35">
            <v>8.9700000000000006</v>
          </cell>
          <cell r="H35" t="e">
            <v>#N/A</v>
          </cell>
          <cell r="I35">
            <v>5.23</v>
          </cell>
          <cell r="J35" t="e">
            <v>#N/A</v>
          </cell>
          <cell r="K35">
            <v>3.59</v>
          </cell>
        </row>
        <row r="36">
          <cell r="A36" t="str">
            <v>亘理町水道事業会計</v>
          </cell>
          <cell r="B36" t="e">
            <v>#N/A</v>
          </cell>
          <cell r="C36">
            <v>13.99</v>
          </cell>
          <cell r="D36" t="e">
            <v>#N/A</v>
          </cell>
          <cell r="E36">
            <v>12.9</v>
          </cell>
          <cell r="F36" t="e">
            <v>#N/A</v>
          </cell>
          <cell r="G36">
            <v>12.15</v>
          </cell>
          <cell r="H36" t="e">
            <v>#N/A</v>
          </cell>
          <cell r="I36">
            <v>11.8</v>
          </cell>
          <cell r="J36" t="e">
            <v>#N/A</v>
          </cell>
          <cell r="K36">
            <v>12.15</v>
          </cell>
        </row>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1119</v>
          </cell>
          <cell r="E42"/>
          <cell r="F42"/>
          <cell r="G42">
            <v>1088</v>
          </cell>
          <cell r="H42"/>
          <cell r="I42"/>
          <cell r="J42">
            <v>1111</v>
          </cell>
          <cell r="K42"/>
          <cell r="L42"/>
          <cell r="M42">
            <v>1068</v>
          </cell>
          <cell r="N42"/>
          <cell r="O42"/>
          <cell r="P42">
            <v>1033</v>
          </cell>
        </row>
        <row r="43">
          <cell r="A43" t="str">
            <v>一時借入金の利子</v>
          </cell>
          <cell r="B43">
            <v>0</v>
          </cell>
          <cell r="C43"/>
          <cell r="D43"/>
          <cell r="E43">
            <v>0</v>
          </cell>
          <cell r="F43"/>
          <cell r="G43"/>
          <cell r="H43">
            <v>0</v>
          </cell>
          <cell r="I43"/>
          <cell r="J43"/>
          <cell r="K43" t="str">
            <v>-</v>
          </cell>
          <cell r="L43"/>
          <cell r="M43"/>
          <cell r="N43" t="str">
            <v>-</v>
          </cell>
          <cell r="O43"/>
          <cell r="P43"/>
        </row>
        <row r="44">
          <cell r="A44" t="str">
            <v>債務負担行為に基づく支出額</v>
          </cell>
          <cell r="B44">
            <v>0</v>
          </cell>
          <cell r="C44"/>
          <cell r="D44"/>
          <cell r="E44">
            <v>0</v>
          </cell>
          <cell r="F44"/>
          <cell r="G44"/>
          <cell r="H44">
            <v>0</v>
          </cell>
          <cell r="I44"/>
          <cell r="J44"/>
          <cell r="K44">
            <v>0</v>
          </cell>
          <cell r="L44"/>
          <cell r="M44"/>
          <cell r="N44">
            <v>0</v>
          </cell>
          <cell r="O44"/>
          <cell r="P44"/>
        </row>
        <row r="45">
          <cell r="A45" t="str">
            <v>組合等が起こした地方債の元利償還金に対する負担金等</v>
          </cell>
          <cell r="B45">
            <v>12</v>
          </cell>
          <cell r="C45"/>
          <cell r="D45"/>
          <cell r="E45">
            <v>49</v>
          </cell>
          <cell r="F45"/>
          <cell r="G45"/>
          <cell r="H45">
            <v>61</v>
          </cell>
          <cell r="I45"/>
          <cell r="J45"/>
          <cell r="K45">
            <v>63</v>
          </cell>
          <cell r="L45"/>
          <cell r="M45"/>
          <cell r="N45">
            <v>63</v>
          </cell>
          <cell r="O45"/>
          <cell r="P45"/>
        </row>
        <row r="46">
          <cell r="A46" t="str">
            <v>公営企業債の元利償還金に対する繰入金</v>
          </cell>
          <cell r="B46">
            <v>611</v>
          </cell>
          <cell r="C46"/>
          <cell r="D46"/>
          <cell r="E46">
            <v>514</v>
          </cell>
          <cell r="F46"/>
          <cell r="G46"/>
          <cell r="H46">
            <v>541</v>
          </cell>
          <cell r="I46"/>
          <cell r="J46"/>
          <cell r="K46">
            <v>482</v>
          </cell>
          <cell r="L46"/>
          <cell r="M46"/>
          <cell r="N46">
            <v>471</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863</v>
          </cell>
          <cell r="C49"/>
          <cell r="D49"/>
          <cell r="E49">
            <v>875</v>
          </cell>
          <cell r="F49"/>
          <cell r="G49"/>
          <cell r="H49">
            <v>896</v>
          </cell>
          <cell r="I49"/>
          <cell r="J49"/>
          <cell r="K49">
            <v>848</v>
          </cell>
          <cell r="L49"/>
          <cell r="M49"/>
          <cell r="N49">
            <v>842</v>
          </cell>
          <cell r="O49"/>
          <cell r="P49"/>
        </row>
        <row r="50">
          <cell r="A50" t="str">
            <v>実質公債費比率の分子</v>
          </cell>
          <cell r="B50" t="e">
            <v>#N/A</v>
          </cell>
          <cell r="C50">
            <v>367</v>
          </cell>
          <cell r="D50" t="e">
            <v>#N/A</v>
          </cell>
          <cell r="E50" t="e">
            <v>#N/A</v>
          </cell>
          <cell r="F50">
            <v>350</v>
          </cell>
          <cell r="G50" t="e">
            <v>#N/A</v>
          </cell>
          <cell r="H50" t="e">
            <v>#N/A</v>
          </cell>
          <cell r="I50">
            <v>387</v>
          </cell>
          <cell r="J50" t="e">
            <v>#N/A</v>
          </cell>
          <cell r="K50" t="e">
            <v>#N/A</v>
          </cell>
          <cell r="L50">
            <v>325</v>
          </cell>
          <cell r="M50" t="e">
            <v>#N/A</v>
          </cell>
          <cell r="N50" t="e">
            <v>#N/A</v>
          </cell>
          <cell r="O50">
            <v>343</v>
          </cell>
          <cell r="P50" t="e">
            <v>#N/A</v>
          </cell>
        </row>
        <row r="54">
          <cell r="B54" t="str">
            <v>R02</v>
          </cell>
          <cell r="C54"/>
          <cell r="D54"/>
          <cell r="E54" t="str">
            <v>R03</v>
          </cell>
          <cell r="F54"/>
          <cell r="G54"/>
          <cell r="H54" t="str">
            <v>R04</v>
          </cell>
          <cell r="I54"/>
          <cell r="J54"/>
          <cell r="K54" t="str">
            <v>R05</v>
          </cell>
          <cell r="L54"/>
          <cell r="M54"/>
          <cell r="N54" t="str">
            <v>R06</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11148</v>
          </cell>
          <cell r="E56"/>
          <cell r="F56"/>
          <cell r="G56">
            <v>10814</v>
          </cell>
          <cell r="H56"/>
          <cell r="I56"/>
          <cell r="J56">
            <v>10337</v>
          </cell>
          <cell r="K56"/>
          <cell r="L56"/>
          <cell r="M56">
            <v>9937</v>
          </cell>
          <cell r="N56"/>
          <cell r="O56"/>
          <cell r="P56">
            <v>9327</v>
          </cell>
        </row>
        <row r="57">
          <cell r="A57" t="str">
            <v>充当可能特定歳入</v>
          </cell>
          <cell r="B57"/>
          <cell r="C57"/>
          <cell r="D57">
            <v>3371</v>
          </cell>
          <cell r="E57"/>
          <cell r="F57"/>
          <cell r="G57">
            <v>2892</v>
          </cell>
          <cell r="H57"/>
          <cell r="I57"/>
          <cell r="J57">
            <v>2422</v>
          </cell>
          <cell r="K57"/>
          <cell r="L57"/>
          <cell r="M57">
            <v>2004</v>
          </cell>
          <cell r="N57"/>
          <cell r="O57"/>
          <cell r="P57">
            <v>1888</v>
          </cell>
        </row>
        <row r="58">
          <cell r="A58" t="str">
            <v>充当可能基金</v>
          </cell>
          <cell r="B58"/>
          <cell r="C58"/>
          <cell r="D58">
            <v>6608</v>
          </cell>
          <cell r="E58"/>
          <cell r="F58"/>
          <cell r="G58">
            <v>8458</v>
          </cell>
          <cell r="H58"/>
          <cell r="I58"/>
          <cell r="J58">
            <v>9955</v>
          </cell>
          <cell r="K58"/>
          <cell r="L58"/>
          <cell r="M58">
            <v>9438</v>
          </cell>
          <cell r="N58"/>
          <cell r="O58"/>
          <cell r="P58">
            <v>9831</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v>4</v>
          </cell>
          <cell r="C61"/>
          <cell r="D61"/>
          <cell r="E61" t="str">
            <v>-</v>
          </cell>
          <cell r="F61"/>
          <cell r="G61"/>
          <cell r="H61">
            <v>3</v>
          </cell>
          <cell r="I61"/>
          <cell r="J61"/>
          <cell r="K61">
            <v>4</v>
          </cell>
          <cell r="L61"/>
          <cell r="M61"/>
          <cell r="N61" t="str">
            <v>-</v>
          </cell>
          <cell r="O61"/>
          <cell r="P61"/>
        </row>
        <row r="62">
          <cell r="A62" t="str">
            <v>退職手当負担見込額</v>
          </cell>
          <cell r="B62">
            <v>1191</v>
          </cell>
          <cell r="C62"/>
          <cell r="D62"/>
          <cell r="E62">
            <v>1132</v>
          </cell>
          <cell r="F62"/>
          <cell r="G62"/>
          <cell r="H62">
            <v>1206</v>
          </cell>
          <cell r="I62"/>
          <cell r="J62"/>
          <cell r="K62">
            <v>1165</v>
          </cell>
          <cell r="L62"/>
          <cell r="M62"/>
          <cell r="N62">
            <v>1160</v>
          </cell>
          <cell r="O62"/>
          <cell r="P62"/>
        </row>
        <row r="63">
          <cell r="A63" t="str">
            <v>組合等負担等見込額</v>
          </cell>
          <cell r="B63">
            <v>368</v>
          </cell>
          <cell r="C63"/>
          <cell r="D63"/>
          <cell r="E63">
            <v>332</v>
          </cell>
          <cell r="F63"/>
          <cell r="G63"/>
          <cell r="H63">
            <v>285</v>
          </cell>
          <cell r="I63"/>
          <cell r="J63"/>
          <cell r="K63">
            <v>240</v>
          </cell>
          <cell r="L63"/>
          <cell r="M63"/>
          <cell r="N63">
            <v>193</v>
          </cell>
          <cell r="O63"/>
          <cell r="P63"/>
        </row>
        <row r="64">
          <cell r="A64" t="str">
            <v>公営企業債等繰入見込額</v>
          </cell>
          <cell r="B64">
            <v>5978</v>
          </cell>
          <cell r="C64"/>
          <cell r="D64"/>
          <cell r="E64">
            <v>5656</v>
          </cell>
          <cell r="F64"/>
          <cell r="G64"/>
          <cell r="H64">
            <v>5528</v>
          </cell>
          <cell r="I64"/>
          <cell r="J64"/>
          <cell r="K64">
            <v>5278</v>
          </cell>
          <cell r="L64"/>
          <cell r="M64"/>
          <cell r="N64">
            <v>5194</v>
          </cell>
          <cell r="O64"/>
          <cell r="P64"/>
        </row>
        <row r="65">
          <cell r="A65" t="str">
            <v>債務負担行為に基づく支出予定額</v>
          </cell>
          <cell r="B65" t="str">
            <v>-</v>
          </cell>
          <cell r="C65"/>
          <cell r="D65"/>
          <cell r="E65" t="str">
            <v>-</v>
          </cell>
          <cell r="F65"/>
          <cell r="G65"/>
          <cell r="H65" t="str">
            <v>-</v>
          </cell>
          <cell r="I65"/>
          <cell r="J65"/>
          <cell r="K65" t="str">
            <v>-</v>
          </cell>
          <cell r="L65"/>
          <cell r="M65"/>
          <cell r="N65" t="str">
            <v>-</v>
          </cell>
          <cell r="O65"/>
          <cell r="P65"/>
        </row>
        <row r="66">
          <cell r="A66" t="str">
            <v>一般会計等に係る地方債の現在高</v>
          </cell>
          <cell r="B66">
            <v>10592</v>
          </cell>
          <cell r="C66"/>
          <cell r="D66"/>
          <cell r="E66">
            <v>10274</v>
          </cell>
          <cell r="F66"/>
          <cell r="G66"/>
          <cell r="H66">
            <v>9917</v>
          </cell>
          <cell r="I66"/>
          <cell r="J66"/>
          <cell r="K66">
            <v>8087</v>
          </cell>
          <cell r="L66"/>
          <cell r="M66"/>
          <cell r="N66">
            <v>7736</v>
          </cell>
          <cell r="O66"/>
          <cell r="P66"/>
        </row>
        <row r="67">
          <cell r="A67" t="str">
            <v>将来負担比率の分子</v>
          </cell>
          <cell r="B67" t="e">
            <v>#N/A</v>
          </cell>
          <cell r="C67">
            <v>0</v>
          </cell>
          <cell r="D67" t="e">
            <v>#N/A</v>
          </cell>
          <cell r="E67" t="e">
            <v>#N/A</v>
          </cell>
          <cell r="F67">
            <v>0</v>
          </cell>
          <cell r="G67" t="e">
            <v>#N/A</v>
          </cell>
          <cell r="H67" t="e">
            <v>#N/A</v>
          </cell>
          <cell r="I67">
            <v>0</v>
          </cell>
          <cell r="J67" t="e">
            <v>#N/A</v>
          </cell>
          <cell r="K67" t="e">
            <v>#N/A</v>
          </cell>
          <cell r="L67">
            <v>0</v>
          </cell>
          <cell r="M67" t="e">
            <v>#N/A</v>
          </cell>
          <cell r="N67" t="e">
            <v>#N/A</v>
          </cell>
          <cell r="O67">
            <v>0</v>
          </cell>
          <cell r="P67" t="e">
            <v>#N/A</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 thickBot="1" x14ac:dyDescent="0.25">
      <c r="B2" s="170" t="s">
        <v>77</v>
      </c>
      <c r="C2" s="170"/>
      <c r="D2" s="171"/>
    </row>
    <row r="3" spans="1:119" ht="18.75" customHeight="1" thickBot="1" x14ac:dyDescent="0.25">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2">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13910320</v>
      </c>
      <c r="BO4" s="407"/>
      <c r="BP4" s="407"/>
      <c r="BQ4" s="407"/>
      <c r="BR4" s="407"/>
      <c r="BS4" s="407"/>
      <c r="BT4" s="407"/>
      <c r="BU4" s="408"/>
      <c r="BV4" s="406">
        <v>15612409</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3.6</v>
      </c>
      <c r="CU4" s="413"/>
      <c r="CV4" s="413"/>
      <c r="CW4" s="413"/>
      <c r="CX4" s="413"/>
      <c r="CY4" s="413"/>
      <c r="CZ4" s="413"/>
      <c r="DA4" s="414"/>
      <c r="DB4" s="412">
        <v>5.2</v>
      </c>
      <c r="DC4" s="413"/>
      <c r="DD4" s="413"/>
      <c r="DE4" s="413"/>
      <c r="DF4" s="413"/>
      <c r="DG4" s="413"/>
      <c r="DH4" s="413"/>
      <c r="DI4" s="414"/>
    </row>
    <row r="5" spans="1:119" ht="18.75" customHeight="1" x14ac:dyDescent="0.2">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13568210</v>
      </c>
      <c r="BO5" s="444"/>
      <c r="BP5" s="444"/>
      <c r="BQ5" s="444"/>
      <c r="BR5" s="444"/>
      <c r="BS5" s="444"/>
      <c r="BT5" s="444"/>
      <c r="BU5" s="445"/>
      <c r="BV5" s="443">
        <v>15126586</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95.8</v>
      </c>
      <c r="CU5" s="441"/>
      <c r="CV5" s="441"/>
      <c r="CW5" s="441"/>
      <c r="CX5" s="441"/>
      <c r="CY5" s="441"/>
      <c r="CZ5" s="441"/>
      <c r="DA5" s="442"/>
      <c r="DB5" s="440">
        <v>96.7</v>
      </c>
      <c r="DC5" s="441"/>
      <c r="DD5" s="441"/>
      <c r="DE5" s="441"/>
      <c r="DF5" s="441"/>
      <c r="DG5" s="441"/>
      <c r="DH5" s="441"/>
      <c r="DI5" s="442"/>
    </row>
    <row r="6" spans="1:119" ht="18.75" customHeight="1" x14ac:dyDescent="0.2">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342110</v>
      </c>
      <c r="BO6" s="444"/>
      <c r="BP6" s="444"/>
      <c r="BQ6" s="444"/>
      <c r="BR6" s="444"/>
      <c r="BS6" s="444"/>
      <c r="BT6" s="444"/>
      <c r="BU6" s="445"/>
      <c r="BV6" s="443">
        <v>485823</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96.2</v>
      </c>
      <c r="CU6" s="481"/>
      <c r="CV6" s="481"/>
      <c r="CW6" s="481"/>
      <c r="CX6" s="481"/>
      <c r="CY6" s="481"/>
      <c r="CZ6" s="481"/>
      <c r="DA6" s="482"/>
      <c r="DB6" s="480">
        <v>97.1</v>
      </c>
      <c r="DC6" s="481"/>
      <c r="DD6" s="481"/>
      <c r="DE6" s="481"/>
      <c r="DF6" s="481"/>
      <c r="DG6" s="481"/>
      <c r="DH6" s="481"/>
      <c r="DI6" s="482"/>
    </row>
    <row r="7" spans="1:119" ht="18.75" customHeight="1" x14ac:dyDescent="0.2">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51475</v>
      </c>
      <c r="BO7" s="444"/>
      <c r="BP7" s="444"/>
      <c r="BQ7" s="444"/>
      <c r="BR7" s="444"/>
      <c r="BS7" s="444"/>
      <c r="BT7" s="444"/>
      <c r="BU7" s="445"/>
      <c r="BV7" s="443">
        <v>72061</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8074782</v>
      </c>
      <c r="CU7" s="444"/>
      <c r="CV7" s="444"/>
      <c r="CW7" s="444"/>
      <c r="CX7" s="444"/>
      <c r="CY7" s="444"/>
      <c r="CZ7" s="444"/>
      <c r="DA7" s="445"/>
      <c r="DB7" s="443">
        <v>7896855</v>
      </c>
      <c r="DC7" s="444"/>
      <c r="DD7" s="444"/>
      <c r="DE7" s="444"/>
      <c r="DF7" s="444"/>
      <c r="DG7" s="444"/>
      <c r="DH7" s="444"/>
      <c r="DI7" s="445"/>
    </row>
    <row r="8" spans="1:119" ht="18.75" customHeight="1" thickBot="1" x14ac:dyDescent="0.25">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290635</v>
      </c>
      <c r="BO8" s="444"/>
      <c r="BP8" s="444"/>
      <c r="BQ8" s="444"/>
      <c r="BR8" s="444"/>
      <c r="BS8" s="444"/>
      <c r="BT8" s="444"/>
      <c r="BU8" s="445"/>
      <c r="BV8" s="443">
        <v>413762</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0.56999999999999995</v>
      </c>
      <c r="CU8" s="484"/>
      <c r="CV8" s="484"/>
      <c r="CW8" s="484"/>
      <c r="CX8" s="484"/>
      <c r="CY8" s="484"/>
      <c r="CZ8" s="484"/>
      <c r="DA8" s="485"/>
      <c r="DB8" s="483">
        <v>0.56999999999999995</v>
      </c>
      <c r="DC8" s="484"/>
      <c r="DD8" s="484"/>
      <c r="DE8" s="484"/>
      <c r="DF8" s="484"/>
      <c r="DG8" s="484"/>
      <c r="DH8" s="484"/>
      <c r="DI8" s="485"/>
    </row>
    <row r="9" spans="1:119" ht="18.75" customHeight="1" thickBot="1" x14ac:dyDescent="0.25">
      <c r="A9" s="169"/>
      <c r="B9" s="437" t="s">
        <v>106</v>
      </c>
      <c r="C9" s="438"/>
      <c r="D9" s="438"/>
      <c r="E9" s="438"/>
      <c r="F9" s="438"/>
      <c r="G9" s="438"/>
      <c r="H9" s="438"/>
      <c r="I9" s="438"/>
      <c r="J9" s="438"/>
      <c r="K9" s="486"/>
      <c r="L9" s="487" t="s">
        <v>107</v>
      </c>
      <c r="M9" s="488"/>
      <c r="N9" s="488"/>
      <c r="O9" s="488"/>
      <c r="P9" s="488"/>
      <c r="Q9" s="489"/>
      <c r="R9" s="490">
        <v>33087</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-123127</v>
      </c>
      <c r="BO9" s="444"/>
      <c r="BP9" s="444"/>
      <c r="BQ9" s="444"/>
      <c r="BR9" s="444"/>
      <c r="BS9" s="444"/>
      <c r="BT9" s="444"/>
      <c r="BU9" s="445"/>
      <c r="BV9" s="443">
        <v>-278596</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8.5</v>
      </c>
      <c r="CU9" s="441"/>
      <c r="CV9" s="441"/>
      <c r="CW9" s="441"/>
      <c r="CX9" s="441"/>
      <c r="CY9" s="441"/>
      <c r="CZ9" s="441"/>
      <c r="DA9" s="442"/>
      <c r="DB9" s="440">
        <v>8.5</v>
      </c>
      <c r="DC9" s="441"/>
      <c r="DD9" s="441"/>
      <c r="DE9" s="441"/>
      <c r="DF9" s="441"/>
      <c r="DG9" s="441"/>
      <c r="DH9" s="441"/>
      <c r="DI9" s="442"/>
    </row>
    <row r="10" spans="1:119" ht="18.75" customHeight="1" thickBot="1" x14ac:dyDescent="0.25">
      <c r="A10" s="169"/>
      <c r="B10" s="437"/>
      <c r="C10" s="438"/>
      <c r="D10" s="438"/>
      <c r="E10" s="438"/>
      <c r="F10" s="438"/>
      <c r="G10" s="438"/>
      <c r="H10" s="438"/>
      <c r="I10" s="438"/>
      <c r="J10" s="438"/>
      <c r="K10" s="486"/>
      <c r="L10" s="493" t="s">
        <v>112</v>
      </c>
      <c r="M10" s="473"/>
      <c r="N10" s="473"/>
      <c r="O10" s="473"/>
      <c r="P10" s="473"/>
      <c r="Q10" s="474"/>
      <c r="R10" s="494">
        <v>33589</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90</v>
      </c>
      <c r="AV10" s="476"/>
      <c r="AW10" s="476"/>
      <c r="AX10" s="476"/>
      <c r="AY10" s="477" t="s">
        <v>114</v>
      </c>
      <c r="AZ10" s="478"/>
      <c r="BA10" s="478"/>
      <c r="BB10" s="478"/>
      <c r="BC10" s="478"/>
      <c r="BD10" s="478"/>
      <c r="BE10" s="478"/>
      <c r="BF10" s="478"/>
      <c r="BG10" s="478"/>
      <c r="BH10" s="478"/>
      <c r="BI10" s="478"/>
      <c r="BJ10" s="478"/>
      <c r="BK10" s="478"/>
      <c r="BL10" s="478"/>
      <c r="BM10" s="479"/>
      <c r="BN10" s="443">
        <v>3408</v>
      </c>
      <c r="BO10" s="444"/>
      <c r="BP10" s="444"/>
      <c r="BQ10" s="444"/>
      <c r="BR10" s="444"/>
      <c r="BS10" s="444"/>
      <c r="BT10" s="444"/>
      <c r="BU10" s="445"/>
      <c r="BV10" s="443">
        <v>547</v>
      </c>
      <c r="BW10" s="444"/>
      <c r="BX10" s="444"/>
      <c r="BY10" s="444"/>
      <c r="BZ10" s="444"/>
      <c r="CA10" s="444"/>
      <c r="CB10" s="444"/>
      <c r="CC10" s="445"/>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37"/>
      <c r="C11" s="438"/>
      <c r="D11" s="438"/>
      <c r="E11" s="438"/>
      <c r="F11" s="438"/>
      <c r="G11" s="438"/>
      <c r="H11" s="438"/>
      <c r="I11" s="438"/>
      <c r="J11" s="438"/>
      <c r="K11" s="486"/>
      <c r="L11" s="497" t="s">
        <v>116</v>
      </c>
      <c r="M11" s="498"/>
      <c r="N11" s="498"/>
      <c r="O11" s="498"/>
      <c r="P11" s="498"/>
      <c r="Q11" s="499"/>
      <c r="R11" s="500" t="s">
        <v>117</v>
      </c>
      <c r="S11" s="501"/>
      <c r="T11" s="501"/>
      <c r="U11" s="501"/>
      <c r="V11" s="502"/>
      <c r="W11" s="431"/>
      <c r="X11" s="432"/>
      <c r="Y11" s="432"/>
      <c r="Z11" s="432"/>
      <c r="AA11" s="432"/>
      <c r="AB11" s="432"/>
      <c r="AC11" s="432"/>
      <c r="AD11" s="432"/>
      <c r="AE11" s="432"/>
      <c r="AF11" s="432"/>
      <c r="AG11" s="432"/>
      <c r="AH11" s="432"/>
      <c r="AI11" s="432"/>
      <c r="AJ11" s="432"/>
      <c r="AK11" s="432"/>
      <c r="AL11" s="435"/>
      <c r="AM11" s="472" t="s">
        <v>118</v>
      </c>
      <c r="AN11" s="473"/>
      <c r="AO11" s="473"/>
      <c r="AP11" s="473"/>
      <c r="AQ11" s="473"/>
      <c r="AR11" s="473"/>
      <c r="AS11" s="473"/>
      <c r="AT11" s="474"/>
      <c r="AU11" s="475" t="s">
        <v>90</v>
      </c>
      <c r="AV11" s="476"/>
      <c r="AW11" s="476"/>
      <c r="AX11" s="476"/>
      <c r="AY11" s="477" t="s">
        <v>119</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1350888</v>
      </c>
      <c r="BW11" s="444"/>
      <c r="BX11" s="444"/>
      <c r="BY11" s="444"/>
      <c r="BZ11" s="444"/>
      <c r="CA11" s="444"/>
      <c r="CB11" s="444"/>
      <c r="CC11" s="445"/>
      <c r="CD11" s="446" t="s">
        <v>120</v>
      </c>
      <c r="CE11" s="447"/>
      <c r="CF11" s="447"/>
      <c r="CG11" s="447"/>
      <c r="CH11" s="447"/>
      <c r="CI11" s="447"/>
      <c r="CJ11" s="447"/>
      <c r="CK11" s="447"/>
      <c r="CL11" s="447"/>
      <c r="CM11" s="447"/>
      <c r="CN11" s="447"/>
      <c r="CO11" s="447"/>
      <c r="CP11" s="447"/>
      <c r="CQ11" s="447"/>
      <c r="CR11" s="447"/>
      <c r="CS11" s="448"/>
      <c r="CT11" s="483" t="s">
        <v>121</v>
      </c>
      <c r="CU11" s="484"/>
      <c r="CV11" s="484"/>
      <c r="CW11" s="484"/>
      <c r="CX11" s="484"/>
      <c r="CY11" s="484"/>
      <c r="CZ11" s="484"/>
      <c r="DA11" s="485"/>
      <c r="DB11" s="483" t="s">
        <v>121</v>
      </c>
      <c r="DC11" s="484"/>
      <c r="DD11" s="484"/>
      <c r="DE11" s="484"/>
      <c r="DF11" s="484"/>
      <c r="DG11" s="484"/>
      <c r="DH11" s="484"/>
      <c r="DI11" s="485"/>
    </row>
    <row r="12" spans="1:119" ht="18.75" customHeight="1" x14ac:dyDescent="0.2">
      <c r="A12" s="169"/>
      <c r="B12" s="503" t="s">
        <v>122</v>
      </c>
      <c r="C12" s="504"/>
      <c r="D12" s="504"/>
      <c r="E12" s="504"/>
      <c r="F12" s="504"/>
      <c r="G12" s="504"/>
      <c r="H12" s="504"/>
      <c r="I12" s="504"/>
      <c r="J12" s="504"/>
      <c r="K12" s="505"/>
      <c r="L12" s="512" t="s">
        <v>123</v>
      </c>
      <c r="M12" s="513"/>
      <c r="N12" s="513"/>
      <c r="O12" s="513"/>
      <c r="P12" s="513"/>
      <c r="Q12" s="514"/>
      <c r="R12" s="515">
        <v>32825</v>
      </c>
      <c r="S12" s="516"/>
      <c r="T12" s="516"/>
      <c r="U12" s="516"/>
      <c r="V12" s="517"/>
      <c r="W12" s="518" t="s">
        <v>1</v>
      </c>
      <c r="X12" s="476"/>
      <c r="Y12" s="476"/>
      <c r="Z12" s="476"/>
      <c r="AA12" s="476"/>
      <c r="AB12" s="519"/>
      <c r="AC12" s="520" t="s">
        <v>124</v>
      </c>
      <c r="AD12" s="521"/>
      <c r="AE12" s="521"/>
      <c r="AF12" s="521"/>
      <c r="AG12" s="522"/>
      <c r="AH12" s="520" t="s">
        <v>125</v>
      </c>
      <c r="AI12" s="521"/>
      <c r="AJ12" s="521"/>
      <c r="AK12" s="521"/>
      <c r="AL12" s="523"/>
      <c r="AM12" s="472" t="s">
        <v>126</v>
      </c>
      <c r="AN12" s="473"/>
      <c r="AO12" s="473"/>
      <c r="AP12" s="473"/>
      <c r="AQ12" s="473"/>
      <c r="AR12" s="473"/>
      <c r="AS12" s="473"/>
      <c r="AT12" s="474"/>
      <c r="AU12" s="475" t="s">
        <v>90</v>
      </c>
      <c r="AV12" s="476"/>
      <c r="AW12" s="476"/>
      <c r="AX12" s="476"/>
      <c r="AY12" s="477" t="s">
        <v>127</v>
      </c>
      <c r="AZ12" s="478"/>
      <c r="BA12" s="478"/>
      <c r="BB12" s="478"/>
      <c r="BC12" s="478"/>
      <c r="BD12" s="478"/>
      <c r="BE12" s="478"/>
      <c r="BF12" s="478"/>
      <c r="BG12" s="478"/>
      <c r="BH12" s="478"/>
      <c r="BI12" s="478"/>
      <c r="BJ12" s="478"/>
      <c r="BK12" s="478"/>
      <c r="BL12" s="478"/>
      <c r="BM12" s="479"/>
      <c r="BN12" s="443">
        <v>307299</v>
      </c>
      <c r="BO12" s="444"/>
      <c r="BP12" s="444"/>
      <c r="BQ12" s="444"/>
      <c r="BR12" s="444"/>
      <c r="BS12" s="444"/>
      <c r="BT12" s="444"/>
      <c r="BU12" s="445"/>
      <c r="BV12" s="443">
        <v>314708</v>
      </c>
      <c r="BW12" s="444"/>
      <c r="BX12" s="444"/>
      <c r="BY12" s="444"/>
      <c r="BZ12" s="444"/>
      <c r="CA12" s="444"/>
      <c r="CB12" s="444"/>
      <c r="CC12" s="445"/>
      <c r="CD12" s="446" t="s">
        <v>128</v>
      </c>
      <c r="CE12" s="447"/>
      <c r="CF12" s="447"/>
      <c r="CG12" s="447"/>
      <c r="CH12" s="447"/>
      <c r="CI12" s="447"/>
      <c r="CJ12" s="447"/>
      <c r="CK12" s="447"/>
      <c r="CL12" s="447"/>
      <c r="CM12" s="447"/>
      <c r="CN12" s="447"/>
      <c r="CO12" s="447"/>
      <c r="CP12" s="447"/>
      <c r="CQ12" s="447"/>
      <c r="CR12" s="447"/>
      <c r="CS12" s="448"/>
      <c r="CT12" s="483" t="s">
        <v>121</v>
      </c>
      <c r="CU12" s="484"/>
      <c r="CV12" s="484"/>
      <c r="CW12" s="484"/>
      <c r="CX12" s="484"/>
      <c r="CY12" s="484"/>
      <c r="CZ12" s="484"/>
      <c r="DA12" s="485"/>
      <c r="DB12" s="483" t="s">
        <v>121</v>
      </c>
      <c r="DC12" s="484"/>
      <c r="DD12" s="484"/>
      <c r="DE12" s="484"/>
      <c r="DF12" s="484"/>
      <c r="DG12" s="484"/>
      <c r="DH12" s="484"/>
      <c r="DI12" s="485"/>
    </row>
    <row r="13" spans="1:119" ht="18.75" customHeight="1" x14ac:dyDescent="0.2">
      <c r="A13" s="169"/>
      <c r="B13" s="506"/>
      <c r="C13" s="507"/>
      <c r="D13" s="507"/>
      <c r="E13" s="507"/>
      <c r="F13" s="507"/>
      <c r="G13" s="507"/>
      <c r="H13" s="507"/>
      <c r="I13" s="507"/>
      <c r="J13" s="507"/>
      <c r="K13" s="508"/>
      <c r="L13" s="178"/>
      <c r="M13" s="534" t="s">
        <v>129</v>
      </c>
      <c r="N13" s="535"/>
      <c r="O13" s="535"/>
      <c r="P13" s="535"/>
      <c r="Q13" s="536"/>
      <c r="R13" s="527">
        <v>32587</v>
      </c>
      <c r="S13" s="528"/>
      <c r="T13" s="528"/>
      <c r="U13" s="528"/>
      <c r="V13" s="529"/>
      <c r="W13" s="459" t="s">
        <v>130</v>
      </c>
      <c r="X13" s="460"/>
      <c r="Y13" s="460"/>
      <c r="Z13" s="460"/>
      <c r="AA13" s="460"/>
      <c r="AB13" s="450"/>
      <c r="AC13" s="494">
        <v>1115</v>
      </c>
      <c r="AD13" s="495"/>
      <c r="AE13" s="495"/>
      <c r="AF13" s="495"/>
      <c r="AG13" s="537"/>
      <c r="AH13" s="494">
        <v>1165</v>
      </c>
      <c r="AI13" s="495"/>
      <c r="AJ13" s="495"/>
      <c r="AK13" s="495"/>
      <c r="AL13" s="496"/>
      <c r="AM13" s="472" t="s">
        <v>131</v>
      </c>
      <c r="AN13" s="473"/>
      <c r="AO13" s="473"/>
      <c r="AP13" s="473"/>
      <c r="AQ13" s="473"/>
      <c r="AR13" s="473"/>
      <c r="AS13" s="473"/>
      <c r="AT13" s="474"/>
      <c r="AU13" s="475" t="s">
        <v>132</v>
      </c>
      <c r="AV13" s="476"/>
      <c r="AW13" s="476"/>
      <c r="AX13" s="476"/>
      <c r="AY13" s="477" t="s">
        <v>133</v>
      </c>
      <c r="AZ13" s="478"/>
      <c r="BA13" s="478"/>
      <c r="BB13" s="478"/>
      <c r="BC13" s="478"/>
      <c r="BD13" s="478"/>
      <c r="BE13" s="478"/>
      <c r="BF13" s="478"/>
      <c r="BG13" s="478"/>
      <c r="BH13" s="478"/>
      <c r="BI13" s="478"/>
      <c r="BJ13" s="478"/>
      <c r="BK13" s="478"/>
      <c r="BL13" s="478"/>
      <c r="BM13" s="479"/>
      <c r="BN13" s="443">
        <v>-427018</v>
      </c>
      <c r="BO13" s="444"/>
      <c r="BP13" s="444"/>
      <c r="BQ13" s="444"/>
      <c r="BR13" s="444"/>
      <c r="BS13" s="444"/>
      <c r="BT13" s="444"/>
      <c r="BU13" s="445"/>
      <c r="BV13" s="443">
        <v>758131</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5</v>
      </c>
      <c r="CU13" s="441"/>
      <c r="CV13" s="441"/>
      <c r="CW13" s="441"/>
      <c r="CX13" s="441"/>
      <c r="CY13" s="441"/>
      <c r="CZ13" s="441"/>
      <c r="DA13" s="442"/>
      <c r="DB13" s="440">
        <v>5</v>
      </c>
      <c r="DC13" s="441"/>
      <c r="DD13" s="441"/>
      <c r="DE13" s="441"/>
      <c r="DF13" s="441"/>
      <c r="DG13" s="441"/>
      <c r="DH13" s="441"/>
      <c r="DI13" s="442"/>
    </row>
    <row r="14" spans="1:119" ht="18.75" customHeight="1" thickBot="1" x14ac:dyDescent="0.25">
      <c r="A14" s="169"/>
      <c r="B14" s="506"/>
      <c r="C14" s="507"/>
      <c r="D14" s="507"/>
      <c r="E14" s="507"/>
      <c r="F14" s="507"/>
      <c r="G14" s="507"/>
      <c r="H14" s="507"/>
      <c r="I14" s="507"/>
      <c r="J14" s="507"/>
      <c r="K14" s="508"/>
      <c r="L14" s="524" t="s">
        <v>135</v>
      </c>
      <c r="M14" s="525"/>
      <c r="N14" s="525"/>
      <c r="O14" s="525"/>
      <c r="P14" s="525"/>
      <c r="Q14" s="526"/>
      <c r="R14" s="527">
        <v>33077</v>
      </c>
      <c r="S14" s="528"/>
      <c r="T14" s="528"/>
      <c r="U14" s="528"/>
      <c r="V14" s="529"/>
      <c r="W14" s="433"/>
      <c r="X14" s="434"/>
      <c r="Y14" s="434"/>
      <c r="Z14" s="434"/>
      <c r="AA14" s="434"/>
      <c r="AB14" s="423"/>
      <c r="AC14" s="530">
        <v>7.1</v>
      </c>
      <c r="AD14" s="531"/>
      <c r="AE14" s="531"/>
      <c r="AF14" s="531"/>
      <c r="AG14" s="532"/>
      <c r="AH14" s="530">
        <v>7.3</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t="s">
        <v>121</v>
      </c>
      <c r="CU14" s="542"/>
      <c r="CV14" s="542"/>
      <c r="CW14" s="542"/>
      <c r="CX14" s="542"/>
      <c r="CY14" s="542"/>
      <c r="CZ14" s="542"/>
      <c r="DA14" s="543"/>
      <c r="DB14" s="541" t="s">
        <v>121</v>
      </c>
      <c r="DC14" s="542"/>
      <c r="DD14" s="542"/>
      <c r="DE14" s="542"/>
      <c r="DF14" s="542"/>
      <c r="DG14" s="542"/>
      <c r="DH14" s="542"/>
      <c r="DI14" s="543"/>
    </row>
    <row r="15" spans="1:119" ht="18.75" customHeight="1" x14ac:dyDescent="0.2">
      <c r="A15" s="169"/>
      <c r="B15" s="506"/>
      <c r="C15" s="507"/>
      <c r="D15" s="507"/>
      <c r="E15" s="507"/>
      <c r="F15" s="507"/>
      <c r="G15" s="507"/>
      <c r="H15" s="507"/>
      <c r="I15" s="507"/>
      <c r="J15" s="507"/>
      <c r="K15" s="508"/>
      <c r="L15" s="178"/>
      <c r="M15" s="534" t="s">
        <v>129</v>
      </c>
      <c r="N15" s="535"/>
      <c r="O15" s="535"/>
      <c r="P15" s="535"/>
      <c r="Q15" s="536"/>
      <c r="R15" s="527">
        <v>32862</v>
      </c>
      <c r="S15" s="528"/>
      <c r="T15" s="528"/>
      <c r="U15" s="528"/>
      <c r="V15" s="529"/>
      <c r="W15" s="459" t="s">
        <v>137</v>
      </c>
      <c r="X15" s="460"/>
      <c r="Y15" s="460"/>
      <c r="Z15" s="460"/>
      <c r="AA15" s="460"/>
      <c r="AB15" s="450"/>
      <c r="AC15" s="494">
        <v>4874</v>
      </c>
      <c r="AD15" s="495"/>
      <c r="AE15" s="495"/>
      <c r="AF15" s="495"/>
      <c r="AG15" s="537"/>
      <c r="AH15" s="494">
        <v>5066</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3914427</v>
      </c>
      <c r="BO15" s="407"/>
      <c r="BP15" s="407"/>
      <c r="BQ15" s="407"/>
      <c r="BR15" s="407"/>
      <c r="BS15" s="407"/>
      <c r="BT15" s="407"/>
      <c r="BU15" s="408"/>
      <c r="BV15" s="406">
        <v>3974570</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31.2</v>
      </c>
      <c r="AD16" s="531"/>
      <c r="AE16" s="531"/>
      <c r="AF16" s="531"/>
      <c r="AG16" s="532"/>
      <c r="AH16" s="530">
        <v>31.8</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7073936</v>
      </c>
      <c r="BO16" s="444"/>
      <c r="BP16" s="444"/>
      <c r="BQ16" s="444"/>
      <c r="BR16" s="444"/>
      <c r="BS16" s="444"/>
      <c r="BT16" s="444"/>
      <c r="BU16" s="445"/>
      <c r="BV16" s="443">
        <v>6825161</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69"/>
      <c r="B17" s="509"/>
      <c r="C17" s="510"/>
      <c r="D17" s="510"/>
      <c r="E17" s="510"/>
      <c r="F17" s="510"/>
      <c r="G17" s="510"/>
      <c r="H17" s="510"/>
      <c r="I17" s="510"/>
      <c r="J17" s="510"/>
      <c r="K17" s="511"/>
      <c r="L17" s="183"/>
      <c r="M17" s="554" t="s">
        <v>143</v>
      </c>
      <c r="N17" s="555"/>
      <c r="O17" s="555"/>
      <c r="P17" s="555"/>
      <c r="Q17" s="556"/>
      <c r="R17" s="549" t="s">
        <v>141</v>
      </c>
      <c r="S17" s="550"/>
      <c r="T17" s="550"/>
      <c r="U17" s="550"/>
      <c r="V17" s="551"/>
      <c r="W17" s="459" t="s">
        <v>144</v>
      </c>
      <c r="X17" s="460"/>
      <c r="Y17" s="460"/>
      <c r="Z17" s="460"/>
      <c r="AA17" s="460"/>
      <c r="AB17" s="450"/>
      <c r="AC17" s="494">
        <v>9638</v>
      </c>
      <c r="AD17" s="495"/>
      <c r="AE17" s="495"/>
      <c r="AF17" s="495"/>
      <c r="AG17" s="537"/>
      <c r="AH17" s="494">
        <v>9719</v>
      </c>
      <c r="AI17" s="495"/>
      <c r="AJ17" s="495"/>
      <c r="AK17" s="495"/>
      <c r="AL17" s="496"/>
      <c r="AM17" s="472"/>
      <c r="AN17" s="473"/>
      <c r="AO17" s="473"/>
      <c r="AP17" s="473"/>
      <c r="AQ17" s="473"/>
      <c r="AR17" s="473"/>
      <c r="AS17" s="473"/>
      <c r="AT17" s="474"/>
      <c r="AU17" s="475"/>
      <c r="AV17" s="476"/>
      <c r="AW17" s="476"/>
      <c r="AX17" s="476"/>
      <c r="AY17" s="477" t="s">
        <v>145</v>
      </c>
      <c r="AZ17" s="478"/>
      <c r="BA17" s="478"/>
      <c r="BB17" s="478"/>
      <c r="BC17" s="478"/>
      <c r="BD17" s="478"/>
      <c r="BE17" s="478"/>
      <c r="BF17" s="478"/>
      <c r="BG17" s="478"/>
      <c r="BH17" s="478"/>
      <c r="BI17" s="478"/>
      <c r="BJ17" s="478"/>
      <c r="BK17" s="478"/>
      <c r="BL17" s="478"/>
      <c r="BM17" s="479"/>
      <c r="BN17" s="443">
        <v>4882230</v>
      </c>
      <c r="BO17" s="444"/>
      <c r="BP17" s="444"/>
      <c r="BQ17" s="444"/>
      <c r="BR17" s="444"/>
      <c r="BS17" s="444"/>
      <c r="BT17" s="444"/>
      <c r="BU17" s="445"/>
      <c r="BV17" s="443">
        <v>4966252</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69"/>
      <c r="B18" s="565" t="s">
        <v>146</v>
      </c>
      <c r="C18" s="486"/>
      <c r="D18" s="486"/>
      <c r="E18" s="566"/>
      <c r="F18" s="566"/>
      <c r="G18" s="566"/>
      <c r="H18" s="566"/>
      <c r="I18" s="566"/>
      <c r="J18" s="566"/>
      <c r="K18" s="566"/>
      <c r="L18" s="567">
        <v>73.599999999999994</v>
      </c>
      <c r="M18" s="567"/>
      <c r="N18" s="567"/>
      <c r="O18" s="567"/>
      <c r="P18" s="567"/>
      <c r="Q18" s="567"/>
      <c r="R18" s="568"/>
      <c r="S18" s="568"/>
      <c r="T18" s="568"/>
      <c r="U18" s="568"/>
      <c r="V18" s="569"/>
      <c r="W18" s="461"/>
      <c r="X18" s="462"/>
      <c r="Y18" s="462"/>
      <c r="Z18" s="462"/>
      <c r="AA18" s="462"/>
      <c r="AB18" s="453"/>
      <c r="AC18" s="570">
        <v>61.7</v>
      </c>
      <c r="AD18" s="571"/>
      <c r="AE18" s="571"/>
      <c r="AF18" s="571"/>
      <c r="AG18" s="572"/>
      <c r="AH18" s="570">
        <v>60.9</v>
      </c>
      <c r="AI18" s="571"/>
      <c r="AJ18" s="571"/>
      <c r="AK18" s="571"/>
      <c r="AL18" s="573"/>
      <c r="AM18" s="472"/>
      <c r="AN18" s="473"/>
      <c r="AO18" s="473"/>
      <c r="AP18" s="473"/>
      <c r="AQ18" s="473"/>
      <c r="AR18" s="473"/>
      <c r="AS18" s="473"/>
      <c r="AT18" s="474"/>
      <c r="AU18" s="475"/>
      <c r="AV18" s="476"/>
      <c r="AW18" s="476"/>
      <c r="AX18" s="476"/>
      <c r="AY18" s="477" t="s">
        <v>147</v>
      </c>
      <c r="AZ18" s="478"/>
      <c r="BA18" s="478"/>
      <c r="BB18" s="478"/>
      <c r="BC18" s="478"/>
      <c r="BD18" s="478"/>
      <c r="BE18" s="478"/>
      <c r="BF18" s="478"/>
      <c r="BG18" s="478"/>
      <c r="BH18" s="478"/>
      <c r="BI18" s="478"/>
      <c r="BJ18" s="478"/>
      <c r="BK18" s="478"/>
      <c r="BL18" s="478"/>
      <c r="BM18" s="479"/>
      <c r="BN18" s="443">
        <v>7792390</v>
      </c>
      <c r="BO18" s="444"/>
      <c r="BP18" s="444"/>
      <c r="BQ18" s="444"/>
      <c r="BR18" s="444"/>
      <c r="BS18" s="444"/>
      <c r="BT18" s="444"/>
      <c r="BU18" s="445"/>
      <c r="BV18" s="443">
        <v>7599894</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69"/>
      <c r="B19" s="565" t="s">
        <v>148</v>
      </c>
      <c r="C19" s="486"/>
      <c r="D19" s="486"/>
      <c r="E19" s="566"/>
      <c r="F19" s="566"/>
      <c r="G19" s="566"/>
      <c r="H19" s="566"/>
      <c r="I19" s="566"/>
      <c r="J19" s="566"/>
      <c r="K19" s="566"/>
      <c r="L19" s="574">
        <v>450</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149</v>
      </c>
      <c r="AZ19" s="478"/>
      <c r="BA19" s="478"/>
      <c r="BB19" s="478"/>
      <c r="BC19" s="478"/>
      <c r="BD19" s="478"/>
      <c r="BE19" s="478"/>
      <c r="BF19" s="478"/>
      <c r="BG19" s="478"/>
      <c r="BH19" s="478"/>
      <c r="BI19" s="478"/>
      <c r="BJ19" s="478"/>
      <c r="BK19" s="478"/>
      <c r="BL19" s="478"/>
      <c r="BM19" s="479"/>
      <c r="BN19" s="443">
        <v>9721683</v>
      </c>
      <c r="BO19" s="444"/>
      <c r="BP19" s="444"/>
      <c r="BQ19" s="444"/>
      <c r="BR19" s="444"/>
      <c r="BS19" s="444"/>
      <c r="BT19" s="444"/>
      <c r="BU19" s="445"/>
      <c r="BV19" s="443">
        <v>9818113</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69"/>
      <c r="B20" s="565" t="s">
        <v>150</v>
      </c>
      <c r="C20" s="486"/>
      <c r="D20" s="486"/>
      <c r="E20" s="566"/>
      <c r="F20" s="566"/>
      <c r="G20" s="566"/>
      <c r="H20" s="566"/>
      <c r="I20" s="566"/>
      <c r="J20" s="566"/>
      <c r="K20" s="566"/>
      <c r="L20" s="574">
        <v>12181</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69"/>
      <c r="B21" s="583" t="s">
        <v>151</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69"/>
      <c r="B22" s="613" t="s">
        <v>152</v>
      </c>
      <c r="C22" s="587"/>
      <c r="D22" s="588"/>
      <c r="E22" s="455" t="s">
        <v>1</v>
      </c>
      <c r="F22" s="460"/>
      <c r="G22" s="460"/>
      <c r="H22" s="460"/>
      <c r="I22" s="460"/>
      <c r="J22" s="460"/>
      <c r="K22" s="450"/>
      <c r="L22" s="455" t="s">
        <v>153</v>
      </c>
      <c r="M22" s="460"/>
      <c r="N22" s="460"/>
      <c r="O22" s="460"/>
      <c r="P22" s="450"/>
      <c r="Q22" s="618" t="s">
        <v>154</v>
      </c>
      <c r="R22" s="619"/>
      <c r="S22" s="619"/>
      <c r="T22" s="619"/>
      <c r="U22" s="619"/>
      <c r="V22" s="620"/>
      <c r="W22" s="586" t="s">
        <v>155</v>
      </c>
      <c r="X22" s="587"/>
      <c r="Y22" s="588"/>
      <c r="Z22" s="455" t="s">
        <v>1</v>
      </c>
      <c r="AA22" s="460"/>
      <c r="AB22" s="460"/>
      <c r="AC22" s="460"/>
      <c r="AD22" s="460"/>
      <c r="AE22" s="460"/>
      <c r="AF22" s="460"/>
      <c r="AG22" s="450"/>
      <c r="AH22" s="624" t="s">
        <v>156</v>
      </c>
      <c r="AI22" s="460"/>
      <c r="AJ22" s="460"/>
      <c r="AK22" s="460"/>
      <c r="AL22" s="450"/>
      <c r="AM22" s="624" t="s">
        <v>157</v>
      </c>
      <c r="AN22" s="625"/>
      <c r="AO22" s="625"/>
      <c r="AP22" s="625"/>
      <c r="AQ22" s="625"/>
      <c r="AR22" s="626"/>
      <c r="AS22" s="618" t="s">
        <v>154</v>
      </c>
      <c r="AT22" s="619"/>
      <c r="AU22" s="619"/>
      <c r="AV22" s="619"/>
      <c r="AW22" s="619"/>
      <c r="AX22" s="630"/>
      <c r="AY22" s="403" t="s">
        <v>158</v>
      </c>
      <c r="AZ22" s="404"/>
      <c r="BA22" s="404"/>
      <c r="BB22" s="404"/>
      <c r="BC22" s="404"/>
      <c r="BD22" s="404"/>
      <c r="BE22" s="404"/>
      <c r="BF22" s="404"/>
      <c r="BG22" s="404"/>
      <c r="BH22" s="404"/>
      <c r="BI22" s="404"/>
      <c r="BJ22" s="404"/>
      <c r="BK22" s="404"/>
      <c r="BL22" s="404"/>
      <c r="BM22" s="405"/>
      <c r="BN22" s="406">
        <v>7735854</v>
      </c>
      <c r="BO22" s="407"/>
      <c r="BP22" s="407"/>
      <c r="BQ22" s="407"/>
      <c r="BR22" s="407"/>
      <c r="BS22" s="407"/>
      <c r="BT22" s="407"/>
      <c r="BU22" s="408"/>
      <c r="BV22" s="406">
        <v>8145842</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159</v>
      </c>
      <c r="AZ23" s="478"/>
      <c r="BA23" s="478"/>
      <c r="BB23" s="478"/>
      <c r="BC23" s="478"/>
      <c r="BD23" s="478"/>
      <c r="BE23" s="478"/>
      <c r="BF23" s="478"/>
      <c r="BG23" s="478"/>
      <c r="BH23" s="478"/>
      <c r="BI23" s="478"/>
      <c r="BJ23" s="478"/>
      <c r="BK23" s="478"/>
      <c r="BL23" s="478"/>
      <c r="BM23" s="479"/>
      <c r="BN23" s="443">
        <v>6615149</v>
      </c>
      <c r="BO23" s="444"/>
      <c r="BP23" s="444"/>
      <c r="BQ23" s="444"/>
      <c r="BR23" s="444"/>
      <c r="BS23" s="444"/>
      <c r="BT23" s="444"/>
      <c r="BU23" s="445"/>
      <c r="BV23" s="443">
        <v>6940859</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69"/>
      <c r="B24" s="614"/>
      <c r="C24" s="590"/>
      <c r="D24" s="591"/>
      <c r="E24" s="493" t="s">
        <v>160</v>
      </c>
      <c r="F24" s="473"/>
      <c r="G24" s="473"/>
      <c r="H24" s="473"/>
      <c r="I24" s="473"/>
      <c r="J24" s="473"/>
      <c r="K24" s="474"/>
      <c r="L24" s="494">
        <v>1</v>
      </c>
      <c r="M24" s="495"/>
      <c r="N24" s="495"/>
      <c r="O24" s="495"/>
      <c r="P24" s="537"/>
      <c r="Q24" s="494">
        <v>8430</v>
      </c>
      <c r="R24" s="495"/>
      <c r="S24" s="495"/>
      <c r="T24" s="495"/>
      <c r="U24" s="495"/>
      <c r="V24" s="537"/>
      <c r="W24" s="589"/>
      <c r="X24" s="590"/>
      <c r="Y24" s="591"/>
      <c r="Z24" s="493" t="s">
        <v>161</v>
      </c>
      <c r="AA24" s="473"/>
      <c r="AB24" s="473"/>
      <c r="AC24" s="473"/>
      <c r="AD24" s="473"/>
      <c r="AE24" s="473"/>
      <c r="AF24" s="473"/>
      <c r="AG24" s="474"/>
      <c r="AH24" s="494">
        <v>266</v>
      </c>
      <c r="AI24" s="495"/>
      <c r="AJ24" s="495"/>
      <c r="AK24" s="495"/>
      <c r="AL24" s="537"/>
      <c r="AM24" s="494">
        <v>791350</v>
      </c>
      <c r="AN24" s="495"/>
      <c r="AO24" s="495"/>
      <c r="AP24" s="495"/>
      <c r="AQ24" s="495"/>
      <c r="AR24" s="537"/>
      <c r="AS24" s="494">
        <v>2975</v>
      </c>
      <c r="AT24" s="495"/>
      <c r="AU24" s="495"/>
      <c r="AV24" s="495"/>
      <c r="AW24" s="495"/>
      <c r="AX24" s="496"/>
      <c r="AY24" s="559" t="s">
        <v>162</v>
      </c>
      <c r="AZ24" s="560"/>
      <c r="BA24" s="560"/>
      <c r="BB24" s="560"/>
      <c r="BC24" s="560"/>
      <c r="BD24" s="560"/>
      <c r="BE24" s="560"/>
      <c r="BF24" s="560"/>
      <c r="BG24" s="560"/>
      <c r="BH24" s="560"/>
      <c r="BI24" s="560"/>
      <c r="BJ24" s="560"/>
      <c r="BK24" s="560"/>
      <c r="BL24" s="560"/>
      <c r="BM24" s="561"/>
      <c r="BN24" s="443">
        <v>3595637</v>
      </c>
      <c r="BO24" s="444"/>
      <c r="BP24" s="444"/>
      <c r="BQ24" s="444"/>
      <c r="BR24" s="444"/>
      <c r="BS24" s="444"/>
      <c r="BT24" s="444"/>
      <c r="BU24" s="445"/>
      <c r="BV24" s="443">
        <v>3578386</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69"/>
      <c r="B25" s="614"/>
      <c r="C25" s="590"/>
      <c r="D25" s="591"/>
      <c r="E25" s="493" t="s">
        <v>163</v>
      </c>
      <c r="F25" s="473"/>
      <c r="G25" s="473"/>
      <c r="H25" s="473"/>
      <c r="I25" s="473"/>
      <c r="J25" s="473"/>
      <c r="K25" s="474"/>
      <c r="L25" s="494">
        <v>1</v>
      </c>
      <c r="M25" s="495"/>
      <c r="N25" s="495"/>
      <c r="O25" s="495"/>
      <c r="P25" s="537"/>
      <c r="Q25" s="494">
        <v>6490</v>
      </c>
      <c r="R25" s="495"/>
      <c r="S25" s="495"/>
      <c r="T25" s="495"/>
      <c r="U25" s="495"/>
      <c r="V25" s="537"/>
      <c r="W25" s="589"/>
      <c r="X25" s="590"/>
      <c r="Y25" s="591"/>
      <c r="Z25" s="493" t="s">
        <v>164</v>
      </c>
      <c r="AA25" s="473"/>
      <c r="AB25" s="473"/>
      <c r="AC25" s="473"/>
      <c r="AD25" s="473"/>
      <c r="AE25" s="473"/>
      <c r="AF25" s="473"/>
      <c r="AG25" s="474"/>
      <c r="AH25" s="494" t="s">
        <v>121</v>
      </c>
      <c r="AI25" s="495"/>
      <c r="AJ25" s="495"/>
      <c r="AK25" s="495"/>
      <c r="AL25" s="537"/>
      <c r="AM25" s="494" t="s">
        <v>121</v>
      </c>
      <c r="AN25" s="495"/>
      <c r="AO25" s="495"/>
      <c r="AP25" s="495"/>
      <c r="AQ25" s="495"/>
      <c r="AR25" s="537"/>
      <c r="AS25" s="494" t="s">
        <v>121</v>
      </c>
      <c r="AT25" s="495"/>
      <c r="AU25" s="495"/>
      <c r="AV25" s="495"/>
      <c r="AW25" s="495"/>
      <c r="AX25" s="496"/>
      <c r="AY25" s="403" t="s">
        <v>165</v>
      </c>
      <c r="AZ25" s="404"/>
      <c r="BA25" s="404"/>
      <c r="BB25" s="404"/>
      <c r="BC25" s="404"/>
      <c r="BD25" s="404"/>
      <c r="BE25" s="404"/>
      <c r="BF25" s="404"/>
      <c r="BG25" s="404"/>
      <c r="BH25" s="404"/>
      <c r="BI25" s="404"/>
      <c r="BJ25" s="404"/>
      <c r="BK25" s="404"/>
      <c r="BL25" s="404"/>
      <c r="BM25" s="405"/>
      <c r="BN25" s="406">
        <v>6302283</v>
      </c>
      <c r="BO25" s="407"/>
      <c r="BP25" s="407"/>
      <c r="BQ25" s="407"/>
      <c r="BR25" s="407"/>
      <c r="BS25" s="407"/>
      <c r="BT25" s="407"/>
      <c r="BU25" s="408"/>
      <c r="BV25" s="406">
        <v>1242202</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69"/>
      <c r="B26" s="614"/>
      <c r="C26" s="590"/>
      <c r="D26" s="591"/>
      <c r="E26" s="493" t="s">
        <v>166</v>
      </c>
      <c r="F26" s="473"/>
      <c r="G26" s="473"/>
      <c r="H26" s="473"/>
      <c r="I26" s="473"/>
      <c r="J26" s="473"/>
      <c r="K26" s="474"/>
      <c r="L26" s="494">
        <v>1</v>
      </c>
      <c r="M26" s="495"/>
      <c r="N26" s="495"/>
      <c r="O26" s="495"/>
      <c r="P26" s="537"/>
      <c r="Q26" s="494">
        <v>5500</v>
      </c>
      <c r="R26" s="495"/>
      <c r="S26" s="495"/>
      <c r="T26" s="495"/>
      <c r="U26" s="495"/>
      <c r="V26" s="537"/>
      <c r="W26" s="589"/>
      <c r="X26" s="590"/>
      <c r="Y26" s="591"/>
      <c r="Z26" s="493" t="s">
        <v>167</v>
      </c>
      <c r="AA26" s="595"/>
      <c r="AB26" s="595"/>
      <c r="AC26" s="595"/>
      <c r="AD26" s="595"/>
      <c r="AE26" s="595"/>
      <c r="AF26" s="595"/>
      <c r="AG26" s="596"/>
      <c r="AH26" s="494">
        <v>11</v>
      </c>
      <c r="AI26" s="495"/>
      <c r="AJ26" s="495"/>
      <c r="AK26" s="495"/>
      <c r="AL26" s="537"/>
      <c r="AM26" s="494">
        <v>32373</v>
      </c>
      <c r="AN26" s="495"/>
      <c r="AO26" s="495"/>
      <c r="AP26" s="495"/>
      <c r="AQ26" s="495"/>
      <c r="AR26" s="537"/>
      <c r="AS26" s="494">
        <v>2943</v>
      </c>
      <c r="AT26" s="495"/>
      <c r="AU26" s="495"/>
      <c r="AV26" s="495"/>
      <c r="AW26" s="495"/>
      <c r="AX26" s="496"/>
      <c r="AY26" s="446" t="s">
        <v>168</v>
      </c>
      <c r="AZ26" s="447"/>
      <c r="BA26" s="447"/>
      <c r="BB26" s="447"/>
      <c r="BC26" s="447"/>
      <c r="BD26" s="447"/>
      <c r="BE26" s="447"/>
      <c r="BF26" s="447"/>
      <c r="BG26" s="447"/>
      <c r="BH26" s="447"/>
      <c r="BI26" s="447"/>
      <c r="BJ26" s="447"/>
      <c r="BK26" s="447"/>
      <c r="BL26" s="447"/>
      <c r="BM26" s="448"/>
      <c r="BN26" s="443" t="s">
        <v>121</v>
      </c>
      <c r="BO26" s="444"/>
      <c r="BP26" s="444"/>
      <c r="BQ26" s="444"/>
      <c r="BR26" s="444"/>
      <c r="BS26" s="444"/>
      <c r="BT26" s="444"/>
      <c r="BU26" s="445"/>
      <c r="BV26" s="443" t="s">
        <v>121</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69"/>
      <c r="B27" s="614"/>
      <c r="C27" s="590"/>
      <c r="D27" s="591"/>
      <c r="E27" s="493" t="s">
        <v>169</v>
      </c>
      <c r="F27" s="473"/>
      <c r="G27" s="473"/>
      <c r="H27" s="473"/>
      <c r="I27" s="473"/>
      <c r="J27" s="473"/>
      <c r="K27" s="474"/>
      <c r="L27" s="494">
        <v>1</v>
      </c>
      <c r="M27" s="495"/>
      <c r="N27" s="495"/>
      <c r="O27" s="495"/>
      <c r="P27" s="537"/>
      <c r="Q27" s="494">
        <v>3230</v>
      </c>
      <c r="R27" s="495"/>
      <c r="S27" s="495"/>
      <c r="T27" s="495"/>
      <c r="U27" s="495"/>
      <c r="V27" s="537"/>
      <c r="W27" s="589"/>
      <c r="X27" s="590"/>
      <c r="Y27" s="591"/>
      <c r="Z27" s="493" t="s">
        <v>170</v>
      </c>
      <c r="AA27" s="473"/>
      <c r="AB27" s="473"/>
      <c r="AC27" s="473"/>
      <c r="AD27" s="473"/>
      <c r="AE27" s="473"/>
      <c r="AF27" s="473"/>
      <c r="AG27" s="474"/>
      <c r="AH27" s="494">
        <v>1</v>
      </c>
      <c r="AI27" s="495"/>
      <c r="AJ27" s="495"/>
      <c r="AK27" s="495"/>
      <c r="AL27" s="537"/>
      <c r="AM27" s="494" t="s">
        <v>171</v>
      </c>
      <c r="AN27" s="495"/>
      <c r="AO27" s="495"/>
      <c r="AP27" s="495"/>
      <c r="AQ27" s="495"/>
      <c r="AR27" s="537"/>
      <c r="AS27" s="494" t="s">
        <v>171</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368706</v>
      </c>
      <c r="BO27" s="563"/>
      <c r="BP27" s="563"/>
      <c r="BQ27" s="563"/>
      <c r="BR27" s="563"/>
      <c r="BS27" s="563"/>
      <c r="BT27" s="563"/>
      <c r="BU27" s="564"/>
      <c r="BV27" s="562">
        <v>368622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69"/>
      <c r="B28" s="614"/>
      <c r="C28" s="590"/>
      <c r="D28" s="591"/>
      <c r="E28" s="493" t="s">
        <v>173</v>
      </c>
      <c r="F28" s="473"/>
      <c r="G28" s="473"/>
      <c r="H28" s="473"/>
      <c r="I28" s="473"/>
      <c r="J28" s="473"/>
      <c r="K28" s="474"/>
      <c r="L28" s="494">
        <v>1</v>
      </c>
      <c r="M28" s="495"/>
      <c r="N28" s="495"/>
      <c r="O28" s="495"/>
      <c r="P28" s="537"/>
      <c r="Q28" s="494">
        <v>2680</v>
      </c>
      <c r="R28" s="495"/>
      <c r="S28" s="495"/>
      <c r="T28" s="495"/>
      <c r="U28" s="495"/>
      <c r="V28" s="537"/>
      <c r="W28" s="589"/>
      <c r="X28" s="590"/>
      <c r="Y28" s="591"/>
      <c r="Z28" s="493" t="s">
        <v>174</v>
      </c>
      <c r="AA28" s="473"/>
      <c r="AB28" s="473"/>
      <c r="AC28" s="473"/>
      <c r="AD28" s="473"/>
      <c r="AE28" s="473"/>
      <c r="AF28" s="473"/>
      <c r="AG28" s="474"/>
      <c r="AH28" s="494" t="s">
        <v>121</v>
      </c>
      <c r="AI28" s="495"/>
      <c r="AJ28" s="495"/>
      <c r="AK28" s="495"/>
      <c r="AL28" s="537"/>
      <c r="AM28" s="494" t="s">
        <v>121</v>
      </c>
      <c r="AN28" s="495"/>
      <c r="AO28" s="495"/>
      <c r="AP28" s="495"/>
      <c r="AQ28" s="495"/>
      <c r="AR28" s="537"/>
      <c r="AS28" s="494" t="s">
        <v>121</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3454075</v>
      </c>
      <c r="BO28" s="407"/>
      <c r="BP28" s="407"/>
      <c r="BQ28" s="407"/>
      <c r="BR28" s="407"/>
      <c r="BS28" s="407"/>
      <c r="BT28" s="407"/>
      <c r="BU28" s="408"/>
      <c r="BV28" s="406">
        <v>3376966</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69"/>
      <c r="B29" s="614"/>
      <c r="C29" s="590"/>
      <c r="D29" s="591"/>
      <c r="E29" s="493" t="s">
        <v>176</v>
      </c>
      <c r="F29" s="473"/>
      <c r="G29" s="473"/>
      <c r="H29" s="473"/>
      <c r="I29" s="473"/>
      <c r="J29" s="473"/>
      <c r="K29" s="474"/>
      <c r="L29" s="494">
        <v>16</v>
      </c>
      <c r="M29" s="495"/>
      <c r="N29" s="495"/>
      <c r="O29" s="495"/>
      <c r="P29" s="537"/>
      <c r="Q29" s="494">
        <v>2560</v>
      </c>
      <c r="R29" s="495"/>
      <c r="S29" s="495"/>
      <c r="T29" s="495"/>
      <c r="U29" s="495"/>
      <c r="V29" s="537"/>
      <c r="W29" s="592"/>
      <c r="X29" s="593"/>
      <c r="Y29" s="594"/>
      <c r="Z29" s="493" t="s">
        <v>177</v>
      </c>
      <c r="AA29" s="473"/>
      <c r="AB29" s="473"/>
      <c r="AC29" s="473"/>
      <c r="AD29" s="473"/>
      <c r="AE29" s="473"/>
      <c r="AF29" s="473"/>
      <c r="AG29" s="474"/>
      <c r="AH29" s="494">
        <v>267</v>
      </c>
      <c r="AI29" s="495"/>
      <c r="AJ29" s="495"/>
      <c r="AK29" s="495"/>
      <c r="AL29" s="537"/>
      <c r="AM29" s="494">
        <v>795170</v>
      </c>
      <c r="AN29" s="495"/>
      <c r="AO29" s="495"/>
      <c r="AP29" s="495"/>
      <c r="AQ29" s="495"/>
      <c r="AR29" s="537"/>
      <c r="AS29" s="494">
        <v>2978</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35204</v>
      </c>
      <c r="BO29" s="444"/>
      <c r="BP29" s="444"/>
      <c r="BQ29" s="444"/>
      <c r="BR29" s="444"/>
      <c r="BS29" s="444"/>
      <c r="BT29" s="444"/>
      <c r="BU29" s="445"/>
      <c r="BV29" s="443">
        <v>2201</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95.3</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5107193</v>
      </c>
      <c r="BO30" s="563"/>
      <c r="BP30" s="563"/>
      <c r="BQ30" s="563"/>
      <c r="BR30" s="563"/>
      <c r="BS30" s="563"/>
      <c r="BT30" s="563"/>
      <c r="BU30" s="564"/>
      <c r="BV30" s="562">
        <v>4604453</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2">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2">
      <c r="A34" s="169"/>
      <c r="B34" s="193"/>
      <c r="C34" s="633" t="e">
        <f>IF(E34="","",1)</f>
        <v>#REF!</v>
      </c>
      <c r="D34" s="633"/>
      <c r="E34" s="634" t="e">
        <f>IF(#REF!="","",#REF!)</f>
        <v>#REF!</v>
      </c>
      <c r="F34" s="634"/>
      <c r="G34" s="634"/>
      <c r="H34" s="634"/>
      <c r="I34" s="634"/>
      <c r="J34" s="634"/>
      <c r="K34" s="634"/>
      <c r="L34" s="634"/>
      <c r="M34" s="634"/>
      <c r="N34" s="634"/>
      <c r="O34" s="634"/>
      <c r="P34" s="634"/>
      <c r="Q34" s="634"/>
      <c r="R34" s="634"/>
      <c r="S34" s="634"/>
      <c r="T34" s="169"/>
      <c r="U34" s="633" t="e">
        <f>IF(W34="","",MAX(C34:D43)+1)</f>
        <v>#REF!</v>
      </c>
      <c r="V34" s="633"/>
      <c r="W34" s="634" t="e">
        <f>IF(#REF!="","",#REF!)</f>
        <v>#REF!</v>
      </c>
      <c r="X34" s="634"/>
      <c r="Y34" s="634"/>
      <c r="Z34" s="634"/>
      <c r="AA34" s="634"/>
      <c r="AB34" s="634"/>
      <c r="AC34" s="634"/>
      <c r="AD34" s="634"/>
      <c r="AE34" s="634"/>
      <c r="AF34" s="634"/>
      <c r="AG34" s="634"/>
      <c r="AH34" s="634"/>
      <c r="AI34" s="634"/>
      <c r="AJ34" s="634"/>
      <c r="AK34" s="634"/>
      <c r="AL34" s="169"/>
      <c r="AM34" s="633" t="e">
        <f>IF(AO34="","",MAX(C34:D43,U34:V43)+1)</f>
        <v>#REF!</v>
      </c>
      <c r="AN34" s="633"/>
      <c r="AO34" s="634" t="e">
        <f>IF(#REF!="","",#REF!)</f>
        <v>#REF!</v>
      </c>
      <c r="AP34" s="634"/>
      <c r="AQ34" s="634"/>
      <c r="AR34" s="634"/>
      <c r="AS34" s="634"/>
      <c r="AT34" s="634"/>
      <c r="AU34" s="634"/>
      <c r="AV34" s="634"/>
      <c r="AW34" s="634"/>
      <c r="AX34" s="634"/>
      <c r="AY34" s="634"/>
      <c r="AZ34" s="634"/>
      <c r="BA34" s="634"/>
      <c r="BB34" s="634"/>
      <c r="BC34" s="634"/>
      <c r="BD34" s="169"/>
      <c r="BE34" s="633" t="e">
        <f>IF(BG34="","",MAX(C34:D43,U34:V43,AM34:AN43)+1)</f>
        <v>#REF!</v>
      </c>
      <c r="BF34" s="633"/>
      <c r="BG34" s="634" t="e">
        <f>IF(#REF!="","",#REF!)</f>
        <v>#REF!</v>
      </c>
      <c r="BH34" s="634"/>
      <c r="BI34" s="634"/>
      <c r="BJ34" s="634"/>
      <c r="BK34" s="634"/>
      <c r="BL34" s="634"/>
      <c r="BM34" s="634"/>
      <c r="BN34" s="634"/>
      <c r="BO34" s="634"/>
      <c r="BP34" s="634"/>
      <c r="BQ34" s="634"/>
      <c r="BR34" s="634"/>
      <c r="BS34" s="634"/>
      <c r="BT34" s="634"/>
      <c r="BU34" s="634"/>
      <c r="BV34" s="169"/>
      <c r="BW34" s="633" t="e">
        <f>IF(BY34="","",MAX(C34:D43,U34:V43,AM34:AN43,BE34:BF43)+1)</f>
        <v>#REF!</v>
      </c>
      <c r="BX34" s="633"/>
      <c r="BY34" s="634" t="e">
        <f>IF(#REF!="","",#REF!)</f>
        <v>#REF!</v>
      </c>
      <c r="BZ34" s="634"/>
      <c r="CA34" s="634"/>
      <c r="CB34" s="634"/>
      <c r="CC34" s="634"/>
      <c r="CD34" s="634"/>
      <c r="CE34" s="634"/>
      <c r="CF34" s="634"/>
      <c r="CG34" s="634"/>
      <c r="CH34" s="634"/>
      <c r="CI34" s="634"/>
      <c r="CJ34" s="634"/>
      <c r="CK34" s="634"/>
      <c r="CL34" s="634"/>
      <c r="CM34" s="634"/>
      <c r="CN34" s="169"/>
      <c r="CO34" s="633" t="e">
        <f>IF(CQ34="","",MAX(C34:D43,U34:V43,AM34:AN43,BE34:BF43,BW34:BX43)+1)</f>
        <v>#REF!</v>
      </c>
      <c r="CP34" s="633"/>
      <c r="CQ34" s="634" t="e">
        <f>IF(#REF!="","",#REF!)</f>
        <v>#REF!</v>
      </c>
      <c r="CR34" s="634"/>
      <c r="CS34" s="634"/>
      <c r="CT34" s="634"/>
      <c r="CU34" s="634"/>
      <c r="CV34" s="634"/>
      <c r="CW34" s="634"/>
      <c r="CX34" s="634"/>
      <c r="CY34" s="634"/>
      <c r="CZ34" s="634"/>
      <c r="DA34" s="634"/>
      <c r="DB34" s="634"/>
      <c r="DC34" s="634"/>
      <c r="DD34" s="634"/>
      <c r="DE34" s="634"/>
      <c r="DG34" s="635" t="e">
        <f>IF(#REF!="","",#REF!)</f>
        <v>#REF!</v>
      </c>
      <c r="DH34" s="635"/>
      <c r="DI34" s="196"/>
    </row>
    <row r="35" spans="1:113" ht="32.25" customHeight="1" x14ac:dyDescent="0.2">
      <c r="A35" s="169"/>
      <c r="B35" s="193"/>
      <c r="C35" s="633" t="e">
        <f>IF(E35="","",C34+1)</f>
        <v>#REF!</v>
      </c>
      <c r="D35" s="633"/>
      <c r="E35" s="634" t="e">
        <f>IF(#REF!="","",#REF!)</f>
        <v>#REF!</v>
      </c>
      <c r="F35" s="634"/>
      <c r="G35" s="634"/>
      <c r="H35" s="634"/>
      <c r="I35" s="634"/>
      <c r="J35" s="634"/>
      <c r="K35" s="634"/>
      <c r="L35" s="634"/>
      <c r="M35" s="634"/>
      <c r="N35" s="634"/>
      <c r="O35" s="634"/>
      <c r="P35" s="634"/>
      <c r="Q35" s="634"/>
      <c r="R35" s="634"/>
      <c r="S35" s="634"/>
      <c r="T35" s="169"/>
      <c r="U35" s="633" t="e">
        <f>IF(W35="","",U34+1)</f>
        <v>#REF!</v>
      </c>
      <c r="V35" s="633"/>
      <c r="W35" s="634" t="e">
        <f>IF(#REF!="","",#REF!)</f>
        <v>#REF!</v>
      </c>
      <c r="X35" s="634"/>
      <c r="Y35" s="634"/>
      <c r="Z35" s="634"/>
      <c r="AA35" s="634"/>
      <c r="AB35" s="634"/>
      <c r="AC35" s="634"/>
      <c r="AD35" s="634"/>
      <c r="AE35" s="634"/>
      <c r="AF35" s="634"/>
      <c r="AG35" s="634"/>
      <c r="AH35" s="634"/>
      <c r="AI35" s="634"/>
      <c r="AJ35" s="634"/>
      <c r="AK35" s="634"/>
      <c r="AL35" s="169"/>
      <c r="AM35" s="633" t="e">
        <f t="shared" ref="AM35:AM43" si="0">IF(AO35="","",AM34+1)</f>
        <v>#REF!</v>
      </c>
      <c r="AN35" s="633"/>
      <c r="AO35" s="634" t="e">
        <f>IF(#REF!="","",#REF!)</f>
        <v>#REF!</v>
      </c>
      <c r="AP35" s="634"/>
      <c r="AQ35" s="634"/>
      <c r="AR35" s="634"/>
      <c r="AS35" s="634"/>
      <c r="AT35" s="634"/>
      <c r="AU35" s="634"/>
      <c r="AV35" s="634"/>
      <c r="AW35" s="634"/>
      <c r="AX35" s="634"/>
      <c r="AY35" s="634"/>
      <c r="AZ35" s="634"/>
      <c r="BA35" s="634"/>
      <c r="BB35" s="634"/>
      <c r="BC35" s="634"/>
      <c r="BD35" s="169"/>
      <c r="BE35" s="633" t="e">
        <f t="shared" ref="BE35:BE43" si="1">IF(BG35="","",BE34+1)</f>
        <v>#REF!</v>
      </c>
      <c r="BF35" s="633"/>
      <c r="BG35" s="634" t="e">
        <f>IF(#REF!="","",#REF!)</f>
        <v>#REF!</v>
      </c>
      <c r="BH35" s="634"/>
      <c r="BI35" s="634"/>
      <c r="BJ35" s="634"/>
      <c r="BK35" s="634"/>
      <c r="BL35" s="634"/>
      <c r="BM35" s="634"/>
      <c r="BN35" s="634"/>
      <c r="BO35" s="634"/>
      <c r="BP35" s="634"/>
      <c r="BQ35" s="634"/>
      <c r="BR35" s="634"/>
      <c r="BS35" s="634"/>
      <c r="BT35" s="634"/>
      <c r="BU35" s="634"/>
      <c r="BV35" s="169"/>
      <c r="BW35" s="633" t="e">
        <f t="shared" ref="BW35:BW43" si="2">IF(BY35="","",BW34+1)</f>
        <v>#REF!</v>
      </c>
      <c r="BX35" s="633"/>
      <c r="BY35" s="634" t="e">
        <f>IF(#REF!="","",#REF!)</f>
        <v>#REF!</v>
      </c>
      <c r="BZ35" s="634"/>
      <c r="CA35" s="634"/>
      <c r="CB35" s="634"/>
      <c r="CC35" s="634"/>
      <c r="CD35" s="634"/>
      <c r="CE35" s="634"/>
      <c r="CF35" s="634"/>
      <c r="CG35" s="634"/>
      <c r="CH35" s="634"/>
      <c r="CI35" s="634"/>
      <c r="CJ35" s="634"/>
      <c r="CK35" s="634"/>
      <c r="CL35" s="634"/>
      <c r="CM35" s="634"/>
      <c r="CN35" s="169"/>
      <c r="CO35" s="633" t="e">
        <f t="shared" ref="CO35:CO43" si="3">IF(CQ35="","",CO34+1)</f>
        <v>#REF!</v>
      </c>
      <c r="CP35" s="633"/>
      <c r="CQ35" s="634" t="e">
        <f>IF(#REF!="","",#REF!)</f>
        <v>#REF!</v>
      </c>
      <c r="CR35" s="634"/>
      <c r="CS35" s="634"/>
      <c r="CT35" s="634"/>
      <c r="CU35" s="634"/>
      <c r="CV35" s="634"/>
      <c r="CW35" s="634"/>
      <c r="CX35" s="634"/>
      <c r="CY35" s="634"/>
      <c r="CZ35" s="634"/>
      <c r="DA35" s="634"/>
      <c r="DB35" s="634"/>
      <c r="DC35" s="634"/>
      <c r="DD35" s="634"/>
      <c r="DE35" s="634"/>
      <c r="DG35" s="635" t="e">
        <f>IF(#REF!="","",#REF!)</f>
        <v>#REF!</v>
      </c>
      <c r="DH35" s="635"/>
      <c r="DI35" s="196"/>
    </row>
    <row r="36" spans="1:113" ht="32.25" customHeight="1" x14ac:dyDescent="0.2">
      <c r="A36" s="169"/>
      <c r="B36" s="193"/>
      <c r="C36" s="633" t="e">
        <f>IF(E36="","",C35+1)</f>
        <v>#REF!</v>
      </c>
      <c r="D36" s="633"/>
      <c r="E36" s="634" t="e">
        <f>IF(#REF!="","",#REF!)</f>
        <v>#REF!</v>
      </c>
      <c r="F36" s="634"/>
      <c r="G36" s="634"/>
      <c r="H36" s="634"/>
      <c r="I36" s="634"/>
      <c r="J36" s="634"/>
      <c r="K36" s="634"/>
      <c r="L36" s="634"/>
      <c r="M36" s="634"/>
      <c r="N36" s="634"/>
      <c r="O36" s="634"/>
      <c r="P36" s="634"/>
      <c r="Q36" s="634"/>
      <c r="R36" s="634"/>
      <c r="S36" s="634"/>
      <c r="T36" s="169"/>
      <c r="U36" s="633" t="e">
        <f t="shared" ref="U36:U43" si="4">IF(W36="","",U35+1)</f>
        <v>#REF!</v>
      </c>
      <c r="V36" s="633"/>
      <c r="W36" s="634" t="e">
        <f>IF(#REF!="","",#REF!)</f>
        <v>#REF!</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t="e">
        <f t="shared" si="2"/>
        <v>#REF!</v>
      </c>
      <c r="BX36" s="633"/>
      <c r="BY36" s="634" t="e">
        <f>IF(#REF!="","",#REF!)</f>
        <v>#REF!</v>
      </c>
      <c r="BZ36" s="634"/>
      <c r="CA36" s="634"/>
      <c r="CB36" s="634"/>
      <c r="CC36" s="634"/>
      <c r="CD36" s="634"/>
      <c r="CE36" s="634"/>
      <c r="CF36" s="634"/>
      <c r="CG36" s="634"/>
      <c r="CH36" s="634"/>
      <c r="CI36" s="634"/>
      <c r="CJ36" s="634"/>
      <c r="CK36" s="634"/>
      <c r="CL36" s="634"/>
      <c r="CM36" s="634"/>
      <c r="CN36" s="169"/>
      <c r="CO36" s="633" t="e">
        <f t="shared" si="3"/>
        <v>#REF!</v>
      </c>
      <c r="CP36" s="633"/>
      <c r="CQ36" s="634" t="e">
        <f>IF(#REF!="","",#REF!)</f>
        <v>#REF!</v>
      </c>
      <c r="CR36" s="634"/>
      <c r="CS36" s="634"/>
      <c r="CT36" s="634"/>
      <c r="CU36" s="634"/>
      <c r="CV36" s="634"/>
      <c r="CW36" s="634"/>
      <c r="CX36" s="634"/>
      <c r="CY36" s="634"/>
      <c r="CZ36" s="634"/>
      <c r="DA36" s="634"/>
      <c r="DB36" s="634"/>
      <c r="DC36" s="634"/>
      <c r="DD36" s="634"/>
      <c r="DE36" s="634"/>
      <c r="DG36" s="635" t="e">
        <f>IF(#REF!="","",#REF!)</f>
        <v>#REF!</v>
      </c>
      <c r="DH36" s="635"/>
      <c r="DI36" s="196"/>
    </row>
    <row r="37" spans="1:113" ht="32.25" customHeight="1" x14ac:dyDescent="0.2">
      <c r="A37" s="169"/>
      <c r="B37" s="193"/>
      <c r="C37" s="633" t="e">
        <f>IF(E37="","",C36+1)</f>
        <v>#REF!</v>
      </c>
      <c r="D37" s="633"/>
      <c r="E37" s="634" t="e">
        <f>IF(#REF!="","",#REF!)</f>
        <v>#REF!</v>
      </c>
      <c r="F37" s="634"/>
      <c r="G37" s="634"/>
      <c r="H37" s="634"/>
      <c r="I37" s="634"/>
      <c r="J37" s="634"/>
      <c r="K37" s="634"/>
      <c r="L37" s="634"/>
      <c r="M37" s="634"/>
      <c r="N37" s="634"/>
      <c r="O37" s="634"/>
      <c r="P37" s="634"/>
      <c r="Q37" s="634"/>
      <c r="R37" s="634"/>
      <c r="S37" s="634"/>
      <c r="T37" s="169"/>
      <c r="U37" s="633" t="e">
        <f t="shared" si="4"/>
        <v>#REF!</v>
      </c>
      <c r="V37" s="633"/>
      <c r="W37" s="634" t="e">
        <f>IF(#REF!="","",#REF!)</f>
        <v>#REF!</v>
      </c>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t="e">
        <f t="shared" si="2"/>
        <v>#REF!</v>
      </c>
      <c r="BX37" s="633"/>
      <c r="BY37" s="634" t="e">
        <f>IF(#REF!="","",#REF!)</f>
        <v>#REF!</v>
      </c>
      <c r="BZ37" s="634"/>
      <c r="CA37" s="634"/>
      <c r="CB37" s="634"/>
      <c r="CC37" s="634"/>
      <c r="CD37" s="634"/>
      <c r="CE37" s="634"/>
      <c r="CF37" s="634"/>
      <c r="CG37" s="634"/>
      <c r="CH37" s="634"/>
      <c r="CI37" s="634"/>
      <c r="CJ37" s="634"/>
      <c r="CK37" s="634"/>
      <c r="CL37" s="634"/>
      <c r="CM37" s="634"/>
      <c r="CN37" s="169"/>
      <c r="CO37" s="633" t="e">
        <f t="shared" si="3"/>
        <v>#REF!</v>
      </c>
      <c r="CP37" s="633"/>
      <c r="CQ37" s="634" t="e">
        <f>IF(#REF!="","",#REF!)</f>
        <v>#REF!</v>
      </c>
      <c r="CR37" s="634"/>
      <c r="CS37" s="634"/>
      <c r="CT37" s="634"/>
      <c r="CU37" s="634"/>
      <c r="CV37" s="634"/>
      <c r="CW37" s="634"/>
      <c r="CX37" s="634"/>
      <c r="CY37" s="634"/>
      <c r="CZ37" s="634"/>
      <c r="DA37" s="634"/>
      <c r="DB37" s="634"/>
      <c r="DC37" s="634"/>
      <c r="DD37" s="634"/>
      <c r="DE37" s="634"/>
      <c r="DG37" s="635" t="e">
        <f>IF(#REF!="","",#REF!)</f>
        <v>#REF!</v>
      </c>
      <c r="DH37" s="635"/>
      <c r="DI37" s="196"/>
    </row>
    <row r="38" spans="1:113" ht="32.25" customHeight="1" x14ac:dyDescent="0.2">
      <c r="A38" s="169"/>
      <c r="B38" s="193"/>
      <c r="C38" s="633" t="e">
        <f t="shared" ref="C38:C43" si="5">IF(E38="","",C37+1)</f>
        <v>#REF!</v>
      </c>
      <c r="D38" s="633"/>
      <c r="E38" s="634" t="e">
        <f>IF(#REF!="","",#REF!)</f>
        <v>#REF!</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t="e">
        <f t="shared" si="2"/>
        <v>#REF!</v>
      </c>
      <c r="BX38" s="633"/>
      <c r="BY38" s="634" t="e">
        <f>IF(#REF!="","",#REF!)</f>
        <v>#REF!</v>
      </c>
      <c r="BZ38" s="634"/>
      <c r="CA38" s="634"/>
      <c r="CB38" s="634"/>
      <c r="CC38" s="634"/>
      <c r="CD38" s="634"/>
      <c r="CE38" s="634"/>
      <c r="CF38" s="634"/>
      <c r="CG38" s="634"/>
      <c r="CH38" s="634"/>
      <c r="CI38" s="634"/>
      <c r="CJ38" s="634"/>
      <c r="CK38" s="634"/>
      <c r="CL38" s="634"/>
      <c r="CM38" s="634"/>
      <c r="CN38" s="169"/>
      <c r="CO38" s="633" t="e">
        <f t="shared" si="3"/>
        <v>#REF!</v>
      </c>
      <c r="CP38" s="633"/>
      <c r="CQ38" s="634" t="e">
        <f>IF(#REF!="","",#REF!)</f>
        <v>#REF!</v>
      </c>
      <c r="CR38" s="634"/>
      <c r="CS38" s="634"/>
      <c r="CT38" s="634"/>
      <c r="CU38" s="634"/>
      <c r="CV38" s="634"/>
      <c r="CW38" s="634"/>
      <c r="CX38" s="634"/>
      <c r="CY38" s="634"/>
      <c r="CZ38" s="634"/>
      <c r="DA38" s="634"/>
      <c r="DB38" s="634"/>
      <c r="DC38" s="634"/>
      <c r="DD38" s="634"/>
      <c r="DE38" s="634"/>
      <c r="DG38" s="635" t="e">
        <f>IF(#REF!="","",#REF!)</f>
        <v>#REF!</v>
      </c>
      <c r="DH38" s="635"/>
      <c r="DI38" s="196"/>
    </row>
    <row r="39" spans="1:113" ht="32.25" customHeight="1" x14ac:dyDescent="0.2">
      <c r="A39" s="169"/>
      <c r="B39" s="193"/>
      <c r="C39" s="633" t="e">
        <f t="shared" si="5"/>
        <v>#REF!</v>
      </c>
      <c r="D39" s="633"/>
      <c r="E39" s="634" t="e">
        <f>IF(#REF!="","",#REF!)</f>
        <v>#REF!</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t="e">
        <f t="shared" si="2"/>
        <v>#REF!</v>
      </c>
      <c r="BX39" s="633"/>
      <c r="BY39" s="634" t="e">
        <f>IF(#REF!="","",#REF!)</f>
        <v>#REF!</v>
      </c>
      <c r="BZ39" s="634"/>
      <c r="CA39" s="634"/>
      <c r="CB39" s="634"/>
      <c r="CC39" s="634"/>
      <c r="CD39" s="634"/>
      <c r="CE39" s="634"/>
      <c r="CF39" s="634"/>
      <c r="CG39" s="634"/>
      <c r="CH39" s="634"/>
      <c r="CI39" s="634"/>
      <c r="CJ39" s="634"/>
      <c r="CK39" s="634"/>
      <c r="CL39" s="634"/>
      <c r="CM39" s="634"/>
      <c r="CN39" s="169"/>
      <c r="CO39" s="633" t="e">
        <f t="shared" si="3"/>
        <v>#REF!</v>
      </c>
      <c r="CP39" s="633"/>
      <c r="CQ39" s="634" t="e">
        <f>IF(#REF!="","",#REF!)</f>
        <v>#REF!</v>
      </c>
      <c r="CR39" s="634"/>
      <c r="CS39" s="634"/>
      <c r="CT39" s="634"/>
      <c r="CU39" s="634"/>
      <c r="CV39" s="634"/>
      <c r="CW39" s="634"/>
      <c r="CX39" s="634"/>
      <c r="CY39" s="634"/>
      <c r="CZ39" s="634"/>
      <c r="DA39" s="634"/>
      <c r="DB39" s="634"/>
      <c r="DC39" s="634"/>
      <c r="DD39" s="634"/>
      <c r="DE39" s="634"/>
      <c r="DG39" s="635" t="e">
        <f>IF(#REF!="","",#REF!)</f>
        <v>#REF!</v>
      </c>
      <c r="DH39" s="635"/>
      <c r="DI39" s="196"/>
    </row>
    <row r="40" spans="1:113" ht="32.25" customHeight="1" x14ac:dyDescent="0.2">
      <c r="A40" s="169"/>
      <c r="B40" s="193"/>
      <c r="C40" s="633" t="e">
        <f t="shared" si="5"/>
        <v>#REF!</v>
      </c>
      <c r="D40" s="633"/>
      <c r="E40" s="634" t="e">
        <f>IF(#REF!="","",#REF!)</f>
        <v>#REF!</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e">
        <f t="shared" si="2"/>
        <v>#REF!</v>
      </c>
      <c r="BX40" s="633"/>
      <c r="BY40" s="634" t="e">
        <f>IF(#REF!="","",#REF!)</f>
        <v>#REF!</v>
      </c>
      <c r="BZ40" s="634"/>
      <c r="CA40" s="634"/>
      <c r="CB40" s="634"/>
      <c r="CC40" s="634"/>
      <c r="CD40" s="634"/>
      <c r="CE40" s="634"/>
      <c r="CF40" s="634"/>
      <c r="CG40" s="634"/>
      <c r="CH40" s="634"/>
      <c r="CI40" s="634"/>
      <c r="CJ40" s="634"/>
      <c r="CK40" s="634"/>
      <c r="CL40" s="634"/>
      <c r="CM40" s="634"/>
      <c r="CN40" s="169"/>
      <c r="CO40" s="633" t="e">
        <f t="shared" si="3"/>
        <v>#REF!</v>
      </c>
      <c r="CP40" s="633"/>
      <c r="CQ40" s="634" t="e">
        <f>IF(#REF!="","",#REF!)</f>
        <v>#REF!</v>
      </c>
      <c r="CR40" s="634"/>
      <c r="CS40" s="634"/>
      <c r="CT40" s="634"/>
      <c r="CU40" s="634"/>
      <c r="CV40" s="634"/>
      <c r="CW40" s="634"/>
      <c r="CX40" s="634"/>
      <c r="CY40" s="634"/>
      <c r="CZ40" s="634"/>
      <c r="DA40" s="634"/>
      <c r="DB40" s="634"/>
      <c r="DC40" s="634"/>
      <c r="DD40" s="634"/>
      <c r="DE40" s="634"/>
      <c r="DG40" s="635" t="e">
        <f>IF(#REF!="","",#REF!)</f>
        <v>#REF!</v>
      </c>
      <c r="DH40" s="635"/>
      <c r="DI40" s="196"/>
    </row>
    <row r="41" spans="1:113" ht="32.25" customHeight="1" x14ac:dyDescent="0.2">
      <c r="A41" s="169"/>
      <c r="B41" s="193"/>
      <c r="C41" s="633" t="e">
        <f t="shared" si="5"/>
        <v>#REF!</v>
      </c>
      <c r="D41" s="633"/>
      <c r="E41" s="634" t="e">
        <f>IF(#REF!="","",#REF!)</f>
        <v>#REF!</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e">
        <f t="shared" si="2"/>
        <v>#REF!</v>
      </c>
      <c r="BX41" s="633"/>
      <c r="BY41" s="634" t="e">
        <f>IF(#REF!="","",#REF!)</f>
        <v>#REF!</v>
      </c>
      <c r="BZ41" s="634"/>
      <c r="CA41" s="634"/>
      <c r="CB41" s="634"/>
      <c r="CC41" s="634"/>
      <c r="CD41" s="634"/>
      <c r="CE41" s="634"/>
      <c r="CF41" s="634"/>
      <c r="CG41" s="634"/>
      <c r="CH41" s="634"/>
      <c r="CI41" s="634"/>
      <c r="CJ41" s="634"/>
      <c r="CK41" s="634"/>
      <c r="CL41" s="634"/>
      <c r="CM41" s="634"/>
      <c r="CN41" s="169"/>
      <c r="CO41" s="633" t="e">
        <f t="shared" si="3"/>
        <v>#REF!</v>
      </c>
      <c r="CP41" s="633"/>
      <c r="CQ41" s="634" t="e">
        <f>IF(#REF!="","",#REF!)</f>
        <v>#REF!</v>
      </c>
      <c r="CR41" s="634"/>
      <c r="CS41" s="634"/>
      <c r="CT41" s="634"/>
      <c r="CU41" s="634"/>
      <c r="CV41" s="634"/>
      <c r="CW41" s="634"/>
      <c r="CX41" s="634"/>
      <c r="CY41" s="634"/>
      <c r="CZ41" s="634"/>
      <c r="DA41" s="634"/>
      <c r="DB41" s="634"/>
      <c r="DC41" s="634"/>
      <c r="DD41" s="634"/>
      <c r="DE41" s="634"/>
      <c r="DG41" s="635" t="e">
        <f>IF(#REF!="","",#REF!)</f>
        <v>#REF!</v>
      </c>
      <c r="DH41" s="635"/>
      <c r="DI41" s="196"/>
    </row>
    <row r="42" spans="1:113" ht="32.25" customHeight="1" x14ac:dyDescent="0.2">
      <c r="B42" s="193"/>
      <c r="C42" s="633" t="e">
        <f t="shared" si="5"/>
        <v>#REF!</v>
      </c>
      <c r="D42" s="633"/>
      <c r="E42" s="634" t="e">
        <f>IF(#REF!="","",#REF!)</f>
        <v>#REF!</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e">
        <f t="shared" si="2"/>
        <v>#REF!</v>
      </c>
      <c r="BX42" s="633"/>
      <c r="BY42" s="634" t="e">
        <f>IF(#REF!="","",#REF!)</f>
        <v>#REF!</v>
      </c>
      <c r="BZ42" s="634"/>
      <c r="CA42" s="634"/>
      <c r="CB42" s="634"/>
      <c r="CC42" s="634"/>
      <c r="CD42" s="634"/>
      <c r="CE42" s="634"/>
      <c r="CF42" s="634"/>
      <c r="CG42" s="634"/>
      <c r="CH42" s="634"/>
      <c r="CI42" s="634"/>
      <c r="CJ42" s="634"/>
      <c r="CK42" s="634"/>
      <c r="CL42" s="634"/>
      <c r="CM42" s="634"/>
      <c r="CN42" s="169"/>
      <c r="CO42" s="633" t="e">
        <f t="shared" si="3"/>
        <v>#REF!</v>
      </c>
      <c r="CP42" s="633"/>
      <c r="CQ42" s="634" t="e">
        <f>IF(#REF!="","",#REF!)</f>
        <v>#REF!</v>
      </c>
      <c r="CR42" s="634"/>
      <c r="CS42" s="634"/>
      <c r="CT42" s="634"/>
      <c r="CU42" s="634"/>
      <c r="CV42" s="634"/>
      <c r="CW42" s="634"/>
      <c r="CX42" s="634"/>
      <c r="CY42" s="634"/>
      <c r="CZ42" s="634"/>
      <c r="DA42" s="634"/>
      <c r="DB42" s="634"/>
      <c r="DC42" s="634"/>
      <c r="DD42" s="634"/>
      <c r="DE42" s="634"/>
      <c r="DG42" s="635" t="e">
        <f>IF(#REF!="","",#REF!)</f>
        <v>#REF!</v>
      </c>
      <c r="DH42" s="635"/>
      <c r="DI42" s="196"/>
    </row>
    <row r="43" spans="1:113" ht="32.25" customHeight="1" x14ac:dyDescent="0.2">
      <c r="B43" s="193"/>
      <c r="C43" s="633" t="e">
        <f t="shared" si="5"/>
        <v>#REF!</v>
      </c>
      <c r="D43" s="633"/>
      <c r="E43" s="634" t="e">
        <f>IF(#REF!="","",#REF!)</f>
        <v>#REF!</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e">
        <f t="shared" si="2"/>
        <v>#REF!</v>
      </c>
      <c r="BX43" s="633"/>
      <c r="BY43" s="634" t="e">
        <f>IF(#REF!="","",#REF!)</f>
        <v>#REF!</v>
      </c>
      <c r="BZ43" s="634"/>
      <c r="CA43" s="634"/>
      <c r="CB43" s="634"/>
      <c r="CC43" s="634"/>
      <c r="CD43" s="634"/>
      <c r="CE43" s="634"/>
      <c r="CF43" s="634"/>
      <c r="CG43" s="634"/>
      <c r="CH43" s="634"/>
      <c r="CI43" s="634"/>
      <c r="CJ43" s="634"/>
      <c r="CK43" s="634"/>
      <c r="CL43" s="634"/>
      <c r="CM43" s="634"/>
      <c r="CN43" s="169"/>
      <c r="CO43" s="633" t="e">
        <f t="shared" si="3"/>
        <v>#REF!</v>
      </c>
      <c r="CP43" s="633"/>
      <c r="CQ43" s="634" t="e">
        <f>IF(#REF!="","",#REF!)</f>
        <v>#REF!</v>
      </c>
      <c r="CR43" s="634"/>
      <c r="CS43" s="634"/>
      <c r="CT43" s="634"/>
      <c r="CU43" s="634"/>
      <c r="CV43" s="634"/>
      <c r="CW43" s="634"/>
      <c r="CX43" s="634"/>
      <c r="CY43" s="634"/>
      <c r="CZ43" s="634"/>
      <c r="DA43" s="634"/>
      <c r="DB43" s="634"/>
      <c r="DC43" s="634"/>
      <c r="DD43" s="634"/>
      <c r="DE43" s="634"/>
      <c r="DG43" s="635" t="e">
        <f>IF(#REF!="","",#REF!)</f>
        <v>#REF!</v>
      </c>
      <c r="DH43" s="63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7nZqNe3jidqQsT8eH17zrFkbDKxFZenvNck9X7xrTk4IM9cA3vqt81dpdiOsSxoVFnR4Sc24L+EnKi2iaxCNJg==" saltValue="MT+B/tqrRtxlvrsq5dnUL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215</v>
      </c>
      <c r="C5" s="646"/>
      <c r="D5" s="646"/>
      <c r="E5" s="646"/>
      <c r="F5" s="646"/>
      <c r="G5" s="646"/>
      <c r="H5" s="646"/>
      <c r="I5" s="646"/>
      <c r="J5" s="646"/>
      <c r="K5" s="646"/>
      <c r="L5" s="646"/>
      <c r="M5" s="646"/>
      <c r="N5" s="646"/>
      <c r="O5" s="646"/>
      <c r="P5" s="646"/>
      <c r="Q5" s="647"/>
      <c r="R5" s="648">
        <v>3831566</v>
      </c>
      <c r="S5" s="649"/>
      <c r="T5" s="649"/>
      <c r="U5" s="649"/>
      <c r="V5" s="649"/>
      <c r="W5" s="649"/>
      <c r="X5" s="649"/>
      <c r="Y5" s="650"/>
      <c r="Z5" s="651">
        <v>27.5</v>
      </c>
      <c r="AA5" s="651"/>
      <c r="AB5" s="651"/>
      <c r="AC5" s="651"/>
      <c r="AD5" s="652">
        <v>3614948</v>
      </c>
      <c r="AE5" s="652"/>
      <c r="AF5" s="652"/>
      <c r="AG5" s="652"/>
      <c r="AH5" s="652"/>
      <c r="AI5" s="652"/>
      <c r="AJ5" s="652"/>
      <c r="AK5" s="652"/>
      <c r="AL5" s="653">
        <v>44.6</v>
      </c>
      <c r="AM5" s="654"/>
      <c r="AN5" s="654"/>
      <c r="AO5" s="655"/>
      <c r="AP5" s="645" t="s">
        <v>216</v>
      </c>
      <c r="AQ5" s="646"/>
      <c r="AR5" s="646"/>
      <c r="AS5" s="646"/>
      <c r="AT5" s="646"/>
      <c r="AU5" s="646"/>
      <c r="AV5" s="646"/>
      <c r="AW5" s="646"/>
      <c r="AX5" s="646"/>
      <c r="AY5" s="646"/>
      <c r="AZ5" s="646"/>
      <c r="BA5" s="646"/>
      <c r="BB5" s="646"/>
      <c r="BC5" s="646"/>
      <c r="BD5" s="646"/>
      <c r="BE5" s="646"/>
      <c r="BF5" s="647"/>
      <c r="BG5" s="659">
        <v>3608687</v>
      </c>
      <c r="BH5" s="660"/>
      <c r="BI5" s="660"/>
      <c r="BJ5" s="660"/>
      <c r="BK5" s="660"/>
      <c r="BL5" s="660"/>
      <c r="BM5" s="660"/>
      <c r="BN5" s="661"/>
      <c r="BO5" s="662">
        <v>94.2</v>
      </c>
      <c r="BP5" s="662"/>
      <c r="BQ5" s="662"/>
      <c r="BR5" s="662"/>
      <c r="BS5" s="663" t="s">
        <v>121</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2">
      <c r="B6" s="656" t="s">
        <v>220</v>
      </c>
      <c r="C6" s="657"/>
      <c r="D6" s="657"/>
      <c r="E6" s="657"/>
      <c r="F6" s="657"/>
      <c r="G6" s="657"/>
      <c r="H6" s="657"/>
      <c r="I6" s="657"/>
      <c r="J6" s="657"/>
      <c r="K6" s="657"/>
      <c r="L6" s="657"/>
      <c r="M6" s="657"/>
      <c r="N6" s="657"/>
      <c r="O6" s="657"/>
      <c r="P6" s="657"/>
      <c r="Q6" s="658"/>
      <c r="R6" s="659">
        <v>159426</v>
      </c>
      <c r="S6" s="660"/>
      <c r="T6" s="660"/>
      <c r="U6" s="660"/>
      <c r="V6" s="660"/>
      <c r="W6" s="660"/>
      <c r="X6" s="660"/>
      <c r="Y6" s="661"/>
      <c r="Z6" s="662">
        <v>1.1000000000000001</v>
      </c>
      <c r="AA6" s="662"/>
      <c r="AB6" s="662"/>
      <c r="AC6" s="662"/>
      <c r="AD6" s="663">
        <v>159426</v>
      </c>
      <c r="AE6" s="663"/>
      <c r="AF6" s="663"/>
      <c r="AG6" s="663"/>
      <c r="AH6" s="663"/>
      <c r="AI6" s="663"/>
      <c r="AJ6" s="663"/>
      <c r="AK6" s="663"/>
      <c r="AL6" s="664">
        <v>2</v>
      </c>
      <c r="AM6" s="665"/>
      <c r="AN6" s="665"/>
      <c r="AO6" s="666"/>
      <c r="AP6" s="656" t="s">
        <v>221</v>
      </c>
      <c r="AQ6" s="657"/>
      <c r="AR6" s="657"/>
      <c r="AS6" s="657"/>
      <c r="AT6" s="657"/>
      <c r="AU6" s="657"/>
      <c r="AV6" s="657"/>
      <c r="AW6" s="657"/>
      <c r="AX6" s="657"/>
      <c r="AY6" s="657"/>
      <c r="AZ6" s="657"/>
      <c r="BA6" s="657"/>
      <c r="BB6" s="657"/>
      <c r="BC6" s="657"/>
      <c r="BD6" s="657"/>
      <c r="BE6" s="657"/>
      <c r="BF6" s="658"/>
      <c r="BG6" s="659">
        <v>3608687</v>
      </c>
      <c r="BH6" s="660"/>
      <c r="BI6" s="660"/>
      <c r="BJ6" s="660"/>
      <c r="BK6" s="660"/>
      <c r="BL6" s="660"/>
      <c r="BM6" s="660"/>
      <c r="BN6" s="661"/>
      <c r="BO6" s="662">
        <v>94.2</v>
      </c>
      <c r="BP6" s="662"/>
      <c r="BQ6" s="662"/>
      <c r="BR6" s="662"/>
      <c r="BS6" s="663" t="s">
        <v>121</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113807</v>
      </c>
      <c r="CS6" s="660"/>
      <c r="CT6" s="660"/>
      <c r="CU6" s="660"/>
      <c r="CV6" s="660"/>
      <c r="CW6" s="660"/>
      <c r="CX6" s="660"/>
      <c r="CY6" s="661"/>
      <c r="CZ6" s="653">
        <v>0.8</v>
      </c>
      <c r="DA6" s="654"/>
      <c r="DB6" s="654"/>
      <c r="DC6" s="670"/>
      <c r="DD6" s="668" t="s">
        <v>121</v>
      </c>
      <c r="DE6" s="660"/>
      <c r="DF6" s="660"/>
      <c r="DG6" s="660"/>
      <c r="DH6" s="660"/>
      <c r="DI6" s="660"/>
      <c r="DJ6" s="660"/>
      <c r="DK6" s="660"/>
      <c r="DL6" s="660"/>
      <c r="DM6" s="660"/>
      <c r="DN6" s="660"/>
      <c r="DO6" s="660"/>
      <c r="DP6" s="661"/>
      <c r="DQ6" s="668">
        <v>113517</v>
      </c>
      <c r="DR6" s="660"/>
      <c r="DS6" s="660"/>
      <c r="DT6" s="660"/>
      <c r="DU6" s="660"/>
      <c r="DV6" s="660"/>
      <c r="DW6" s="660"/>
      <c r="DX6" s="660"/>
      <c r="DY6" s="660"/>
      <c r="DZ6" s="660"/>
      <c r="EA6" s="660"/>
      <c r="EB6" s="660"/>
      <c r="EC6" s="669"/>
    </row>
    <row r="7" spans="2:143" ht="11.25" customHeight="1" x14ac:dyDescent="0.2">
      <c r="B7" s="656" t="s">
        <v>223</v>
      </c>
      <c r="C7" s="657"/>
      <c r="D7" s="657"/>
      <c r="E7" s="657"/>
      <c r="F7" s="657"/>
      <c r="G7" s="657"/>
      <c r="H7" s="657"/>
      <c r="I7" s="657"/>
      <c r="J7" s="657"/>
      <c r="K7" s="657"/>
      <c r="L7" s="657"/>
      <c r="M7" s="657"/>
      <c r="N7" s="657"/>
      <c r="O7" s="657"/>
      <c r="P7" s="657"/>
      <c r="Q7" s="658"/>
      <c r="R7" s="659">
        <v>1272</v>
      </c>
      <c r="S7" s="660"/>
      <c r="T7" s="660"/>
      <c r="U7" s="660"/>
      <c r="V7" s="660"/>
      <c r="W7" s="660"/>
      <c r="X7" s="660"/>
      <c r="Y7" s="661"/>
      <c r="Z7" s="662">
        <v>0</v>
      </c>
      <c r="AA7" s="662"/>
      <c r="AB7" s="662"/>
      <c r="AC7" s="662"/>
      <c r="AD7" s="663">
        <v>1272</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1447735</v>
      </c>
      <c r="BH7" s="660"/>
      <c r="BI7" s="660"/>
      <c r="BJ7" s="660"/>
      <c r="BK7" s="660"/>
      <c r="BL7" s="660"/>
      <c r="BM7" s="660"/>
      <c r="BN7" s="661"/>
      <c r="BO7" s="662">
        <v>37.799999999999997</v>
      </c>
      <c r="BP7" s="662"/>
      <c r="BQ7" s="662"/>
      <c r="BR7" s="662"/>
      <c r="BS7" s="663" t="s">
        <v>121</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1568239</v>
      </c>
      <c r="CS7" s="660"/>
      <c r="CT7" s="660"/>
      <c r="CU7" s="660"/>
      <c r="CV7" s="660"/>
      <c r="CW7" s="660"/>
      <c r="CX7" s="660"/>
      <c r="CY7" s="661"/>
      <c r="CZ7" s="662">
        <v>11.6</v>
      </c>
      <c r="DA7" s="662"/>
      <c r="DB7" s="662"/>
      <c r="DC7" s="662"/>
      <c r="DD7" s="668">
        <v>14752</v>
      </c>
      <c r="DE7" s="660"/>
      <c r="DF7" s="660"/>
      <c r="DG7" s="660"/>
      <c r="DH7" s="660"/>
      <c r="DI7" s="660"/>
      <c r="DJ7" s="660"/>
      <c r="DK7" s="660"/>
      <c r="DL7" s="660"/>
      <c r="DM7" s="660"/>
      <c r="DN7" s="660"/>
      <c r="DO7" s="660"/>
      <c r="DP7" s="661"/>
      <c r="DQ7" s="668">
        <v>1376724</v>
      </c>
      <c r="DR7" s="660"/>
      <c r="DS7" s="660"/>
      <c r="DT7" s="660"/>
      <c r="DU7" s="660"/>
      <c r="DV7" s="660"/>
      <c r="DW7" s="660"/>
      <c r="DX7" s="660"/>
      <c r="DY7" s="660"/>
      <c r="DZ7" s="660"/>
      <c r="EA7" s="660"/>
      <c r="EB7" s="660"/>
      <c r="EC7" s="669"/>
    </row>
    <row r="8" spans="2:143" ht="11.25" customHeight="1" x14ac:dyDescent="0.2">
      <c r="B8" s="656" t="s">
        <v>226</v>
      </c>
      <c r="C8" s="657"/>
      <c r="D8" s="657"/>
      <c r="E8" s="657"/>
      <c r="F8" s="657"/>
      <c r="G8" s="657"/>
      <c r="H8" s="657"/>
      <c r="I8" s="657"/>
      <c r="J8" s="657"/>
      <c r="K8" s="657"/>
      <c r="L8" s="657"/>
      <c r="M8" s="657"/>
      <c r="N8" s="657"/>
      <c r="O8" s="657"/>
      <c r="P8" s="657"/>
      <c r="Q8" s="658"/>
      <c r="R8" s="659">
        <v>21659</v>
      </c>
      <c r="S8" s="660"/>
      <c r="T8" s="660"/>
      <c r="U8" s="660"/>
      <c r="V8" s="660"/>
      <c r="W8" s="660"/>
      <c r="X8" s="660"/>
      <c r="Y8" s="661"/>
      <c r="Z8" s="662">
        <v>0.2</v>
      </c>
      <c r="AA8" s="662"/>
      <c r="AB8" s="662"/>
      <c r="AC8" s="662"/>
      <c r="AD8" s="663">
        <v>21659</v>
      </c>
      <c r="AE8" s="663"/>
      <c r="AF8" s="663"/>
      <c r="AG8" s="663"/>
      <c r="AH8" s="663"/>
      <c r="AI8" s="663"/>
      <c r="AJ8" s="663"/>
      <c r="AK8" s="663"/>
      <c r="AL8" s="664">
        <v>0.3</v>
      </c>
      <c r="AM8" s="665"/>
      <c r="AN8" s="665"/>
      <c r="AO8" s="666"/>
      <c r="AP8" s="656" t="s">
        <v>227</v>
      </c>
      <c r="AQ8" s="657"/>
      <c r="AR8" s="657"/>
      <c r="AS8" s="657"/>
      <c r="AT8" s="657"/>
      <c r="AU8" s="657"/>
      <c r="AV8" s="657"/>
      <c r="AW8" s="657"/>
      <c r="AX8" s="657"/>
      <c r="AY8" s="657"/>
      <c r="AZ8" s="657"/>
      <c r="BA8" s="657"/>
      <c r="BB8" s="657"/>
      <c r="BC8" s="657"/>
      <c r="BD8" s="657"/>
      <c r="BE8" s="657"/>
      <c r="BF8" s="658"/>
      <c r="BG8" s="659">
        <v>46712</v>
      </c>
      <c r="BH8" s="660"/>
      <c r="BI8" s="660"/>
      <c r="BJ8" s="660"/>
      <c r="BK8" s="660"/>
      <c r="BL8" s="660"/>
      <c r="BM8" s="660"/>
      <c r="BN8" s="661"/>
      <c r="BO8" s="662">
        <v>1.2</v>
      </c>
      <c r="BP8" s="662"/>
      <c r="BQ8" s="662"/>
      <c r="BR8" s="662"/>
      <c r="BS8" s="663" t="s">
        <v>121</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5387433</v>
      </c>
      <c r="CS8" s="660"/>
      <c r="CT8" s="660"/>
      <c r="CU8" s="660"/>
      <c r="CV8" s="660"/>
      <c r="CW8" s="660"/>
      <c r="CX8" s="660"/>
      <c r="CY8" s="661"/>
      <c r="CZ8" s="662">
        <v>39.700000000000003</v>
      </c>
      <c r="DA8" s="662"/>
      <c r="DB8" s="662"/>
      <c r="DC8" s="662"/>
      <c r="DD8" s="668">
        <v>4912</v>
      </c>
      <c r="DE8" s="660"/>
      <c r="DF8" s="660"/>
      <c r="DG8" s="660"/>
      <c r="DH8" s="660"/>
      <c r="DI8" s="660"/>
      <c r="DJ8" s="660"/>
      <c r="DK8" s="660"/>
      <c r="DL8" s="660"/>
      <c r="DM8" s="660"/>
      <c r="DN8" s="660"/>
      <c r="DO8" s="660"/>
      <c r="DP8" s="661"/>
      <c r="DQ8" s="668">
        <v>3183861</v>
      </c>
      <c r="DR8" s="660"/>
      <c r="DS8" s="660"/>
      <c r="DT8" s="660"/>
      <c r="DU8" s="660"/>
      <c r="DV8" s="660"/>
      <c r="DW8" s="660"/>
      <c r="DX8" s="660"/>
      <c r="DY8" s="660"/>
      <c r="DZ8" s="660"/>
      <c r="EA8" s="660"/>
      <c r="EB8" s="660"/>
      <c r="EC8" s="669"/>
    </row>
    <row r="9" spans="2:143" ht="11.25" customHeight="1" x14ac:dyDescent="0.2">
      <c r="B9" s="656" t="s">
        <v>229</v>
      </c>
      <c r="C9" s="657"/>
      <c r="D9" s="657"/>
      <c r="E9" s="657"/>
      <c r="F9" s="657"/>
      <c r="G9" s="657"/>
      <c r="H9" s="657"/>
      <c r="I9" s="657"/>
      <c r="J9" s="657"/>
      <c r="K9" s="657"/>
      <c r="L9" s="657"/>
      <c r="M9" s="657"/>
      <c r="N9" s="657"/>
      <c r="O9" s="657"/>
      <c r="P9" s="657"/>
      <c r="Q9" s="658"/>
      <c r="R9" s="659">
        <v>28877</v>
      </c>
      <c r="S9" s="660"/>
      <c r="T9" s="660"/>
      <c r="U9" s="660"/>
      <c r="V9" s="660"/>
      <c r="W9" s="660"/>
      <c r="X9" s="660"/>
      <c r="Y9" s="661"/>
      <c r="Z9" s="662">
        <v>0.2</v>
      </c>
      <c r="AA9" s="662"/>
      <c r="AB9" s="662"/>
      <c r="AC9" s="662"/>
      <c r="AD9" s="663">
        <v>28877</v>
      </c>
      <c r="AE9" s="663"/>
      <c r="AF9" s="663"/>
      <c r="AG9" s="663"/>
      <c r="AH9" s="663"/>
      <c r="AI9" s="663"/>
      <c r="AJ9" s="663"/>
      <c r="AK9" s="663"/>
      <c r="AL9" s="664">
        <v>0.4</v>
      </c>
      <c r="AM9" s="665"/>
      <c r="AN9" s="665"/>
      <c r="AO9" s="666"/>
      <c r="AP9" s="656" t="s">
        <v>230</v>
      </c>
      <c r="AQ9" s="657"/>
      <c r="AR9" s="657"/>
      <c r="AS9" s="657"/>
      <c r="AT9" s="657"/>
      <c r="AU9" s="657"/>
      <c r="AV9" s="657"/>
      <c r="AW9" s="657"/>
      <c r="AX9" s="657"/>
      <c r="AY9" s="657"/>
      <c r="AZ9" s="657"/>
      <c r="BA9" s="657"/>
      <c r="BB9" s="657"/>
      <c r="BC9" s="657"/>
      <c r="BD9" s="657"/>
      <c r="BE9" s="657"/>
      <c r="BF9" s="658"/>
      <c r="BG9" s="659">
        <v>1277538</v>
      </c>
      <c r="BH9" s="660"/>
      <c r="BI9" s="660"/>
      <c r="BJ9" s="660"/>
      <c r="BK9" s="660"/>
      <c r="BL9" s="660"/>
      <c r="BM9" s="660"/>
      <c r="BN9" s="661"/>
      <c r="BO9" s="662">
        <v>33.299999999999997</v>
      </c>
      <c r="BP9" s="662"/>
      <c r="BQ9" s="662"/>
      <c r="BR9" s="662"/>
      <c r="BS9" s="663" t="s">
        <v>121</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973076</v>
      </c>
      <c r="CS9" s="660"/>
      <c r="CT9" s="660"/>
      <c r="CU9" s="660"/>
      <c r="CV9" s="660"/>
      <c r="CW9" s="660"/>
      <c r="CX9" s="660"/>
      <c r="CY9" s="661"/>
      <c r="CZ9" s="662">
        <v>7.2</v>
      </c>
      <c r="DA9" s="662"/>
      <c r="DB9" s="662"/>
      <c r="DC9" s="662"/>
      <c r="DD9" s="668">
        <v>8475</v>
      </c>
      <c r="DE9" s="660"/>
      <c r="DF9" s="660"/>
      <c r="DG9" s="660"/>
      <c r="DH9" s="660"/>
      <c r="DI9" s="660"/>
      <c r="DJ9" s="660"/>
      <c r="DK9" s="660"/>
      <c r="DL9" s="660"/>
      <c r="DM9" s="660"/>
      <c r="DN9" s="660"/>
      <c r="DO9" s="660"/>
      <c r="DP9" s="661"/>
      <c r="DQ9" s="668">
        <v>888772</v>
      </c>
      <c r="DR9" s="660"/>
      <c r="DS9" s="660"/>
      <c r="DT9" s="660"/>
      <c r="DU9" s="660"/>
      <c r="DV9" s="660"/>
      <c r="DW9" s="660"/>
      <c r="DX9" s="660"/>
      <c r="DY9" s="660"/>
      <c r="DZ9" s="660"/>
      <c r="EA9" s="660"/>
      <c r="EB9" s="660"/>
      <c r="EC9" s="669"/>
    </row>
    <row r="10" spans="2:143" ht="11.25" customHeight="1" x14ac:dyDescent="0.2">
      <c r="B10" s="656" t="s">
        <v>232</v>
      </c>
      <c r="C10" s="657"/>
      <c r="D10" s="657"/>
      <c r="E10" s="657"/>
      <c r="F10" s="657"/>
      <c r="G10" s="657"/>
      <c r="H10" s="657"/>
      <c r="I10" s="657"/>
      <c r="J10" s="657"/>
      <c r="K10" s="657"/>
      <c r="L10" s="657"/>
      <c r="M10" s="657"/>
      <c r="N10" s="657"/>
      <c r="O10" s="657"/>
      <c r="P10" s="657"/>
      <c r="Q10" s="658"/>
      <c r="R10" s="659" t="s">
        <v>121</v>
      </c>
      <c r="S10" s="660"/>
      <c r="T10" s="660"/>
      <c r="U10" s="660"/>
      <c r="V10" s="660"/>
      <c r="W10" s="660"/>
      <c r="X10" s="660"/>
      <c r="Y10" s="661"/>
      <c r="Z10" s="662" t="s">
        <v>121</v>
      </c>
      <c r="AA10" s="662"/>
      <c r="AB10" s="662"/>
      <c r="AC10" s="662"/>
      <c r="AD10" s="663" t="s">
        <v>121</v>
      </c>
      <c r="AE10" s="663"/>
      <c r="AF10" s="663"/>
      <c r="AG10" s="663"/>
      <c r="AH10" s="663"/>
      <c r="AI10" s="663"/>
      <c r="AJ10" s="663"/>
      <c r="AK10" s="663"/>
      <c r="AL10" s="664" t="s">
        <v>121</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67832</v>
      </c>
      <c r="BH10" s="660"/>
      <c r="BI10" s="660"/>
      <c r="BJ10" s="660"/>
      <c r="BK10" s="660"/>
      <c r="BL10" s="660"/>
      <c r="BM10" s="660"/>
      <c r="BN10" s="661"/>
      <c r="BO10" s="662">
        <v>1.8</v>
      </c>
      <c r="BP10" s="662"/>
      <c r="BQ10" s="662"/>
      <c r="BR10" s="662"/>
      <c r="BS10" s="663" t="s">
        <v>121</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26664</v>
      </c>
      <c r="CS10" s="660"/>
      <c r="CT10" s="660"/>
      <c r="CU10" s="660"/>
      <c r="CV10" s="660"/>
      <c r="CW10" s="660"/>
      <c r="CX10" s="660"/>
      <c r="CY10" s="661"/>
      <c r="CZ10" s="662">
        <v>0.2</v>
      </c>
      <c r="DA10" s="662"/>
      <c r="DB10" s="662"/>
      <c r="DC10" s="662"/>
      <c r="DD10" s="668">
        <v>98</v>
      </c>
      <c r="DE10" s="660"/>
      <c r="DF10" s="660"/>
      <c r="DG10" s="660"/>
      <c r="DH10" s="660"/>
      <c r="DI10" s="660"/>
      <c r="DJ10" s="660"/>
      <c r="DK10" s="660"/>
      <c r="DL10" s="660"/>
      <c r="DM10" s="660"/>
      <c r="DN10" s="660"/>
      <c r="DO10" s="660"/>
      <c r="DP10" s="661"/>
      <c r="DQ10" s="668">
        <v>26190</v>
      </c>
      <c r="DR10" s="660"/>
      <c r="DS10" s="660"/>
      <c r="DT10" s="660"/>
      <c r="DU10" s="660"/>
      <c r="DV10" s="660"/>
      <c r="DW10" s="660"/>
      <c r="DX10" s="660"/>
      <c r="DY10" s="660"/>
      <c r="DZ10" s="660"/>
      <c r="EA10" s="660"/>
      <c r="EB10" s="660"/>
      <c r="EC10" s="669"/>
    </row>
    <row r="11" spans="2:143" ht="11.25" customHeight="1" x14ac:dyDescent="0.2">
      <c r="B11" s="656" t="s">
        <v>235</v>
      </c>
      <c r="C11" s="657"/>
      <c r="D11" s="657"/>
      <c r="E11" s="657"/>
      <c r="F11" s="657"/>
      <c r="G11" s="657"/>
      <c r="H11" s="657"/>
      <c r="I11" s="657"/>
      <c r="J11" s="657"/>
      <c r="K11" s="657"/>
      <c r="L11" s="657"/>
      <c r="M11" s="657"/>
      <c r="N11" s="657"/>
      <c r="O11" s="657"/>
      <c r="P11" s="657"/>
      <c r="Q11" s="658"/>
      <c r="R11" s="659">
        <v>813748</v>
      </c>
      <c r="S11" s="660"/>
      <c r="T11" s="660"/>
      <c r="U11" s="660"/>
      <c r="V11" s="660"/>
      <c r="W11" s="660"/>
      <c r="X11" s="660"/>
      <c r="Y11" s="661"/>
      <c r="Z11" s="664">
        <v>5.8</v>
      </c>
      <c r="AA11" s="665"/>
      <c r="AB11" s="665"/>
      <c r="AC11" s="671"/>
      <c r="AD11" s="668">
        <v>813748</v>
      </c>
      <c r="AE11" s="660"/>
      <c r="AF11" s="660"/>
      <c r="AG11" s="660"/>
      <c r="AH11" s="660"/>
      <c r="AI11" s="660"/>
      <c r="AJ11" s="660"/>
      <c r="AK11" s="661"/>
      <c r="AL11" s="664">
        <v>10</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55653</v>
      </c>
      <c r="BH11" s="660"/>
      <c r="BI11" s="660"/>
      <c r="BJ11" s="660"/>
      <c r="BK11" s="660"/>
      <c r="BL11" s="660"/>
      <c r="BM11" s="660"/>
      <c r="BN11" s="661"/>
      <c r="BO11" s="662">
        <v>1.5</v>
      </c>
      <c r="BP11" s="662"/>
      <c r="BQ11" s="662"/>
      <c r="BR11" s="662"/>
      <c r="BS11" s="663" t="s">
        <v>121</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470567</v>
      </c>
      <c r="CS11" s="660"/>
      <c r="CT11" s="660"/>
      <c r="CU11" s="660"/>
      <c r="CV11" s="660"/>
      <c r="CW11" s="660"/>
      <c r="CX11" s="660"/>
      <c r="CY11" s="661"/>
      <c r="CZ11" s="662">
        <v>3.5</v>
      </c>
      <c r="DA11" s="662"/>
      <c r="DB11" s="662"/>
      <c r="DC11" s="662"/>
      <c r="DD11" s="668">
        <v>116848</v>
      </c>
      <c r="DE11" s="660"/>
      <c r="DF11" s="660"/>
      <c r="DG11" s="660"/>
      <c r="DH11" s="660"/>
      <c r="DI11" s="660"/>
      <c r="DJ11" s="660"/>
      <c r="DK11" s="660"/>
      <c r="DL11" s="660"/>
      <c r="DM11" s="660"/>
      <c r="DN11" s="660"/>
      <c r="DO11" s="660"/>
      <c r="DP11" s="661"/>
      <c r="DQ11" s="668">
        <v>247957</v>
      </c>
      <c r="DR11" s="660"/>
      <c r="DS11" s="660"/>
      <c r="DT11" s="660"/>
      <c r="DU11" s="660"/>
      <c r="DV11" s="660"/>
      <c r="DW11" s="660"/>
      <c r="DX11" s="660"/>
      <c r="DY11" s="660"/>
      <c r="DZ11" s="660"/>
      <c r="EA11" s="660"/>
      <c r="EB11" s="660"/>
      <c r="EC11" s="669"/>
    </row>
    <row r="12" spans="2:143" ht="11.25" customHeight="1" x14ac:dyDescent="0.2">
      <c r="B12" s="656" t="s">
        <v>238</v>
      </c>
      <c r="C12" s="657"/>
      <c r="D12" s="657"/>
      <c r="E12" s="657"/>
      <c r="F12" s="657"/>
      <c r="G12" s="657"/>
      <c r="H12" s="657"/>
      <c r="I12" s="657"/>
      <c r="J12" s="657"/>
      <c r="K12" s="657"/>
      <c r="L12" s="657"/>
      <c r="M12" s="657"/>
      <c r="N12" s="657"/>
      <c r="O12" s="657"/>
      <c r="P12" s="657"/>
      <c r="Q12" s="658"/>
      <c r="R12" s="659" t="s">
        <v>121</v>
      </c>
      <c r="S12" s="660"/>
      <c r="T12" s="660"/>
      <c r="U12" s="660"/>
      <c r="V12" s="660"/>
      <c r="W12" s="660"/>
      <c r="X12" s="660"/>
      <c r="Y12" s="661"/>
      <c r="Z12" s="662" t="s">
        <v>121</v>
      </c>
      <c r="AA12" s="662"/>
      <c r="AB12" s="662"/>
      <c r="AC12" s="662"/>
      <c r="AD12" s="663" t="s">
        <v>121</v>
      </c>
      <c r="AE12" s="663"/>
      <c r="AF12" s="663"/>
      <c r="AG12" s="663"/>
      <c r="AH12" s="663"/>
      <c r="AI12" s="663"/>
      <c r="AJ12" s="663"/>
      <c r="AK12" s="663"/>
      <c r="AL12" s="664" t="s">
        <v>121</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1769095</v>
      </c>
      <c r="BH12" s="660"/>
      <c r="BI12" s="660"/>
      <c r="BJ12" s="660"/>
      <c r="BK12" s="660"/>
      <c r="BL12" s="660"/>
      <c r="BM12" s="660"/>
      <c r="BN12" s="661"/>
      <c r="BO12" s="662">
        <v>46.2</v>
      </c>
      <c r="BP12" s="662"/>
      <c r="BQ12" s="662"/>
      <c r="BR12" s="662"/>
      <c r="BS12" s="663" t="s">
        <v>121</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275760</v>
      </c>
      <c r="CS12" s="660"/>
      <c r="CT12" s="660"/>
      <c r="CU12" s="660"/>
      <c r="CV12" s="660"/>
      <c r="CW12" s="660"/>
      <c r="CX12" s="660"/>
      <c r="CY12" s="661"/>
      <c r="CZ12" s="662">
        <v>2</v>
      </c>
      <c r="DA12" s="662"/>
      <c r="DB12" s="662"/>
      <c r="DC12" s="662"/>
      <c r="DD12" s="668">
        <v>3097</v>
      </c>
      <c r="DE12" s="660"/>
      <c r="DF12" s="660"/>
      <c r="DG12" s="660"/>
      <c r="DH12" s="660"/>
      <c r="DI12" s="660"/>
      <c r="DJ12" s="660"/>
      <c r="DK12" s="660"/>
      <c r="DL12" s="660"/>
      <c r="DM12" s="660"/>
      <c r="DN12" s="660"/>
      <c r="DO12" s="660"/>
      <c r="DP12" s="661"/>
      <c r="DQ12" s="668">
        <v>164225</v>
      </c>
      <c r="DR12" s="660"/>
      <c r="DS12" s="660"/>
      <c r="DT12" s="660"/>
      <c r="DU12" s="660"/>
      <c r="DV12" s="660"/>
      <c r="DW12" s="660"/>
      <c r="DX12" s="660"/>
      <c r="DY12" s="660"/>
      <c r="DZ12" s="660"/>
      <c r="EA12" s="660"/>
      <c r="EB12" s="660"/>
      <c r="EC12" s="669"/>
    </row>
    <row r="13" spans="2:143" ht="11.25" customHeight="1" x14ac:dyDescent="0.2">
      <c r="B13" s="656" t="s">
        <v>241</v>
      </c>
      <c r="C13" s="657"/>
      <c r="D13" s="657"/>
      <c r="E13" s="657"/>
      <c r="F13" s="657"/>
      <c r="G13" s="657"/>
      <c r="H13" s="657"/>
      <c r="I13" s="657"/>
      <c r="J13" s="657"/>
      <c r="K13" s="657"/>
      <c r="L13" s="657"/>
      <c r="M13" s="657"/>
      <c r="N13" s="657"/>
      <c r="O13" s="657"/>
      <c r="P13" s="657"/>
      <c r="Q13" s="658"/>
      <c r="R13" s="659" t="s">
        <v>121</v>
      </c>
      <c r="S13" s="660"/>
      <c r="T13" s="660"/>
      <c r="U13" s="660"/>
      <c r="V13" s="660"/>
      <c r="W13" s="660"/>
      <c r="X13" s="660"/>
      <c r="Y13" s="661"/>
      <c r="Z13" s="662" t="s">
        <v>121</v>
      </c>
      <c r="AA13" s="662"/>
      <c r="AB13" s="662"/>
      <c r="AC13" s="662"/>
      <c r="AD13" s="663" t="s">
        <v>121</v>
      </c>
      <c r="AE13" s="663"/>
      <c r="AF13" s="663"/>
      <c r="AG13" s="663"/>
      <c r="AH13" s="663"/>
      <c r="AI13" s="663"/>
      <c r="AJ13" s="663"/>
      <c r="AK13" s="663"/>
      <c r="AL13" s="664" t="s">
        <v>121</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1766651</v>
      </c>
      <c r="BH13" s="660"/>
      <c r="BI13" s="660"/>
      <c r="BJ13" s="660"/>
      <c r="BK13" s="660"/>
      <c r="BL13" s="660"/>
      <c r="BM13" s="660"/>
      <c r="BN13" s="661"/>
      <c r="BO13" s="662">
        <v>46.1</v>
      </c>
      <c r="BP13" s="662"/>
      <c r="BQ13" s="662"/>
      <c r="BR13" s="662"/>
      <c r="BS13" s="663" t="s">
        <v>121</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1775844</v>
      </c>
      <c r="CS13" s="660"/>
      <c r="CT13" s="660"/>
      <c r="CU13" s="660"/>
      <c r="CV13" s="660"/>
      <c r="CW13" s="660"/>
      <c r="CX13" s="660"/>
      <c r="CY13" s="661"/>
      <c r="CZ13" s="662">
        <v>13.1</v>
      </c>
      <c r="DA13" s="662"/>
      <c r="DB13" s="662"/>
      <c r="DC13" s="662"/>
      <c r="DD13" s="668">
        <v>394672</v>
      </c>
      <c r="DE13" s="660"/>
      <c r="DF13" s="660"/>
      <c r="DG13" s="660"/>
      <c r="DH13" s="660"/>
      <c r="DI13" s="660"/>
      <c r="DJ13" s="660"/>
      <c r="DK13" s="660"/>
      <c r="DL13" s="660"/>
      <c r="DM13" s="660"/>
      <c r="DN13" s="660"/>
      <c r="DO13" s="660"/>
      <c r="DP13" s="661"/>
      <c r="DQ13" s="668">
        <v>920399</v>
      </c>
      <c r="DR13" s="660"/>
      <c r="DS13" s="660"/>
      <c r="DT13" s="660"/>
      <c r="DU13" s="660"/>
      <c r="DV13" s="660"/>
      <c r="DW13" s="660"/>
      <c r="DX13" s="660"/>
      <c r="DY13" s="660"/>
      <c r="DZ13" s="660"/>
      <c r="EA13" s="660"/>
      <c r="EB13" s="660"/>
      <c r="EC13" s="669"/>
    </row>
    <row r="14" spans="2:143" ht="11.25" customHeight="1" x14ac:dyDescent="0.2">
      <c r="B14" s="656" t="s">
        <v>244</v>
      </c>
      <c r="C14" s="657"/>
      <c r="D14" s="657"/>
      <c r="E14" s="657"/>
      <c r="F14" s="657"/>
      <c r="G14" s="657"/>
      <c r="H14" s="657"/>
      <c r="I14" s="657"/>
      <c r="J14" s="657"/>
      <c r="K14" s="657"/>
      <c r="L14" s="657"/>
      <c r="M14" s="657"/>
      <c r="N14" s="657"/>
      <c r="O14" s="657"/>
      <c r="P14" s="657"/>
      <c r="Q14" s="658"/>
      <c r="R14" s="659" t="s">
        <v>121</v>
      </c>
      <c r="S14" s="660"/>
      <c r="T14" s="660"/>
      <c r="U14" s="660"/>
      <c r="V14" s="660"/>
      <c r="W14" s="660"/>
      <c r="X14" s="660"/>
      <c r="Y14" s="661"/>
      <c r="Z14" s="662" t="s">
        <v>121</v>
      </c>
      <c r="AA14" s="662"/>
      <c r="AB14" s="662"/>
      <c r="AC14" s="662"/>
      <c r="AD14" s="663" t="s">
        <v>121</v>
      </c>
      <c r="AE14" s="663"/>
      <c r="AF14" s="663"/>
      <c r="AG14" s="663"/>
      <c r="AH14" s="663"/>
      <c r="AI14" s="663"/>
      <c r="AJ14" s="663"/>
      <c r="AK14" s="663"/>
      <c r="AL14" s="664" t="s">
        <v>121</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127717</v>
      </c>
      <c r="BH14" s="660"/>
      <c r="BI14" s="660"/>
      <c r="BJ14" s="660"/>
      <c r="BK14" s="660"/>
      <c r="BL14" s="660"/>
      <c r="BM14" s="660"/>
      <c r="BN14" s="661"/>
      <c r="BO14" s="662">
        <v>3.3</v>
      </c>
      <c r="BP14" s="662"/>
      <c r="BQ14" s="662"/>
      <c r="BR14" s="662"/>
      <c r="BS14" s="663" t="s">
        <v>121</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716276</v>
      </c>
      <c r="CS14" s="660"/>
      <c r="CT14" s="660"/>
      <c r="CU14" s="660"/>
      <c r="CV14" s="660"/>
      <c r="CW14" s="660"/>
      <c r="CX14" s="660"/>
      <c r="CY14" s="661"/>
      <c r="CZ14" s="662">
        <v>5.3</v>
      </c>
      <c r="DA14" s="662"/>
      <c r="DB14" s="662"/>
      <c r="DC14" s="662"/>
      <c r="DD14" s="668">
        <v>114409</v>
      </c>
      <c r="DE14" s="660"/>
      <c r="DF14" s="660"/>
      <c r="DG14" s="660"/>
      <c r="DH14" s="660"/>
      <c r="DI14" s="660"/>
      <c r="DJ14" s="660"/>
      <c r="DK14" s="660"/>
      <c r="DL14" s="660"/>
      <c r="DM14" s="660"/>
      <c r="DN14" s="660"/>
      <c r="DO14" s="660"/>
      <c r="DP14" s="661"/>
      <c r="DQ14" s="668">
        <v>599981</v>
      </c>
      <c r="DR14" s="660"/>
      <c r="DS14" s="660"/>
      <c r="DT14" s="660"/>
      <c r="DU14" s="660"/>
      <c r="DV14" s="660"/>
      <c r="DW14" s="660"/>
      <c r="DX14" s="660"/>
      <c r="DY14" s="660"/>
      <c r="DZ14" s="660"/>
      <c r="EA14" s="660"/>
      <c r="EB14" s="660"/>
      <c r="EC14" s="669"/>
    </row>
    <row r="15" spans="2:143" ht="11.25" customHeight="1" x14ac:dyDescent="0.2">
      <c r="B15" s="656" t="s">
        <v>247</v>
      </c>
      <c r="C15" s="657"/>
      <c r="D15" s="657"/>
      <c r="E15" s="657"/>
      <c r="F15" s="657"/>
      <c r="G15" s="657"/>
      <c r="H15" s="657"/>
      <c r="I15" s="657"/>
      <c r="J15" s="657"/>
      <c r="K15" s="657"/>
      <c r="L15" s="657"/>
      <c r="M15" s="657"/>
      <c r="N15" s="657"/>
      <c r="O15" s="657"/>
      <c r="P15" s="657"/>
      <c r="Q15" s="658"/>
      <c r="R15" s="659">
        <v>22177</v>
      </c>
      <c r="S15" s="660"/>
      <c r="T15" s="660"/>
      <c r="U15" s="660"/>
      <c r="V15" s="660"/>
      <c r="W15" s="660"/>
      <c r="X15" s="660"/>
      <c r="Y15" s="661"/>
      <c r="Z15" s="662">
        <v>0.2</v>
      </c>
      <c r="AA15" s="662"/>
      <c r="AB15" s="662"/>
      <c r="AC15" s="662"/>
      <c r="AD15" s="663">
        <v>22177</v>
      </c>
      <c r="AE15" s="663"/>
      <c r="AF15" s="663"/>
      <c r="AG15" s="663"/>
      <c r="AH15" s="663"/>
      <c r="AI15" s="663"/>
      <c r="AJ15" s="663"/>
      <c r="AK15" s="663"/>
      <c r="AL15" s="664">
        <v>0.3</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264140</v>
      </c>
      <c r="BH15" s="660"/>
      <c r="BI15" s="660"/>
      <c r="BJ15" s="660"/>
      <c r="BK15" s="660"/>
      <c r="BL15" s="660"/>
      <c r="BM15" s="660"/>
      <c r="BN15" s="661"/>
      <c r="BO15" s="662">
        <v>6.9</v>
      </c>
      <c r="BP15" s="662"/>
      <c r="BQ15" s="662"/>
      <c r="BR15" s="662"/>
      <c r="BS15" s="663" t="s">
        <v>121</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1418483</v>
      </c>
      <c r="CS15" s="660"/>
      <c r="CT15" s="660"/>
      <c r="CU15" s="660"/>
      <c r="CV15" s="660"/>
      <c r="CW15" s="660"/>
      <c r="CX15" s="660"/>
      <c r="CY15" s="661"/>
      <c r="CZ15" s="662">
        <v>10.5</v>
      </c>
      <c r="DA15" s="662"/>
      <c r="DB15" s="662"/>
      <c r="DC15" s="662"/>
      <c r="DD15" s="668">
        <v>137797</v>
      </c>
      <c r="DE15" s="660"/>
      <c r="DF15" s="660"/>
      <c r="DG15" s="660"/>
      <c r="DH15" s="660"/>
      <c r="DI15" s="660"/>
      <c r="DJ15" s="660"/>
      <c r="DK15" s="660"/>
      <c r="DL15" s="660"/>
      <c r="DM15" s="660"/>
      <c r="DN15" s="660"/>
      <c r="DO15" s="660"/>
      <c r="DP15" s="661"/>
      <c r="DQ15" s="668">
        <v>1028938</v>
      </c>
      <c r="DR15" s="660"/>
      <c r="DS15" s="660"/>
      <c r="DT15" s="660"/>
      <c r="DU15" s="660"/>
      <c r="DV15" s="660"/>
      <c r="DW15" s="660"/>
      <c r="DX15" s="660"/>
      <c r="DY15" s="660"/>
      <c r="DZ15" s="660"/>
      <c r="EA15" s="660"/>
      <c r="EB15" s="660"/>
      <c r="EC15" s="669"/>
    </row>
    <row r="16" spans="2:143" ht="11.25" customHeight="1" x14ac:dyDescent="0.2">
      <c r="B16" s="656" t="s">
        <v>250</v>
      </c>
      <c r="C16" s="657"/>
      <c r="D16" s="657"/>
      <c r="E16" s="657"/>
      <c r="F16" s="657"/>
      <c r="G16" s="657"/>
      <c r="H16" s="657"/>
      <c r="I16" s="657"/>
      <c r="J16" s="657"/>
      <c r="K16" s="657"/>
      <c r="L16" s="657"/>
      <c r="M16" s="657"/>
      <c r="N16" s="657"/>
      <c r="O16" s="657"/>
      <c r="P16" s="657"/>
      <c r="Q16" s="658"/>
      <c r="R16" s="659">
        <v>61683</v>
      </c>
      <c r="S16" s="660"/>
      <c r="T16" s="660"/>
      <c r="U16" s="660"/>
      <c r="V16" s="660"/>
      <c r="W16" s="660"/>
      <c r="X16" s="660"/>
      <c r="Y16" s="661"/>
      <c r="Z16" s="662">
        <v>0.4</v>
      </c>
      <c r="AA16" s="662"/>
      <c r="AB16" s="662"/>
      <c r="AC16" s="662"/>
      <c r="AD16" s="663">
        <v>61683</v>
      </c>
      <c r="AE16" s="663"/>
      <c r="AF16" s="663"/>
      <c r="AG16" s="663"/>
      <c r="AH16" s="663"/>
      <c r="AI16" s="663"/>
      <c r="AJ16" s="663"/>
      <c r="AK16" s="663"/>
      <c r="AL16" s="664">
        <v>0.8</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121</v>
      </c>
      <c r="BH16" s="660"/>
      <c r="BI16" s="660"/>
      <c r="BJ16" s="660"/>
      <c r="BK16" s="660"/>
      <c r="BL16" s="660"/>
      <c r="BM16" s="660"/>
      <c r="BN16" s="661"/>
      <c r="BO16" s="662" t="s">
        <v>121</v>
      </c>
      <c r="BP16" s="662"/>
      <c r="BQ16" s="662"/>
      <c r="BR16" s="662"/>
      <c r="BS16" s="663" t="s">
        <v>121</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t="s">
        <v>121</v>
      </c>
      <c r="CS16" s="660"/>
      <c r="CT16" s="660"/>
      <c r="CU16" s="660"/>
      <c r="CV16" s="660"/>
      <c r="CW16" s="660"/>
      <c r="CX16" s="660"/>
      <c r="CY16" s="661"/>
      <c r="CZ16" s="662" t="s">
        <v>121</v>
      </c>
      <c r="DA16" s="662"/>
      <c r="DB16" s="662"/>
      <c r="DC16" s="662"/>
      <c r="DD16" s="668" t="s">
        <v>121</v>
      </c>
      <c r="DE16" s="660"/>
      <c r="DF16" s="660"/>
      <c r="DG16" s="660"/>
      <c r="DH16" s="660"/>
      <c r="DI16" s="660"/>
      <c r="DJ16" s="660"/>
      <c r="DK16" s="660"/>
      <c r="DL16" s="660"/>
      <c r="DM16" s="660"/>
      <c r="DN16" s="660"/>
      <c r="DO16" s="660"/>
      <c r="DP16" s="661"/>
      <c r="DQ16" s="668" t="s">
        <v>121</v>
      </c>
      <c r="DR16" s="660"/>
      <c r="DS16" s="660"/>
      <c r="DT16" s="660"/>
      <c r="DU16" s="660"/>
      <c r="DV16" s="660"/>
      <c r="DW16" s="660"/>
      <c r="DX16" s="660"/>
      <c r="DY16" s="660"/>
      <c r="DZ16" s="660"/>
      <c r="EA16" s="660"/>
      <c r="EB16" s="660"/>
      <c r="EC16" s="669"/>
    </row>
    <row r="17" spans="2:133" ht="11.25" customHeight="1" x14ac:dyDescent="0.2">
      <c r="B17" s="656" t="s">
        <v>253</v>
      </c>
      <c r="C17" s="657"/>
      <c r="D17" s="657"/>
      <c r="E17" s="657"/>
      <c r="F17" s="657"/>
      <c r="G17" s="657"/>
      <c r="H17" s="657"/>
      <c r="I17" s="657"/>
      <c r="J17" s="657"/>
      <c r="K17" s="657"/>
      <c r="L17" s="657"/>
      <c r="M17" s="657"/>
      <c r="N17" s="657"/>
      <c r="O17" s="657"/>
      <c r="P17" s="657"/>
      <c r="Q17" s="658"/>
      <c r="R17" s="659">
        <v>186388</v>
      </c>
      <c r="S17" s="660"/>
      <c r="T17" s="660"/>
      <c r="U17" s="660"/>
      <c r="V17" s="660"/>
      <c r="W17" s="660"/>
      <c r="X17" s="660"/>
      <c r="Y17" s="661"/>
      <c r="Z17" s="662">
        <v>1.3</v>
      </c>
      <c r="AA17" s="662"/>
      <c r="AB17" s="662"/>
      <c r="AC17" s="662"/>
      <c r="AD17" s="663">
        <v>186388</v>
      </c>
      <c r="AE17" s="663"/>
      <c r="AF17" s="663"/>
      <c r="AG17" s="663"/>
      <c r="AH17" s="663"/>
      <c r="AI17" s="663"/>
      <c r="AJ17" s="663"/>
      <c r="AK17" s="663"/>
      <c r="AL17" s="664">
        <v>2.2999999999999998</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121</v>
      </c>
      <c r="BH17" s="660"/>
      <c r="BI17" s="660"/>
      <c r="BJ17" s="660"/>
      <c r="BK17" s="660"/>
      <c r="BL17" s="660"/>
      <c r="BM17" s="660"/>
      <c r="BN17" s="661"/>
      <c r="BO17" s="662" t="s">
        <v>121</v>
      </c>
      <c r="BP17" s="662"/>
      <c r="BQ17" s="662"/>
      <c r="BR17" s="662"/>
      <c r="BS17" s="663" t="s">
        <v>121</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842061</v>
      </c>
      <c r="CS17" s="660"/>
      <c r="CT17" s="660"/>
      <c r="CU17" s="660"/>
      <c r="CV17" s="660"/>
      <c r="CW17" s="660"/>
      <c r="CX17" s="660"/>
      <c r="CY17" s="661"/>
      <c r="CZ17" s="662">
        <v>6.2</v>
      </c>
      <c r="DA17" s="662"/>
      <c r="DB17" s="662"/>
      <c r="DC17" s="662"/>
      <c r="DD17" s="668" t="s">
        <v>121</v>
      </c>
      <c r="DE17" s="660"/>
      <c r="DF17" s="660"/>
      <c r="DG17" s="660"/>
      <c r="DH17" s="660"/>
      <c r="DI17" s="660"/>
      <c r="DJ17" s="660"/>
      <c r="DK17" s="660"/>
      <c r="DL17" s="660"/>
      <c r="DM17" s="660"/>
      <c r="DN17" s="660"/>
      <c r="DO17" s="660"/>
      <c r="DP17" s="661"/>
      <c r="DQ17" s="668">
        <v>829009</v>
      </c>
      <c r="DR17" s="660"/>
      <c r="DS17" s="660"/>
      <c r="DT17" s="660"/>
      <c r="DU17" s="660"/>
      <c r="DV17" s="660"/>
      <c r="DW17" s="660"/>
      <c r="DX17" s="660"/>
      <c r="DY17" s="660"/>
      <c r="DZ17" s="660"/>
      <c r="EA17" s="660"/>
      <c r="EB17" s="660"/>
      <c r="EC17" s="669"/>
    </row>
    <row r="18" spans="2:133" ht="11.25" customHeight="1" x14ac:dyDescent="0.2">
      <c r="B18" s="656" t="s">
        <v>256</v>
      </c>
      <c r="C18" s="657"/>
      <c r="D18" s="657"/>
      <c r="E18" s="657"/>
      <c r="F18" s="657"/>
      <c r="G18" s="657"/>
      <c r="H18" s="657"/>
      <c r="I18" s="657"/>
      <c r="J18" s="657"/>
      <c r="K18" s="657"/>
      <c r="L18" s="657"/>
      <c r="M18" s="657"/>
      <c r="N18" s="657"/>
      <c r="O18" s="657"/>
      <c r="P18" s="657"/>
      <c r="Q18" s="658"/>
      <c r="R18" s="659">
        <v>41933</v>
      </c>
      <c r="S18" s="660"/>
      <c r="T18" s="660"/>
      <c r="U18" s="660"/>
      <c r="V18" s="660"/>
      <c r="W18" s="660"/>
      <c r="X18" s="660"/>
      <c r="Y18" s="661"/>
      <c r="Z18" s="662">
        <v>0.3</v>
      </c>
      <c r="AA18" s="662"/>
      <c r="AB18" s="662"/>
      <c r="AC18" s="662"/>
      <c r="AD18" s="663">
        <v>41933</v>
      </c>
      <c r="AE18" s="663"/>
      <c r="AF18" s="663"/>
      <c r="AG18" s="663"/>
      <c r="AH18" s="663"/>
      <c r="AI18" s="663"/>
      <c r="AJ18" s="663"/>
      <c r="AK18" s="663"/>
      <c r="AL18" s="664">
        <v>0.5</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121</v>
      </c>
      <c r="BH18" s="660"/>
      <c r="BI18" s="660"/>
      <c r="BJ18" s="660"/>
      <c r="BK18" s="660"/>
      <c r="BL18" s="660"/>
      <c r="BM18" s="660"/>
      <c r="BN18" s="661"/>
      <c r="BO18" s="662" t="s">
        <v>121</v>
      </c>
      <c r="BP18" s="662"/>
      <c r="BQ18" s="662"/>
      <c r="BR18" s="662"/>
      <c r="BS18" s="663" t="s">
        <v>121</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121</v>
      </c>
      <c r="CS18" s="660"/>
      <c r="CT18" s="660"/>
      <c r="CU18" s="660"/>
      <c r="CV18" s="660"/>
      <c r="CW18" s="660"/>
      <c r="CX18" s="660"/>
      <c r="CY18" s="661"/>
      <c r="CZ18" s="662" t="s">
        <v>121</v>
      </c>
      <c r="DA18" s="662"/>
      <c r="DB18" s="662"/>
      <c r="DC18" s="662"/>
      <c r="DD18" s="668" t="s">
        <v>121</v>
      </c>
      <c r="DE18" s="660"/>
      <c r="DF18" s="660"/>
      <c r="DG18" s="660"/>
      <c r="DH18" s="660"/>
      <c r="DI18" s="660"/>
      <c r="DJ18" s="660"/>
      <c r="DK18" s="660"/>
      <c r="DL18" s="660"/>
      <c r="DM18" s="660"/>
      <c r="DN18" s="660"/>
      <c r="DO18" s="660"/>
      <c r="DP18" s="661"/>
      <c r="DQ18" s="668" t="s">
        <v>121</v>
      </c>
      <c r="DR18" s="660"/>
      <c r="DS18" s="660"/>
      <c r="DT18" s="660"/>
      <c r="DU18" s="660"/>
      <c r="DV18" s="660"/>
      <c r="DW18" s="660"/>
      <c r="DX18" s="660"/>
      <c r="DY18" s="660"/>
      <c r="DZ18" s="660"/>
      <c r="EA18" s="660"/>
      <c r="EB18" s="660"/>
      <c r="EC18" s="669"/>
    </row>
    <row r="19" spans="2:133" ht="11.25" customHeight="1" x14ac:dyDescent="0.2">
      <c r="B19" s="656" t="s">
        <v>259</v>
      </c>
      <c r="C19" s="657"/>
      <c r="D19" s="657"/>
      <c r="E19" s="657"/>
      <c r="F19" s="657"/>
      <c r="G19" s="657"/>
      <c r="H19" s="657"/>
      <c r="I19" s="657"/>
      <c r="J19" s="657"/>
      <c r="K19" s="657"/>
      <c r="L19" s="657"/>
      <c r="M19" s="657"/>
      <c r="N19" s="657"/>
      <c r="O19" s="657"/>
      <c r="P19" s="657"/>
      <c r="Q19" s="658"/>
      <c r="R19" s="659">
        <v>144455</v>
      </c>
      <c r="S19" s="660"/>
      <c r="T19" s="660"/>
      <c r="U19" s="660"/>
      <c r="V19" s="660"/>
      <c r="W19" s="660"/>
      <c r="X19" s="660"/>
      <c r="Y19" s="661"/>
      <c r="Z19" s="662">
        <v>1</v>
      </c>
      <c r="AA19" s="662"/>
      <c r="AB19" s="662"/>
      <c r="AC19" s="662"/>
      <c r="AD19" s="663">
        <v>144455</v>
      </c>
      <c r="AE19" s="663"/>
      <c r="AF19" s="663"/>
      <c r="AG19" s="663"/>
      <c r="AH19" s="663"/>
      <c r="AI19" s="663"/>
      <c r="AJ19" s="663"/>
      <c r="AK19" s="663"/>
      <c r="AL19" s="664">
        <v>1.8</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222879</v>
      </c>
      <c r="BH19" s="660"/>
      <c r="BI19" s="660"/>
      <c r="BJ19" s="660"/>
      <c r="BK19" s="660"/>
      <c r="BL19" s="660"/>
      <c r="BM19" s="660"/>
      <c r="BN19" s="661"/>
      <c r="BO19" s="662">
        <v>5.8</v>
      </c>
      <c r="BP19" s="662"/>
      <c r="BQ19" s="662"/>
      <c r="BR19" s="662"/>
      <c r="BS19" s="663" t="s">
        <v>121</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121</v>
      </c>
      <c r="CS19" s="660"/>
      <c r="CT19" s="660"/>
      <c r="CU19" s="660"/>
      <c r="CV19" s="660"/>
      <c r="CW19" s="660"/>
      <c r="CX19" s="660"/>
      <c r="CY19" s="661"/>
      <c r="CZ19" s="662" t="s">
        <v>121</v>
      </c>
      <c r="DA19" s="662"/>
      <c r="DB19" s="662"/>
      <c r="DC19" s="662"/>
      <c r="DD19" s="668" t="s">
        <v>121</v>
      </c>
      <c r="DE19" s="660"/>
      <c r="DF19" s="660"/>
      <c r="DG19" s="660"/>
      <c r="DH19" s="660"/>
      <c r="DI19" s="660"/>
      <c r="DJ19" s="660"/>
      <c r="DK19" s="660"/>
      <c r="DL19" s="660"/>
      <c r="DM19" s="660"/>
      <c r="DN19" s="660"/>
      <c r="DO19" s="660"/>
      <c r="DP19" s="661"/>
      <c r="DQ19" s="668" t="s">
        <v>121</v>
      </c>
      <c r="DR19" s="660"/>
      <c r="DS19" s="660"/>
      <c r="DT19" s="660"/>
      <c r="DU19" s="660"/>
      <c r="DV19" s="660"/>
      <c r="DW19" s="660"/>
      <c r="DX19" s="660"/>
      <c r="DY19" s="660"/>
      <c r="DZ19" s="660"/>
      <c r="EA19" s="660"/>
      <c r="EB19" s="660"/>
      <c r="EC19" s="669"/>
    </row>
    <row r="20" spans="2:133" ht="11.25" customHeight="1" x14ac:dyDescent="0.2">
      <c r="B20" s="672" t="s">
        <v>262</v>
      </c>
      <c r="C20" s="673"/>
      <c r="D20" s="673"/>
      <c r="E20" s="673"/>
      <c r="F20" s="673"/>
      <c r="G20" s="673"/>
      <c r="H20" s="673"/>
      <c r="I20" s="673"/>
      <c r="J20" s="673"/>
      <c r="K20" s="673"/>
      <c r="L20" s="673"/>
      <c r="M20" s="673"/>
      <c r="N20" s="673"/>
      <c r="O20" s="673"/>
      <c r="P20" s="673"/>
      <c r="Q20" s="674"/>
      <c r="R20" s="659" t="s">
        <v>121</v>
      </c>
      <c r="S20" s="660"/>
      <c r="T20" s="660"/>
      <c r="U20" s="660"/>
      <c r="V20" s="660"/>
      <c r="W20" s="660"/>
      <c r="X20" s="660"/>
      <c r="Y20" s="661"/>
      <c r="Z20" s="662" t="s">
        <v>121</v>
      </c>
      <c r="AA20" s="662"/>
      <c r="AB20" s="662"/>
      <c r="AC20" s="662"/>
      <c r="AD20" s="663" t="s">
        <v>121</v>
      </c>
      <c r="AE20" s="663"/>
      <c r="AF20" s="663"/>
      <c r="AG20" s="663"/>
      <c r="AH20" s="663"/>
      <c r="AI20" s="663"/>
      <c r="AJ20" s="663"/>
      <c r="AK20" s="663"/>
      <c r="AL20" s="664" t="s">
        <v>121</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222879</v>
      </c>
      <c r="BH20" s="660"/>
      <c r="BI20" s="660"/>
      <c r="BJ20" s="660"/>
      <c r="BK20" s="660"/>
      <c r="BL20" s="660"/>
      <c r="BM20" s="660"/>
      <c r="BN20" s="661"/>
      <c r="BO20" s="662">
        <v>5.8</v>
      </c>
      <c r="BP20" s="662"/>
      <c r="BQ20" s="662"/>
      <c r="BR20" s="662"/>
      <c r="BS20" s="663" t="s">
        <v>121</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13568210</v>
      </c>
      <c r="CS20" s="660"/>
      <c r="CT20" s="660"/>
      <c r="CU20" s="660"/>
      <c r="CV20" s="660"/>
      <c r="CW20" s="660"/>
      <c r="CX20" s="660"/>
      <c r="CY20" s="661"/>
      <c r="CZ20" s="662">
        <v>100</v>
      </c>
      <c r="DA20" s="662"/>
      <c r="DB20" s="662"/>
      <c r="DC20" s="662"/>
      <c r="DD20" s="668">
        <v>795060</v>
      </c>
      <c r="DE20" s="660"/>
      <c r="DF20" s="660"/>
      <c r="DG20" s="660"/>
      <c r="DH20" s="660"/>
      <c r="DI20" s="660"/>
      <c r="DJ20" s="660"/>
      <c r="DK20" s="660"/>
      <c r="DL20" s="660"/>
      <c r="DM20" s="660"/>
      <c r="DN20" s="660"/>
      <c r="DO20" s="660"/>
      <c r="DP20" s="661"/>
      <c r="DQ20" s="668">
        <v>9379573</v>
      </c>
      <c r="DR20" s="660"/>
      <c r="DS20" s="660"/>
      <c r="DT20" s="660"/>
      <c r="DU20" s="660"/>
      <c r="DV20" s="660"/>
      <c r="DW20" s="660"/>
      <c r="DX20" s="660"/>
      <c r="DY20" s="660"/>
      <c r="DZ20" s="660"/>
      <c r="EA20" s="660"/>
      <c r="EB20" s="660"/>
      <c r="EC20" s="669"/>
    </row>
    <row r="21" spans="2:133" ht="11.25" customHeight="1" x14ac:dyDescent="0.2">
      <c r="B21" s="656" t="s">
        <v>265</v>
      </c>
      <c r="C21" s="657"/>
      <c r="D21" s="657"/>
      <c r="E21" s="657"/>
      <c r="F21" s="657"/>
      <c r="G21" s="657"/>
      <c r="H21" s="657"/>
      <c r="I21" s="657"/>
      <c r="J21" s="657"/>
      <c r="K21" s="657"/>
      <c r="L21" s="657"/>
      <c r="M21" s="657"/>
      <c r="N21" s="657"/>
      <c r="O21" s="657"/>
      <c r="P21" s="657"/>
      <c r="Q21" s="658"/>
      <c r="R21" s="659">
        <v>3552172</v>
      </c>
      <c r="S21" s="660"/>
      <c r="T21" s="660"/>
      <c r="U21" s="660"/>
      <c r="V21" s="660"/>
      <c r="W21" s="660"/>
      <c r="X21" s="660"/>
      <c r="Y21" s="661"/>
      <c r="Z21" s="662">
        <v>25.5</v>
      </c>
      <c r="AA21" s="662"/>
      <c r="AB21" s="662"/>
      <c r="AC21" s="662"/>
      <c r="AD21" s="663">
        <v>3159509</v>
      </c>
      <c r="AE21" s="663"/>
      <c r="AF21" s="663"/>
      <c r="AG21" s="663"/>
      <c r="AH21" s="663"/>
      <c r="AI21" s="663"/>
      <c r="AJ21" s="663"/>
      <c r="AK21" s="663"/>
      <c r="AL21" s="664">
        <v>39</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6262</v>
      </c>
      <c r="BH21" s="660"/>
      <c r="BI21" s="660"/>
      <c r="BJ21" s="660"/>
      <c r="BK21" s="660"/>
      <c r="BL21" s="660"/>
      <c r="BM21" s="660"/>
      <c r="BN21" s="661"/>
      <c r="BO21" s="662">
        <v>0.2</v>
      </c>
      <c r="BP21" s="662"/>
      <c r="BQ21" s="662"/>
      <c r="BR21" s="662"/>
      <c r="BS21" s="663" t="s">
        <v>121</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267</v>
      </c>
      <c r="C22" s="657"/>
      <c r="D22" s="657"/>
      <c r="E22" s="657"/>
      <c r="F22" s="657"/>
      <c r="G22" s="657"/>
      <c r="H22" s="657"/>
      <c r="I22" s="657"/>
      <c r="J22" s="657"/>
      <c r="K22" s="657"/>
      <c r="L22" s="657"/>
      <c r="M22" s="657"/>
      <c r="N22" s="657"/>
      <c r="O22" s="657"/>
      <c r="P22" s="657"/>
      <c r="Q22" s="658"/>
      <c r="R22" s="659">
        <v>3159509</v>
      </c>
      <c r="S22" s="660"/>
      <c r="T22" s="660"/>
      <c r="U22" s="660"/>
      <c r="V22" s="660"/>
      <c r="W22" s="660"/>
      <c r="X22" s="660"/>
      <c r="Y22" s="661"/>
      <c r="Z22" s="662">
        <v>22.7</v>
      </c>
      <c r="AA22" s="662"/>
      <c r="AB22" s="662"/>
      <c r="AC22" s="662"/>
      <c r="AD22" s="663">
        <v>3159509</v>
      </c>
      <c r="AE22" s="663"/>
      <c r="AF22" s="663"/>
      <c r="AG22" s="663"/>
      <c r="AH22" s="663"/>
      <c r="AI22" s="663"/>
      <c r="AJ22" s="663"/>
      <c r="AK22" s="663"/>
      <c r="AL22" s="664">
        <v>39</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121</v>
      </c>
      <c r="BH22" s="660"/>
      <c r="BI22" s="660"/>
      <c r="BJ22" s="660"/>
      <c r="BK22" s="660"/>
      <c r="BL22" s="660"/>
      <c r="BM22" s="660"/>
      <c r="BN22" s="661"/>
      <c r="BO22" s="662" t="s">
        <v>121</v>
      </c>
      <c r="BP22" s="662"/>
      <c r="BQ22" s="662"/>
      <c r="BR22" s="662"/>
      <c r="BS22" s="663" t="s">
        <v>121</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270</v>
      </c>
      <c r="C23" s="657"/>
      <c r="D23" s="657"/>
      <c r="E23" s="657"/>
      <c r="F23" s="657"/>
      <c r="G23" s="657"/>
      <c r="H23" s="657"/>
      <c r="I23" s="657"/>
      <c r="J23" s="657"/>
      <c r="K23" s="657"/>
      <c r="L23" s="657"/>
      <c r="M23" s="657"/>
      <c r="N23" s="657"/>
      <c r="O23" s="657"/>
      <c r="P23" s="657"/>
      <c r="Q23" s="658"/>
      <c r="R23" s="659">
        <v>273143</v>
      </c>
      <c r="S23" s="660"/>
      <c r="T23" s="660"/>
      <c r="U23" s="660"/>
      <c r="V23" s="660"/>
      <c r="W23" s="660"/>
      <c r="X23" s="660"/>
      <c r="Y23" s="661"/>
      <c r="Z23" s="662">
        <v>2</v>
      </c>
      <c r="AA23" s="662"/>
      <c r="AB23" s="662"/>
      <c r="AC23" s="662"/>
      <c r="AD23" s="663" t="s">
        <v>121</v>
      </c>
      <c r="AE23" s="663"/>
      <c r="AF23" s="663"/>
      <c r="AG23" s="663"/>
      <c r="AH23" s="663"/>
      <c r="AI23" s="663"/>
      <c r="AJ23" s="663"/>
      <c r="AK23" s="663"/>
      <c r="AL23" s="664" t="s">
        <v>121</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v>216617</v>
      </c>
      <c r="BH23" s="660"/>
      <c r="BI23" s="660"/>
      <c r="BJ23" s="660"/>
      <c r="BK23" s="660"/>
      <c r="BL23" s="660"/>
      <c r="BM23" s="660"/>
      <c r="BN23" s="661"/>
      <c r="BO23" s="662">
        <v>5.7</v>
      </c>
      <c r="BP23" s="662"/>
      <c r="BQ23" s="662"/>
      <c r="BR23" s="662"/>
      <c r="BS23" s="663" t="s">
        <v>121</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2">
      <c r="B24" s="656" t="s">
        <v>277</v>
      </c>
      <c r="C24" s="657"/>
      <c r="D24" s="657"/>
      <c r="E24" s="657"/>
      <c r="F24" s="657"/>
      <c r="G24" s="657"/>
      <c r="H24" s="657"/>
      <c r="I24" s="657"/>
      <c r="J24" s="657"/>
      <c r="K24" s="657"/>
      <c r="L24" s="657"/>
      <c r="M24" s="657"/>
      <c r="N24" s="657"/>
      <c r="O24" s="657"/>
      <c r="P24" s="657"/>
      <c r="Q24" s="658"/>
      <c r="R24" s="659">
        <v>119520</v>
      </c>
      <c r="S24" s="660"/>
      <c r="T24" s="660"/>
      <c r="U24" s="660"/>
      <c r="V24" s="660"/>
      <c r="W24" s="660"/>
      <c r="X24" s="660"/>
      <c r="Y24" s="661"/>
      <c r="Z24" s="662">
        <v>0.9</v>
      </c>
      <c r="AA24" s="662"/>
      <c r="AB24" s="662"/>
      <c r="AC24" s="662"/>
      <c r="AD24" s="663" t="s">
        <v>121</v>
      </c>
      <c r="AE24" s="663"/>
      <c r="AF24" s="663"/>
      <c r="AG24" s="663"/>
      <c r="AH24" s="663"/>
      <c r="AI24" s="663"/>
      <c r="AJ24" s="663"/>
      <c r="AK24" s="663"/>
      <c r="AL24" s="664" t="s">
        <v>121</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121</v>
      </c>
      <c r="BH24" s="660"/>
      <c r="BI24" s="660"/>
      <c r="BJ24" s="660"/>
      <c r="BK24" s="660"/>
      <c r="BL24" s="660"/>
      <c r="BM24" s="660"/>
      <c r="BN24" s="661"/>
      <c r="BO24" s="662" t="s">
        <v>121</v>
      </c>
      <c r="BP24" s="662"/>
      <c r="BQ24" s="662"/>
      <c r="BR24" s="662"/>
      <c r="BS24" s="663" t="s">
        <v>121</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6481228</v>
      </c>
      <c r="CS24" s="649"/>
      <c r="CT24" s="649"/>
      <c r="CU24" s="649"/>
      <c r="CV24" s="649"/>
      <c r="CW24" s="649"/>
      <c r="CX24" s="649"/>
      <c r="CY24" s="650"/>
      <c r="CZ24" s="653">
        <v>47.8</v>
      </c>
      <c r="DA24" s="654"/>
      <c r="DB24" s="654"/>
      <c r="DC24" s="670"/>
      <c r="DD24" s="689">
        <v>4469759</v>
      </c>
      <c r="DE24" s="649"/>
      <c r="DF24" s="649"/>
      <c r="DG24" s="649"/>
      <c r="DH24" s="649"/>
      <c r="DI24" s="649"/>
      <c r="DJ24" s="649"/>
      <c r="DK24" s="650"/>
      <c r="DL24" s="689">
        <v>3972339</v>
      </c>
      <c r="DM24" s="649"/>
      <c r="DN24" s="649"/>
      <c r="DO24" s="649"/>
      <c r="DP24" s="649"/>
      <c r="DQ24" s="649"/>
      <c r="DR24" s="649"/>
      <c r="DS24" s="649"/>
      <c r="DT24" s="649"/>
      <c r="DU24" s="649"/>
      <c r="DV24" s="650"/>
      <c r="DW24" s="653">
        <v>48.8</v>
      </c>
      <c r="DX24" s="654"/>
      <c r="DY24" s="654"/>
      <c r="DZ24" s="654"/>
      <c r="EA24" s="654"/>
      <c r="EB24" s="654"/>
      <c r="EC24" s="655"/>
    </row>
    <row r="25" spans="2:133" ht="11.25" customHeight="1" x14ac:dyDescent="0.2">
      <c r="B25" s="656" t="s">
        <v>280</v>
      </c>
      <c r="C25" s="657"/>
      <c r="D25" s="657"/>
      <c r="E25" s="657"/>
      <c r="F25" s="657"/>
      <c r="G25" s="657"/>
      <c r="H25" s="657"/>
      <c r="I25" s="657"/>
      <c r="J25" s="657"/>
      <c r="K25" s="657"/>
      <c r="L25" s="657"/>
      <c r="M25" s="657"/>
      <c r="N25" s="657"/>
      <c r="O25" s="657"/>
      <c r="P25" s="657"/>
      <c r="Q25" s="658"/>
      <c r="R25" s="659">
        <v>8678968</v>
      </c>
      <c r="S25" s="660"/>
      <c r="T25" s="660"/>
      <c r="U25" s="660"/>
      <c r="V25" s="660"/>
      <c r="W25" s="660"/>
      <c r="X25" s="660"/>
      <c r="Y25" s="661"/>
      <c r="Z25" s="662">
        <v>62.4</v>
      </c>
      <c r="AA25" s="662"/>
      <c r="AB25" s="662"/>
      <c r="AC25" s="662"/>
      <c r="AD25" s="663">
        <v>8069687</v>
      </c>
      <c r="AE25" s="663"/>
      <c r="AF25" s="663"/>
      <c r="AG25" s="663"/>
      <c r="AH25" s="663"/>
      <c r="AI25" s="663"/>
      <c r="AJ25" s="663"/>
      <c r="AK25" s="663"/>
      <c r="AL25" s="664">
        <v>99.6</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121</v>
      </c>
      <c r="BH25" s="660"/>
      <c r="BI25" s="660"/>
      <c r="BJ25" s="660"/>
      <c r="BK25" s="660"/>
      <c r="BL25" s="660"/>
      <c r="BM25" s="660"/>
      <c r="BN25" s="661"/>
      <c r="BO25" s="662" t="s">
        <v>121</v>
      </c>
      <c r="BP25" s="662"/>
      <c r="BQ25" s="662"/>
      <c r="BR25" s="662"/>
      <c r="BS25" s="663" t="s">
        <v>121</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2630365</v>
      </c>
      <c r="CS25" s="692"/>
      <c r="CT25" s="692"/>
      <c r="CU25" s="692"/>
      <c r="CV25" s="692"/>
      <c r="CW25" s="692"/>
      <c r="CX25" s="692"/>
      <c r="CY25" s="693"/>
      <c r="CZ25" s="664">
        <v>19.399999999999999</v>
      </c>
      <c r="DA25" s="690"/>
      <c r="DB25" s="690"/>
      <c r="DC25" s="694"/>
      <c r="DD25" s="668">
        <v>2433182</v>
      </c>
      <c r="DE25" s="692"/>
      <c r="DF25" s="692"/>
      <c r="DG25" s="692"/>
      <c r="DH25" s="692"/>
      <c r="DI25" s="692"/>
      <c r="DJ25" s="692"/>
      <c r="DK25" s="693"/>
      <c r="DL25" s="668">
        <v>2367896</v>
      </c>
      <c r="DM25" s="692"/>
      <c r="DN25" s="692"/>
      <c r="DO25" s="692"/>
      <c r="DP25" s="692"/>
      <c r="DQ25" s="692"/>
      <c r="DR25" s="692"/>
      <c r="DS25" s="692"/>
      <c r="DT25" s="692"/>
      <c r="DU25" s="692"/>
      <c r="DV25" s="693"/>
      <c r="DW25" s="664">
        <v>29.1</v>
      </c>
      <c r="DX25" s="690"/>
      <c r="DY25" s="690"/>
      <c r="DZ25" s="690"/>
      <c r="EA25" s="690"/>
      <c r="EB25" s="690"/>
      <c r="EC25" s="691"/>
    </row>
    <row r="26" spans="2:133" ht="11.25" customHeight="1" x14ac:dyDescent="0.2">
      <c r="B26" s="656" t="s">
        <v>283</v>
      </c>
      <c r="C26" s="657"/>
      <c r="D26" s="657"/>
      <c r="E26" s="657"/>
      <c r="F26" s="657"/>
      <c r="G26" s="657"/>
      <c r="H26" s="657"/>
      <c r="I26" s="657"/>
      <c r="J26" s="657"/>
      <c r="K26" s="657"/>
      <c r="L26" s="657"/>
      <c r="M26" s="657"/>
      <c r="N26" s="657"/>
      <c r="O26" s="657"/>
      <c r="P26" s="657"/>
      <c r="Q26" s="658"/>
      <c r="R26" s="659">
        <v>3286</v>
      </c>
      <c r="S26" s="660"/>
      <c r="T26" s="660"/>
      <c r="U26" s="660"/>
      <c r="V26" s="660"/>
      <c r="W26" s="660"/>
      <c r="X26" s="660"/>
      <c r="Y26" s="661"/>
      <c r="Z26" s="662">
        <v>0</v>
      </c>
      <c r="AA26" s="662"/>
      <c r="AB26" s="662"/>
      <c r="AC26" s="662"/>
      <c r="AD26" s="663">
        <v>3286</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121</v>
      </c>
      <c r="BH26" s="660"/>
      <c r="BI26" s="660"/>
      <c r="BJ26" s="660"/>
      <c r="BK26" s="660"/>
      <c r="BL26" s="660"/>
      <c r="BM26" s="660"/>
      <c r="BN26" s="661"/>
      <c r="BO26" s="662" t="s">
        <v>121</v>
      </c>
      <c r="BP26" s="662"/>
      <c r="BQ26" s="662"/>
      <c r="BR26" s="662"/>
      <c r="BS26" s="663" t="s">
        <v>121</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1658479</v>
      </c>
      <c r="CS26" s="660"/>
      <c r="CT26" s="660"/>
      <c r="CU26" s="660"/>
      <c r="CV26" s="660"/>
      <c r="CW26" s="660"/>
      <c r="CX26" s="660"/>
      <c r="CY26" s="661"/>
      <c r="CZ26" s="664">
        <v>12.2</v>
      </c>
      <c r="DA26" s="690"/>
      <c r="DB26" s="690"/>
      <c r="DC26" s="694"/>
      <c r="DD26" s="668">
        <v>1547190</v>
      </c>
      <c r="DE26" s="660"/>
      <c r="DF26" s="660"/>
      <c r="DG26" s="660"/>
      <c r="DH26" s="660"/>
      <c r="DI26" s="660"/>
      <c r="DJ26" s="660"/>
      <c r="DK26" s="661"/>
      <c r="DL26" s="668" t="s">
        <v>121</v>
      </c>
      <c r="DM26" s="660"/>
      <c r="DN26" s="660"/>
      <c r="DO26" s="660"/>
      <c r="DP26" s="660"/>
      <c r="DQ26" s="660"/>
      <c r="DR26" s="660"/>
      <c r="DS26" s="660"/>
      <c r="DT26" s="660"/>
      <c r="DU26" s="660"/>
      <c r="DV26" s="661"/>
      <c r="DW26" s="664" t="s">
        <v>121</v>
      </c>
      <c r="DX26" s="690"/>
      <c r="DY26" s="690"/>
      <c r="DZ26" s="690"/>
      <c r="EA26" s="690"/>
      <c r="EB26" s="690"/>
      <c r="EC26" s="691"/>
    </row>
    <row r="27" spans="2:133" ht="11.25" customHeight="1" x14ac:dyDescent="0.2">
      <c r="B27" s="656" t="s">
        <v>286</v>
      </c>
      <c r="C27" s="657"/>
      <c r="D27" s="657"/>
      <c r="E27" s="657"/>
      <c r="F27" s="657"/>
      <c r="G27" s="657"/>
      <c r="H27" s="657"/>
      <c r="I27" s="657"/>
      <c r="J27" s="657"/>
      <c r="K27" s="657"/>
      <c r="L27" s="657"/>
      <c r="M27" s="657"/>
      <c r="N27" s="657"/>
      <c r="O27" s="657"/>
      <c r="P27" s="657"/>
      <c r="Q27" s="658"/>
      <c r="R27" s="659">
        <v>28699</v>
      </c>
      <c r="S27" s="660"/>
      <c r="T27" s="660"/>
      <c r="U27" s="660"/>
      <c r="V27" s="660"/>
      <c r="W27" s="660"/>
      <c r="X27" s="660"/>
      <c r="Y27" s="661"/>
      <c r="Z27" s="662">
        <v>0.2</v>
      </c>
      <c r="AA27" s="662"/>
      <c r="AB27" s="662"/>
      <c r="AC27" s="662"/>
      <c r="AD27" s="663" t="s">
        <v>121</v>
      </c>
      <c r="AE27" s="663"/>
      <c r="AF27" s="663"/>
      <c r="AG27" s="663"/>
      <c r="AH27" s="663"/>
      <c r="AI27" s="663"/>
      <c r="AJ27" s="663"/>
      <c r="AK27" s="663"/>
      <c r="AL27" s="664" t="s">
        <v>121</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3831566</v>
      </c>
      <c r="BH27" s="660"/>
      <c r="BI27" s="660"/>
      <c r="BJ27" s="660"/>
      <c r="BK27" s="660"/>
      <c r="BL27" s="660"/>
      <c r="BM27" s="660"/>
      <c r="BN27" s="661"/>
      <c r="BO27" s="662">
        <v>100</v>
      </c>
      <c r="BP27" s="662"/>
      <c r="BQ27" s="662"/>
      <c r="BR27" s="662"/>
      <c r="BS27" s="663" t="s">
        <v>121</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3008802</v>
      </c>
      <c r="CS27" s="692"/>
      <c r="CT27" s="692"/>
      <c r="CU27" s="692"/>
      <c r="CV27" s="692"/>
      <c r="CW27" s="692"/>
      <c r="CX27" s="692"/>
      <c r="CY27" s="693"/>
      <c r="CZ27" s="664">
        <v>22.2</v>
      </c>
      <c r="DA27" s="690"/>
      <c r="DB27" s="690"/>
      <c r="DC27" s="694"/>
      <c r="DD27" s="668">
        <v>1207568</v>
      </c>
      <c r="DE27" s="692"/>
      <c r="DF27" s="692"/>
      <c r="DG27" s="692"/>
      <c r="DH27" s="692"/>
      <c r="DI27" s="692"/>
      <c r="DJ27" s="692"/>
      <c r="DK27" s="693"/>
      <c r="DL27" s="668">
        <v>775434</v>
      </c>
      <c r="DM27" s="692"/>
      <c r="DN27" s="692"/>
      <c r="DO27" s="692"/>
      <c r="DP27" s="692"/>
      <c r="DQ27" s="692"/>
      <c r="DR27" s="692"/>
      <c r="DS27" s="692"/>
      <c r="DT27" s="692"/>
      <c r="DU27" s="692"/>
      <c r="DV27" s="693"/>
      <c r="DW27" s="664">
        <v>9.5</v>
      </c>
      <c r="DX27" s="690"/>
      <c r="DY27" s="690"/>
      <c r="DZ27" s="690"/>
      <c r="EA27" s="690"/>
      <c r="EB27" s="690"/>
      <c r="EC27" s="691"/>
    </row>
    <row r="28" spans="2:133" ht="11.25" customHeight="1" x14ac:dyDescent="0.2">
      <c r="B28" s="656" t="s">
        <v>289</v>
      </c>
      <c r="C28" s="657"/>
      <c r="D28" s="657"/>
      <c r="E28" s="657"/>
      <c r="F28" s="657"/>
      <c r="G28" s="657"/>
      <c r="H28" s="657"/>
      <c r="I28" s="657"/>
      <c r="J28" s="657"/>
      <c r="K28" s="657"/>
      <c r="L28" s="657"/>
      <c r="M28" s="657"/>
      <c r="N28" s="657"/>
      <c r="O28" s="657"/>
      <c r="P28" s="657"/>
      <c r="Q28" s="658"/>
      <c r="R28" s="659">
        <v>183373</v>
      </c>
      <c r="S28" s="660"/>
      <c r="T28" s="660"/>
      <c r="U28" s="660"/>
      <c r="V28" s="660"/>
      <c r="W28" s="660"/>
      <c r="X28" s="660"/>
      <c r="Y28" s="661"/>
      <c r="Z28" s="662">
        <v>1.3</v>
      </c>
      <c r="AA28" s="662"/>
      <c r="AB28" s="662"/>
      <c r="AC28" s="662"/>
      <c r="AD28" s="663">
        <v>15447</v>
      </c>
      <c r="AE28" s="663"/>
      <c r="AF28" s="663"/>
      <c r="AG28" s="663"/>
      <c r="AH28" s="663"/>
      <c r="AI28" s="663"/>
      <c r="AJ28" s="663"/>
      <c r="AK28" s="663"/>
      <c r="AL28" s="664">
        <v>0.2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842061</v>
      </c>
      <c r="CS28" s="660"/>
      <c r="CT28" s="660"/>
      <c r="CU28" s="660"/>
      <c r="CV28" s="660"/>
      <c r="CW28" s="660"/>
      <c r="CX28" s="660"/>
      <c r="CY28" s="661"/>
      <c r="CZ28" s="664">
        <v>6.2</v>
      </c>
      <c r="DA28" s="690"/>
      <c r="DB28" s="690"/>
      <c r="DC28" s="694"/>
      <c r="DD28" s="668">
        <v>829009</v>
      </c>
      <c r="DE28" s="660"/>
      <c r="DF28" s="660"/>
      <c r="DG28" s="660"/>
      <c r="DH28" s="660"/>
      <c r="DI28" s="660"/>
      <c r="DJ28" s="660"/>
      <c r="DK28" s="661"/>
      <c r="DL28" s="668">
        <v>829009</v>
      </c>
      <c r="DM28" s="660"/>
      <c r="DN28" s="660"/>
      <c r="DO28" s="660"/>
      <c r="DP28" s="660"/>
      <c r="DQ28" s="660"/>
      <c r="DR28" s="660"/>
      <c r="DS28" s="660"/>
      <c r="DT28" s="660"/>
      <c r="DU28" s="660"/>
      <c r="DV28" s="661"/>
      <c r="DW28" s="664">
        <v>10.199999999999999</v>
      </c>
      <c r="DX28" s="690"/>
      <c r="DY28" s="690"/>
      <c r="DZ28" s="690"/>
      <c r="EA28" s="690"/>
      <c r="EB28" s="690"/>
      <c r="EC28" s="691"/>
    </row>
    <row r="29" spans="2:133" ht="11.25" customHeight="1" x14ac:dyDescent="0.2">
      <c r="B29" s="656" t="s">
        <v>291</v>
      </c>
      <c r="C29" s="657"/>
      <c r="D29" s="657"/>
      <c r="E29" s="657"/>
      <c r="F29" s="657"/>
      <c r="G29" s="657"/>
      <c r="H29" s="657"/>
      <c r="I29" s="657"/>
      <c r="J29" s="657"/>
      <c r="K29" s="657"/>
      <c r="L29" s="657"/>
      <c r="M29" s="657"/>
      <c r="N29" s="657"/>
      <c r="O29" s="657"/>
      <c r="P29" s="657"/>
      <c r="Q29" s="658"/>
      <c r="R29" s="659">
        <v>15509</v>
      </c>
      <c r="S29" s="660"/>
      <c r="T29" s="660"/>
      <c r="U29" s="660"/>
      <c r="V29" s="660"/>
      <c r="W29" s="660"/>
      <c r="X29" s="660"/>
      <c r="Y29" s="661"/>
      <c r="Z29" s="662">
        <v>0.1</v>
      </c>
      <c r="AA29" s="662"/>
      <c r="AB29" s="662"/>
      <c r="AC29" s="662"/>
      <c r="AD29" s="663" t="s">
        <v>121</v>
      </c>
      <c r="AE29" s="663"/>
      <c r="AF29" s="663"/>
      <c r="AG29" s="663"/>
      <c r="AH29" s="663"/>
      <c r="AI29" s="663"/>
      <c r="AJ29" s="663"/>
      <c r="AK29" s="663"/>
      <c r="AL29" s="664" t="s">
        <v>121</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842061</v>
      </c>
      <c r="CS29" s="692"/>
      <c r="CT29" s="692"/>
      <c r="CU29" s="692"/>
      <c r="CV29" s="692"/>
      <c r="CW29" s="692"/>
      <c r="CX29" s="692"/>
      <c r="CY29" s="693"/>
      <c r="CZ29" s="664">
        <v>6.2</v>
      </c>
      <c r="DA29" s="690"/>
      <c r="DB29" s="690"/>
      <c r="DC29" s="694"/>
      <c r="DD29" s="668">
        <v>829009</v>
      </c>
      <c r="DE29" s="692"/>
      <c r="DF29" s="692"/>
      <c r="DG29" s="692"/>
      <c r="DH29" s="692"/>
      <c r="DI29" s="692"/>
      <c r="DJ29" s="692"/>
      <c r="DK29" s="693"/>
      <c r="DL29" s="668">
        <v>829009</v>
      </c>
      <c r="DM29" s="692"/>
      <c r="DN29" s="692"/>
      <c r="DO29" s="692"/>
      <c r="DP29" s="692"/>
      <c r="DQ29" s="692"/>
      <c r="DR29" s="692"/>
      <c r="DS29" s="692"/>
      <c r="DT29" s="692"/>
      <c r="DU29" s="692"/>
      <c r="DV29" s="693"/>
      <c r="DW29" s="664">
        <v>10.199999999999999</v>
      </c>
      <c r="DX29" s="690"/>
      <c r="DY29" s="690"/>
      <c r="DZ29" s="690"/>
      <c r="EA29" s="690"/>
      <c r="EB29" s="690"/>
      <c r="EC29" s="691"/>
    </row>
    <row r="30" spans="2:133" ht="11.25" customHeight="1" x14ac:dyDescent="0.2">
      <c r="B30" s="656" t="s">
        <v>293</v>
      </c>
      <c r="C30" s="657"/>
      <c r="D30" s="657"/>
      <c r="E30" s="657"/>
      <c r="F30" s="657"/>
      <c r="G30" s="657"/>
      <c r="H30" s="657"/>
      <c r="I30" s="657"/>
      <c r="J30" s="657"/>
      <c r="K30" s="657"/>
      <c r="L30" s="657"/>
      <c r="M30" s="657"/>
      <c r="N30" s="657"/>
      <c r="O30" s="657"/>
      <c r="P30" s="657"/>
      <c r="Q30" s="658"/>
      <c r="R30" s="659">
        <v>2357925</v>
      </c>
      <c r="S30" s="660"/>
      <c r="T30" s="660"/>
      <c r="U30" s="660"/>
      <c r="V30" s="660"/>
      <c r="W30" s="660"/>
      <c r="X30" s="660"/>
      <c r="Y30" s="661"/>
      <c r="Z30" s="662">
        <v>17</v>
      </c>
      <c r="AA30" s="662"/>
      <c r="AB30" s="662"/>
      <c r="AC30" s="662"/>
      <c r="AD30" s="663" t="s">
        <v>121</v>
      </c>
      <c r="AE30" s="663"/>
      <c r="AF30" s="663"/>
      <c r="AG30" s="663"/>
      <c r="AH30" s="663"/>
      <c r="AI30" s="663"/>
      <c r="AJ30" s="663"/>
      <c r="AK30" s="663"/>
      <c r="AL30" s="664" t="s">
        <v>121</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813954</v>
      </c>
      <c r="CS30" s="660"/>
      <c r="CT30" s="660"/>
      <c r="CU30" s="660"/>
      <c r="CV30" s="660"/>
      <c r="CW30" s="660"/>
      <c r="CX30" s="660"/>
      <c r="CY30" s="661"/>
      <c r="CZ30" s="664">
        <v>6</v>
      </c>
      <c r="DA30" s="690"/>
      <c r="DB30" s="690"/>
      <c r="DC30" s="694"/>
      <c r="DD30" s="668">
        <v>800902</v>
      </c>
      <c r="DE30" s="660"/>
      <c r="DF30" s="660"/>
      <c r="DG30" s="660"/>
      <c r="DH30" s="660"/>
      <c r="DI30" s="660"/>
      <c r="DJ30" s="660"/>
      <c r="DK30" s="661"/>
      <c r="DL30" s="668">
        <v>800902</v>
      </c>
      <c r="DM30" s="660"/>
      <c r="DN30" s="660"/>
      <c r="DO30" s="660"/>
      <c r="DP30" s="660"/>
      <c r="DQ30" s="660"/>
      <c r="DR30" s="660"/>
      <c r="DS30" s="660"/>
      <c r="DT30" s="660"/>
      <c r="DU30" s="660"/>
      <c r="DV30" s="661"/>
      <c r="DW30" s="664">
        <v>9.8000000000000007</v>
      </c>
      <c r="DX30" s="690"/>
      <c r="DY30" s="690"/>
      <c r="DZ30" s="690"/>
      <c r="EA30" s="690"/>
      <c r="EB30" s="690"/>
      <c r="EC30" s="691"/>
    </row>
    <row r="31" spans="2:133" ht="11.25" customHeight="1" x14ac:dyDescent="0.2">
      <c r="B31" s="672" t="s">
        <v>297</v>
      </c>
      <c r="C31" s="673"/>
      <c r="D31" s="673"/>
      <c r="E31" s="673"/>
      <c r="F31" s="673"/>
      <c r="G31" s="673"/>
      <c r="H31" s="673"/>
      <c r="I31" s="673"/>
      <c r="J31" s="673"/>
      <c r="K31" s="673"/>
      <c r="L31" s="673"/>
      <c r="M31" s="673"/>
      <c r="N31" s="673"/>
      <c r="O31" s="673"/>
      <c r="P31" s="673"/>
      <c r="Q31" s="674"/>
      <c r="R31" s="659" t="s">
        <v>121</v>
      </c>
      <c r="S31" s="660"/>
      <c r="T31" s="660"/>
      <c r="U31" s="660"/>
      <c r="V31" s="660"/>
      <c r="W31" s="660"/>
      <c r="X31" s="660"/>
      <c r="Y31" s="661"/>
      <c r="Z31" s="662" t="s">
        <v>121</v>
      </c>
      <c r="AA31" s="662"/>
      <c r="AB31" s="662"/>
      <c r="AC31" s="662"/>
      <c r="AD31" s="663" t="s">
        <v>121</v>
      </c>
      <c r="AE31" s="663"/>
      <c r="AF31" s="663"/>
      <c r="AG31" s="663"/>
      <c r="AH31" s="663"/>
      <c r="AI31" s="663"/>
      <c r="AJ31" s="663"/>
      <c r="AK31" s="663"/>
      <c r="AL31" s="664" t="s">
        <v>121</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99.1</v>
      </c>
      <c r="BH31" s="703"/>
      <c r="BI31" s="703"/>
      <c r="BJ31" s="703"/>
      <c r="BK31" s="703"/>
      <c r="BL31" s="703"/>
      <c r="BM31" s="654">
        <v>97.1</v>
      </c>
      <c r="BN31" s="703"/>
      <c r="BO31" s="703"/>
      <c r="BP31" s="703"/>
      <c r="BQ31" s="704"/>
      <c r="BR31" s="715">
        <v>99</v>
      </c>
      <c r="BS31" s="703"/>
      <c r="BT31" s="703"/>
      <c r="BU31" s="703"/>
      <c r="BV31" s="703"/>
      <c r="BW31" s="703"/>
      <c r="BX31" s="654">
        <v>97.3</v>
      </c>
      <c r="BY31" s="703"/>
      <c r="BZ31" s="703"/>
      <c r="CA31" s="703"/>
      <c r="CB31" s="704"/>
      <c r="CD31" s="697"/>
      <c r="CE31" s="698"/>
      <c r="CF31" s="656" t="s">
        <v>300</v>
      </c>
      <c r="CG31" s="657"/>
      <c r="CH31" s="657"/>
      <c r="CI31" s="657"/>
      <c r="CJ31" s="657"/>
      <c r="CK31" s="657"/>
      <c r="CL31" s="657"/>
      <c r="CM31" s="657"/>
      <c r="CN31" s="657"/>
      <c r="CO31" s="657"/>
      <c r="CP31" s="657"/>
      <c r="CQ31" s="658"/>
      <c r="CR31" s="659">
        <v>28107</v>
      </c>
      <c r="CS31" s="692"/>
      <c r="CT31" s="692"/>
      <c r="CU31" s="692"/>
      <c r="CV31" s="692"/>
      <c r="CW31" s="692"/>
      <c r="CX31" s="692"/>
      <c r="CY31" s="693"/>
      <c r="CZ31" s="664">
        <v>0.2</v>
      </c>
      <c r="DA31" s="690"/>
      <c r="DB31" s="690"/>
      <c r="DC31" s="694"/>
      <c r="DD31" s="668">
        <v>28107</v>
      </c>
      <c r="DE31" s="692"/>
      <c r="DF31" s="692"/>
      <c r="DG31" s="692"/>
      <c r="DH31" s="692"/>
      <c r="DI31" s="692"/>
      <c r="DJ31" s="692"/>
      <c r="DK31" s="693"/>
      <c r="DL31" s="668">
        <v>28107</v>
      </c>
      <c r="DM31" s="692"/>
      <c r="DN31" s="692"/>
      <c r="DO31" s="692"/>
      <c r="DP31" s="692"/>
      <c r="DQ31" s="692"/>
      <c r="DR31" s="692"/>
      <c r="DS31" s="692"/>
      <c r="DT31" s="692"/>
      <c r="DU31" s="692"/>
      <c r="DV31" s="693"/>
      <c r="DW31" s="664">
        <v>0.3</v>
      </c>
      <c r="DX31" s="690"/>
      <c r="DY31" s="690"/>
      <c r="DZ31" s="690"/>
      <c r="EA31" s="690"/>
      <c r="EB31" s="690"/>
      <c r="EC31" s="691"/>
    </row>
    <row r="32" spans="2:133" ht="11.25" customHeight="1" x14ac:dyDescent="0.2">
      <c r="B32" s="656" t="s">
        <v>301</v>
      </c>
      <c r="C32" s="657"/>
      <c r="D32" s="657"/>
      <c r="E32" s="657"/>
      <c r="F32" s="657"/>
      <c r="G32" s="657"/>
      <c r="H32" s="657"/>
      <c r="I32" s="657"/>
      <c r="J32" s="657"/>
      <c r="K32" s="657"/>
      <c r="L32" s="657"/>
      <c r="M32" s="657"/>
      <c r="N32" s="657"/>
      <c r="O32" s="657"/>
      <c r="P32" s="657"/>
      <c r="Q32" s="658"/>
      <c r="R32" s="659">
        <v>1065243</v>
      </c>
      <c r="S32" s="660"/>
      <c r="T32" s="660"/>
      <c r="U32" s="660"/>
      <c r="V32" s="660"/>
      <c r="W32" s="660"/>
      <c r="X32" s="660"/>
      <c r="Y32" s="661"/>
      <c r="Z32" s="662">
        <v>7.7</v>
      </c>
      <c r="AA32" s="662"/>
      <c r="AB32" s="662"/>
      <c r="AC32" s="662"/>
      <c r="AD32" s="663" t="s">
        <v>121</v>
      </c>
      <c r="AE32" s="663"/>
      <c r="AF32" s="663"/>
      <c r="AG32" s="663"/>
      <c r="AH32" s="663"/>
      <c r="AI32" s="663"/>
      <c r="AJ32" s="663"/>
      <c r="AK32" s="663"/>
      <c r="AL32" s="664" t="s">
        <v>121</v>
      </c>
      <c r="AM32" s="665"/>
      <c r="AN32" s="665"/>
      <c r="AO32" s="666"/>
      <c r="AP32" s="707"/>
      <c r="AQ32" s="708"/>
      <c r="AR32" s="708"/>
      <c r="AS32" s="708"/>
      <c r="AT32" s="712"/>
      <c r="AU32" s="202" t="s">
        <v>302</v>
      </c>
      <c r="AX32" s="656" t="s">
        <v>303</v>
      </c>
      <c r="AY32" s="657"/>
      <c r="AZ32" s="657"/>
      <c r="BA32" s="657"/>
      <c r="BB32" s="657"/>
      <c r="BC32" s="657"/>
      <c r="BD32" s="657"/>
      <c r="BE32" s="657"/>
      <c r="BF32" s="658"/>
      <c r="BG32" s="716">
        <v>98.9</v>
      </c>
      <c r="BH32" s="692"/>
      <c r="BI32" s="692"/>
      <c r="BJ32" s="692"/>
      <c r="BK32" s="692"/>
      <c r="BL32" s="692"/>
      <c r="BM32" s="665">
        <v>96.5</v>
      </c>
      <c r="BN32" s="692"/>
      <c r="BO32" s="692"/>
      <c r="BP32" s="692"/>
      <c r="BQ32" s="714"/>
      <c r="BR32" s="716">
        <v>98.7</v>
      </c>
      <c r="BS32" s="692"/>
      <c r="BT32" s="692"/>
      <c r="BU32" s="692"/>
      <c r="BV32" s="692"/>
      <c r="BW32" s="692"/>
      <c r="BX32" s="665">
        <v>96.8</v>
      </c>
      <c r="BY32" s="692"/>
      <c r="BZ32" s="692"/>
      <c r="CA32" s="692"/>
      <c r="CB32" s="714"/>
      <c r="CD32" s="699"/>
      <c r="CE32" s="700"/>
      <c r="CF32" s="656" t="s">
        <v>304</v>
      </c>
      <c r="CG32" s="657"/>
      <c r="CH32" s="657"/>
      <c r="CI32" s="657"/>
      <c r="CJ32" s="657"/>
      <c r="CK32" s="657"/>
      <c r="CL32" s="657"/>
      <c r="CM32" s="657"/>
      <c r="CN32" s="657"/>
      <c r="CO32" s="657"/>
      <c r="CP32" s="657"/>
      <c r="CQ32" s="658"/>
      <c r="CR32" s="659" t="s">
        <v>121</v>
      </c>
      <c r="CS32" s="660"/>
      <c r="CT32" s="660"/>
      <c r="CU32" s="660"/>
      <c r="CV32" s="660"/>
      <c r="CW32" s="660"/>
      <c r="CX32" s="660"/>
      <c r="CY32" s="661"/>
      <c r="CZ32" s="664" t="s">
        <v>121</v>
      </c>
      <c r="DA32" s="690"/>
      <c r="DB32" s="690"/>
      <c r="DC32" s="694"/>
      <c r="DD32" s="668" t="s">
        <v>121</v>
      </c>
      <c r="DE32" s="660"/>
      <c r="DF32" s="660"/>
      <c r="DG32" s="660"/>
      <c r="DH32" s="660"/>
      <c r="DI32" s="660"/>
      <c r="DJ32" s="660"/>
      <c r="DK32" s="661"/>
      <c r="DL32" s="668" t="s">
        <v>121</v>
      </c>
      <c r="DM32" s="660"/>
      <c r="DN32" s="660"/>
      <c r="DO32" s="660"/>
      <c r="DP32" s="660"/>
      <c r="DQ32" s="660"/>
      <c r="DR32" s="660"/>
      <c r="DS32" s="660"/>
      <c r="DT32" s="660"/>
      <c r="DU32" s="660"/>
      <c r="DV32" s="661"/>
      <c r="DW32" s="664" t="s">
        <v>121</v>
      </c>
      <c r="DX32" s="690"/>
      <c r="DY32" s="690"/>
      <c r="DZ32" s="690"/>
      <c r="EA32" s="690"/>
      <c r="EB32" s="690"/>
      <c r="EC32" s="691"/>
    </row>
    <row r="33" spans="2:133" ht="11.25" customHeight="1" x14ac:dyDescent="0.2">
      <c r="B33" s="656" t="s">
        <v>305</v>
      </c>
      <c r="C33" s="657"/>
      <c r="D33" s="657"/>
      <c r="E33" s="657"/>
      <c r="F33" s="657"/>
      <c r="G33" s="657"/>
      <c r="H33" s="657"/>
      <c r="I33" s="657"/>
      <c r="J33" s="657"/>
      <c r="K33" s="657"/>
      <c r="L33" s="657"/>
      <c r="M33" s="657"/>
      <c r="N33" s="657"/>
      <c r="O33" s="657"/>
      <c r="P33" s="657"/>
      <c r="Q33" s="658"/>
      <c r="R33" s="659">
        <v>94266</v>
      </c>
      <c r="S33" s="660"/>
      <c r="T33" s="660"/>
      <c r="U33" s="660"/>
      <c r="V33" s="660"/>
      <c r="W33" s="660"/>
      <c r="X33" s="660"/>
      <c r="Y33" s="661"/>
      <c r="Z33" s="662">
        <v>0.7</v>
      </c>
      <c r="AA33" s="662"/>
      <c r="AB33" s="662"/>
      <c r="AC33" s="662"/>
      <c r="AD33" s="663">
        <v>10327</v>
      </c>
      <c r="AE33" s="663"/>
      <c r="AF33" s="663"/>
      <c r="AG33" s="663"/>
      <c r="AH33" s="663"/>
      <c r="AI33" s="663"/>
      <c r="AJ33" s="663"/>
      <c r="AK33" s="663"/>
      <c r="AL33" s="664">
        <v>0.1</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99.1</v>
      </c>
      <c r="BH33" s="718"/>
      <c r="BI33" s="718"/>
      <c r="BJ33" s="718"/>
      <c r="BK33" s="718"/>
      <c r="BL33" s="718"/>
      <c r="BM33" s="719">
        <v>97.3</v>
      </c>
      <c r="BN33" s="718"/>
      <c r="BO33" s="718"/>
      <c r="BP33" s="718"/>
      <c r="BQ33" s="720"/>
      <c r="BR33" s="717">
        <v>99.2</v>
      </c>
      <c r="BS33" s="718"/>
      <c r="BT33" s="718"/>
      <c r="BU33" s="718"/>
      <c r="BV33" s="718"/>
      <c r="BW33" s="718"/>
      <c r="BX33" s="719">
        <v>97.5</v>
      </c>
      <c r="BY33" s="718"/>
      <c r="BZ33" s="718"/>
      <c r="CA33" s="718"/>
      <c r="CB33" s="720"/>
      <c r="CD33" s="656" t="s">
        <v>307</v>
      </c>
      <c r="CE33" s="657"/>
      <c r="CF33" s="657"/>
      <c r="CG33" s="657"/>
      <c r="CH33" s="657"/>
      <c r="CI33" s="657"/>
      <c r="CJ33" s="657"/>
      <c r="CK33" s="657"/>
      <c r="CL33" s="657"/>
      <c r="CM33" s="657"/>
      <c r="CN33" s="657"/>
      <c r="CO33" s="657"/>
      <c r="CP33" s="657"/>
      <c r="CQ33" s="658"/>
      <c r="CR33" s="659">
        <v>6291922</v>
      </c>
      <c r="CS33" s="692"/>
      <c r="CT33" s="692"/>
      <c r="CU33" s="692"/>
      <c r="CV33" s="692"/>
      <c r="CW33" s="692"/>
      <c r="CX33" s="692"/>
      <c r="CY33" s="693"/>
      <c r="CZ33" s="664">
        <v>46.4</v>
      </c>
      <c r="DA33" s="690"/>
      <c r="DB33" s="690"/>
      <c r="DC33" s="694"/>
      <c r="DD33" s="668">
        <v>4711925</v>
      </c>
      <c r="DE33" s="692"/>
      <c r="DF33" s="692"/>
      <c r="DG33" s="692"/>
      <c r="DH33" s="692"/>
      <c r="DI33" s="692"/>
      <c r="DJ33" s="692"/>
      <c r="DK33" s="693"/>
      <c r="DL33" s="668">
        <v>3820051</v>
      </c>
      <c r="DM33" s="692"/>
      <c r="DN33" s="692"/>
      <c r="DO33" s="692"/>
      <c r="DP33" s="692"/>
      <c r="DQ33" s="692"/>
      <c r="DR33" s="692"/>
      <c r="DS33" s="692"/>
      <c r="DT33" s="692"/>
      <c r="DU33" s="692"/>
      <c r="DV33" s="693"/>
      <c r="DW33" s="664">
        <v>47</v>
      </c>
      <c r="DX33" s="690"/>
      <c r="DY33" s="690"/>
      <c r="DZ33" s="690"/>
      <c r="EA33" s="690"/>
      <c r="EB33" s="690"/>
      <c r="EC33" s="691"/>
    </row>
    <row r="34" spans="2:133" ht="11.25" customHeight="1" x14ac:dyDescent="0.2">
      <c r="B34" s="656" t="s">
        <v>308</v>
      </c>
      <c r="C34" s="657"/>
      <c r="D34" s="657"/>
      <c r="E34" s="657"/>
      <c r="F34" s="657"/>
      <c r="G34" s="657"/>
      <c r="H34" s="657"/>
      <c r="I34" s="657"/>
      <c r="J34" s="657"/>
      <c r="K34" s="657"/>
      <c r="L34" s="657"/>
      <c r="M34" s="657"/>
      <c r="N34" s="657"/>
      <c r="O34" s="657"/>
      <c r="P34" s="657"/>
      <c r="Q34" s="658"/>
      <c r="R34" s="659">
        <v>197121</v>
      </c>
      <c r="S34" s="660"/>
      <c r="T34" s="660"/>
      <c r="U34" s="660"/>
      <c r="V34" s="660"/>
      <c r="W34" s="660"/>
      <c r="X34" s="660"/>
      <c r="Y34" s="661"/>
      <c r="Z34" s="662">
        <v>1.4</v>
      </c>
      <c r="AA34" s="662"/>
      <c r="AB34" s="662"/>
      <c r="AC34" s="662"/>
      <c r="AD34" s="663" t="s">
        <v>121</v>
      </c>
      <c r="AE34" s="663"/>
      <c r="AF34" s="663"/>
      <c r="AG34" s="663"/>
      <c r="AH34" s="663"/>
      <c r="AI34" s="663"/>
      <c r="AJ34" s="663"/>
      <c r="AK34" s="663"/>
      <c r="AL34" s="664" t="s">
        <v>121</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2145840</v>
      </c>
      <c r="CS34" s="660"/>
      <c r="CT34" s="660"/>
      <c r="CU34" s="660"/>
      <c r="CV34" s="660"/>
      <c r="CW34" s="660"/>
      <c r="CX34" s="660"/>
      <c r="CY34" s="661"/>
      <c r="CZ34" s="664">
        <v>15.8</v>
      </c>
      <c r="DA34" s="690"/>
      <c r="DB34" s="690"/>
      <c r="DC34" s="694"/>
      <c r="DD34" s="668">
        <v>1494032</v>
      </c>
      <c r="DE34" s="660"/>
      <c r="DF34" s="660"/>
      <c r="DG34" s="660"/>
      <c r="DH34" s="660"/>
      <c r="DI34" s="660"/>
      <c r="DJ34" s="660"/>
      <c r="DK34" s="661"/>
      <c r="DL34" s="668">
        <v>1098149</v>
      </c>
      <c r="DM34" s="660"/>
      <c r="DN34" s="660"/>
      <c r="DO34" s="660"/>
      <c r="DP34" s="660"/>
      <c r="DQ34" s="660"/>
      <c r="DR34" s="660"/>
      <c r="DS34" s="660"/>
      <c r="DT34" s="660"/>
      <c r="DU34" s="660"/>
      <c r="DV34" s="661"/>
      <c r="DW34" s="664">
        <v>13.5</v>
      </c>
      <c r="DX34" s="690"/>
      <c r="DY34" s="690"/>
      <c r="DZ34" s="690"/>
      <c r="EA34" s="690"/>
      <c r="EB34" s="690"/>
      <c r="EC34" s="691"/>
    </row>
    <row r="35" spans="2:133" ht="11.25" customHeight="1" x14ac:dyDescent="0.2">
      <c r="B35" s="656" t="s">
        <v>310</v>
      </c>
      <c r="C35" s="657"/>
      <c r="D35" s="657"/>
      <c r="E35" s="657"/>
      <c r="F35" s="657"/>
      <c r="G35" s="657"/>
      <c r="H35" s="657"/>
      <c r="I35" s="657"/>
      <c r="J35" s="657"/>
      <c r="K35" s="657"/>
      <c r="L35" s="657"/>
      <c r="M35" s="657"/>
      <c r="N35" s="657"/>
      <c r="O35" s="657"/>
      <c r="P35" s="657"/>
      <c r="Q35" s="658"/>
      <c r="R35" s="659">
        <v>346743</v>
      </c>
      <c r="S35" s="660"/>
      <c r="T35" s="660"/>
      <c r="U35" s="660"/>
      <c r="V35" s="660"/>
      <c r="W35" s="660"/>
      <c r="X35" s="660"/>
      <c r="Y35" s="661"/>
      <c r="Z35" s="662">
        <v>2.5</v>
      </c>
      <c r="AA35" s="662"/>
      <c r="AB35" s="662"/>
      <c r="AC35" s="662"/>
      <c r="AD35" s="663" t="s">
        <v>121</v>
      </c>
      <c r="AE35" s="663"/>
      <c r="AF35" s="663"/>
      <c r="AG35" s="663"/>
      <c r="AH35" s="663"/>
      <c r="AI35" s="663"/>
      <c r="AJ35" s="663"/>
      <c r="AK35" s="663"/>
      <c r="AL35" s="664" t="s">
        <v>121</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68227</v>
      </c>
      <c r="CS35" s="692"/>
      <c r="CT35" s="692"/>
      <c r="CU35" s="692"/>
      <c r="CV35" s="692"/>
      <c r="CW35" s="692"/>
      <c r="CX35" s="692"/>
      <c r="CY35" s="693"/>
      <c r="CZ35" s="664">
        <v>0.5</v>
      </c>
      <c r="DA35" s="690"/>
      <c r="DB35" s="690"/>
      <c r="DC35" s="694"/>
      <c r="DD35" s="668">
        <v>65992</v>
      </c>
      <c r="DE35" s="692"/>
      <c r="DF35" s="692"/>
      <c r="DG35" s="692"/>
      <c r="DH35" s="692"/>
      <c r="DI35" s="692"/>
      <c r="DJ35" s="692"/>
      <c r="DK35" s="693"/>
      <c r="DL35" s="668">
        <v>65992</v>
      </c>
      <c r="DM35" s="692"/>
      <c r="DN35" s="692"/>
      <c r="DO35" s="692"/>
      <c r="DP35" s="692"/>
      <c r="DQ35" s="692"/>
      <c r="DR35" s="692"/>
      <c r="DS35" s="692"/>
      <c r="DT35" s="692"/>
      <c r="DU35" s="692"/>
      <c r="DV35" s="693"/>
      <c r="DW35" s="664">
        <v>0.8</v>
      </c>
      <c r="DX35" s="690"/>
      <c r="DY35" s="690"/>
      <c r="DZ35" s="690"/>
      <c r="EA35" s="690"/>
      <c r="EB35" s="690"/>
      <c r="EC35" s="691"/>
    </row>
    <row r="36" spans="2:133" ht="11.25" customHeight="1" x14ac:dyDescent="0.2">
      <c r="B36" s="656" t="s">
        <v>314</v>
      </c>
      <c r="C36" s="657"/>
      <c r="D36" s="657"/>
      <c r="E36" s="657"/>
      <c r="F36" s="657"/>
      <c r="G36" s="657"/>
      <c r="H36" s="657"/>
      <c r="I36" s="657"/>
      <c r="J36" s="657"/>
      <c r="K36" s="657"/>
      <c r="L36" s="657"/>
      <c r="M36" s="657"/>
      <c r="N36" s="657"/>
      <c r="O36" s="657"/>
      <c r="P36" s="657"/>
      <c r="Q36" s="658"/>
      <c r="R36" s="659">
        <v>104825</v>
      </c>
      <c r="S36" s="660"/>
      <c r="T36" s="660"/>
      <c r="U36" s="660"/>
      <c r="V36" s="660"/>
      <c r="W36" s="660"/>
      <c r="X36" s="660"/>
      <c r="Y36" s="661"/>
      <c r="Z36" s="662">
        <v>0.8</v>
      </c>
      <c r="AA36" s="662"/>
      <c r="AB36" s="662"/>
      <c r="AC36" s="662"/>
      <c r="AD36" s="663" t="s">
        <v>121</v>
      </c>
      <c r="AE36" s="663"/>
      <c r="AF36" s="663"/>
      <c r="AG36" s="663"/>
      <c r="AH36" s="663"/>
      <c r="AI36" s="663"/>
      <c r="AJ36" s="663"/>
      <c r="AK36" s="663"/>
      <c r="AL36" s="664" t="s">
        <v>121</v>
      </c>
      <c r="AM36" s="665"/>
      <c r="AN36" s="665"/>
      <c r="AO36" s="666"/>
      <c r="AP36" s="210"/>
      <c r="AQ36" s="725" t="s">
        <v>315</v>
      </c>
      <c r="AR36" s="726"/>
      <c r="AS36" s="726"/>
      <c r="AT36" s="726"/>
      <c r="AU36" s="726"/>
      <c r="AV36" s="726"/>
      <c r="AW36" s="726"/>
      <c r="AX36" s="726"/>
      <c r="AY36" s="727"/>
      <c r="AZ36" s="648">
        <v>1774575</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38969</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2162199</v>
      </c>
      <c r="CS36" s="660"/>
      <c r="CT36" s="660"/>
      <c r="CU36" s="660"/>
      <c r="CV36" s="660"/>
      <c r="CW36" s="660"/>
      <c r="CX36" s="660"/>
      <c r="CY36" s="661"/>
      <c r="CZ36" s="664">
        <v>15.9</v>
      </c>
      <c r="DA36" s="690"/>
      <c r="DB36" s="690"/>
      <c r="DC36" s="694"/>
      <c r="DD36" s="668">
        <v>2002664</v>
      </c>
      <c r="DE36" s="660"/>
      <c r="DF36" s="660"/>
      <c r="DG36" s="660"/>
      <c r="DH36" s="660"/>
      <c r="DI36" s="660"/>
      <c r="DJ36" s="660"/>
      <c r="DK36" s="661"/>
      <c r="DL36" s="668">
        <v>1698803</v>
      </c>
      <c r="DM36" s="660"/>
      <c r="DN36" s="660"/>
      <c r="DO36" s="660"/>
      <c r="DP36" s="660"/>
      <c r="DQ36" s="660"/>
      <c r="DR36" s="660"/>
      <c r="DS36" s="660"/>
      <c r="DT36" s="660"/>
      <c r="DU36" s="660"/>
      <c r="DV36" s="661"/>
      <c r="DW36" s="664">
        <v>20.9</v>
      </c>
      <c r="DX36" s="690"/>
      <c r="DY36" s="690"/>
      <c r="DZ36" s="690"/>
      <c r="EA36" s="690"/>
      <c r="EB36" s="690"/>
      <c r="EC36" s="691"/>
    </row>
    <row r="37" spans="2:133" ht="11.25" customHeight="1" x14ac:dyDescent="0.2">
      <c r="B37" s="656" t="s">
        <v>318</v>
      </c>
      <c r="C37" s="657"/>
      <c r="D37" s="657"/>
      <c r="E37" s="657"/>
      <c r="F37" s="657"/>
      <c r="G37" s="657"/>
      <c r="H37" s="657"/>
      <c r="I37" s="657"/>
      <c r="J37" s="657"/>
      <c r="K37" s="657"/>
      <c r="L37" s="657"/>
      <c r="M37" s="657"/>
      <c r="N37" s="657"/>
      <c r="O37" s="657"/>
      <c r="P37" s="657"/>
      <c r="Q37" s="658"/>
      <c r="R37" s="659">
        <v>425062</v>
      </c>
      <c r="S37" s="660"/>
      <c r="T37" s="660"/>
      <c r="U37" s="660"/>
      <c r="V37" s="660"/>
      <c r="W37" s="660"/>
      <c r="X37" s="660"/>
      <c r="Y37" s="661"/>
      <c r="Z37" s="662">
        <v>3.1</v>
      </c>
      <c r="AA37" s="662"/>
      <c r="AB37" s="662"/>
      <c r="AC37" s="662"/>
      <c r="AD37" s="663">
        <v>409</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519321</v>
      </c>
      <c r="BA37" s="660"/>
      <c r="BB37" s="660"/>
      <c r="BC37" s="660"/>
      <c r="BD37" s="692"/>
      <c r="BE37" s="692"/>
      <c r="BF37" s="714"/>
      <c r="BG37" s="656" t="s">
        <v>320</v>
      </c>
      <c r="BH37" s="657"/>
      <c r="BI37" s="657"/>
      <c r="BJ37" s="657"/>
      <c r="BK37" s="657"/>
      <c r="BL37" s="657"/>
      <c r="BM37" s="657"/>
      <c r="BN37" s="657"/>
      <c r="BO37" s="657"/>
      <c r="BP37" s="657"/>
      <c r="BQ37" s="657"/>
      <c r="BR37" s="657"/>
      <c r="BS37" s="657"/>
      <c r="BT37" s="657"/>
      <c r="BU37" s="658"/>
      <c r="BV37" s="659">
        <v>13969</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1034632</v>
      </c>
      <c r="CS37" s="692"/>
      <c r="CT37" s="692"/>
      <c r="CU37" s="692"/>
      <c r="CV37" s="692"/>
      <c r="CW37" s="692"/>
      <c r="CX37" s="692"/>
      <c r="CY37" s="693"/>
      <c r="CZ37" s="664">
        <v>7.6</v>
      </c>
      <c r="DA37" s="690"/>
      <c r="DB37" s="690"/>
      <c r="DC37" s="694"/>
      <c r="DD37" s="668">
        <v>1034174</v>
      </c>
      <c r="DE37" s="692"/>
      <c r="DF37" s="692"/>
      <c r="DG37" s="692"/>
      <c r="DH37" s="692"/>
      <c r="DI37" s="692"/>
      <c r="DJ37" s="692"/>
      <c r="DK37" s="693"/>
      <c r="DL37" s="668">
        <v>957197</v>
      </c>
      <c r="DM37" s="692"/>
      <c r="DN37" s="692"/>
      <c r="DO37" s="692"/>
      <c r="DP37" s="692"/>
      <c r="DQ37" s="692"/>
      <c r="DR37" s="692"/>
      <c r="DS37" s="692"/>
      <c r="DT37" s="692"/>
      <c r="DU37" s="692"/>
      <c r="DV37" s="693"/>
      <c r="DW37" s="664">
        <v>11.8</v>
      </c>
      <c r="DX37" s="690"/>
      <c r="DY37" s="690"/>
      <c r="DZ37" s="690"/>
      <c r="EA37" s="690"/>
      <c r="EB37" s="690"/>
      <c r="EC37" s="691"/>
    </row>
    <row r="38" spans="2:133" ht="11.25" customHeight="1" x14ac:dyDescent="0.2">
      <c r="B38" s="656" t="s">
        <v>322</v>
      </c>
      <c r="C38" s="657"/>
      <c r="D38" s="657"/>
      <c r="E38" s="657"/>
      <c r="F38" s="657"/>
      <c r="G38" s="657"/>
      <c r="H38" s="657"/>
      <c r="I38" s="657"/>
      <c r="J38" s="657"/>
      <c r="K38" s="657"/>
      <c r="L38" s="657"/>
      <c r="M38" s="657"/>
      <c r="N38" s="657"/>
      <c r="O38" s="657"/>
      <c r="P38" s="657"/>
      <c r="Q38" s="658"/>
      <c r="R38" s="659">
        <v>409300</v>
      </c>
      <c r="S38" s="660"/>
      <c r="T38" s="660"/>
      <c r="U38" s="660"/>
      <c r="V38" s="660"/>
      <c r="W38" s="660"/>
      <c r="X38" s="660"/>
      <c r="Y38" s="661"/>
      <c r="Z38" s="662">
        <v>2.9</v>
      </c>
      <c r="AA38" s="662"/>
      <c r="AB38" s="662"/>
      <c r="AC38" s="662"/>
      <c r="AD38" s="663" t="s">
        <v>121</v>
      </c>
      <c r="AE38" s="663"/>
      <c r="AF38" s="663"/>
      <c r="AG38" s="663"/>
      <c r="AH38" s="663"/>
      <c r="AI38" s="663"/>
      <c r="AJ38" s="663"/>
      <c r="AK38" s="663"/>
      <c r="AL38" s="664" t="s">
        <v>121</v>
      </c>
      <c r="AM38" s="665"/>
      <c r="AN38" s="665"/>
      <c r="AO38" s="666"/>
      <c r="AQ38" s="722" t="s">
        <v>323</v>
      </c>
      <c r="AR38" s="723"/>
      <c r="AS38" s="723"/>
      <c r="AT38" s="723"/>
      <c r="AU38" s="723"/>
      <c r="AV38" s="723"/>
      <c r="AW38" s="723"/>
      <c r="AX38" s="723"/>
      <c r="AY38" s="724"/>
      <c r="AZ38" s="659">
        <v>21710</v>
      </c>
      <c r="BA38" s="660"/>
      <c r="BB38" s="660"/>
      <c r="BC38" s="660"/>
      <c r="BD38" s="692"/>
      <c r="BE38" s="692"/>
      <c r="BF38" s="714"/>
      <c r="BG38" s="656" t="s">
        <v>324</v>
      </c>
      <c r="BH38" s="657"/>
      <c r="BI38" s="657"/>
      <c r="BJ38" s="657"/>
      <c r="BK38" s="657"/>
      <c r="BL38" s="657"/>
      <c r="BM38" s="657"/>
      <c r="BN38" s="657"/>
      <c r="BO38" s="657"/>
      <c r="BP38" s="657"/>
      <c r="BQ38" s="657"/>
      <c r="BR38" s="657"/>
      <c r="BS38" s="657"/>
      <c r="BT38" s="657"/>
      <c r="BU38" s="658"/>
      <c r="BV38" s="659">
        <v>4271</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1248958</v>
      </c>
      <c r="CS38" s="660"/>
      <c r="CT38" s="660"/>
      <c r="CU38" s="660"/>
      <c r="CV38" s="660"/>
      <c r="CW38" s="660"/>
      <c r="CX38" s="660"/>
      <c r="CY38" s="661"/>
      <c r="CZ38" s="664">
        <v>9.1999999999999993</v>
      </c>
      <c r="DA38" s="690"/>
      <c r="DB38" s="690"/>
      <c r="DC38" s="694"/>
      <c r="DD38" s="668">
        <v>1008168</v>
      </c>
      <c r="DE38" s="660"/>
      <c r="DF38" s="660"/>
      <c r="DG38" s="660"/>
      <c r="DH38" s="660"/>
      <c r="DI38" s="660"/>
      <c r="DJ38" s="660"/>
      <c r="DK38" s="661"/>
      <c r="DL38" s="668">
        <v>956003</v>
      </c>
      <c r="DM38" s="660"/>
      <c r="DN38" s="660"/>
      <c r="DO38" s="660"/>
      <c r="DP38" s="660"/>
      <c r="DQ38" s="660"/>
      <c r="DR38" s="660"/>
      <c r="DS38" s="660"/>
      <c r="DT38" s="660"/>
      <c r="DU38" s="660"/>
      <c r="DV38" s="661"/>
      <c r="DW38" s="664">
        <v>11.8</v>
      </c>
      <c r="DX38" s="690"/>
      <c r="DY38" s="690"/>
      <c r="DZ38" s="690"/>
      <c r="EA38" s="690"/>
      <c r="EB38" s="690"/>
      <c r="EC38" s="691"/>
    </row>
    <row r="39" spans="2:133" ht="11.25" customHeight="1" x14ac:dyDescent="0.2">
      <c r="B39" s="656" t="s">
        <v>326</v>
      </c>
      <c r="C39" s="657"/>
      <c r="D39" s="657"/>
      <c r="E39" s="657"/>
      <c r="F39" s="657"/>
      <c r="G39" s="657"/>
      <c r="H39" s="657"/>
      <c r="I39" s="657"/>
      <c r="J39" s="657"/>
      <c r="K39" s="657"/>
      <c r="L39" s="657"/>
      <c r="M39" s="657"/>
      <c r="N39" s="657"/>
      <c r="O39" s="657"/>
      <c r="P39" s="657"/>
      <c r="Q39" s="658"/>
      <c r="R39" s="659" t="s">
        <v>121</v>
      </c>
      <c r="S39" s="660"/>
      <c r="T39" s="660"/>
      <c r="U39" s="660"/>
      <c r="V39" s="660"/>
      <c r="W39" s="660"/>
      <c r="X39" s="660"/>
      <c r="Y39" s="661"/>
      <c r="Z39" s="662" t="s">
        <v>121</v>
      </c>
      <c r="AA39" s="662"/>
      <c r="AB39" s="662"/>
      <c r="AC39" s="662"/>
      <c r="AD39" s="663" t="s">
        <v>121</v>
      </c>
      <c r="AE39" s="663"/>
      <c r="AF39" s="663"/>
      <c r="AG39" s="663"/>
      <c r="AH39" s="663"/>
      <c r="AI39" s="663"/>
      <c r="AJ39" s="663"/>
      <c r="AK39" s="663"/>
      <c r="AL39" s="664" t="s">
        <v>121</v>
      </c>
      <c r="AM39" s="665"/>
      <c r="AN39" s="665"/>
      <c r="AO39" s="666"/>
      <c r="AQ39" s="722" t="s">
        <v>327</v>
      </c>
      <c r="AR39" s="723"/>
      <c r="AS39" s="723"/>
      <c r="AT39" s="723"/>
      <c r="AU39" s="723"/>
      <c r="AV39" s="723"/>
      <c r="AW39" s="723"/>
      <c r="AX39" s="723"/>
      <c r="AY39" s="724"/>
      <c r="AZ39" s="659">
        <v>15760</v>
      </c>
      <c r="BA39" s="660"/>
      <c r="BB39" s="660"/>
      <c r="BC39" s="660"/>
      <c r="BD39" s="692"/>
      <c r="BE39" s="692"/>
      <c r="BF39" s="714"/>
      <c r="BG39" s="656" t="s">
        <v>328</v>
      </c>
      <c r="BH39" s="657"/>
      <c r="BI39" s="657"/>
      <c r="BJ39" s="657"/>
      <c r="BK39" s="657"/>
      <c r="BL39" s="657"/>
      <c r="BM39" s="657"/>
      <c r="BN39" s="657"/>
      <c r="BO39" s="657"/>
      <c r="BP39" s="657"/>
      <c r="BQ39" s="657"/>
      <c r="BR39" s="657"/>
      <c r="BS39" s="657"/>
      <c r="BT39" s="657"/>
      <c r="BU39" s="658"/>
      <c r="BV39" s="659">
        <v>6544</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578594</v>
      </c>
      <c r="CS39" s="692"/>
      <c r="CT39" s="692"/>
      <c r="CU39" s="692"/>
      <c r="CV39" s="692"/>
      <c r="CW39" s="692"/>
      <c r="CX39" s="692"/>
      <c r="CY39" s="693"/>
      <c r="CZ39" s="664">
        <v>4.3</v>
      </c>
      <c r="DA39" s="690"/>
      <c r="DB39" s="690"/>
      <c r="DC39" s="694"/>
      <c r="DD39" s="668">
        <v>139965</v>
      </c>
      <c r="DE39" s="692"/>
      <c r="DF39" s="692"/>
      <c r="DG39" s="692"/>
      <c r="DH39" s="692"/>
      <c r="DI39" s="692"/>
      <c r="DJ39" s="692"/>
      <c r="DK39" s="693"/>
      <c r="DL39" s="668" t="s">
        <v>121</v>
      </c>
      <c r="DM39" s="692"/>
      <c r="DN39" s="692"/>
      <c r="DO39" s="692"/>
      <c r="DP39" s="692"/>
      <c r="DQ39" s="692"/>
      <c r="DR39" s="692"/>
      <c r="DS39" s="692"/>
      <c r="DT39" s="692"/>
      <c r="DU39" s="692"/>
      <c r="DV39" s="693"/>
      <c r="DW39" s="664" t="s">
        <v>121</v>
      </c>
      <c r="DX39" s="690"/>
      <c r="DY39" s="690"/>
      <c r="DZ39" s="690"/>
      <c r="EA39" s="690"/>
      <c r="EB39" s="690"/>
      <c r="EC39" s="691"/>
    </row>
    <row r="40" spans="2:133" ht="11.25" customHeight="1" x14ac:dyDescent="0.2">
      <c r="B40" s="656" t="s">
        <v>330</v>
      </c>
      <c r="C40" s="657"/>
      <c r="D40" s="657"/>
      <c r="E40" s="657"/>
      <c r="F40" s="657"/>
      <c r="G40" s="657"/>
      <c r="H40" s="657"/>
      <c r="I40" s="657"/>
      <c r="J40" s="657"/>
      <c r="K40" s="657"/>
      <c r="L40" s="657"/>
      <c r="M40" s="657"/>
      <c r="N40" s="657"/>
      <c r="O40" s="657"/>
      <c r="P40" s="657"/>
      <c r="Q40" s="658"/>
      <c r="R40" s="659">
        <v>33000</v>
      </c>
      <c r="S40" s="660"/>
      <c r="T40" s="660"/>
      <c r="U40" s="660"/>
      <c r="V40" s="660"/>
      <c r="W40" s="660"/>
      <c r="X40" s="660"/>
      <c r="Y40" s="661"/>
      <c r="Z40" s="662">
        <v>0.2</v>
      </c>
      <c r="AA40" s="662"/>
      <c r="AB40" s="662"/>
      <c r="AC40" s="662"/>
      <c r="AD40" s="663" t="s">
        <v>121</v>
      </c>
      <c r="AE40" s="663"/>
      <c r="AF40" s="663"/>
      <c r="AG40" s="663"/>
      <c r="AH40" s="663"/>
      <c r="AI40" s="663"/>
      <c r="AJ40" s="663"/>
      <c r="AK40" s="663"/>
      <c r="AL40" s="664" t="s">
        <v>121</v>
      </c>
      <c r="AM40" s="665"/>
      <c r="AN40" s="665"/>
      <c r="AO40" s="666"/>
      <c r="AQ40" s="722" t="s">
        <v>331</v>
      </c>
      <c r="AR40" s="723"/>
      <c r="AS40" s="723"/>
      <c r="AT40" s="723"/>
      <c r="AU40" s="723"/>
      <c r="AV40" s="723"/>
      <c r="AW40" s="723"/>
      <c r="AX40" s="723"/>
      <c r="AY40" s="724"/>
      <c r="AZ40" s="659">
        <v>6296</v>
      </c>
      <c r="BA40" s="660"/>
      <c r="BB40" s="660"/>
      <c r="BC40" s="660"/>
      <c r="BD40" s="692"/>
      <c r="BE40" s="692"/>
      <c r="BF40" s="714"/>
      <c r="BG40" s="707" t="s">
        <v>332</v>
      </c>
      <c r="BH40" s="708"/>
      <c r="BI40" s="708"/>
      <c r="BJ40" s="708"/>
      <c r="BK40" s="708"/>
      <c r="BL40" s="211"/>
      <c r="BM40" s="657" t="s">
        <v>333</v>
      </c>
      <c r="BN40" s="657"/>
      <c r="BO40" s="657"/>
      <c r="BP40" s="657"/>
      <c r="BQ40" s="657"/>
      <c r="BR40" s="657"/>
      <c r="BS40" s="657"/>
      <c r="BT40" s="657"/>
      <c r="BU40" s="658"/>
      <c r="BV40" s="659">
        <v>97</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88104</v>
      </c>
      <c r="CS40" s="660"/>
      <c r="CT40" s="660"/>
      <c r="CU40" s="660"/>
      <c r="CV40" s="660"/>
      <c r="CW40" s="660"/>
      <c r="CX40" s="660"/>
      <c r="CY40" s="661"/>
      <c r="CZ40" s="664">
        <v>0.6</v>
      </c>
      <c r="DA40" s="690"/>
      <c r="DB40" s="690"/>
      <c r="DC40" s="694"/>
      <c r="DD40" s="668">
        <v>1104</v>
      </c>
      <c r="DE40" s="660"/>
      <c r="DF40" s="660"/>
      <c r="DG40" s="660"/>
      <c r="DH40" s="660"/>
      <c r="DI40" s="660"/>
      <c r="DJ40" s="660"/>
      <c r="DK40" s="661"/>
      <c r="DL40" s="668">
        <v>1104</v>
      </c>
      <c r="DM40" s="660"/>
      <c r="DN40" s="660"/>
      <c r="DO40" s="660"/>
      <c r="DP40" s="660"/>
      <c r="DQ40" s="660"/>
      <c r="DR40" s="660"/>
      <c r="DS40" s="660"/>
      <c r="DT40" s="660"/>
      <c r="DU40" s="660"/>
      <c r="DV40" s="661"/>
      <c r="DW40" s="664">
        <v>0</v>
      </c>
      <c r="DX40" s="690"/>
      <c r="DY40" s="690"/>
      <c r="DZ40" s="690"/>
      <c r="EA40" s="690"/>
      <c r="EB40" s="690"/>
      <c r="EC40" s="691"/>
    </row>
    <row r="41" spans="2:133" ht="11.25" customHeight="1" x14ac:dyDescent="0.2">
      <c r="B41" s="680" t="s">
        <v>335</v>
      </c>
      <c r="C41" s="681"/>
      <c r="D41" s="681"/>
      <c r="E41" s="681"/>
      <c r="F41" s="681"/>
      <c r="G41" s="681"/>
      <c r="H41" s="681"/>
      <c r="I41" s="681"/>
      <c r="J41" s="681"/>
      <c r="K41" s="681"/>
      <c r="L41" s="681"/>
      <c r="M41" s="681"/>
      <c r="N41" s="681"/>
      <c r="O41" s="681"/>
      <c r="P41" s="681"/>
      <c r="Q41" s="682"/>
      <c r="R41" s="731">
        <v>13910320</v>
      </c>
      <c r="S41" s="732"/>
      <c r="T41" s="732"/>
      <c r="U41" s="732"/>
      <c r="V41" s="732"/>
      <c r="W41" s="732"/>
      <c r="X41" s="732"/>
      <c r="Y41" s="736"/>
      <c r="Z41" s="737">
        <v>100</v>
      </c>
      <c r="AA41" s="737"/>
      <c r="AB41" s="737"/>
      <c r="AC41" s="737"/>
      <c r="AD41" s="738">
        <v>8099156</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247031</v>
      </c>
      <c r="BA41" s="660"/>
      <c r="BB41" s="660"/>
      <c r="BC41" s="660"/>
      <c r="BD41" s="692"/>
      <c r="BE41" s="692"/>
      <c r="BF41" s="714"/>
      <c r="BG41" s="707"/>
      <c r="BH41" s="708"/>
      <c r="BI41" s="708"/>
      <c r="BJ41" s="708"/>
      <c r="BK41" s="708"/>
      <c r="BL41" s="211"/>
      <c r="BM41" s="657" t="s">
        <v>337</v>
      </c>
      <c r="BN41" s="657"/>
      <c r="BO41" s="657"/>
      <c r="BP41" s="657"/>
      <c r="BQ41" s="657"/>
      <c r="BR41" s="657"/>
      <c r="BS41" s="657"/>
      <c r="BT41" s="657"/>
      <c r="BU41" s="658"/>
      <c r="BV41" s="659">
        <v>1</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121</v>
      </c>
      <c r="CS41" s="692"/>
      <c r="CT41" s="692"/>
      <c r="CU41" s="692"/>
      <c r="CV41" s="692"/>
      <c r="CW41" s="692"/>
      <c r="CX41" s="692"/>
      <c r="CY41" s="693"/>
      <c r="CZ41" s="664" t="s">
        <v>121</v>
      </c>
      <c r="DA41" s="690"/>
      <c r="DB41" s="690"/>
      <c r="DC41" s="694"/>
      <c r="DD41" s="668" t="s">
        <v>121</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339</v>
      </c>
      <c r="AR42" s="729"/>
      <c r="AS42" s="729"/>
      <c r="AT42" s="729"/>
      <c r="AU42" s="729"/>
      <c r="AV42" s="729"/>
      <c r="AW42" s="729"/>
      <c r="AX42" s="729"/>
      <c r="AY42" s="730"/>
      <c r="AZ42" s="731">
        <v>964457</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415</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795060</v>
      </c>
      <c r="CS42" s="692"/>
      <c r="CT42" s="692"/>
      <c r="CU42" s="692"/>
      <c r="CV42" s="692"/>
      <c r="CW42" s="692"/>
      <c r="CX42" s="692"/>
      <c r="CY42" s="693"/>
      <c r="CZ42" s="664">
        <v>5.9</v>
      </c>
      <c r="DA42" s="690"/>
      <c r="DB42" s="690"/>
      <c r="DC42" s="694"/>
      <c r="DD42" s="668">
        <v>197889</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02" t="s">
        <v>342</v>
      </c>
      <c r="CD43" s="656" t="s">
        <v>343</v>
      </c>
      <c r="CE43" s="657"/>
      <c r="CF43" s="657"/>
      <c r="CG43" s="657"/>
      <c r="CH43" s="657"/>
      <c r="CI43" s="657"/>
      <c r="CJ43" s="657"/>
      <c r="CK43" s="657"/>
      <c r="CL43" s="657"/>
      <c r="CM43" s="657"/>
      <c r="CN43" s="657"/>
      <c r="CO43" s="657"/>
      <c r="CP43" s="657"/>
      <c r="CQ43" s="658"/>
      <c r="CR43" s="659">
        <v>46608</v>
      </c>
      <c r="CS43" s="692"/>
      <c r="CT43" s="692"/>
      <c r="CU43" s="692"/>
      <c r="CV43" s="692"/>
      <c r="CW43" s="692"/>
      <c r="CX43" s="692"/>
      <c r="CY43" s="693"/>
      <c r="CZ43" s="664">
        <v>0.3</v>
      </c>
      <c r="DA43" s="690"/>
      <c r="DB43" s="690"/>
      <c r="DC43" s="694"/>
      <c r="DD43" s="668">
        <v>46608</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795060</v>
      </c>
      <c r="CS44" s="660"/>
      <c r="CT44" s="660"/>
      <c r="CU44" s="660"/>
      <c r="CV44" s="660"/>
      <c r="CW44" s="660"/>
      <c r="CX44" s="660"/>
      <c r="CY44" s="661"/>
      <c r="CZ44" s="664">
        <v>5.9</v>
      </c>
      <c r="DA44" s="665"/>
      <c r="DB44" s="665"/>
      <c r="DC44" s="671"/>
      <c r="DD44" s="668">
        <v>197889</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232544</v>
      </c>
      <c r="CS45" s="692"/>
      <c r="CT45" s="692"/>
      <c r="CU45" s="692"/>
      <c r="CV45" s="692"/>
      <c r="CW45" s="692"/>
      <c r="CX45" s="692"/>
      <c r="CY45" s="693"/>
      <c r="CZ45" s="664">
        <v>1.7</v>
      </c>
      <c r="DA45" s="690"/>
      <c r="DB45" s="690"/>
      <c r="DC45" s="694"/>
      <c r="DD45" s="668">
        <v>26126</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13"/>
      <c r="CD46" s="697"/>
      <c r="CE46" s="698"/>
      <c r="CF46" s="656" t="s">
        <v>348</v>
      </c>
      <c r="CG46" s="657"/>
      <c r="CH46" s="657"/>
      <c r="CI46" s="657"/>
      <c r="CJ46" s="657"/>
      <c r="CK46" s="657"/>
      <c r="CL46" s="657"/>
      <c r="CM46" s="657"/>
      <c r="CN46" s="657"/>
      <c r="CO46" s="657"/>
      <c r="CP46" s="657"/>
      <c r="CQ46" s="658"/>
      <c r="CR46" s="659">
        <v>522426</v>
      </c>
      <c r="CS46" s="660"/>
      <c r="CT46" s="660"/>
      <c r="CU46" s="660"/>
      <c r="CV46" s="660"/>
      <c r="CW46" s="660"/>
      <c r="CX46" s="660"/>
      <c r="CY46" s="661"/>
      <c r="CZ46" s="664">
        <v>3.9</v>
      </c>
      <c r="DA46" s="665"/>
      <c r="DB46" s="665"/>
      <c r="DC46" s="671"/>
      <c r="DD46" s="668">
        <v>162273</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13"/>
      <c r="CD47" s="697"/>
      <c r="CE47" s="698"/>
      <c r="CF47" s="656" t="s">
        <v>349</v>
      </c>
      <c r="CG47" s="657"/>
      <c r="CH47" s="657"/>
      <c r="CI47" s="657"/>
      <c r="CJ47" s="657"/>
      <c r="CK47" s="657"/>
      <c r="CL47" s="657"/>
      <c r="CM47" s="657"/>
      <c r="CN47" s="657"/>
      <c r="CO47" s="657"/>
      <c r="CP47" s="657"/>
      <c r="CQ47" s="658"/>
      <c r="CR47" s="659" t="s">
        <v>121</v>
      </c>
      <c r="CS47" s="692"/>
      <c r="CT47" s="692"/>
      <c r="CU47" s="692"/>
      <c r="CV47" s="692"/>
      <c r="CW47" s="692"/>
      <c r="CX47" s="692"/>
      <c r="CY47" s="693"/>
      <c r="CZ47" s="664" t="s">
        <v>121</v>
      </c>
      <c r="DA47" s="690"/>
      <c r="DB47" s="690"/>
      <c r="DC47" s="694"/>
      <c r="DD47" s="668" t="s">
        <v>121</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ht="11" x14ac:dyDescent="0.2">
      <c r="B48" s="213"/>
      <c r="CD48" s="699"/>
      <c r="CE48" s="700"/>
      <c r="CF48" s="656" t="s">
        <v>350</v>
      </c>
      <c r="CG48" s="657"/>
      <c r="CH48" s="657"/>
      <c r="CI48" s="657"/>
      <c r="CJ48" s="657"/>
      <c r="CK48" s="657"/>
      <c r="CL48" s="657"/>
      <c r="CM48" s="657"/>
      <c r="CN48" s="657"/>
      <c r="CO48" s="657"/>
      <c r="CP48" s="657"/>
      <c r="CQ48" s="658"/>
      <c r="CR48" s="659" t="s">
        <v>121</v>
      </c>
      <c r="CS48" s="660"/>
      <c r="CT48" s="660"/>
      <c r="CU48" s="660"/>
      <c r="CV48" s="660"/>
      <c r="CW48" s="660"/>
      <c r="CX48" s="660"/>
      <c r="CY48" s="661"/>
      <c r="CZ48" s="664" t="s">
        <v>121</v>
      </c>
      <c r="DA48" s="665"/>
      <c r="DB48" s="665"/>
      <c r="DC48" s="671"/>
      <c r="DD48" s="668" t="s">
        <v>121</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13"/>
      <c r="CD49" s="680" t="s">
        <v>351</v>
      </c>
      <c r="CE49" s="681"/>
      <c r="CF49" s="681"/>
      <c r="CG49" s="681"/>
      <c r="CH49" s="681"/>
      <c r="CI49" s="681"/>
      <c r="CJ49" s="681"/>
      <c r="CK49" s="681"/>
      <c r="CL49" s="681"/>
      <c r="CM49" s="681"/>
      <c r="CN49" s="681"/>
      <c r="CO49" s="681"/>
      <c r="CP49" s="681"/>
      <c r="CQ49" s="682"/>
      <c r="CR49" s="731">
        <v>13568210</v>
      </c>
      <c r="CS49" s="718"/>
      <c r="CT49" s="718"/>
      <c r="CU49" s="718"/>
      <c r="CV49" s="718"/>
      <c r="CW49" s="718"/>
      <c r="CX49" s="718"/>
      <c r="CY49" s="747"/>
      <c r="CZ49" s="739">
        <v>100</v>
      </c>
      <c r="DA49" s="748"/>
      <c r="DB49" s="748"/>
      <c r="DC49" s="749"/>
      <c r="DD49" s="750">
        <v>9379573</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nKaaMSS19P3ONrJxOudg17cIVikCQ0gin5y3ADax9zkKmsVTmm34c8UFN+Yq9iplgK6YIkgA1t6xa5PVCSu8fQ==" saltValue="brFLGX1s2XFi08RcG7hhu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7F6FE-D48D-4BF3-AF5E-5A1F344C2DB8}">
  <sheetPr>
    <pageSetUpPr fitToPage="1"/>
  </sheetPr>
  <dimension ref="A1:EA135"/>
  <sheetViews>
    <sheetView zoomScaleNormal="100"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2" customFormat="1" ht="26.25" customHeight="1" thickBot="1" x14ac:dyDescent="0.25">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361"/>
      <c r="BA4" s="361"/>
      <c r="BB4" s="361"/>
      <c r="BC4" s="361"/>
      <c r="BD4" s="361"/>
      <c r="BE4" s="220"/>
      <c r="BF4" s="220"/>
      <c r="BG4" s="220"/>
      <c r="BH4" s="220"/>
      <c r="BI4" s="220"/>
      <c r="BJ4" s="220"/>
      <c r="BK4" s="220"/>
      <c r="BL4" s="220"/>
      <c r="BM4" s="220"/>
      <c r="BN4" s="220"/>
      <c r="BO4" s="220"/>
      <c r="BP4" s="220"/>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1"/>
    </row>
    <row r="5" spans="1:131" s="222" customFormat="1" ht="26.25" customHeight="1" x14ac:dyDescent="0.2">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361"/>
      <c r="BA5" s="361"/>
      <c r="BB5" s="361"/>
      <c r="BC5" s="361"/>
      <c r="BD5" s="361"/>
      <c r="BE5" s="220"/>
      <c r="BF5" s="220"/>
      <c r="BG5" s="220"/>
      <c r="BH5" s="220"/>
      <c r="BI5" s="220"/>
      <c r="BJ5" s="220"/>
      <c r="BK5" s="220"/>
      <c r="BL5" s="220"/>
      <c r="BM5" s="220"/>
      <c r="BN5" s="220"/>
      <c r="BO5" s="220"/>
      <c r="BP5" s="220"/>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1"/>
    </row>
    <row r="6" spans="1:131" s="222"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361"/>
      <c r="BA6" s="361"/>
      <c r="BB6" s="361"/>
      <c r="BC6" s="361"/>
      <c r="BD6" s="361"/>
      <c r="BE6" s="220"/>
      <c r="BF6" s="220"/>
      <c r="BG6" s="220"/>
      <c r="BH6" s="220"/>
      <c r="BI6" s="220"/>
      <c r="BJ6" s="220"/>
      <c r="BK6" s="220"/>
      <c r="BL6" s="220"/>
      <c r="BM6" s="220"/>
      <c r="BN6" s="220"/>
      <c r="BO6" s="220"/>
      <c r="BP6" s="220"/>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1"/>
    </row>
    <row r="7" spans="1:131" s="222" customFormat="1" ht="26.25" customHeight="1" thickTop="1" x14ac:dyDescent="0.2">
      <c r="A7" s="223">
        <v>1</v>
      </c>
      <c r="B7" s="785" t="s">
        <v>374</v>
      </c>
      <c r="C7" s="786"/>
      <c r="D7" s="786"/>
      <c r="E7" s="786"/>
      <c r="F7" s="786"/>
      <c r="G7" s="786"/>
      <c r="H7" s="786"/>
      <c r="I7" s="786"/>
      <c r="J7" s="786"/>
      <c r="K7" s="786"/>
      <c r="L7" s="786"/>
      <c r="M7" s="786"/>
      <c r="N7" s="786"/>
      <c r="O7" s="786"/>
      <c r="P7" s="787"/>
      <c r="Q7" s="788">
        <v>13905</v>
      </c>
      <c r="R7" s="789"/>
      <c r="S7" s="789"/>
      <c r="T7" s="789"/>
      <c r="U7" s="789"/>
      <c r="V7" s="789">
        <v>13563</v>
      </c>
      <c r="W7" s="789"/>
      <c r="X7" s="789"/>
      <c r="Y7" s="789"/>
      <c r="Z7" s="789"/>
      <c r="AA7" s="789">
        <v>342</v>
      </c>
      <c r="AB7" s="789"/>
      <c r="AC7" s="789"/>
      <c r="AD7" s="789"/>
      <c r="AE7" s="790"/>
      <c r="AF7" s="791">
        <v>290</v>
      </c>
      <c r="AG7" s="792"/>
      <c r="AH7" s="792"/>
      <c r="AI7" s="792"/>
      <c r="AJ7" s="793"/>
      <c r="AK7" s="794">
        <v>347</v>
      </c>
      <c r="AL7" s="795"/>
      <c r="AM7" s="795"/>
      <c r="AN7" s="795"/>
      <c r="AO7" s="795"/>
      <c r="AP7" s="795">
        <v>7736</v>
      </c>
      <c r="AQ7" s="795"/>
      <c r="AR7" s="795"/>
      <c r="AS7" s="795"/>
      <c r="AT7" s="795"/>
      <c r="AU7" s="796"/>
      <c r="AV7" s="796"/>
      <c r="AW7" s="796"/>
      <c r="AX7" s="796"/>
      <c r="AY7" s="797"/>
      <c r="AZ7" s="361"/>
      <c r="BA7" s="361"/>
      <c r="BB7" s="361"/>
      <c r="BC7" s="361"/>
      <c r="BD7" s="361"/>
      <c r="BE7" s="220"/>
      <c r="BF7" s="220"/>
      <c r="BG7" s="220"/>
      <c r="BH7" s="220"/>
      <c r="BI7" s="220"/>
      <c r="BJ7" s="220"/>
      <c r="BK7" s="220"/>
      <c r="BL7" s="220"/>
      <c r="BM7" s="220"/>
      <c r="BN7" s="220"/>
      <c r="BO7" s="220"/>
      <c r="BP7" s="220"/>
      <c r="BQ7" s="223">
        <v>1</v>
      </c>
      <c r="BR7" s="224"/>
      <c r="BS7" s="782"/>
      <c r="BT7" s="783"/>
      <c r="BU7" s="783"/>
      <c r="BV7" s="783"/>
      <c r="BW7" s="783"/>
      <c r="BX7" s="783"/>
      <c r="BY7" s="783"/>
      <c r="BZ7" s="783"/>
      <c r="CA7" s="783"/>
      <c r="CB7" s="783"/>
      <c r="CC7" s="783"/>
      <c r="CD7" s="783"/>
      <c r="CE7" s="783"/>
      <c r="CF7" s="783"/>
      <c r="CG7" s="798"/>
      <c r="CH7" s="779"/>
      <c r="CI7" s="780"/>
      <c r="CJ7" s="780"/>
      <c r="CK7" s="780"/>
      <c r="CL7" s="781"/>
      <c r="CM7" s="779"/>
      <c r="CN7" s="780"/>
      <c r="CO7" s="780"/>
      <c r="CP7" s="780"/>
      <c r="CQ7" s="781"/>
      <c r="CR7" s="779"/>
      <c r="CS7" s="780"/>
      <c r="CT7" s="780"/>
      <c r="CU7" s="780"/>
      <c r="CV7" s="781"/>
      <c r="CW7" s="779"/>
      <c r="CX7" s="780"/>
      <c r="CY7" s="780"/>
      <c r="CZ7" s="780"/>
      <c r="DA7" s="781"/>
      <c r="DB7" s="779"/>
      <c r="DC7" s="780"/>
      <c r="DD7" s="780"/>
      <c r="DE7" s="780"/>
      <c r="DF7" s="781"/>
      <c r="DG7" s="779"/>
      <c r="DH7" s="780"/>
      <c r="DI7" s="780"/>
      <c r="DJ7" s="780"/>
      <c r="DK7" s="781"/>
      <c r="DL7" s="779"/>
      <c r="DM7" s="780"/>
      <c r="DN7" s="780"/>
      <c r="DO7" s="780"/>
      <c r="DP7" s="781"/>
      <c r="DQ7" s="779"/>
      <c r="DR7" s="780"/>
      <c r="DS7" s="780"/>
      <c r="DT7" s="780"/>
      <c r="DU7" s="781"/>
      <c r="DV7" s="782"/>
      <c r="DW7" s="783"/>
      <c r="DX7" s="783"/>
      <c r="DY7" s="783"/>
      <c r="DZ7" s="784"/>
      <c r="EA7" s="221"/>
    </row>
    <row r="8" spans="1:131" s="222" customFormat="1" ht="26.25" customHeight="1" x14ac:dyDescent="0.2">
      <c r="A8" s="225">
        <v>2</v>
      </c>
      <c r="B8" s="816" t="s">
        <v>375</v>
      </c>
      <c r="C8" s="817"/>
      <c r="D8" s="817"/>
      <c r="E8" s="817"/>
      <c r="F8" s="817"/>
      <c r="G8" s="817"/>
      <c r="H8" s="817"/>
      <c r="I8" s="817"/>
      <c r="J8" s="817"/>
      <c r="K8" s="817"/>
      <c r="L8" s="817"/>
      <c r="M8" s="817"/>
      <c r="N8" s="817"/>
      <c r="O8" s="817"/>
      <c r="P8" s="818"/>
      <c r="Q8" s="819">
        <v>0</v>
      </c>
      <c r="R8" s="820"/>
      <c r="S8" s="820"/>
      <c r="T8" s="820"/>
      <c r="U8" s="820"/>
      <c r="V8" s="820">
        <v>0</v>
      </c>
      <c r="W8" s="820"/>
      <c r="X8" s="820"/>
      <c r="Y8" s="820"/>
      <c r="Z8" s="820"/>
      <c r="AA8" s="820">
        <v>0</v>
      </c>
      <c r="AB8" s="820"/>
      <c r="AC8" s="820"/>
      <c r="AD8" s="820"/>
      <c r="AE8" s="821"/>
      <c r="AF8" s="822">
        <v>0</v>
      </c>
      <c r="AG8" s="823"/>
      <c r="AH8" s="823"/>
      <c r="AI8" s="823"/>
      <c r="AJ8" s="824"/>
      <c r="AK8" s="805" t="s">
        <v>552</v>
      </c>
      <c r="AL8" s="806"/>
      <c r="AM8" s="806"/>
      <c r="AN8" s="806"/>
      <c r="AO8" s="806"/>
      <c r="AP8" s="806" t="s">
        <v>552</v>
      </c>
      <c r="AQ8" s="806"/>
      <c r="AR8" s="806"/>
      <c r="AS8" s="806"/>
      <c r="AT8" s="806"/>
      <c r="AU8" s="807"/>
      <c r="AV8" s="807"/>
      <c r="AW8" s="807"/>
      <c r="AX8" s="807"/>
      <c r="AY8" s="808"/>
      <c r="AZ8" s="361"/>
      <c r="BA8" s="361"/>
      <c r="BB8" s="361"/>
      <c r="BC8" s="361"/>
      <c r="BD8" s="361"/>
      <c r="BE8" s="220"/>
      <c r="BF8" s="220"/>
      <c r="BG8" s="220"/>
      <c r="BH8" s="220"/>
      <c r="BI8" s="220"/>
      <c r="BJ8" s="220"/>
      <c r="BK8" s="220"/>
      <c r="BL8" s="220"/>
      <c r="BM8" s="220"/>
      <c r="BN8" s="220"/>
      <c r="BO8" s="220"/>
      <c r="BP8" s="220"/>
      <c r="BQ8" s="225">
        <v>2</v>
      </c>
      <c r="BR8" s="226"/>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1"/>
    </row>
    <row r="9" spans="1:131" s="222" customFormat="1" ht="26.25" customHeight="1" x14ac:dyDescent="0.2">
      <c r="A9" s="225">
        <v>3</v>
      </c>
      <c r="B9" s="816" t="s">
        <v>376</v>
      </c>
      <c r="C9" s="817"/>
      <c r="D9" s="817"/>
      <c r="E9" s="817"/>
      <c r="F9" s="817"/>
      <c r="G9" s="817"/>
      <c r="H9" s="817"/>
      <c r="I9" s="817"/>
      <c r="J9" s="817"/>
      <c r="K9" s="817"/>
      <c r="L9" s="817"/>
      <c r="M9" s="817"/>
      <c r="N9" s="817"/>
      <c r="O9" s="817"/>
      <c r="P9" s="818"/>
      <c r="Q9" s="819">
        <v>5</v>
      </c>
      <c r="R9" s="820"/>
      <c r="S9" s="820"/>
      <c r="T9" s="820"/>
      <c r="U9" s="820"/>
      <c r="V9" s="820">
        <v>5</v>
      </c>
      <c r="W9" s="820"/>
      <c r="X9" s="820"/>
      <c r="Y9" s="820"/>
      <c r="Z9" s="820"/>
      <c r="AA9" s="820">
        <v>0</v>
      </c>
      <c r="AB9" s="820"/>
      <c r="AC9" s="820"/>
      <c r="AD9" s="820"/>
      <c r="AE9" s="821"/>
      <c r="AF9" s="822">
        <v>0</v>
      </c>
      <c r="AG9" s="823"/>
      <c r="AH9" s="823"/>
      <c r="AI9" s="823"/>
      <c r="AJ9" s="824"/>
      <c r="AK9" s="805" t="s">
        <v>552</v>
      </c>
      <c r="AL9" s="806"/>
      <c r="AM9" s="806"/>
      <c r="AN9" s="806"/>
      <c r="AO9" s="806"/>
      <c r="AP9" s="806" t="s">
        <v>552</v>
      </c>
      <c r="AQ9" s="806"/>
      <c r="AR9" s="806"/>
      <c r="AS9" s="806"/>
      <c r="AT9" s="806"/>
      <c r="AU9" s="807"/>
      <c r="AV9" s="807"/>
      <c r="AW9" s="807"/>
      <c r="AX9" s="807"/>
      <c r="AY9" s="808"/>
      <c r="AZ9" s="361"/>
      <c r="BA9" s="361"/>
      <c r="BB9" s="361"/>
      <c r="BC9" s="361"/>
      <c r="BD9" s="361"/>
      <c r="BE9" s="220"/>
      <c r="BF9" s="220"/>
      <c r="BG9" s="220"/>
      <c r="BH9" s="220"/>
      <c r="BI9" s="220"/>
      <c r="BJ9" s="220"/>
      <c r="BK9" s="220"/>
      <c r="BL9" s="220"/>
      <c r="BM9" s="220"/>
      <c r="BN9" s="220"/>
      <c r="BO9" s="220"/>
      <c r="BP9" s="220"/>
      <c r="BQ9" s="225">
        <v>3</v>
      </c>
      <c r="BR9" s="226"/>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1"/>
    </row>
    <row r="10" spans="1:131" s="222" customFormat="1" ht="26.25" customHeight="1" x14ac:dyDescent="0.2">
      <c r="A10" s="225">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361"/>
      <c r="BA10" s="361"/>
      <c r="BB10" s="361"/>
      <c r="BC10" s="361"/>
      <c r="BD10" s="361"/>
      <c r="BE10" s="220"/>
      <c r="BF10" s="220"/>
      <c r="BG10" s="220"/>
      <c r="BH10" s="220"/>
      <c r="BI10" s="220"/>
      <c r="BJ10" s="220"/>
      <c r="BK10" s="220"/>
      <c r="BL10" s="220"/>
      <c r="BM10" s="220"/>
      <c r="BN10" s="220"/>
      <c r="BO10" s="220"/>
      <c r="BP10" s="220"/>
      <c r="BQ10" s="225">
        <v>4</v>
      </c>
      <c r="BR10" s="226"/>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1"/>
    </row>
    <row r="11" spans="1:131" s="222" customFormat="1" ht="26.25" customHeight="1" x14ac:dyDescent="0.2">
      <c r="A11" s="225">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361"/>
      <c r="BA11" s="361"/>
      <c r="BB11" s="361"/>
      <c r="BC11" s="361"/>
      <c r="BD11" s="361"/>
      <c r="BE11" s="220"/>
      <c r="BF11" s="220"/>
      <c r="BG11" s="220"/>
      <c r="BH11" s="220"/>
      <c r="BI11" s="220"/>
      <c r="BJ11" s="220"/>
      <c r="BK11" s="220"/>
      <c r="BL11" s="220"/>
      <c r="BM11" s="220"/>
      <c r="BN11" s="220"/>
      <c r="BO11" s="220"/>
      <c r="BP11" s="220"/>
      <c r="BQ11" s="225">
        <v>5</v>
      </c>
      <c r="BR11" s="226"/>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1"/>
    </row>
    <row r="12" spans="1:131" s="222" customFormat="1" ht="26.25" customHeight="1" x14ac:dyDescent="0.2">
      <c r="A12" s="225">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361"/>
      <c r="BA12" s="361"/>
      <c r="BB12" s="361"/>
      <c r="BC12" s="361"/>
      <c r="BD12" s="361"/>
      <c r="BE12" s="220"/>
      <c r="BF12" s="220"/>
      <c r="BG12" s="220"/>
      <c r="BH12" s="220"/>
      <c r="BI12" s="220"/>
      <c r="BJ12" s="220"/>
      <c r="BK12" s="220"/>
      <c r="BL12" s="220"/>
      <c r="BM12" s="220"/>
      <c r="BN12" s="220"/>
      <c r="BO12" s="220"/>
      <c r="BP12" s="220"/>
      <c r="BQ12" s="225">
        <v>6</v>
      </c>
      <c r="BR12" s="226"/>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1"/>
    </row>
    <row r="13" spans="1:131" s="222" customFormat="1" ht="26.25" customHeight="1" x14ac:dyDescent="0.2">
      <c r="A13" s="225">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361"/>
      <c r="BA13" s="361"/>
      <c r="BB13" s="361"/>
      <c r="BC13" s="361"/>
      <c r="BD13" s="361"/>
      <c r="BE13" s="220"/>
      <c r="BF13" s="220"/>
      <c r="BG13" s="220"/>
      <c r="BH13" s="220"/>
      <c r="BI13" s="220"/>
      <c r="BJ13" s="220"/>
      <c r="BK13" s="220"/>
      <c r="BL13" s="220"/>
      <c r="BM13" s="220"/>
      <c r="BN13" s="220"/>
      <c r="BO13" s="220"/>
      <c r="BP13" s="220"/>
      <c r="BQ13" s="225">
        <v>7</v>
      </c>
      <c r="BR13" s="226"/>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1"/>
    </row>
    <row r="14" spans="1:131" s="222" customFormat="1" ht="26.25" customHeight="1" x14ac:dyDescent="0.2">
      <c r="A14" s="225">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361"/>
      <c r="BA14" s="361"/>
      <c r="BB14" s="361"/>
      <c r="BC14" s="361"/>
      <c r="BD14" s="361"/>
      <c r="BE14" s="220"/>
      <c r="BF14" s="220"/>
      <c r="BG14" s="220"/>
      <c r="BH14" s="220"/>
      <c r="BI14" s="220"/>
      <c r="BJ14" s="220"/>
      <c r="BK14" s="220"/>
      <c r="BL14" s="220"/>
      <c r="BM14" s="220"/>
      <c r="BN14" s="220"/>
      <c r="BO14" s="220"/>
      <c r="BP14" s="220"/>
      <c r="BQ14" s="225">
        <v>8</v>
      </c>
      <c r="BR14" s="226"/>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1"/>
    </row>
    <row r="15" spans="1:131" s="222" customFormat="1" ht="26.25" customHeight="1" x14ac:dyDescent="0.2">
      <c r="A15" s="225">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361"/>
      <c r="BA15" s="361"/>
      <c r="BB15" s="361"/>
      <c r="BC15" s="361"/>
      <c r="BD15" s="361"/>
      <c r="BE15" s="220"/>
      <c r="BF15" s="220"/>
      <c r="BG15" s="220"/>
      <c r="BH15" s="220"/>
      <c r="BI15" s="220"/>
      <c r="BJ15" s="220"/>
      <c r="BK15" s="220"/>
      <c r="BL15" s="220"/>
      <c r="BM15" s="220"/>
      <c r="BN15" s="220"/>
      <c r="BO15" s="220"/>
      <c r="BP15" s="220"/>
      <c r="BQ15" s="225">
        <v>9</v>
      </c>
      <c r="BR15" s="226"/>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1"/>
    </row>
    <row r="16" spans="1:131" s="222" customFormat="1" ht="26.25" customHeight="1" x14ac:dyDescent="0.2">
      <c r="A16" s="225">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361"/>
      <c r="BA16" s="361"/>
      <c r="BB16" s="361"/>
      <c r="BC16" s="361"/>
      <c r="BD16" s="361"/>
      <c r="BE16" s="220"/>
      <c r="BF16" s="220"/>
      <c r="BG16" s="220"/>
      <c r="BH16" s="220"/>
      <c r="BI16" s="220"/>
      <c r="BJ16" s="220"/>
      <c r="BK16" s="220"/>
      <c r="BL16" s="220"/>
      <c r="BM16" s="220"/>
      <c r="BN16" s="220"/>
      <c r="BO16" s="220"/>
      <c r="BP16" s="220"/>
      <c r="BQ16" s="225">
        <v>10</v>
      </c>
      <c r="BR16" s="226"/>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1"/>
    </row>
    <row r="17" spans="1:131" s="222" customFormat="1" ht="26.25" customHeight="1" x14ac:dyDescent="0.2">
      <c r="A17" s="225">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361"/>
      <c r="BA17" s="361"/>
      <c r="BB17" s="361"/>
      <c r="BC17" s="361"/>
      <c r="BD17" s="361"/>
      <c r="BE17" s="220"/>
      <c r="BF17" s="220"/>
      <c r="BG17" s="220"/>
      <c r="BH17" s="220"/>
      <c r="BI17" s="220"/>
      <c r="BJ17" s="220"/>
      <c r="BK17" s="220"/>
      <c r="BL17" s="220"/>
      <c r="BM17" s="220"/>
      <c r="BN17" s="220"/>
      <c r="BO17" s="220"/>
      <c r="BP17" s="220"/>
      <c r="BQ17" s="225">
        <v>11</v>
      </c>
      <c r="BR17" s="226"/>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1"/>
    </row>
    <row r="18" spans="1:131" s="222" customFormat="1" ht="26.25" customHeight="1" x14ac:dyDescent="0.2">
      <c r="A18" s="225">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361"/>
      <c r="BA18" s="361"/>
      <c r="BB18" s="361"/>
      <c r="BC18" s="361"/>
      <c r="BD18" s="361"/>
      <c r="BE18" s="220"/>
      <c r="BF18" s="220"/>
      <c r="BG18" s="220"/>
      <c r="BH18" s="220"/>
      <c r="BI18" s="220"/>
      <c r="BJ18" s="220"/>
      <c r="BK18" s="220"/>
      <c r="BL18" s="220"/>
      <c r="BM18" s="220"/>
      <c r="BN18" s="220"/>
      <c r="BO18" s="220"/>
      <c r="BP18" s="220"/>
      <c r="BQ18" s="225">
        <v>12</v>
      </c>
      <c r="BR18" s="226"/>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1"/>
    </row>
    <row r="19" spans="1:131" s="222" customFormat="1" ht="26.25" customHeight="1" x14ac:dyDescent="0.2">
      <c r="A19" s="225">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361"/>
      <c r="BA19" s="361"/>
      <c r="BB19" s="361"/>
      <c r="BC19" s="361"/>
      <c r="BD19" s="361"/>
      <c r="BE19" s="220"/>
      <c r="BF19" s="220"/>
      <c r="BG19" s="220"/>
      <c r="BH19" s="220"/>
      <c r="BI19" s="220"/>
      <c r="BJ19" s="220"/>
      <c r="BK19" s="220"/>
      <c r="BL19" s="220"/>
      <c r="BM19" s="220"/>
      <c r="BN19" s="220"/>
      <c r="BO19" s="220"/>
      <c r="BP19" s="220"/>
      <c r="BQ19" s="225">
        <v>13</v>
      </c>
      <c r="BR19" s="226"/>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1"/>
    </row>
    <row r="20" spans="1:131" s="222" customFormat="1" ht="26.25" customHeight="1" x14ac:dyDescent="0.2">
      <c r="A20" s="225">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361"/>
      <c r="BA20" s="361"/>
      <c r="BB20" s="361"/>
      <c r="BC20" s="361"/>
      <c r="BD20" s="361"/>
      <c r="BE20" s="220"/>
      <c r="BF20" s="220"/>
      <c r="BG20" s="220"/>
      <c r="BH20" s="220"/>
      <c r="BI20" s="220"/>
      <c r="BJ20" s="220"/>
      <c r="BK20" s="220"/>
      <c r="BL20" s="220"/>
      <c r="BM20" s="220"/>
      <c r="BN20" s="220"/>
      <c r="BO20" s="220"/>
      <c r="BP20" s="220"/>
      <c r="BQ20" s="225">
        <v>14</v>
      </c>
      <c r="BR20" s="226"/>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1"/>
    </row>
    <row r="21" spans="1:131" s="222" customFormat="1" ht="26.25" customHeight="1" thickBot="1" x14ac:dyDescent="0.25">
      <c r="A21" s="225">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361"/>
      <c r="BA21" s="361"/>
      <c r="BB21" s="361"/>
      <c r="BC21" s="361"/>
      <c r="BD21" s="361"/>
      <c r="BE21" s="220"/>
      <c r="BF21" s="220"/>
      <c r="BG21" s="220"/>
      <c r="BH21" s="220"/>
      <c r="BI21" s="220"/>
      <c r="BJ21" s="220"/>
      <c r="BK21" s="220"/>
      <c r="BL21" s="220"/>
      <c r="BM21" s="220"/>
      <c r="BN21" s="220"/>
      <c r="BO21" s="220"/>
      <c r="BP21" s="220"/>
      <c r="BQ21" s="225">
        <v>15</v>
      </c>
      <c r="BR21" s="226"/>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1"/>
    </row>
    <row r="22" spans="1:131" s="222" customFormat="1" ht="26.25" customHeight="1" x14ac:dyDescent="0.2">
      <c r="A22" s="225">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377</v>
      </c>
      <c r="BA22" s="842"/>
      <c r="BB22" s="842"/>
      <c r="BC22" s="842"/>
      <c r="BD22" s="843"/>
      <c r="BE22" s="220"/>
      <c r="BF22" s="220"/>
      <c r="BG22" s="220"/>
      <c r="BH22" s="220"/>
      <c r="BI22" s="220"/>
      <c r="BJ22" s="220"/>
      <c r="BK22" s="220"/>
      <c r="BL22" s="220"/>
      <c r="BM22" s="220"/>
      <c r="BN22" s="220"/>
      <c r="BO22" s="220"/>
      <c r="BP22" s="220"/>
      <c r="BQ22" s="225">
        <v>16</v>
      </c>
      <c r="BR22" s="226"/>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1"/>
    </row>
    <row r="23" spans="1:131" s="222" customFormat="1" ht="26.25" customHeight="1" thickBot="1" x14ac:dyDescent="0.25">
      <c r="A23" s="227" t="s">
        <v>378</v>
      </c>
      <c r="B23" s="825" t="s">
        <v>379</v>
      </c>
      <c r="C23" s="826"/>
      <c r="D23" s="826"/>
      <c r="E23" s="826"/>
      <c r="F23" s="826"/>
      <c r="G23" s="826"/>
      <c r="H23" s="826"/>
      <c r="I23" s="826"/>
      <c r="J23" s="826"/>
      <c r="K23" s="826"/>
      <c r="L23" s="826"/>
      <c r="M23" s="826"/>
      <c r="N23" s="826"/>
      <c r="O23" s="826"/>
      <c r="P23" s="827"/>
      <c r="Q23" s="828">
        <v>13910</v>
      </c>
      <c r="R23" s="829"/>
      <c r="S23" s="829"/>
      <c r="T23" s="829"/>
      <c r="U23" s="829"/>
      <c r="V23" s="829">
        <v>13568</v>
      </c>
      <c r="W23" s="829"/>
      <c r="X23" s="829"/>
      <c r="Y23" s="829"/>
      <c r="Z23" s="829"/>
      <c r="AA23" s="829">
        <v>342</v>
      </c>
      <c r="AB23" s="829"/>
      <c r="AC23" s="829"/>
      <c r="AD23" s="829"/>
      <c r="AE23" s="830"/>
      <c r="AF23" s="831">
        <v>291</v>
      </c>
      <c r="AG23" s="829"/>
      <c r="AH23" s="829"/>
      <c r="AI23" s="829"/>
      <c r="AJ23" s="832"/>
      <c r="AK23" s="833"/>
      <c r="AL23" s="834"/>
      <c r="AM23" s="834"/>
      <c r="AN23" s="834"/>
      <c r="AO23" s="834"/>
      <c r="AP23" s="829">
        <v>7736</v>
      </c>
      <c r="AQ23" s="829"/>
      <c r="AR23" s="829"/>
      <c r="AS23" s="829"/>
      <c r="AT23" s="829"/>
      <c r="AU23" s="845"/>
      <c r="AV23" s="845"/>
      <c r="AW23" s="845"/>
      <c r="AX23" s="845"/>
      <c r="AY23" s="846"/>
      <c r="AZ23" s="847" t="s">
        <v>121</v>
      </c>
      <c r="BA23" s="848"/>
      <c r="BB23" s="848"/>
      <c r="BC23" s="848"/>
      <c r="BD23" s="849"/>
      <c r="BE23" s="220"/>
      <c r="BF23" s="220"/>
      <c r="BG23" s="220"/>
      <c r="BH23" s="220"/>
      <c r="BI23" s="220"/>
      <c r="BJ23" s="220"/>
      <c r="BK23" s="220"/>
      <c r="BL23" s="220"/>
      <c r="BM23" s="220"/>
      <c r="BN23" s="220"/>
      <c r="BO23" s="220"/>
      <c r="BP23" s="220"/>
      <c r="BQ23" s="225">
        <v>17</v>
      </c>
      <c r="BR23" s="226"/>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1"/>
    </row>
    <row r="24" spans="1:131" s="222" customFormat="1" ht="26.25" customHeight="1" x14ac:dyDescent="0.2">
      <c r="A24" s="844" t="s">
        <v>380</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361"/>
      <c r="BA24" s="361"/>
      <c r="BB24" s="361"/>
      <c r="BC24" s="361"/>
      <c r="BD24" s="361"/>
      <c r="BE24" s="220"/>
      <c r="BF24" s="220"/>
      <c r="BG24" s="220"/>
      <c r="BH24" s="220"/>
      <c r="BI24" s="220"/>
      <c r="BJ24" s="220"/>
      <c r="BK24" s="220"/>
      <c r="BL24" s="220"/>
      <c r="BM24" s="220"/>
      <c r="BN24" s="220"/>
      <c r="BO24" s="220"/>
      <c r="BP24" s="220"/>
      <c r="BQ24" s="225">
        <v>18</v>
      </c>
      <c r="BR24" s="226"/>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1"/>
    </row>
    <row r="25" spans="1:131" ht="26.25" customHeight="1" thickBot="1" x14ac:dyDescent="0.25">
      <c r="A25" s="761" t="s">
        <v>381</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361"/>
      <c r="BK25" s="361"/>
      <c r="BL25" s="361"/>
      <c r="BM25" s="361"/>
      <c r="BN25" s="361"/>
      <c r="BO25" s="228"/>
      <c r="BP25" s="228"/>
      <c r="BQ25" s="225">
        <v>19</v>
      </c>
      <c r="BR25" s="226"/>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2">
      <c r="A26" s="763" t="s">
        <v>357</v>
      </c>
      <c r="B26" s="764"/>
      <c r="C26" s="764"/>
      <c r="D26" s="764"/>
      <c r="E26" s="764"/>
      <c r="F26" s="764"/>
      <c r="G26" s="764"/>
      <c r="H26" s="764"/>
      <c r="I26" s="764"/>
      <c r="J26" s="764"/>
      <c r="K26" s="764"/>
      <c r="L26" s="764"/>
      <c r="M26" s="764"/>
      <c r="N26" s="764"/>
      <c r="O26" s="764"/>
      <c r="P26" s="765"/>
      <c r="Q26" s="769" t="s">
        <v>382</v>
      </c>
      <c r="R26" s="770"/>
      <c r="S26" s="770"/>
      <c r="T26" s="770"/>
      <c r="U26" s="771"/>
      <c r="V26" s="769" t="s">
        <v>383</v>
      </c>
      <c r="W26" s="770"/>
      <c r="X26" s="770"/>
      <c r="Y26" s="770"/>
      <c r="Z26" s="771"/>
      <c r="AA26" s="769" t="s">
        <v>384</v>
      </c>
      <c r="AB26" s="770"/>
      <c r="AC26" s="770"/>
      <c r="AD26" s="770"/>
      <c r="AE26" s="770"/>
      <c r="AF26" s="850" t="s">
        <v>385</v>
      </c>
      <c r="AG26" s="851"/>
      <c r="AH26" s="851"/>
      <c r="AI26" s="851"/>
      <c r="AJ26" s="852"/>
      <c r="AK26" s="770" t="s">
        <v>386</v>
      </c>
      <c r="AL26" s="770"/>
      <c r="AM26" s="770"/>
      <c r="AN26" s="770"/>
      <c r="AO26" s="771"/>
      <c r="AP26" s="769" t="s">
        <v>387</v>
      </c>
      <c r="AQ26" s="770"/>
      <c r="AR26" s="770"/>
      <c r="AS26" s="770"/>
      <c r="AT26" s="771"/>
      <c r="AU26" s="769" t="s">
        <v>388</v>
      </c>
      <c r="AV26" s="770"/>
      <c r="AW26" s="770"/>
      <c r="AX26" s="770"/>
      <c r="AY26" s="771"/>
      <c r="AZ26" s="769" t="s">
        <v>389</v>
      </c>
      <c r="BA26" s="770"/>
      <c r="BB26" s="770"/>
      <c r="BC26" s="770"/>
      <c r="BD26" s="771"/>
      <c r="BE26" s="769" t="s">
        <v>364</v>
      </c>
      <c r="BF26" s="770"/>
      <c r="BG26" s="770"/>
      <c r="BH26" s="770"/>
      <c r="BI26" s="776"/>
      <c r="BJ26" s="361"/>
      <c r="BK26" s="361"/>
      <c r="BL26" s="361"/>
      <c r="BM26" s="361"/>
      <c r="BN26" s="361"/>
      <c r="BO26" s="228"/>
      <c r="BP26" s="228"/>
      <c r="BQ26" s="225">
        <v>20</v>
      </c>
      <c r="BR26" s="226"/>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361"/>
      <c r="BK27" s="361"/>
      <c r="BL27" s="361"/>
      <c r="BM27" s="361"/>
      <c r="BN27" s="361"/>
      <c r="BO27" s="228"/>
      <c r="BP27" s="228"/>
      <c r="BQ27" s="225">
        <v>21</v>
      </c>
      <c r="BR27" s="226"/>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2">
      <c r="A28" s="229">
        <v>1</v>
      </c>
      <c r="B28" s="785" t="s">
        <v>390</v>
      </c>
      <c r="C28" s="786"/>
      <c r="D28" s="786"/>
      <c r="E28" s="786"/>
      <c r="F28" s="786"/>
      <c r="G28" s="786"/>
      <c r="H28" s="786"/>
      <c r="I28" s="786"/>
      <c r="J28" s="786"/>
      <c r="K28" s="786"/>
      <c r="L28" s="786"/>
      <c r="M28" s="786"/>
      <c r="N28" s="786"/>
      <c r="O28" s="786"/>
      <c r="P28" s="787"/>
      <c r="Q28" s="858">
        <v>3875</v>
      </c>
      <c r="R28" s="859"/>
      <c r="S28" s="859"/>
      <c r="T28" s="859"/>
      <c r="U28" s="859"/>
      <c r="V28" s="859">
        <v>3836</v>
      </c>
      <c r="W28" s="859"/>
      <c r="X28" s="859"/>
      <c r="Y28" s="859"/>
      <c r="Z28" s="859"/>
      <c r="AA28" s="859">
        <v>39</v>
      </c>
      <c r="AB28" s="859"/>
      <c r="AC28" s="859"/>
      <c r="AD28" s="859"/>
      <c r="AE28" s="860"/>
      <c r="AF28" s="861">
        <v>39</v>
      </c>
      <c r="AG28" s="859"/>
      <c r="AH28" s="859"/>
      <c r="AI28" s="859"/>
      <c r="AJ28" s="862"/>
      <c r="AK28" s="863">
        <v>247</v>
      </c>
      <c r="AL28" s="864"/>
      <c r="AM28" s="864"/>
      <c r="AN28" s="864"/>
      <c r="AO28" s="864"/>
      <c r="AP28" s="864" t="s">
        <v>552</v>
      </c>
      <c r="AQ28" s="864"/>
      <c r="AR28" s="864"/>
      <c r="AS28" s="864"/>
      <c r="AT28" s="864"/>
      <c r="AU28" s="864" t="s">
        <v>552</v>
      </c>
      <c r="AV28" s="864"/>
      <c r="AW28" s="864"/>
      <c r="AX28" s="864"/>
      <c r="AY28" s="864"/>
      <c r="AZ28" s="865"/>
      <c r="BA28" s="865"/>
      <c r="BB28" s="865"/>
      <c r="BC28" s="865"/>
      <c r="BD28" s="865"/>
      <c r="BE28" s="856"/>
      <c r="BF28" s="856"/>
      <c r="BG28" s="856"/>
      <c r="BH28" s="856"/>
      <c r="BI28" s="857"/>
      <c r="BJ28" s="361"/>
      <c r="BK28" s="361"/>
      <c r="BL28" s="361"/>
      <c r="BM28" s="361"/>
      <c r="BN28" s="361"/>
      <c r="BO28" s="228"/>
      <c r="BP28" s="228"/>
      <c r="BQ28" s="225">
        <v>22</v>
      </c>
      <c r="BR28" s="226"/>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2">
      <c r="A29" s="229">
        <v>2</v>
      </c>
      <c r="B29" s="816" t="s">
        <v>391</v>
      </c>
      <c r="C29" s="817"/>
      <c r="D29" s="817"/>
      <c r="E29" s="817"/>
      <c r="F29" s="817"/>
      <c r="G29" s="817"/>
      <c r="H29" s="817"/>
      <c r="I29" s="817"/>
      <c r="J29" s="817"/>
      <c r="K29" s="817"/>
      <c r="L29" s="817"/>
      <c r="M29" s="817"/>
      <c r="N29" s="817"/>
      <c r="O29" s="817"/>
      <c r="P29" s="818"/>
      <c r="Q29" s="819">
        <v>3231</v>
      </c>
      <c r="R29" s="820"/>
      <c r="S29" s="820"/>
      <c r="T29" s="820"/>
      <c r="U29" s="820"/>
      <c r="V29" s="820">
        <v>3229</v>
      </c>
      <c r="W29" s="820"/>
      <c r="X29" s="820"/>
      <c r="Y29" s="820"/>
      <c r="Z29" s="820"/>
      <c r="AA29" s="820">
        <v>3</v>
      </c>
      <c r="AB29" s="820"/>
      <c r="AC29" s="820"/>
      <c r="AD29" s="820"/>
      <c r="AE29" s="821"/>
      <c r="AF29" s="822">
        <v>3</v>
      </c>
      <c r="AG29" s="823"/>
      <c r="AH29" s="823"/>
      <c r="AI29" s="823"/>
      <c r="AJ29" s="824"/>
      <c r="AK29" s="870">
        <v>449</v>
      </c>
      <c r="AL29" s="866"/>
      <c r="AM29" s="866"/>
      <c r="AN29" s="866"/>
      <c r="AO29" s="866"/>
      <c r="AP29" s="866" t="s">
        <v>552</v>
      </c>
      <c r="AQ29" s="866"/>
      <c r="AR29" s="866"/>
      <c r="AS29" s="866"/>
      <c r="AT29" s="866"/>
      <c r="AU29" s="866" t="s">
        <v>552</v>
      </c>
      <c r="AV29" s="866"/>
      <c r="AW29" s="866"/>
      <c r="AX29" s="866"/>
      <c r="AY29" s="866"/>
      <c r="AZ29" s="867"/>
      <c r="BA29" s="867"/>
      <c r="BB29" s="867"/>
      <c r="BC29" s="867"/>
      <c r="BD29" s="867"/>
      <c r="BE29" s="868"/>
      <c r="BF29" s="868"/>
      <c r="BG29" s="868"/>
      <c r="BH29" s="868"/>
      <c r="BI29" s="869"/>
      <c r="BJ29" s="361"/>
      <c r="BK29" s="361"/>
      <c r="BL29" s="361"/>
      <c r="BM29" s="361"/>
      <c r="BN29" s="361"/>
      <c r="BO29" s="228"/>
      <c r="BP29" s="228"/>
      <c r="BQ29" s="225">
        <v>23</v>
      </c>
      <c r="BR29" s="226"/>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2">
      <c r="A30" s="229">
        <v>3</v>
      </c>
      <c r="B30" s="816" t="s">
        <v>392</v>
      </c>
      <c r="C30" s="817"/>
      <c r="D30" s="817"/>
      <c r="E30" s="817"/>
      <c r="F30" s="817"/>
      <c r="G30" s="817"/>
      <c r="H30" s="817"/>
      <c r="I30" s="817"/>
      <c r="J30" s="817"/>
      <c r="K30" s="817"/>
      <c r="L30" s="817"/>
      <c r="M30" s="817"/>
      <c r="N30" s="817"/>
      <c r="O30" s="817"/>
      <c r="P30" s="818"/>
      <c r="Q30" s="819">
        <v>5</v>
      </c>
      <c r="R30" s="820"/>
      <c r="S30" s="820"/>
      <c r="T30" s="820"/>
      <c r="U30" s="820"/>
      <c r="V30" s="820">
        <v>5</v>
      </c>
      <c r="W30" s="820"/>
      <c r="X30" s="820"/>
      <c r="Y30" s="820"/>
      <c r="Z30" s="820"/>
      <c r="AA30" s="820" t="s">
        <v>552</v>
      </c>
      <c r="AB30" s="820"/>
      <c r="AC30" s="820"/>
      <c r="AD30" s="820"/>
      <c r="AE30" s="821"/>
      <c r="AF30" s="822" t="s">
        <v>121</v>
      </c>
      <c r="AG30" s="823"/>
      <c r="AH30" s="823"/>
      <c r="AI30" s="823"/>
      <c r="AJ30" s="824"/>
      <c r="AK30" s="870">
        <v>3</v>
      </c>
      <c r="AL30" s="866"/>
      <c r="AM30" s="866"/>
      <c r="AN30" s="866"/>
      <c r="AO30" s="866"/>
      <c r="AP30" s="866" t="s">
        <v>552</v>
      </c>
      <c r="AQ30" s="866"/>
      <c r="AR30" s="866"/>
      <c r="AS30" s="866"/>
      <c r="AT30" s="866"/>
      <c r="AU30" s="866" t="s">
        <v>552</v>
      </c>
      <c r="AV30" s="866"/>
      <c r="AW30" s="866"/>
      <c r="AX30" s="866"/>
      <c r="AY30" s="866"/>
      <c r="AZ30" s="867"/>
      <c r="BA30" s="867"/>
      <c r="BB30" s="867"/>
      <c r="BC30" s="867"/>
      <c r="BD30" s="867"/>
      <c r="BE30" s="868"/>
      <c r="BF30" s="868"/>
      <c r="BG30" s="868"/>
      <c r="BH30" s="868"/>
      <c r="BI30" s="869"/>
      <c r="BJ30" s="361"/>
      <c r="BK30" s="361"/>
      <c r="BL30" s="361"/>
      <c r="BM30" s="361"/>
      <c r="BN30" s="361"/>
      <c r="BO30" s="228"/>
      <c r="BP30" s="228"/>
      <c r="BQ30" s="225">
        <v>24</v>
      </c>
      <c r="BR30" s="226"/>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2">
      <c r="A31" s="229">
        <v>4</v>
      </c>
      <c r="B31" s="816" t="s">
        <v>393</v>
      </c>
      <c r="C31" s="817"/>
      <c r="D31" s="817"/>
      <c r="E31" s="817"/>
      <c r="F31" s="817"/>
      <c r="G31" s="817"/>
      <c r="H31" s="817"/>
      <c r="I31" s="817"/>
      <c r="J31" s="817"/>
      <c r="K31" s="817"/>
      <c r="L31" s="817"/>
      <c r="M31" s="817"/>
      <c r="N31" s="817"/>
      <c r="O31" s="817"/>
      <c r="P31" s="818"/>
      <c r="Q31" s="819">
        <v>489</v>
      </c>
      <c r="R31" s="820"/>
      <c r="S31" s="820"/>
      <c r="T31" s="820"/>
      <c r="U31" s="820"/>
      <c r="V31" s="820">
        <v>484</v>
      </c>
      <c r="W31" s="820"/>
      <c r="X31" s="820"/>
      <c r="Y31" s="820"/>
      <c r="Z31" s="820"/>
      <c r="AA31" s="820">
        <v>5</v>
      </c>
      <c r="AB31" s="820"/>
      <c r="AC31" s="820"/>
      <c r="AD31" s="820"/>
      <c r="AE31" s="821"/>
      <c r="AF31" s="822">
        <v>5</v>
      </c>
      <c r="AG31" s="823"/>
      <c r="AH31" s="823"/>
      <c r="AI31" s="823"/>
      <c r="AJ31" s="824"/>
      <c r="AK31" s="870">
        <v>108</v>
      </c>
      <c r="AL31" s="866"/>
      <c r="AM31" s="866"/>
      <c r="AN31" s="866"/>
      <c r="AO31" s="866"/>
      <c r="AP31" s="866" t="s">
        <v>552</v>
      </c>
      <c r="AQ31" s="866"/>
      <c r="AR31" s="866"/>
      <c r="AS31" s="866"/>
      <c r="AT31" s="866"/>
      <c r="AU31" s="866" t="s">
        <v>552</v>
      </c>
      <c r="AV31" s="866"/>
      <c r="AW31" s="866"/>
      <c r="AX31" s="866"/>
      <c r="AY31" s="866"/>
      <c r="AZ31" s="867"/>
      <c r="BA31" s="867"/>
      <c r="BB31" s="867"/>
      <c r="BC31" s="867"/>
      <c r="BD31" s="867"/>
      <c r="BE31" s="868"/>
      <c r="BF31" s="868"/>
      <c r="BG31" s="868"/>
      <c r="BH31" s="868"/>
      <c r="BI31" s="869"/>
      <c r="BJ31" s="361"/>
      <c r="BK31" s="361"/>
      <c r="BL31" s="361"/>
      <c r="BM31" s="361"/>
      <c r="BN31" s="361"/>
      <c r="BO31" s="228"/>
      <c r="BP31" s="228"/>
      <c r="BQ31" s="225">
        <v>25</v>
      </c>
      <c r="BR31" s="226"/>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2">
      <c r="A32" s="229">
        <v>5</v>
      </c>
      <c r="B32" s="816" t="s">
        <v>394</v>
      </c>
      <c r="C32" s="817"/>
      <c r="D32" s="817"/>
      <c r="E32" s="817"/>
      <c r="F32" s="817"/>
      <c r="G32" s="817"/>
      <c r="H32" s="817"/>
      <c r="I32" s="817"/>
      <c r="J32" s="817"/>
      <c r="K32" s="817"/>
      <c r="L32" s="817"/>
      <c r="M32" s="817"/>
      <c r="N32" s="817"/>
      <c r="O32" s="817"/>
      <c r="P32" s="818"/>
      <c r="Q32" s="819">
        <v>883</v>
      </c>
      <c r="R32" s="820"/>
      <c r="S32" s="820"/>
      <c r="T32" s="820"/>
      <c r="U32" s="820"/>
      <c r="V32" s="820">
        <v>747</v>
      </c>
      <c r="W32" s="820"/>
      <c r="X32" s="820"/>
      <c r="Y32" s="820"/>
      <c r="Z32" s="820"/>
      <c r="AA32" s="820">
        <v>135</v>
      </c>
      <c r="AB32" s="820"/>
      <c r="AC32" s="820"/>
      <c r="AD32" s="820"/>
      <c r="AE32" s="821"/>
      <c r="AF32" s="822">
        <v>982</v>
      </c>
      <c r="AG32" s="823"/>
      <c r="AH32" s="823"/>
      <c r="AI32" s="823"/>
      <c r="AJ32" s="824"/>
      <c r="AK32" s="870">
        <v>6</v>
      </c>
      <c r="AL32" s="866"/>
      <c r="AM32" s="866"/>
      <c r="AN32" s="866"/>
      <c r="AO32" s="866"/>
      <c r="AP32" s="866">
        <v>2291</v>
      </c>
      <c r="AQ32" s="866"/>
      <c r="AR32" s="866"/>
      <c r="AS32" s="866"/>
      <c r="AT32" s="866"/>
      <c r="AU32" s="866">
        <v>9</v>
      </c>
      <c r="AV32" s="866"/>
      <c r="AW32" s="866"/>
      <c r="AX32" s="866"/>
      <c r="AY32" s="866"/>
      <c r="AZ32" s="867"/>
      <c r="BA32" s="867"/>
      <c r="BB32" s="867"/>
      <c r="BC32" s="867"/>
      <c r="BD32" s="867"/>
      <c r="BE32" s="868" t="s">
        <v>395</v>
      </c>
      <c r="BF32" s="868"/>
      <c r="BG32" s="868"/>
      <c r="BH32" s="868"/>
      <c r="BI32" s="869"/>
      <c r="BJ32" s="361"/>
      <c r="BK32" s="361"/>
      <c r="BL32" s="361"/>
      <c r="BM32" s="361"/>
      <c r="BN32" s="361"/>
      <c r="BO32" s="228"/>
      <c r="BP32" s="228"/>
      <c r="BQ32" s="225">
        <v>26</v>
      </c>
      <c r="BR32" s="226"/>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2">
      <c r="A33" s="229">
        <v>6</v>
      </c>
      <c r="B33" s="816" t="s">
        <v>396</v>
      </c>
      <c r="C33" s="817"/>
      <c r="D33" s="817"/>
      <c r="E33" s="817"/>
      <c r="F33" s="817"/>
      <c r="G33" s="817"/>
      <c r="H33" s="817"/>
      <c r="I33" s="817"/>
      <c r="J33" s="817"/>
      <c r="K33" s="817"/>
      <c r="L33" s="817"/>
      <c r="M33" s="817"/>
      <c r="N33" s="817"/>
      <c r="O33" s="817"/>
      <c r="P33" s="818"/>
      <c r="Q33" s="819">
        <v>1211</v>
      </c>
      <c r="R33" s="820"/>
      <c r="S33" s="820"/>
      <c r="T33" s="820"/>
      <c r="U33" s="820"/>
      <c r="V33" s="820">
        <v>964</v>
      </c>
      <c r="W33" s="820"/>
      <c r="X33" s="820"/>
      <c r="Y33" s="820"/>
      <c r="Z33" s="820"/>
      <c r="AA33" s="820">
        <v>247</v>
      </c>
      <c r="AB33" s="820"/>
      <c r="AC33" s="820"/>
      <c r="AD33" s="820"/>
      <c r="AE33" s="821"/>
      <c r="AF33" s="822">
        <v>47</v>
      </c>
      <c r="AG33" s="823"/>
      <c r="AH33" s="823"/>
      <c r="AI33" s="823"/>
      <c r="AJ33" s="824"/>
      <c r="AK33" s="870">
        <v>519</v>
      </c>
      <c r="AL33" s="866"/>
      <c r="AM33" s="866"/>
      <c r="AN33" s="866"/>
      <c r="AO33" s="866"/>
      <c r="AP33" s="866">
        <v>6868</v>
      </c>
      <c r="AQ33" s="866"/>
      <c r="AR33" s="866"/>
      <c r="AS33" s="866"/>
      <c r="AT33" s="866"/>
      <c r="AU33" s="866">
        <v>5185</v>
      </c>
      <c r="AV33" s="866"/>
      <c r="AW33" s="866"/>
      <c r="AX33" s="866"/>
      <c r="AY33" s="866"/>
      <c r="AZ33" s="867"/>
      <c r="BA33" s="867"/>
      <c r="BB33" s="867"/>
      <c r="BC33" s="867"/>
      <c r="BD33" s="867"/>
      <c r="BE33" s="868" t="s">
        <v>395</v>
      </c>
      <c r="BF33" s="868"/>
      <c r="BG33" s="868"/>
      <c r="BH33" s="868"/>
      <c r="BI33" s="869"/>
      <c r="BJ33" s="361"/>
      <c r="BK33" s="361"/>
      <c r="BL33" s="361"/>
      <c r="BM33" s="361"/>
      <c r="BN33" s="361"/>
      <c r="BO33" s="228"/>
      <c r="BP33" s="228"/>
      <c r="BQ33" s="225">
        <v>27</v>
      </c>
      <c r="BR33" s="226"/>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2">
      <c r="A34" s="229">
        <v>7</v>
      </c>
      <c r="B34" s="816" t="s">
        <v>397</v>
      </c>
      <c r="C34" s="817"/>
      <c r="D34" s="817"/>
      <c r="E34" s="817"/>
      <c r="F34" s="817"/>
      <c r="G34" s="817"/>
      <c r="H34" s="817"/>
      <c r="I34" s="817"/>
      <c r="J34" s="817"/>
      <c r="K34" s="817"/>
      <c r="L34" s="817"/>
      <c r="M34" s="817"/>
      <c r="N34" s="817"/>
      <c r="O34" s="817"/>
      <c r="P34" s="818"/>
      <c r="Q34" s="819">
        <v>18</v>
      </c>
      <c r="R34" s="820"/>
      <c r="S34" s="820"/>
      <c r="T34" s="820"/>
      <c r="U34" s="820"/>
      <c r="V34" s="820">
        <v>18</v>
      </c>
      <c r="W34" s="820"/>
      <c r="X34" s="820"/>
      <c r="Y34" s="820"/>
      <c r="Z34" s="820"/>
      <c r="AA34" s="820">
        <v>0</v>
      </c>
      <c r="AB34" s="820"/>
      <c r="AC34" s="820"/>
      <c r="AD34" s="820"/>
      <c r="AE34" s="821"/>
      <c r="AF34" s="822">
        <v>0</v>
      </c>
      <c r="AG34" s="823"/>
      <c r="AH34" s="823"/>
      <c r="AI34" s="823"/>
      <c r="AJ34" s="824"/>
      <c r="AK34" s="870">
        <v>16</v>
      </c>
      <c r="AL34" s="866"/>
      <c r="AM34" s="866"/>
      <c r="AN34" s="866"/>
      <c r="AO34" s="866"/>
      <c r="AP34" s="866" t="s">
        <v>552</v>
      </c>
      <c r="AQ34" s="866"/>
      <c r="AR34" s="866"/>
      <c r="AS34" s="866"/>
      <c r="AT34" s="866"/>
      <c r="AU34" s="866" t="s">
        <v>552</v>
      </c>
      <c r="AV34" s="866"/>
      <c r="AW34" s="866"/>
      <c r="AX34" s="866"/>
      <c r="AY34" s="866"/>
      <c r="AZ34" s="867"/>
      <c r="BA34" s="867"/>
      <c r="BB34" s="867"/>
      <c r="BC34" s="867"/>
      <c r="BD34" s="867"/>
      <c r="BE34" s="868" t="s">
        <v>398</v>
      </c>
      <c r="BF34" s="868"/>
      <c r="BG34" s="868"/>
      <c r="BH34" s="868"/>
      <c r="BI34" s="869"/>
      <c r="BJ34" s="361"/>
      <c r="BK34" s="361"/>
      <c r="BL34" s="361"/>
      <c r="BM34" s="361"/>
      <c r="BN34" s="361"/>
      <c r="BO34" s="228"/>
      <c r="BP34" s="228"/>
      <c r="BQ34" s="225">
        <v>28</v>
      </c>
      <c r="BR34" s="226"/>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2">
      <c r="A35" s="229">
        <v>8</v>
      </c>
      <c r="B35" s="816" t="s">
        <v>399</v>
      </c>
      <c r="C35" s="817"/>
      <c r="D35" s="817"/>
      <c r="E35" s="817"/>
      <c r="F35" s="817"/>
      <c r="G35" s="817"/>
      <c r="H35" s="817"/>
      <c r="I35" s="817"/>
      <c r="J35" s="817"/>
      <c r="K35" s="817"/>
      <c r="L35" s="817"/>
      <c r="M35" s="817"/>
      <c r="N35" s="817"/>
      <c r="O35" s="817"/>
      <c r="P35" s="818"/>
      <c r="Q35" s="819">
        <v>22</v>
      </c>
      <c r="R35" s="820"/>
      <c r="S35" s="820"/>
      <c r="T35" s="820"/>
      <c r="U35" s="820"/>
      <c r="V35" s="820">
        <v>22</v>
      </c>
      <c r="W35" s="820"/>
      <c r="X35" s="820"/>
      <c r="Y35" s="820"/>
      <c r="Z35" s="820"/>
      <c r="AA35" s="820">
        <v>0</v>
      </c>
      <c r="AB35" s="820"/>
      <c r="AC35" s="820"/>
      <c r="AD35" s="820"/>
      <c r="AE35" s="821"/>
      <c r="AF35" s="822">
        <v>0</v>
      </c>
      <c r="AG35" s="823"/>
      <c r="AH35" s="823"/>
      <c r="AI35" s="823"/>
      <c r="AJ35" s="824"/>
      <c r="AK35" s="870">
        <v>22</v>
      </c>
      <c r="AL35" s="866"/>
      <c r="AM35" s="866"/>
      <c r="AN35" s="866"/>
      <c r="AO35" s="866"/>
      <c r="AP35" s="866" t="s">
        <v>552</v>
      </c>
      <c r="AQ35" s="866"/>
      <c r="AR35" s="866"/>
      <c r="AS35" s="866"/>
      <c r="AT35" s="866"/>
      <c r="AU35" s="866" t="s">
        <v>552</v>
      </c>
      <c r="AV35" s="866"/>
      <c r="AW35" s="866"/>
      <c r="AX35" s="866"/>
      <c r="AY35" s="866"/>
      <c r="AZ35" s="867"/>
      <c r="BA35" s="867"/>
      <c r="BB35" s="867"/>
      <c r="BC35" s="867"/>
      <c r="BD35" s="867"/>
      <c r="BE35" s="868" t="s">
        <v>398</v>
      </c>
      <c r="BF35" s="868"/>
      <c r="BG35" s="868"/>
      <c r="BH35" s="868"/>
      <c r="BI35" s="869"/>
      <c r="BJ35" s="361"/>
      <c r="BK35" s="361"/>
      <c r="BL35" s="361"/>
      <c r="BM35" s="361"/>
      <c r="BN35" s="361"/>
      <c r="BO35" s="228"/>
      <c r="BP35" s="228"/>
      <c r="BQ35" s="225">
        <v>29</v>
      </c>
      <c r="BR35" s="226"/>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2">
      <c r="A36" s="229">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361"/>
      <c r="BK36" s="361"/>
      <c r="BL36" s="361"/>
      <c r="BM36" s="361"/>
      <c r="BN36" s="361"/>
      <c r="BO36" s="228"/>
      <c r="BP36" s="228"/>
      <c r="BQ36" s="225">
        <v>30</v>
      </c>
      <c r="BR36" s="226"/>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2">
      <c r="A37" s="229">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361"/>
      <c r="BK37" s="361"/>
      <c r="BL37" s="361"/>
      <c r="BM37" s="361"/>
      <c r="BN37" s="361"/>
      <c r="BO37" s="228"/>
      <c r="BP37" s="228"/>
      <c r="BQ37" s="225">
        <v>31</v>
      </c>
      <c r="BR37" s="226"/>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2">
      <c r="A38" s="229">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361"/>
      <c r="BK38" s="361"/>
      <c r="BL38" s="361"/>
      <c r="BM38" s="361"/>
      <c r="BN38" s="361"/>
      <c r="BO38" s="228"/>
      <c r="BP38" s="228"/>
      <c r="BQ38" s="225">
        <v>32</v>
      </c>
      <c r="BR38" s="226"/>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2">
      <c r="A39" s="229">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361"/>
      <c r="BK39" s="361"/>
      <c r="BL39" s="361"/>
      <c r="BM39" s="361"/>
      <c r="BN39" s="361"/>
      <c r="BO39" s="228"/>
      <c r="BP39" s="228"/>
      <c r="BQ39" s="225">
        <v>33</v>
      </c>
      <c r="BR39" s="226"/>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2">
      <c r="A40" s="225">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361"/>
      <c r="BK40" s="361"/>
      <c r="BL40" s="361"/>
      <c r="BM40" s="361"/>
      <c r="BN40" s="361"/>
      <c r="BO40" s="228"/>
      <c r="BP40" s="228"/>
      <c r="BQ40" s="225">
        <v>34</v>
      </c>
      <c r="BR40" s="226"/>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2">
      <c r="A41" s="225">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361"/>
      <c r="BK41" s="361"/>
      <c r="BL41" s="361"/>
      <c r="BM41" s="361"/>
      <c r="BN41" s="361"/>
      <c r="BO41" s="228"/>
      <c r="BP41" s="228"/>
      <c r="BQ41" s="225">
        <v>35</v>
      </c>
      <c r="BR41" s="226"/>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2">
      <c r="A42" s="225">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361"/>
      <c r="BK42" s="361"/>
      <c r="BL42" s="361"/>
      <c r="BM42" s="361"/>
      <c r="BN42" s="361"/>
      <c r="BO42" s="228"/>
      <c r="BP42" s="228"/>
      <c r="BQ42" s="225">
        <v>36</v>
      </c>
      <c r="BR42" s="226"/>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2">
      <c r="A43" s="225">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361"/>
      <c r="BK43" s="361"/>
      <c r="BL43" s="361"/>
      <c r="BM43" s="361"/>
      <c r="BN43" s="361"/>
      <c r="BO43" s="228"/>
      <c r="BP43" s="228"/>
      <c r="BQ43" s="225">
        <v>37</v>
      </c>
      <c r="BR43" s="226"/>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2">
      <c r="A44" s="225">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361"/>
      <c r="BK44" s="361"/>
      <c r="BL44" s="361"/>
      <c r="BM44" s="361"/>
      <c r="BN44" s="361"/>
      <c r="BO44" s="228"/>
      <c r="BP44" s="228"/>
      <c r="BQ44" s="225">
        <v>38</v>
      </c>
      <c r="BR44" s="226"/>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2">
      <c r="A45" s="225">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361"/>
      <c r="BK45" s="361"/>
      <c r="BL45" s="361"/>
      <c r="BM45" s="361"/>
      <c r="BN45" s="361"/>
      <c r="BO45" s="228"/>
      <c r="BP45" s="228"/>
      <c r="BQ45" s="225">
        <v>39</v>
      </c>
      <c r="BR45" s="226"/>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2">
      <c r="A46" s="225">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361"/>
      <c r="BK46" s="361"/>
      <c r="BL46" s="361"/>
      <c r="BM46" s="361"/>
      <c r="BN46" s="361"/>
      <c r="BO46" s="228"/>
      <c r="BP46" s="228"/>
      <c r="BQ46" s="225">
        <v>40</v>
      </c>
      <c r="BR46" s="226"/>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2">
      <c r="A47" s="225">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361"/>
      <c r="BK47" s="361"/>
      <c r="BL47" s="361"/>
      <c r="BM47" s="361"/>
      <c r="BN47" s="361"/>
      <c r="BO47" s="228"/>
      <c r="BP47" s="228"/>
      <c r="BQ47" s="225">
        <v>41</v>
      </c>
      <c r="BR47" s="226"/>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2">
      <c r="A48" s="225">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361"/>
      <c r="BK48" s="361"/>
      <c r="BL48" s="361"/>
      <c r="BM48" s="361"/>
      <c r="BN48" s="361"/>
      <c r="BO48" s="228"/>
      <c r="BP48" s="228"/>
      <c r="BQ48" s="225">
        <v>42</v>
      </c>
      <c r="BR48" s="226"/>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2">
      <c r="A49" s="225">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361"/>
      <c r="BK49" s="361"/>
      <c r="BL49" s="361"/>
      <c r="BM49" s="361"/>
      <c r="BN49" s="361"/>
      <c r="BO49" s="228"/>
      <c r="BP49" s="228"/>
      <c r="BQ49" s="225">
        <v>43</v>
      </c>
      <c r="BR49" s="226"/>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2">
      <c r="A50" s="225">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361"/>
      <c r="BK50" s="361"/>
      <c r="BL50" s="361"/>
      <c r="BM50" s="361"/>
      <c r="BN50" s="361"/>
      <c r="BO50" s="228"/>
      <c r="BP50" s="228"/>
      <c r="BQ50" s="225">
        <v>44</v>
      </c>
      <c r="BR50" s="226"/>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2">
      <c r="A51" s="225">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361"/>
      <c r="BK51" s="361"/>
      <c r="BL51" s="361"/>
      <c r="BM51" s="361"/>
      <c r="BN51" s="361"/>
      <c r="BO51" s="228"/>
      <c r="BP51" s="228"/>
      <c r="BQ51" s="225">
        <v>45</v>
      </c>
      <c r="BR51" s="226"/>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2">
      <c r="A52" s="225">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361"/>
      <c r="BK52" s="361"/>
      <c r="BL52" s="361"/>
      <c r="BM52" s="361"/>
      <c r="BN52" s="361"/>
      <c r="BO52" s="228"/>
      <c r="BP52" s="228"/>
      <c r="BQ52" s="225">
        <v>46</v>
      </c>
      <c r="BR52" s="226"/>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2">
      <c r="A53" s="225">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361"/>
      <c r="BK53" s="361"/>
      <c r="BL53" s="361"/>
      <c r="BM53" s="361"/>
      <c r="BN53" s="361"/>
      <c r="BO53" s="228"/>
      <c r="BP53" s="228"/>
      <c r="BQ53" s="225">
        <v>47</v>
      </c>
      <c r="BR53" s="226"/>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2">
      <c r="A54" s="225">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361"/>
      <c r="BK54" s="361"/>
      <c r="BL54" s="361"/>
      <c r="BM54" s="361"/>
      <c r="BN54" s="361"/>
      <c r="BO54" s="228"/>
      <c r="BP54" s="228"/>
      <c r="BQ54" s="225">
        <v>48</v>
      </c>
      <c r="BR54" s="226"/>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2">
      <c r="A55" s="225">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361"/>
      <c r="BK55" s="361"/>
      <c r="BL55" s="361"/>
      <c r="BM55" s="361"/>
      <c r="BN55" s="361"/>
      <c r="BO55" s="228"/>
      <c r="BP55" s="228"/>
      <c r="BQ55" s="225">
        <v>49</v>
      </c>
      <c r="BR55" s="226"/>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2">
      <c r="A56" s="225">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361"/>
      <c r="BK56" s="361"/>
      <c r="BL56" s="361"/>
      <c r="BM56" s="361"/>
      <c r="BN56" s="361"/>
      <c r="BO56" s="228"/>
      <c r="BP56" s="228"/>
      <c r="BQ56" s="225">
        <v>50</v>
      </c>
      <c r="BR56" s="226"/>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2">
      <c r="A57" s="225">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361"/>
      <c r="BK57" s="361"/>
      <c r="BL57" s="361"/>
      <c r="BM57" s="361"/>
      <c r="BN57" s="361"/>
      <c r="BO57" s="228"/>
      <c r="BP57" s="228"/>
      <c r="BQ57" s="225">
        <v>51</v>
      </c>
      <c r="BR57" s="226"/>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2">
      <c r="A58" s="225">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361"/>
      <c r="BK58" s="361"/>
      <c r="BL58" s="361"/>
      <c r="BM58" s="361"/>
      <c r="BN58" s="361"/>
      <c r="BO58" s="228"/>
      <c r="BP58" s="228"/>
      <c r="BQ58" s="225">
        <v>52</v>
      </c>
      <c r="BR58" s="226"/>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2">
      <c r="A59" s="225">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361"/>
      <c r="BK59" s="361"/>
      <c r="BL59" s="361"/>
      <c r="BM59" s="361"/>
      <c r="BN59" s="361"/>
      <c r="BO59" s="228"/>
      <c r="BP59" s="228"/>
      <c r="BQ59" s="225">
        <v>53</v>
      </c>
      <c r="BR59" s="226"/>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2">
      <c r="A60" s="225">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361"/>
      <c r="BK60" s="361"/>
      <c r="BL60" s="361"/>
      <c r="BM60" s="361"/>
      <c r="BN60" s="361"/>
      <c r="BO60" s="228"/>
      <c r="BP60" s="228"/>
      <c r="BQ60" s="225">
        <v>54</v>
      </c>
      <c r="BR60" s="226"/>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5">
      <c r="A61" s="225">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361"/>
      <c r="BK61" s="361"/>
      <c r="BL61" s="361"/>
      <c r="BM61" s="361"/>
      <c r="BN61" s="361"/>
      <c r="BO61" s="228"/>
      <c r="BP61" s="228"/>
      <c r="BQ61" s="225">
        <v>55</v>
      </c>
      <c r="BR61" s="226"/>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2">
      <c r="A62" s="225">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400</v>
      </c>
      <c r="BK62" s="842"/>
      <c r="BL62" s="842"/>
      <c r="BM62" s="842"/>
      <c r="BN62" s="843"/>
      <c r="BO62" s="228"/>
      <c r="BP62" s="228"/>
      <c r="BQ62" s="225">
        <v>56</v>
      </c>
      <c r="BR62" s="226"/>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5">
      <c r="A63" s="227" t="s">
        <v>378</v>
      </c>
      <c r="B63" s="825" t="s">
        <v>401</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1076</v>
      </c>
      <c r="AG63" s="880"/>
      <c r="AH63" s="880"/>
      <c r="AI63" s="880"/>
      <c r="AJ63" s="881"/>
      <c r="AK63" s="882"/>
      <c r="AL63" s="877"/>
      <c r="AM63" s="877"/>
      <c r="AN63" s="877"/>
      <c r="AO63" s="877"/>
      <c r="AP63" s="880">
        <v>9158</v>
      </c>
      <c r="AQ63" s="880"/>
      <c r="AR63" s="880"/>
      <c r="AS63" s="880"/>
      <c r="AT63" s="880"/>
      <c r="AU63" s="880">
        <v>5194</v>
      </c>
      <c r="AV63" s="880"/>
      <c r="AW63" s="880"/>
      <c r="AX63" s="880"/>
      <c r="AY63" s="880"/>
      <c r="AZ63" s="884"/>
      <c r="BA63" s="884"/>
      <c r="BB63" s="884"/>
      <c r="BC63" s="884"/>
      <c r="BD63" s="884"/>
      <c r="BE63" s="885"/>
      <c r="BF63" s="885"/>
      <c r="BG63" s="885"/>
      <c r="BH63" s="885"/>
      <c r="BI63" s="886"/>
      <c r="BJ63" s="887" t="s">
        <v>121</v>
      </c>
      <c r="BK63" s="888"/>
      <c r="BL63" s="888"/>
      <c r="BM63" s="888"/>
      <c r="BN63" s="889"/>
      <c r="BO63" s="228"/>
      <c r="BP63" s="228"/>
      <c r="BQ63" s="225">
        <v>57</v>
      </c>
      <c r="BR63" s="226"/>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2">
      <c r="A64" s="228"/>
      <c r="B64" s="228"/>
      <c r="C64" s="228"/>
      <c r="D64" s="228"/>
      <c r="E64" s="228"/>
      <c r="F64" s="228"/>
      <c r="G64" s="228"/>
      <c r="H64" s="228"/>
      <c r="I64" s="228"/>
      <c r="J64" s="228"/>
      <c r="K64" s="228"/>
      <c r="L64" s="228"/>
      <c r="M64" s="228"/>
      <c r="N64" s="228"/>
      <c r="O64" s="228"/>
      <c r="P64" s="228"/>
      <c r="Q64" s="228"/>
      <c r="R64" s="228"/>
      <c r="S64" s="228"/>
      <c r="T64" s="228"/>
      <c r="U64" s="228"/>
      <c r="V64" s="228"/>
      <c r="W64" s="228"/>
      <c r="X64" s="228"/>
      <c r="Y64" s="228"/>
      <c r="Z64" s="228"/>
      <c r="AA64" s="228"/>
      <c r="AB64" s="228"/>
      <c r="AC64" s="228"/>
      <c r="AD64" s="228"/>
      <c r="AE64" s="228"/>
      <c r="AF64" s="228"/>
      <c r="AG64" s="228"/>
      <c r="AH64" s="228"/>
      <c r="AI64" s="228"/>
      <c r="AJ64" s="228"/>
      <c r="AK64" s="228"/>
      <c r="AL64" s="228"/>
      <c r="AM64" s="228"/>
      <c r="AN64" s="228"/>
      <c r="AO64" s="228"/>
      <c r="AP64" s="228"/>
      <c r="AQ64" s="228"/>
      <c r="AR64" s="228"/>
      <c r="AS64" s="228"/>
      <c r="AT64" s="228"/>
      <c r="AU64" s="228"/>
      <c r="AV64" s="228"/>
      <c r="AW64" s="228"/>
      <c r="AX64" s="228"/>
      <c r="AY64" s="228"/>
      <c r="AZ64" s="228"/>
      <c r="BA64" s="228"/>
      <c r="BB64" s="228"/>
      <c r="BC64" s="228"/>
      <c r="BD64" s="228"/>
      <c r="BE64" s="228"/>
      <c r="BF64" s="228"/>
      <c r="BG64" s="228"/>
      <c r="BH64" s="228"/>
      <c r="BI64" s="228"/>
      <c r="BJ64" s="228"/>
      <c r="BK64" s="228"/>
      <c r="BL64" s="228"/>
      <c r="BM64" s="228"/>
      <c r="BN64" s="228"/>
      <c r="BO64" s="228"/>
      <c r="BP64" s="228"/>
      <c r="BQ64" s="225">
        <v>58</v>
      </c>
      <c r="BR64" s="226"/>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5">
      <c r="A65" s="361" t="s">
        <v>402</v>
      </c>
      <c r="B65" s="361"/>
      <c r="C65" s="361"/>
      <c r="D65" s="361"/>
      <c r="E65" s="361"/>
      <c r="F65" s="361"/>
      <c r="G65" s="361"/>
      <c r="H65" s="361"/>
      <c r="I65" s="361"/>
      <c r="J65" s="361"/>
      <c r="K65" s="361"/>
      <c r="L65" s="361"/>
      <c r="M65" s="361"/>
      <c r="N65" s="361"/>
      <c r="O65" s="361"/>
      <c r="P65" s="361"/>
      <c r="Q65" s="361"/>
      <c r="R65" s="361"/>
      <c r="S65" s="361"/>
      <c r="T65" s="361"/>
      <c r="U65" s="361"/>
      <c r="V65" s="361"/>
      <c r="W65" s="361"/>
      <c r="X65" s="361"/>
      <c r="Y65" s="361"/>
      <c r="Z65" s="361"/>
      <c r="AA65" s="361"/>
      <c r="AB65" s="361"/>
      <c r="AC65" s="361"/>
      <c r="AD65" s="361"/>
      <c r="AE65" s="361"/>
      <c r="AF65" s="361"/>
      <c r="AG65" s="361"/>
      <c r="AH65" s="361"/>
      <c r="AI65" s="361"/>
      <c r="AJ65" s="361"/>
      <c r="AK65" s="361"/>
      <c r="AL65" s="361"/>
      <c r="AM65" s="361"/>
      <c r="AN65" s="361"/>
      <c r="AO65" s="361"/>
      <c r="AP65" s="361"/>
      <c r="AQ65" s="361"/>
      <c r="AR65" s="361"/>
      <c r="AS65" s="361"/>
      <c r="AT65" s="361"/>
      <c r="AU65" s="361"/>
      <c r="AV65" s="361"/>
      <c r="AW65" s="361"/>
      <c r="AX65" s="361"/>
      <c r="AY65" s="361"/>
      <c r="AZ65" s="361"/>
      <c r="BA65" s="361"/>
      <c r="BB65" s="361"/>
      <c r="BC65" s="361"/>
      <c r="BD65" s="361"/>
      <c r="BE65" s="228"/>
      <c r="BF65" s="228"/>
      <c r="BG65" s="228"/>
      <c r="BH65" s="228"/>
      <c r="BI65" s="228"/>
      <c r="BJ65" s="228"/>
      <c r="BK65" s="228"/>
      <c r="BL65" s="228"/>
      <c r="BM65" s="228"/>
      <c r="BN65" s="228"/>
      <c r="BO65" s="228"/>
      <c r="BP65" s="228"/>
      <c r="BQ65" s="225">
        <v>59</v>
      </c>
      <c r="BR65" s="226"/>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2">
      <c r="A66" s="763" t="s">
        <v>403</v>
      </c>
      <c r="B66" s="764"/>
      <c r="C66" s="764"/>
      <c r="D66" s="764"/>
      <c r="E66" s="764"/>
      <c r="F66" s="764"/>
      <c r="G66" s="764"/>
      <c r="H66" s="764"/>
      <c r="I66" s="764"/>
      <c r="J66" s="764"/>
      <c r="K66" s="764"/>
      <c r="L66" s="764"/>
      <c r="M66" s="764"/>
      <c r="N66" s="764"/>
      <c r="O66" s="764"/>
      <c r="P66" s="765"/>
      <c r="Q66" s="769" t="s">
        <v>382</v>
      </c>
      <c r="R66" s="770"/>
      <c r="S66" s="770"/>
      <c r="T66" s="770"/>
      <c r="U66" s="771"/>
      <c r="V66" s="769" t="s">
        <v>383</v>
      </c>
      <c r="W66" s="770"/>
      <c r="X66" s="770"/>
      <c r="Y66" s="770"/>
      <c r="Z66" s="771"/>
      <c r="AA66" s="769" t="s">
        <v>384</v>
      </c>
      <c r="AB66" s="770"/>
      <c r="AC66" s="770"/>
      <c r="AD66" s="770"/>
      <c r="AE66" s="771"/>
      <c r="AF66" s="890" t="s">
        <v>385</v>
      </c>
      <c r="AG66" s="851"/>
      <c r="AH66" s="851"/>
      <c r="AI66" s="851"/>
      <c r="AJ66" s="891"/>
      <c r="AK66" s="769" t="s">
        <v>386</v>
      </c>
      <c r="AL66" s="764"/>
      <c r="AM66" s="764"/>
      <c r="AN66" s="764"/>
      <c r="AO66" s="765"/>
      <c r="AP66" s="769" t="s">
        <v>387</v>
      </c>
      <c r="AQ66" s="770"/>
      <c r="AR66" s="770"/>
      <c r="AS66" s="770"/>
      <c r="AT66" s="771"/>
      <c r="AU66" s="769" t="s">
        <v>404</v>
      </c>
      <c r="AV66" s="770"/>
      <c r="AW66" s="770"/>
      <c r="AX66" s="770"/>
      <c r="AY66" s="771"/>
      <c r="AZ66" s="769" t="s">
        <v>364</v>
      </c>
      <c r="BA66" s="770"/>
      <c r="BB66" s="770"/>
      <c r="BC66" s="770"/>
      <c r="BD66" s="776"/>
      <c r="BE66" s="228"/>
      <c r="BF66" s="228"/>
      <c r="BG66" s="228"/>
      <c r="BH66" s="228"/>
      <c r="BI66" s="228"/>
      <c r="BJ66" s="228"/>
      <c r="BK66" s="228"/>
      <c r="BL66" s="228"/>
      <c r="BM66" s="228"/>
      <c r="BN66" s="228"/>
      <c r="BO66" s="228"/>
      <c r="BP66" s="228"/>
      <c r="BQ66" s="225">
        <v>60</v>
      </c>
      <c r="BR66" s="230"/>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8"/>
      <c r="BF67" s="228"/>
      <c r="BG67" s="228"/>
      <c r="BH67" s="228"/>
      <c r="BI67" s="228"/>
      <c r="BJ67" s="228"/>
      <c r="BK67" s="228"/>
      <c r="BL67" s="228"/>
      <c r="BM67" s="228"/>
      <c r="BN67" s="228"/>
      <c r="BO67" s="228"/>
      <c r="BP67" s="228"/>
      <c r="BQ67" s="225">
        <v>61</v>
      </c>
      <c r="BR67" s="230"/>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2">
      <c r="A68" s="223">
        <v>1</v>
      </c>
      <c r="B68" s="905" t="s">
        <v>553</v>
      </c>
      <c r="C68" s="906"/>
      <c r="D68" s="906"/>
      <c r="E68" s="906"/>
      <c r="F68" s="906"/>
      <c r="G68" s="906"/>
      <c r="H68" s="906"/>
      <c r="I68" s="906"/>
      <c r="J68" s="906"/>
      <c r="K68" s="906"/>
      <c r="L68" s="906"/>
      <c r="M68" s="906"/>
      <c r="N68" s="906"/>
      <c r="O68" s="906"/>
      <c r="P68" s="907"/>
      <c r="Q68" s="908">
        <v>2764</v>
      </c>
      <c r="R68" s="902"/>
      <c r="S68" s="902"/>
      <c r="T68" s="902"/>
      <c r="U68" s="902"/>
      <c r="V68" s="902">
        <v>2727</v>
      </c>
      <c r="W68" s="902"/>
      <c r="X68" s="902"/>
      <c r="Y68" s="902"/>
      <c r="Z68" s="902"/>
      <c r="AA68" s="902">
        <v>38</v>
      </c>
      <c r="AB68" s="902"/>
      <c r="AC68" s="902"/>
      <c r="AD68" s="902"/>
      <c r="AE68" s="902"/>
      <c r="AF68" s="902">
        <v>38</v>
      </c>
      <c r="AG68" s="902"/>
      <c r="AH68" s="902"/>
      <c r="AI68" s="902"/>
      <c r="AJ68" s="902"/>
      <c r="AK68" s="902">
        <v>13</v>
      </c>
      <c r="AL68" s="902"/>
      <c r="AM68" s="902"/>
      <c r="AN68" s="902"/>
      <c r="AO68" s="902"/>
      <c r="AP68" s="902">
        <v>235</v>
      </c>
      <c r="AQ68" s="902"/>
      <c r="AR68" s="902"/>
      <c r="AS68" s="902"/>
      <c r="AT68" s="902"/>
      <c r="AU68" s="902">
        <v>31</v>
      </c>
      <c r="AV68" s="902"/>
      <c r="AW68" s="902"/>
      <c r="AX68" s="902"/>
      <c r="AY68" s="902"/>
      <c r="AZ68" s="903"/>
      <c r="BA68" s="903"/>
      <c r="BB68" s="903"/>
      <c r="BC68" s="903"/>
      <c r="BD68" s="904"/>
      <c r="BE68" s="228"/>
      <c r="BF68" s="228"/>
      <c r="BG68" s="228"/>
      <c r="BH68" s="228"/>
      <c r="BI68" s="228"/>
      <c r="BJ68" s="228"/>
      <c r="BK68" s="228"/>
      <c r="BL68" s="228"/>
      <c r="BM68" s="228"/>
      <c r="BN68" s="228"/>
      <c r="BO68" s="228"/>
      <c r="BP68" s="228"/>
      <c r="BQ68" s="225">
        <v>62</v>
      </c>
      <c r="BR68" s="230"/>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2">
      <c r="A69" s="225">
        <v>2</v>
      </c>
      <c r="B69" s="909" t="s">
        <v>554</v>
      </c>
      <c r="C69" s="910"/>
      <c r="D69" s="910"/>
      <c r="E69" s="910"/>
      <c r="F69" s="910"/>
      <c r="G69" s="910"/>
      <c r="H69" s="910"/>
      <c r="I69" s="910"/>
      <c r="J69" s="910"/>
      <c r="K69" s="910"/>
      <c r="L69" s="910"/>
      <c r="M69" s="910"/>
      <c r="N69" s="910"/>
      <c r="O69" s="910"/>
      <c r="P69" s="911"/>
      <c r="Q69" s="912">
        <v>10670</v>
      </c>
      <c r="R69" s="866"/>
      <c r="S69" s="866"/>
      <c r="T69" s="866"/>
      <c r="U69" s="866"/>
      <c r="V69" s="866">
        <v>10603</v>
      </c>
      <c r="W69" s="866"/>
      <c r="X69" s="866"/>
      <c r="Y69" s="866"/>
      <c r="Z69" s="866"/>
      <c r="AA69" s="866">
        <v>67</v>
      </c>
      <c r="AB69" s="866"/>
      <c r="AC69" s="866"/>
      <c r="AD69" s="866"/>
      <c r="AE69" s="866"/>
      <c r="AF69" s="866">
        <v>67</v>
      </c>
      <c r="AG69" s="866"/>
      <c r="AH69" s="866"/>
      <c r="AI69" s="866"/>
      <c r="AJ69" s="866"/>
      <c r="AK69" s="866" t="s">
        <v>552</v>
      </c>
      <c r="AL69" s="866"/>
      <c r="AM69" s="866"/>
      <c r="AN69" s="866"/>
      <c r="AO69" s="866"/>
      <c r="AP69" s="866" t="s">
        <v>552</v>
      </c>
      <c r="AQ69" s="866"/>
      <c r="AR69" s="866"/>
      <c r="AS69" s="866"/>
      <c r="AT69" s="866"/>
      <c r="AU69" s="866" t="s">
        <v>552</v>
      </c>
      <c r="AV69" s="866"/>
      <c r="AW69" s="866"/>
      <c r="AX69" s="866"/>
      <c r="AY69" s="866"/>
      <c r="AZ69" s="868"/>
      <c r="BA69" s="868"/>
      <c r="BB69" s="868"/>
      <c r="BC69" s="868"/>
      <c r="BD69" s="869"/>
      <c r="BE69" s="228"/>
      <c r="BF69" s="228"/>
      <c r="BG69" s="228"/>
      <c r="BH69" s="228"/>
      <c r="BI69" s="228"/>
      <c r="BJ69" s="228"/>
      <c r="BK69" s="228"/>
      <c r="BL69" s="228"/>
      <c r="BM69" s="228"/>
      <c r="BN69" s="228"/>
      <c r="BO69" s="228"/>
      <c r="BP69" s="228"/>
      <c r="BQ69" s="225">
        <v>63</v>
      </c>
      <c r="BR69" s="230"/>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2">
      <c r="A70" s="225">
        <v>3</v>
      </c>
      <c r="B70" s="909" t="s">
        <v>555</v>
      </c>
      <c r="C70" s="910"/>
      <c r="D70" s="910"/>
      <c r="E70" s="910"/>
      <c r="F70" s="910"/>
      <c r="G70" s="910"/>
      <c r="H70" s="910"/>
      <c r="I70" s="910"/>
      <c r="J70" s="910"/>
      <c r="K70" s="910"/>
      <c r="L70" s="910"/>
      <c r="M70" s="910"/>
      <c r="N70" s="910"/>
      <c r="O70" s="910"/>
      <c r="P70" s="911"/>
      <c r="Q70" s="912">
        <v>860</v>
      </c>
      <c r="R70" s="866"/>
      <c r="S70" s="866"/>
      <c r="T70" s="866"/>
      <c r="U70" s="866"/>
      <c r="V70" s="866">
        <v>858</v>
      </c>
      <c r="W70" s="866"/>
      <c r="X70" s="866"/>
      <c r="Y70" s="866"/>
      <c r="Z70" s="866"/>
      <c r="AA70" s="866">
        <v>2</v>
      </c>
      <c r="AB70" s="866"/>
      <c r="AC70" s="866"/>
      <c r="AD70" s="866"/>
      <c r="AE70" s="866"/>
      <c r="AF70" s="866">
        <v>2</v>
      </c>
      <c r="AG70" s="866"/>
      <c r="AH70" s="866"/>
      <c r="AI70" s="866"/>
      <c r="AJ70" s="866"/>
      <c r="AK70" s="866">
        <v>2</v>
      </c>
      <c r="AL70" s="866"/>
      <c r="AM70" s="866"/>
      <c r="AN70" s="866"/>
      <c r="AO70" s="866"/>
      <c r="AP70" s="866" t="s">
        <v>552</v>
      </c>
      <c r="AQ70" s="866"/>
      <c r="AR70" s="866"/>
      <c r="AS70" s="866"/>
      <c r="AT70" s="866"/>
      <c r="AU70" s="866" t="s">
        <v>552</v>
      </c>
      <c r="AV70" s="866"/>
      <c r="AW70" s="866"/>
      <c r="AX70" s="866"/>
      <c r="AY70" s="866"/>
      <c r="AZ70" s="868"/>
      <c r="BA70" s="868"/>
      <c r="BB70" s="868"/>
      <c r="BC70" s="868"/>
      <c r="BD70" s="869"/>
      <c r="BE70" s="228"/>
      <c r="BF70" s="228"/>
      <c r="BG70" s="228"/>
      <c r="BH70" s="228"/>
      <c r="BI70" s="228"/>
      <c r="BJ70" s="228"/>
      <c r="BK70" s="228"/>
      <c r="BL70" s="228"/>
      <c r="BM70" s="228"/>
      <c r="BN70" s="228"/>
      <c r="BO70" s="228"/>
      <c r="BP70" s="228"/>
      <c r="BQ70" s="225">
        <v>64</v>
      </c>
      <c r="BR70" s="230"/>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2">
      <c r="A71" s="225">
        <v>4</v>
      </c>
      <c r="B71" s="909" t="s">
        <v>556</v>
      </c>
      <c r="C71" s="910"/>
      <c r="D71" s="910"/>
      <c r="E71" s="910"/>
      <c r="F71" s="910"/>
      <c r="G71" s="910"/>
      <c r="H71" s="910"/>
      <c r="I71" s="910"/>
      <c r="J71" s="910"/>
      <c r="K71" s="910"/>
      <c r="L71" s="910"/>
      <c r="M71" s="910"/>
      <c r="N71" s="910"/>
      <c r="O71" s="910"/>
      <c r="P71" s="911"/>
      <c r="Q71" s="912">
        <v>1436</v>
      </c>
      <c r="R71" s="866"/>
      <c r="S71" s="866"/>
      <c r="T71" s="866"/>
      <c r="U71" s="866"/>
      <c r="V71" s="866">
        <v>1418</v>
      </c>
      <c r="W71" s="866"/>
      <c r="X71" s="866"/>
      <c r="Y71" s="866"/>
      <c r="Z71" s="866"/>
      <c r="AA71" s="866">
        <v>18</v>
      </c>
      <c r="AB71" s="866"/>
      <c r="AC71" s="866"/>
      <c r="AD71" s="866"/>
      <c r="AE71" s="866"/>
      <c r="AF71" s="866">
        <v>18</v>
      </c>
      <c r="AG71" s="866"/>
      <c r="AH71" s="866"/>
      <c r="AI71" s="866"/>
      <c r="AJ71" s="866"/>
      <c r="AK71" s="866">
        <v>19</v>
      </c>
      <c r="AL71" s="866"/>
      <c r="AM71" s="866"/>
      <c r="AN71" s="866"/>
      <c r="AO71" s="866"/>
      <c r="AP71" s="866">
        <v>402</v>
      </c>
      <c r="AQ71" s="866"/>
      <c r="AR71" s="866"/>
      <c r="AS71" s="866"/>
      <c r="AT71" s="866"/>
      <c r="AU71" s="866">
        <v>162</v>
      </c>
      <c r="AV71" s="866"/>
      <c r="AW71" s="866"/>
      <c r="AX71" s="866"/>
      <c r="AY71" s="866"/>
      <c r="AZ71" s="868"/>
      <c r="BA71" s="868"/>
      <c r="BB71" s="868"/>
      <c r="BC71" s="868"/>
      <c r="BD71" s="869"/>
      <c r="BE71" s="228"/>
      <c r="BF71" s="228"/>
      <c r="BG71" s="228"/>
      <c r="BH71" s="228"/>
      <c r="BI71" s="228"/>
      <c r="BJ71" s="228"/>
      <c r="BK71" s="228"/>
      <c r="BL71" s="228"/>
      <c r="BM71" s="228"/>
      <c r="BN71" s="228"/>
      <c r="BO71" s="228"/>
      <c r="BP71" s="228"/>
      <c r="BQ71" s="225">
        <v>65</v>
      </c>
      <c r="BR71" s="230"/>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2">
      <c r="A72" s="225">
        <v>5</v>
      </c>
      <c r="B72" s="909" t="s">
        <v>557</v>
      </c>
      <c r="C72" s="910"/>
      <c r="D72" s="910"/>
      <c r="E72" s="910"/>
      <c r="F72" s="910"/>
      <c r="G72" s="910"/>
      <c r="H72" s="910"/>
      <c r="I72" s="910"/>
      <c r="J72" s="910"/>
      <c r="K72" s="910"/>
      <c r="L72" s="910"/>
      <c r="M72" s="910"/>
      <c r="N72" s="910"/>
      <c r="O72" s="910"/>
      <c r="P72" s="911"/>
      <c r="Q72" s="912">
        <v>243</v>
      </c>
      <c r="R72" s="866"/>
      <c r="S72" s="866"/>
      <c r="T72" s="866"/>
      <c r="U72" s="866"/>
      <c r="V72" s="866">
        <v>238</v>
      </c>
      <c r="W72" s="866"/>
      <c r="X72" s="866"/>
      <c r="Y72" s="866"/>
      <c r="Z72" s="866"/>
      <c r="AA72" s="866">
        <v>5</v>
      </c>
      <c r="AB72" s="866"/>
      <c r="AC72" s="866"/>
      <c r="AD72" s="866"/>
      <c r="AE72" s="866"/>
      <c r="AF72" s="866">
        <v>5</v>
      </c>
      <c r="AG72" s="866"/>
      <c r="AH72" s="866"/>
      <c r="AI72" s="866"/>
      <c r="AJ72" s="866"/>
      <c r="AK72" s="866">
        <v>3</v>
      </c>
      <c r="AL72" s="866"/>
      <c r="AM72" s="866"/>
      <c r="AN72" s="866"/>
      <c r="AO72" s="866"/>
      <c r="AP72" s="866" t="s">
        <v>552</v>
      </c>
      <c r="AQ72" s="866"/>
      <c r="AR72" s="866"/>
      <c r="AS72" s="866"/>
      <c r="AT72" s="866"/>
      <c r="AU72" s="866" t="s">
        <v>552</v>
      </c>
      <c r="AV72" s="866"/>
      <c r="AW72" s="866"/>
      <c r="AX72" s="866"/>
      <c r="AY72" s="866"/>
      <c r="AZ72" s="868"/>
      <c r="BA72" s="868"/>
      <c r="BB72" s="868"/>
      <c r="BC72" s="868"/>
      <c r="BD72" s="869"/>
      <c r="BE72" s="228"/>
      <c r="BF72" s="228"/>
      <c r="BG72" s="228"/>
      <c r="BH72" s="228"/>
      <c r="BI72" s="228"/>
      <c r="BJ72" s="228"/>
      <c r="BK72" s="228"/>
      <c r="BL72" s="228"/>
      <c r="BM72" s="228"/>
      <c r="BN72" s="228"/>
      <c r="BO72" s="228"/>
      <c r="BP72" s="228"/>
      <c r="BQ72" s="225">
        <v>66</v>
      </c>
      <c r="BR72" s="230"/>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2">
      <c r="A73" s="225">
        <v>6</v>
      </c>
      <c r="B73" s="909" t="s">
        <v>558</v>
      </c>
      <c r="C73" s="910"/>
      <c r="D73" s="910"/>
      <c r="E73" s="910"/>
      <c r="F73" s="910"/>
      <c r="G73" s="910"/>
      <c r="H73" s="910"/>
      <c r="I73" s="910"/>
      <c r="J73" s="910"/>
      <c r="K73" s="910"/>
      <c r="L73" s="910"/>
      <c r="M73" s="910"/>
      <c r="N73" s="910"/>
      <c r="O73" s="910"/>
      <c r="P73" s="911"/>
      <c r="Q73" s="912">
        <v>967</v>
      </c>
      <c r="R73" s="866"/>
      <c r="S73" s="866"/>
      <c r="T73" s="866"/>
      <c r="U73" s="866"/>
      <c r="V73" s="866">
        <v>732</v>
      </c>
      <c r="W73" s="866"/>
      <c r="X73" s="866"/>
      <c r="Y73" s="866"/>
      <c r="Z73" s="866"/>
      <c r="AA73" s="866">
        <v>236</v>
      </c>
      <c r="AB73" s="866"/>
      <c r="AC73" s="866"/>
      <c r="AD73" s="866"/>
      <c r="AE73" s="866"/>
      <c r="AF73" s="866">
        <v>236</v>
      </c>
      <c r="AG73" s="866"/>
      <c r="AH73" s="866"/>
      <c r="AI73" s="866"/>
      <c r="AJ73" s="866"/>
      <c r="AK73" s="866">
        <v>510</v>
      </c>
      <c r="AL73" s="866"/>
      <c r="AM73" s="866"/>
      <c r="AN73" s="866"/>
      <c r="AO73" s="866"/>
      <c r="AP73" s="866" t="s">
        <v>552</v>
      </c>
      <c r="AQ73" s="866"/>
      <c r="AR73" s="866"/>
      <c r="AS73" s="866"/>
      <c r="AT73" s="866"/>
      <c r="AU73" s="866" t="s">
        <v>552</v>
      </c>
      <c r="AV73" s="866"/>
      <c r="AW73" s="866"/>
      <c r="AX73" s="866"/>
      <c r="AY73" s="866"/>
      <c r="AZ73" s="868"/>
      <c r="BA73" s="868"/>
      <c r="BB73" s="868"/>
      <c r="BC73" s="868"/>
      <c r="BD73" s="869"/>
      <c r="BE73" s="228"/>
      <c r="BF73" s="228"/>
      <c r="BG73" s="228"/>
      <c r="BH73" s="228"/>
      <c r="BI73" s="228"/>
      <c r="BJ73" s="228"/>
      <c r="BK73" s="228"/>
      <c r="BL73" s="228"/>
      <c r="BM73" s="228"/>
      <c r="BN73" s="228"/>
      <c r="BO73" s="228"/>
      <c r="BP73" s="228"/>
      <c r="BQ73" s="225">
        <v>67</v>
      </c>
      <c r="BR73" s="230"/>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2">
      <c r="A74" s="225">
        <v>7</v>
      </c>
      <c r="B74" s="909" t="s">
        <v>559</v>
      </c>
      <c r="C74" s="910"/>
      <c r="D74" s="910"/>
      <c r="E74" s="910"/>
      <c r="F74" s="910"/>
      <c r="G74" s="910"/>
      <c r="H74" s="910"/>
      <c r="I74" s="910"/>
      <c r="J74" s="910"/>
      <c r="K74" s="910"/>
      <c r="L74" s="910"/>
      <c r="M74" s="910"/>
      <c r="N74" s="910"/>
      <c r="O74" s="910"/>
      <c r="P74" s="911"/>
      <c r="Q74" s="912">
        <v>294625</v>
      </c>
      <c r="R74" s="866"/>
      <c r="S74" s="866"/>
      <c r="T74" s="866"/>
      <c r="U74" s="866"/>
      <c r="V74" s="866">
        <v>290389</v>
      </c>
      <c r="W74" s="866"/>
      <c r="X74" s="866"/>
      <c r="Y74" s="866"/>
      <c r="Z74" s="866"/>
      <c r="AA74" s="866">
        <v>4236</v>
      </c>
      <c r="AB74" s="866"/>
      <c r="AC74" s="866"/>
      <c r="AD74" s="866"/>
      <c r="AE74" s="866"/>
      <c r="AF74" s="866">
        <v>4236</v>
      </c>
      <c r="AG74" s="866"/>
      <c r="AH74" s="866"/>
      <c r="AI74" s="866"/>
      <c r="AJ74" s="866"/>
      <c r="AK74" s="866">
        <v>5909</v>
      </c>
      <c r="AL74" s="866"/>
      <c r="AM74" s="866"/>
      <c r="AN74" s="866"/>
      <c r="AO74" s="866"/>
      <c r="AP74" s="866" t="s">
        <v>552</v>
      </c>
      <c r="AQ74" s="866"/>
      <c r="AR74" s="866"/>
      <c r="AS74" s="866"/>
      <c r="AT74" s="866"/>
      <c r="AU74" s="866" t="s">
        <v>552</v>
      </c>
      <c r="AV74" s="866"/>
      <c r="AW74" s="866"/>
      <c r="AX74" s="866"/>
      <c r="AY74" s="866"/>
      <c r="AZ74" s="868"/>
      <c r="BA74" s="868"/>
      <c r="BB74" s="868"/>
      <c r="BC74" s="868"/>
      <c r="BD74" s="869"/>
      <c r="BE74" s="228"/>
      <c r="BF74" s="228"/>
      <c r="BG74" s="228"/>
      <c r="BH74" s="228"/>
      <c r="BI74" s="228"/>
      <c r="BJ74" s="228"/>
      <c r="BK74" s="228"/>
      <c r="BL74" s="228"/>
      <c r="BM74" s="228"/>
      <c r="BN74" s="228"/>
      <c r="BO74" s="228"/>
      <c r="BP74" s="228"/>
      <c r="BQ74" s="225">
        <v>68</v>
      </c>
      <c r="BR74" s="230"/>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2">
      <c r="A75" s="225">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8"/>
      <c r="BF75" s="228"/>
      <c r="BG75" s="228"/>
      <c r="BH75" s="228"/>
      <c r="BI75" s="228"/>
      <c r="BJ75" s="228"/>
      <c r="BK75" s="228"/>
      <c r="BL75" s="228"/>
      <c r="BM75" s="228"/>
      <c r="BN75" s="228"/>
      <c r="BO75" s="228"/>
      <c r="BP75" s="228"/>
      <c r="BQ75" s="225">
        <v>69</v>
      </c>
      <c r="BR75" s="230"/>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2">
      <c r="A76" s="225">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8"/>
      <c r="BF76" s="228"/>
      <c r="BG76" s="228"/>
      <c r="BH76" s="228"/>
      <c r="BI76" s="228"/>
      <c r="BJ76" s="228"/>
      <c r="BK76" s="228"/>
      <c r="BL76" s="228"/>
      <c r="BM76" s="228"/>
      <c r="BN76" s="228"/>
      <c r="BO76" s="228"/>
      <c r="BP76" s="228"/>
      <c r="BQ76" s="225">
        <v>70</v>
      </c>
      <c r="BR76" s="230"/>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2">
      <c r="A77" s="225">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8"/>
      <c r="BF77" s="228"/>
      <c r="BG77" s="228"/>
      <c r="BH77" s="228"/>
      <c r="BI77" s="228"/>
      <c r="BJ77" s="228"/>
      <c r="BK77" s="228"/>
      <c r="BL77" s="228"/>
      <c r="BM77" s="228"/>
      <c r="BN77" s="228"/>
      <c r="BO77" s="228"/>
      <c r="BP77" s="228"/>
      <c r="BQ77" s="225">
        <v>71</v>
      </c>
      <c r="BR77" s="230"/>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2">
      <c r="A78" s="225">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8"/>
      <c r="BF78" s="228"/>
      <c r="BG78" s="228"/>
      <c r="BH78" s="228"/>
      <c r="BI78" s="228"/>
      <c r="BJ78" s="218"/>
      <c r="BK78" s="218"/>
      <c r="BL78" s="218"/>
      <c r="BM78" s="218"/>
      <c r="BN78" s="218"/>
      <c r="BO78" s="228"/>
      <c r="BP78" s="228"/>
      <c r="BQ78" s="225">
        <v>72</v>
      </c>
      <c r="BR78" s="230"/>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2">
      <c r="A79" s="225">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8"/>
      <c r="BF79" s="228"/>
      <c r="BG79" s="228"/>
      <c r="BH79" s="228"/>
      <c r="BI79" s="228"/>
      <c r="BJ79" s="218"/>
      <c r="BK79" s="218"/>
      <c r="BL79" s="218"/>
      <c r="BM79" s="218"/>
      <c r="BN79" s="218"/>
      <c r="BO79" s="228"/>
      <c r="BP79" s="228"/>
      <c r="BQ79" s="225">
        <v>73</v>
      </c>
      <c r="BR79" s="230"/>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2">
      <c r="A80" s="225">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8"/>
      <c r="BF80" s="228"/>
      <c r="BG80" s="228"/>
      <c r="BH80" s="228"/>
      <c r="BI80" s="228"/>
      <c r="BJ80" s="228"/>
      <c r="BK80" s="228"/>
      <c r="BL80" s="228"/>
      <c r="BM80" s="228"/>
      <c r="BN80" s="228"/>
      <c r="BO80" s="228"/>
      <c r="BP80" s="228"/>
      <c r="BQ80" s="225">
        <v>74</v>
      </c>
      <c r="BR80" s="230"/>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2">
      <c r="A81" s="225">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8"/>
      <c r="BF81" s="228"/>
      <c r="BG81" s="228"/>
      <c r="BH81" s="228"/>
      <c r="BI81" s="228"/>
      <c r="BJ81" s="228"/>
      <c r="BK81" s="228"/>
      <c r="BL81" s="228"/>
      <c r="BM81" s="228"/>
      <c r="BN81" s="228"/>
      <c r="BO81" s="228"/>
      <c r="BP81" s="228"/>
      <c r="BQ81" s="225">
        <v>75</v>
      </c>
      <c r="BR81" s="230"/>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2">
      <c r="A82" s="225">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8"/>
      <c r="BF82" s="228"/>
      <c r="BG82" s="228"/>
      <c r="BH82" s="228"/>
      <c r="BI82" s="228"/>
      <c r="BJ82" s="228"/>
      <c r="BK82" s="228"/>
      <c r="BL82" s="228"/>
      <c r="BM82" s="228"/>
      <c r="BN82" s="228"/>
      <c r="BO82" s="228"/>
      <c r="BP82" s="228"/>
      <c r="BQ82" s="225">
        <v>76</v>
      </c>
      <c r="BR82" s="230"/>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2">
      <c r="A83" s="225">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8"/>
      <c r="BF83" s="228"/>
      <c r="BG83" s="228"/>
      <c r="BH83" s="228"/>
      <c r="BI83" s="228"/>
      <c r="BJ83" s="228"/>
      <c r="BK83" s="228"/>
      <c r="BL83" s="228"/>
      <c r="BM83" s="228"/>
      <c r="BN83" s="228"/>
      <c r="BO83" s="228"/>
      <c r="BP83" s="228"/>
      <c r="BQ83" s="225">
        <v>77</v>
      </c>
      <c r="BR83" s="230"/>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2">
      <c r="A84" s="225">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8"/>
      <c r="BF84" s="228"/>
      <c r="BG84" s="228"/>
      <c r="BH84" s="228"/>
      <c r="BI84" s="228"/>
      <c r="BJ84" s="228"/>
      <c r="BK84" s="228"/>
      <c r="BL84" s="228"/>
      <c r="BM84" s="228"/>
      <c r="BN84" s="228"/>
      <c r="BO84" s="228"/>
      <c r="BP84" s="228"/>
      <c r="BQ84" s="225">
        <v>78</v>
      </c>
      <c r="BR84" s="230"/>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2">
      <c r="A85" s="225">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8"/>
      <c r="BF85" s="228"/>
      <c r="BG85" s="228"/>
      <c r="BH85" s="228"/>
      <c r="BI85" s="228"/>
      <c r="BJ85" s="228"/>
      <c r="BK85" s="228"/>
      <c r="BL85" s="228"/>
      <c r="BM85" s="228"/>
      <c r="BN85" s="228"/>
      <c r="BO85" s="228"/>
      <c r="BP85" s="228"/>
      <c r="BQ85" s="225">
        <v>79</v>
      </c>
      <c r="BR85" s="230"/>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2">
      <c r="A86" s="225">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8"/>
      <c r="BF86" s="228"/>
      <c r="BG86" s="228"/>
      <c r="BH86" s="228"/>
      <c r="BI86" s="228"/>
      <c r="BJ86" s="228"/>
      <c r="BK86" s="228"/>
      <c r="BL86" s="228"/>
      <c r="BM86" s="228"/>
      <c r="BN86" s="228"/>
      <c r="BO86" s="228"/>
      <c r="BP86" s="228"/>
      <c r="BQ86" s="225">
        <v>80</v>
      </c>
      <c r="BR86" s="230"/>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2">
      <c r="A87" s="231">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8"/>
      <c r="BF87" s="228"/>
      <c r="BG87" s="228"/>
      <c r="BH87" s="228"/>
      <c r="BI87" s="228"/>
      <c r="BJ87" s="228"/>
      <c r="BK87" s="228"/>
      <c r="BL87" s="228"/>
      <c r="BM87" s="228"/>
      <c r="BN87" s="228"/>
      <c r="BO87" s="228"/>
      <c r="BP87" s="228"/>
      <c r="BQ87" s="225">
        <v>81</v>
      </c>
      <c r="BR87" s="230"/>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5">
      <c r="A88" s="227" t="s">
        <v>378</v>
      </c>
      <c r="B88" s="825" t="s">
        <v>405</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4601</v>
      </c>
      <c r="AG88" s="880"/>
      <c r="AH88" s="880"/>
      <c r="AI88" s="880"/>
      <c r="AJ88" s="880"/>
      <c r="AK88" s="877"/>
      <c r="AL88" s="877"/>
      <c r="AM88" s="877"/>
      <c r="AN88" s="877"/>
      <c r="AO88" s="877"/>
      <c r="AP88" s="880">
        <v>637</v>
      </c>
      <c r="AQ88" s="880"/>
      <c r="AR88" s="880"/>
      <c r="AS88" s="880"/>
      <c r="AT88" s="880"/>
      <c r="AU88" s="880">
        <v>193</v>
      </c>
      <c r="AV88" s="880"/>
      <c r="AW88" s="880"/>
      <c r="AX88" s="880"/>
      <c r="AY88" s="880"/>
      <c r="AZ88" s="885"/>
      <c r="BA88" s="885"/>
      <c r="BB88" s="885"/>
      <c r="BC88" s="885"/>
      <c r="BD88" s="886"/>
      <c r="BE88" s="228"/>
      <c r="BF88" s="228"/>
      <c r="BG88" s="228"/>
      <c r="BH88" s="228"/>
      <c r="BI88" s="228"/>
      <c r="BJ88" s="228"/>
      <c r="BK88" s="228"/>
      <c r="BL88" s="228"/>
      <c r="BM88" s="228"/>
      <c r="BN88" s="228"/>
      <c r="BO88" s="228"/>
      <c r="BP88" s="228"/>
      <c r="BQ88" s="225">
        <v>82</v>
      </c>
      <c r="BR88" s="230"/>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2">
      <c r="A89" s="232"/>
      <c r="B89" s="233"/>
      <c r="C89" s="233"/>
      <c r="D89" s="233"/>
      <c r="E89" s="233"/>
      <c r="F89" s="233"/>
      <c r="G89" s="233"/>
      <c r="H89" s="233"/>
      <c r="I89" s="233"/>
      <c r="J89" s="233"/>
      <c r="K89" s="233"/>
      <c r="L89" s="233"/>
      <c r="M89" s="233"/>
      <c r="N89" s="233"/>
      <c r="O89" s="233"/>
      <c r="P89" s="233"/>
      <c r="Q89" s="234"/>
      <c r="R89" s="234"/>
      <c r="S89" s="234"/>
      <c r="T89" s="234"/>
      <c r="U89" s="234"/>
      <c r="V89" s="234"/>
      <c r="W89" s="234"/>
      <c r="X89" s="234"/>
      <c r="Y89" s="234"/>
      <c r="Z89" s="234"/>
      <c r="AA89" s="234"/>
      <c r="AB89" s="234"/>
      <c r="AC89" s="234"/>
      <c r="AD89" s="234"/>
      <c r="AE89" s="234"/>
      <c r="AF89" s="234"/>
      <c r="AG89" s="234"/>
      <c r="AH89" s="234"/>
      <c r="AI89" s="234"/>
      <c r="AJ89" s="234"/>
      <c r="AK89" s="234"/>
      <c r="AL89" s="234"/>
      <c r="AM89" s="234"/>
      <c r="AN89" s="234"/>
      <c r="AO89" s="234"/>
      <c r="AP89" s="234"/>
      <c r="AQ89" s="234"/>
      <c r="AR89" s="234"/>
      <c r="AS89" s="234"/>
      <c r="AT89" s="234"/>
      <c r="AU89" s="234"/>
      <c r="AV89" s="234"/>
      <c r="AW89" s="234"/>
      <c r="AX89" s="234"/>
      <c r="AY89" s="234"/>
      <c r="AZ89" s="235"/>
      <c r="BA89" s="235"/>
      <c r="BB89" s="235"/>
      <c r="BC89" s="235"/>
      <c r="BD89" s="235"/>
      <c r="BE89" s="228"/>
      <c r="BF89" s="228"/>
      <c r="BG89" s="228"/>
      <c r="BH89" s="228"/>
      <c r="BI89" s="228"/>
      <c r="BJ89" s="228"/>
      <c r="BK89" s="228"/>
      <c r="BL89" s="228"/>
      <c r="BM89" s="228"/>
      <c r="BN89" s="228"/>
      <c r="BO89" s="228"/>
      <c r="BP89" s="228"/>
      <c r="BQ89" s="225">
        <v>83</v>
      </c>
      <c r="BR89" s="230"/>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2">
      <c r="A90" s="232"/>
      <c r="B90" s="233"/>
      <c r="C90" s="233"/>
      <c r="D90" s="233"/>
      <c r="E90" s="233"/>
      <c r="F90" s="233"/>
      <c r="G90" s="233"/>
      <c r="H90" s="233"/>
      <c r="I90" s="233"/>
      <c r="J90" s="233"/>
      <c r="K90" s="233"/>
      <c r="L90" s="233"/>
      <c r="M90" s="233"/>
      <c r="N90" s="233"/>
      <c r="O90" s="233"/>
      <c r="P90" s="233"/>
      <c r="Q90" s="234"/>
      <c r="R90" s="234"/>
      <c r="S90" s="234"/>
      <c r="T90" s="234"/>
      <c r="U90" s="234"/>
      <c r="V90" s="234"/>
      <c r="W90" s="234"/>
      <c r="X90" s="234"/>
      <c r="Y90" s="234"/>
      <c r="Z90" s="234"/>
      <c r="AA90" s="234"/>
      <c r="AB90" s="234"/>
      <c r="AC90" s="234"/>
      <c r="AD90" s="234"/>
      <c r="AE90" s="234"/>
      <c r="AF90" s="234"/>
      <c r="AG90" s="234"/>
      <c r="AH90" s="234"/>
      <c r="AI90" s="234"/>
      <c r="AJ90" s="234"/>
      <c r="AK90" s="234"/>
      <c r="AL90" s="234"/>
      <c r="AM90" s="234"/>
      <c r="AN90" s="234"/>
      <c r="AO90" s="234"/>
      <c r="AP90" s="234"/>
      <c r="AQ90" s="234"/>
      <c r="AR90" s="234"/>
      <c r="AS90" s="234"/>
      <c r="AT90" s="234"/>
      <c r="AU90" s="234"/>
      <c r="AV90" s="234"/>
      <c r="AW90" s="234"/>
      <c r="AX90" s="234"/>
      <c r="AY90" s="234"/>
      <c r="AZ90" s="235"/>
      <c r="BA90" s="235"/>
      <c r="BB90" s="235"/>
      <c r="BC90" s="235"/>
      <c r="BD90" s="235"/>
      <c r="BE90" s="228"/>
      <c r="BF90" s="228"/>
      <c r="BG90" s="228"/>
      <c r="BH90" s="228"/>
      <c r="BI90" s="228"/>
      <c r="BJ90" s="228"/>
      <c r="BK90" s="228"/>
      <c r="BL90" s="228"/>
      <c r="BM90" s="228"/>
      <c r="BN90" s="228"/>
      <c r="BO90" s="228"/>
      <c r="BP90" s="228"/>
      <c r="BQ90" s="225">
        <v>84</v>
      </c>
      <c r="BR90" s="230"/>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2">
      <c r="A91" s="232"/>
      <c r="B91" s="233"/>
      <c r="C91" s="233"/>
      <c r="D91" s="233"/>
      <c r="E91" s="233"/>
      <c r="F91" s="233"/>
      <c r="G91" s="233"/>
      <c r="H91" s="233"/>
      <c r="I91" s="233"/>
      <c r="J91" s="233"/>
      <c r="K91" s="233"/>
      <c r="L91" s="233"/>
      <c r="M91" s="233"/>
      <c r="N91" s="233"/>
      <c r="O91" s="233"/>
      <c r="P91" s="233"/>
      <c r="Q91" s="234"/>
      <c r="R91" s="234"/>
      <c r="S91" s="234"/>
      <c r="T91" s="234"/>
      <c r="U91" s="234"/>
      <c r="V91" s="234"/>
      <c r="W91" s="234"/>
      <c r="X91" s="234"/>
      <c r="Y91" s="234"/>
      <c r="Z91" s="234"/>
      <c r="AA91" s="234"/>
      <c r="AB91" s="234"/>
      <c r="AC91" s="234"/>
      <c r="AD91" s="234"/>
      <c r="AE91" s="234"/>
      <c r="AF91" s="234"/>
      <c r="AG91" s="234"/>
      <c r="AH91" s="234"/>
      <c r="AI91" s="234"/>
      <c r="AJ91" s="234"/>
      <c r="AK91" s="234"/>
      <c r="AL91" s="234"/>
      <c r="AM91" s="234"/>
      <c r="AN91" s="234"/>
      <c r="AO91" s="234"/>
      <c r="AP91" s="234"/>
      <c r="AQ91" s="234"/>
      <c r="AR91" s="234"/>
      <c r="AS91" s="234"/>
      <c r="AT91" s="234"/>
      <c r="AU91" s="234"/>
      <c r="AV91" s="234"/>
      <c r="AW91" s="234"/>
      <c r="AX91" s="234"/>
      <c r="AY91" s="234"/>
      <c r="AZ91" s="235"/>
      <c r="BA91" s="235"/>
      <c r="BB91" s="235"/>
      <c r="BC91" s="235"/>
      <c r="BD91" s="235"/>
      <c r="BE91" s="228"/>
      <c r="BF91" s="228"/>
      <c r="BG91" s="228"/>
      <c r="BH91" s="228"/>
      <c r="BI91" s="228"/>
      <c r="BJ91" s="228"/>
      <c r="BK91" s="228"/>
      <c r="BL91" s="228"/>
      <c r="BM91" s="228"/>
      <c r="BN91" s="228"/>
      <c r="BO91" s="228"/>
      <c r="BP91" s="228"/>
      <c r="BQ91" s="225">
        <v>85</v>
      </c>
      <c r="BR91" s="230"/>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2">
      <c r="A92" s="232"/>
      <c r="B92" s="233"/>
      <c r="C92" s="233"/>
      <c r="D92" s="233"/>
      <c r="E92" s="233"/>
      <c r="F92" s="233"/>
      <c r="G92" s="233"/>
      <c r="H92" s="233"/>
      <c r="I92" s="233"/>
      <c r="J92" s="233"/>
      <c r="K92" s="233"/>
      <c r="L92" s="233"/>
      <c r="M92" s="233"/>
      <c r="N92" s="233"/>
      <c r="O92" s="233"/>
      <c r="P92" s="233"/>
      <c r="Q92" s="234"/>
      <c r="R92" s="234"/>
      <c r="S92" s="234"/>
      <c r="T92" s="234"/>
      <c r="U92" s="234"/>
      <c r="V92" s="234"/>
      <c r="W92" s="234"/>
      <c r="X92" s="234"/>
      <c r="Y92" s="234"/>
      <c r="Z92" s="234"/>
      <c r="AA92" s="234"/>
      <c r="AB92" s="234"/>
      <c r="AC92" s="234"/>
      <c r="AD92" s="234"/>
      <c r="AE92" s="234"/>
      <c r="AF92" s="234"/>
      <c r="AG92" s="234"/>
      <c r="AH92" s="234"/>
      <c r="AI92" s="234"/>
      <c r="AJ92" s="234"/>
      <c r="AK92" s="234"/>
      <c r="AL92" s="234"/>
      <c r="AM92" s="234"/>
      <c r="AN92" s="234"/>
      <c r="AO92" s="234"/>
      <c r="AP92" s="234"/>
      <c r="AQ92" s="234"/>
      <c r="AR92" s="234"/>
      <c r="AS92" s="234"/>
      <c r="AT92" s="234"/>
      <c r="AU92" s="234"/>
      <c r="AV92" s="234"/>
      <c r="AW92" s="234"/>
      <c r="AX92" s="234"/>
      <c r="AY92" s="234"/>
      <c r="AZ92" s="235"/>
      <c r="BA92" s="235"/>
      <c r="BB92" s="235"/>
      <c r="BC92" s="235"/>
      <c r="BD92" s="235"/>
      <c r="BE92" s="228"/>
      <c r="BF92" s="228"/>
      <c r="BG92" s="228"/>
      <c r="BH92" s="228"/>
      <c r="BI92" s="228"/>
      <c r="BJ92" s="228"/>
      <c r="BK92" s="228"/>
      <c r="BL92" s="228"/>
      <c r="BM92" s="228"/>
      <c r="BN92" s="228"/>
      <c r="BO92" s="228"/>
      <c r="BP92" s="228"/>
      <c r="BQ92" s="225">
        <v>86</v>
      </c>
      <c r="BR92" s="230"/>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2">
      <c r="A93" s="232"/>
      <c r="B93" s="233"/>
      <c r="C93" s="233"/>
      <c r="D93" s="233"/>
      <c r="E93" s="233"/>
      <c r="F93" s="233"/>
      <c r="G93" s="233"/>
      <c r="H93" s="233"/>
      <c r="I93" s="233"/>
      <c r="J93" s="233"/>
      <c r="K93" s="233"/>
      <c r="L93" s="233"/>
      <c r="M93" s="233"/>
      <c r="N93" s="233"/>
      <c r="O93" s="233"/>
      <c r="P93" s="233"/>
      <c r="Q93" s="234"/>
      <c r="R93" s="234"/>
      <c r="S93" s="234"/>
      <c r="T93" s="234"/>
      <c r="U93" s="234"/>
      <c r="V93" s="234"/>
      <c r="W93" s="234"/>
      <c r="X93" s="234"/>
      <c r="Y93" s="234"/>
      <c r="Z93" s="234"/>
      <c r="AA93" s="234"/>
      <c r="AB93" s="234"/>
      <c r="AC93" s="234"/>
      <c r="AD93" s="234"/>
      <c r="AE93" s="234"/>
      <c r="AF93" s="234"/>
      <c r="AG93" s="234"/>
      <c r="AH93" s="234"/>
      <c r="AI93" s="234"/>
      <c r="AJ93" s="234"/>
      <c r="AK93" s="234"/>
      <c r="AL93" s="234"/>
      <c r="AM93" s="234"/>
      <c r="AN93" s="234"/>
      <c r="AO93" s="234"/>
      <c r="AP93" s="234"/>
      <c r="AQ93" s="234"/>
      <c r="AR93" s="234"/>
      <c r="AS93" s="234"/>
      <c r="AT93" s="234"/>
      <c r="AU93" s="234"/>
      <c r="AV93" s="234"/>
      <c r="AW93" s="234"/>
      <c r="AX93" s="234"/>
      <c r="AY93" s="234"/>
      <c r="AZ93" s="235"/>
      <c r="BA93" s="235"/>
      <c r="BB93" s="235"/>
      <c r="BC93" s="235"/>
      <c r="BD93" s="235"/>
      <c r="BE93" s="228"/>
      <c r="BF93" s="228"/>
      <c r="BG93" s="228"/>
      <c r="BH93" s="228"/>
      <c r="BI93" s="228"/>
      <c r="BJ93" s="228"/>
      <c r="BK93" s="228"/>
      <c r="BL93" s="228"/>
      <c r="BM93" s="228"/>
      <c r="BN93" s="228"/>
      <c r="BO93" s="228"/>
      <c r="BP93" s="228"/>
      <c r="BQ93" s="225">
        <v>87</v>
      </c>
      <c r="BR93" s="230"/>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2">
      <c r="A94" s="232"/>
      <c r="B94" s="233"/>
      <c r="C94" s="233"/>
      <c r="D94" s="233"/>
      <c r="E94" s="233"/>
      <c r="F94" s="233"/>
      <c r="G94" s="233"/>
      <c r="H94" s="233"/>
      <c r="I94" s="233"/>
      <c r="J94" s="233"/>
      <c r="K94" s="233"/>
      <c r="L94" s="233"/>
      <c r="M94" s="233"/>
      <c r="N94" s="233"/>
      <c r="O94" s="233"/>
      <c r="P94" s="233"/>
      <c r="Q94" s="234"/>
      <c r="R94" s="234"/>
      <c r="S94" s="234"/>
      <c r="T94" s="234"/>
      <c r="U94" s="234"/>
      <c r="V94" s="234"/>
      <c r="W94" s="234"/>
      <c r="X94" s="234"/>
      <c r="Y94" s="234"/>
      <c r="Z94" s="234"/>
      <c r="AA94" s="234"/>
      <c r="AB94" s="234"/>
      <c r="AC94" s="234"/>
      <c r="AD94" s="234"/>
      <c r="AE94" s="234"/>
      <c r="AF94" s="234"/>
      <c r="AG94" s="234"/>
      <c r="AH94" s="234"/>
      <c r="AI94" s="234"/>
      <c r="AJ94" s="234"/>
      <c r="AK94" s="234"/>
      <c r="AL94" s="234"/>
      <c r="AM94" s="234"/>
      <c r="AN94" s="234"/>
      <c r="AO94" s="234"/>
      <c r="AP94" s="234"/>
      <c r="AQ94" s="234"/>
      <c r="AR94" s="234"/>
      <c r="AS94" s="234"/>
      <c r="AT94" s="234"/>
      <c r="AU94" s="234"/>
      <c r="AV94" s="234"/>
      <c r="AW94" s="234"/>
      <c r="AX94" s="234"/>
      <c r="AY94" s="234"/>
      <c r="AZ94" s="235"/>
      <c r="BA94" s="235"/>
      <c r="BB94" s="235"/>
      <c r="BC94" s="235"/>
      <c r="BD94" s="235"/>
      <c r="BE94" s="228"/>
      <c r="BF94" s="228"/>
      <c r="BG94" s="228"/>
      <c r="BH94" s="228"/>
      <c r="BI94" s="228"/>
      <c r="BJ94" s="228"/>
      <c r="BK94" s="228"/>
      <c r="BL94" s="228"/>
      <c r="BM94" s="228"/>
      <c r="BN94" s="228"/>
      <c r="BO94" s="228"/>
      <c r="BP94" s="228"/>
      <c r="BQ94" s="225">
        <v>88</v>
      </c>
      <c r="BR94" s="230"/>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2">
      <c r="A95" s="232"/>
      <c r="B95" s="233"/>
      <c r="C95" s="233"/>
      <c r="D95" s="233"/>
      <c r="E95" s="233"/>
      <c r="F95" s="233"/>
      <c r="G95" s="233"/>
      <c r="H95" s="233"/>
      <c r="I95" s="233"/>
      <c r="J95" s="233"/>
      <c r="K95" s="233"/>
      <c r="L95" s="233"/>
      <c r="M95" s="233"/>
      <c r="N95" s="233"/>
      <c r="O95" s="233"/>
      <c r="P95" s="233"/>
      <c r="Q95" s="234"/>
      <c r="R95" s="234"/>
      <c r="S95" s="234"/>
      <c r="T95" s="234"/>
      <c r="U95" s="234"/>
      <c r="V95" s="234"/>
      <c r="W95" s="234"/>
      <c r="X95" s="234"/>
      <c r="Y95" s="234"/>
      <c r="Z95" s="234"/>
      <c r="AA95" s="234"/>
      <c r="AB95" s="234"/>
      <c r="AC95" s="234"/>
      <c r="AD95" s="234"/>
      <c r="AE95" s="234"/>
      <c r="AF95" s="234"/>
      <c r="AG95" s="234"/>
      <c r="AH95" s="234"/>
      <c r="AI95" s="234"/>
      <c r="AJ95" s="234"/>
      <c r="AK95" s="234"/>
      <c r="AL95" s="234"/>
      <c r="AM95" s="234"/>
      <c r="AN95" s="234"/>
      <c r="AO95" s="234"/>
      <c r="AP95" s="234"/>
      <c r="AQ95" s="234"/>
      <c r="AR95" s="234"/>
      <c r="AS95" s="234"/>
      <c r="AT95" s="234"/>
      <c r="AU95" s="234"/>
      <c r="AV95" s="234"/>
      <c r="AW95" s="234"/>
      <c r="AX95" s="234"/>
      <c r="AY95" s="234"/>
      <c r="AZ95" s="235"/>
      <c r="BA95" s="235"/>
      <c r="BB95" s="235"/>
      <c r="BC95" s="235"/>
      <c r="BD95" s="235"/>
      <c r="BE95" s="228"/>
      <c r="BF95" s="228"/>
      <c r="BG95" s="228"/>
      <c r="BH95" s="228"/>
      <c r="BI95" s="228"/>
      <c r="BJ95" s="228"/>
      <c r="BK95" s="228"/>
      <c r="BL95" s="228"/>
      <c r="BM95" s="228"/>
      <c r="BN95" s="228"/>
      <c r="BO95" s="228"/>
      <c r="BP95" s="228"/>
      <c r="BQ95" s="225">
        <v>89</v>
      </c>
      <c r="BR95" s="230"/>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2">
      <c r="A96" s="232"/>
      <c r="B96" s="233"/>
      <c r="C96" s="233"/>
      <c r="D96" s="233"/>
      <c r="E96" s="233"/>
      <c r="F96" s="233"/>
      <c r="G96" s="233"/>
      <c r="H96" s="233"/>
      <c r="I96" s="233"/>
      <c r="J96" s="233"/>
      <c r="K96" s="233"/>
      <c r="L96" s="233"/>
      <c r="M96" s="233"/>
      <c r="N96" s="233"/>
      <c r="O96" s="233"/>
      <c r="P96" s="233"/>
      <c r="Q96" s="234"/>
      <c r="R96" s="234"/>
      <c r="S96" s="234"/>
      <c r="T96" s="234"/>
      <c r="U96" s="234"/>
      <c r="V96" s="234"/>
      <c r="W96" s="234"/>
      <c r="X96" s="234"/>
      <c r="Y96" s="234"/>
      <c r="Z96" s="234"/>
      <c r="AA96" s="234"/>
      <c r="AB96" s="234"/>
      <c r="AC96" s="234"/>
      <c r="AD96" s="234"/>
      <c r="AE96" s="234"/>
      <c r="AF96" s="234"/>
      <c r="AG96" s="234"/>
      <c r="AH96" s="234"/>
      <c r="AI96" s="234"/>
      <c r="AJ96" s="234"/>
      <c r="AK96" s="234"/>
      <c r="AL96" s="234"/>
      <c r="AM96" s="234"/>
      <c r="AN96" s="234"/>
      <c r="AO96" s="234"/>
      <c r="AP96" s="234"/>
      <c r="AQ96" s="234"/>
      <c r="AR96" s="234"/>
      <c r="AS96" s="234"/>
      <c r="AT96" s="234"/>
      <c r="AU96" s="234"/>
      <c r="AV96" s="234"/>
      <c r="AW96" s="234"/>
      <c r="AX96" s="234"/>
      <c r="AY96" s="234"/>
      <c r="AZ96" s="235"/>
      <c r="BA96" s="235"/>
      <c r="BB96" s="235"/>
      <c r="BC96" s="235"/>
      <c r="BD96" s="235"/>
      <c r="BE96" s="228"/>
      <c r="BF96" s="228"/>
      <c r="BG96" s="228"/>
      <c r="BH96" s="228"/>
      <c r="BI96" s="228"/>
      <c r="BJ96" s="228"/>
      <c r="BK96" s="228"/>
      <c r="BL96" s="228"/>
      <c r="BM96" s="228"/>
      <c r="BN96" s="228"/>
      <c r="BO96" s="228"/>
      <c r="BP96" s="228"/>
      <c r="BQ96" s="225">
        <v>90</v>
      </c>
      <c r="BR96" s="230"/>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2">
      <c r="A97" s="232"/>
      <c r="B97" s="233"/>
      <c r="C97" s="233"/>
      <c r="D97" s="233"/>
      <c r="E97" s="233"/>
      <c r="F97" s="233"/>
      <c r="G97" s="233"/>
      <c r="H97" s="233"/>
      <c r="I97" s="233"/>
      <c r="J97" s="233"/>
      <c r="K97" s="233"/>
      <c r="L97" s="233"/>
      <c r="M97" s="233"/>
      <c r="N97" s="233"/>
      <c r="O97" s="233"/>
      <c r="P97" s="233"/>
      <c r="Q97" s="234"/>
      <c r="R97" s="234"/>
      <c r="S97" s="234"/>
      <c r="T97" s="234"/>
      <c r="U97" s="234"/>
      <c r="V97" s="234"/>
      <c r="W97" s="234"/>
      <c r="X97" s="234"/>
      <c r="Y97" s="234"/>
      <c r="Z97" s="234"/>
      <c r="AA97" s="234"/>
      <c r="AB97" s="234"/>
      <c r="AC97" s="234"/>
      <c r="AD97" s="234"/>
      <c r="AE97" s="234"/>
      <c r="AF97" s="234"/>
      <c r="AG97" s="234"/>
      <c r="AH97" s="234"/>
      <c r="AI97" s="234"/>
      <c r="AJ97" s="234"/>
      <c r="AK97" s="234"/>
      <c r="AL97" s="234"/>
      <c r="AM97" s="234"/>
      <c r="AN97" s="234"/>
      <c r="AO97" s="234"/>
      <c r="AP97" s="234"/>
      <c r="AQ97" s="234"/>
      <c r="AR97" s="234"/>
      <c r="AS97" s="234"/>
      <c r="AT97" s="234"/>
      <c r="AU97" s="234"/>
      <c r="AV97" s="234"/>
      <c r="AW97" s="234"/>
      <c r="AX97" s="234"/>
      <c r="AY97" s="234"/>
      <c r="AZ97" s="235"/>
      <c r="BA97" s="235"/>
      <c r="BB97" s="235"/>
      <c r="BC97" s="235"/>
      <c r="BD97" s="235"/>
      <c r="BE97" s="228"/>
      <c r="BF97" s="228"/>
      <c r="BG97" s="228"/>
      <c r="BH97" s="228"/>
      <c r="BI97" s="228"/>
      <c r="BJ97" s="228"/>
      <c r="BK97" s="228"/>
      <c r="BL97" s="228"/>
      <c r="BM97" s="228"/>
      <c r="BN97" s="228"/>
      <c r="BO97" s="228"/>
      <c r="BP97" s="228"/>
      <c r="BQ97" s="225">
        <v>91</v>
      </c>
      <c r="BR97" s="230"/>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2">
      <c r="A98" s="232"/>
      <c r="B98" s="233"/>
      <c r="C98" s="233"/>
      <c r="D98" s="233"/>
      <c r="E98" s="233"/>
      <c r="F98" s="233"/>
      <c r="G98" s="233"/>
      <c r="H98" s="233"/>
      <c r="I98" s="233"/>
      <c r="J98" s="233"/>
      <c r="K98" s="233"/>
      <c r="L98" s="233"/>
      <c r="M98" s="233"/>
      <c r="N98" s="233"/>
      <c r="O98" s="233"/>
      <c r="P98" s="233"/>
      <c r="Q98" s="234"/>
      <c r="R98" s="234"/>
      <c r="S98" s="234"/>
      <c r="T98" s="234"/>
      <c r="U98" s="234"/>
      <c r="V98" s="234"/>
      <c r="W98" s="234"/>
      <c r="X98" s="234"/>
      <c r="Y98" s="234"/>
      <c r="Z98" s="234"/>
      <c r="AA98" s="234"/>
      <c r="AB98" s="234"/>
      <c r="AC98" s="234"/>
      <c r="AD98" s="234"/>
      <c r="AE98" s="234"/>
      <c r="AF98" s="234"/>
      <c r="AG98" s="234"/>
      <c r="AH98" s="234"/>
      <c r="AI98" s="234"/>
      <c r="AJ98" s="234"/>
      <c r="AK98" s="234"/>
      <c r="AL98" s="234"/>
      <c r="AM98" s="234"/>
      <c r="AN98" s="234"/>
      <c r="AO98" s="234"/>
      <c r="AP98" s="234"/>
      <c r="AQ98" s="234"/>
      <c r="AR98" s="234"/>
      <c r="AS98" s="234"/>
      <c r="AT98" s="234"/>
      <c r="AU98" s="234"/>
      <c r="AV98" s="234"/>
      <c r="AW98" s="234"/>
      <c r="AX98" s="234"/>
      <c r="AY98" s="234"/>
      <c r="AZ98" s="235"/>
      <c r="BA98" s="235"/>
      <c r="BB98" s="235"/>
      <c r="BC98" s="235"/>
      <c r="BD98" s="235"/>
      <c r="BE98" s="228"/>
      <c r="BF98" s="228"/>
      <c r="BG98" s="228"/>
      <c r="BH98" s="228"/>
      <c r="BI98" s="228"/>
      <c r="BJ98" s="228"/>
      <c r="BK98" s="228"/>
      <c r="BL98" s="228"/>
      <c r="BM98" s="228"/>
      <c r="BN98" s="228"/>
      <c r="BO98" s="228"/>
      <c r="BP98" s="228"/>
      <c r="BQ98" s="225">
        <v>92</v>
      </c>
      <c r="BR98" s="230"/>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2">
      <c r="A99" s="232"/>
      <c r="B99" s="233"/>
      <c r="C99" s="233"/>
      <c r="D99" s="233"/>
      <c r="E99" s="233"/>
      <c r="F99" s="233"/>
      <c r="G99" s="233"/>
      <c r="H99" s="233"/>
      <c r="I99" s="233"/>
      <c r="J99" s="233"/>
      <c r="K99" s="233"/>
      <c r="L99" s="233"/>
      <c r="M99" s="233"/>
      <c r="N99" s="233"/>
      <c r="O99" s="233"/>
      <c r="P99" s="233"/>
      <c r="Q99" s="234"/>
      <c r="R99" s="234"/>
      <c r="S99" s="234"/>
      <c r="T99" s="234"/>
      <c r="U99" s="234"/>
      <c r="V99" s="234"/>
      <c r="W99" s="234"/>
      <c r="X99" s="234"/>
      <c r="Y99" s="234"/>
      <c r="Z99" s="234"/>
      <c r="AA99" s="234"/>
      <c r="AB99" s="234"/>
      <c r="AC99" s="234"/>
      <c r="AD99" s="234"/>
      <c r="AE99" s="234"/>
      <c r="AF99" s="234"/>
      <c r="AG99" s="234"/>
      <c r="AH99" s="234"/>
      <c r="AI99" s="234"/>
      <c r="AJ99" s="234"/>
      <c r="AK99" s="234"/>
      <c r="AL99" s="234"/>
      <c r="AM99" s="234"/>
      <c r="AN99" s="234"/>
      <c r="AO99" s="234"/>
      <c r="AP99" s="234"/>
      <c r="AQ99" s="234"/>
      <c r="AR99" s="234"/>
      <c r="AS99" s="234"/>
      <c r="AT99" s="234"/>
      <c r="AU99" s="234"/>
      <c r="AV99" s="234"/>
      <c r="AW99" s="234"/>
      <c r="AX99" s="234"/>
      <c r="AY99" s="234"/>
      <c r="AZ99" s="235"/>
      <c r="BA99" s="235"/>
      <c r="BB99" s="235"/>
      <c r="BC99" s="235"/>
      <c r="BD99" s="235"/>
      <c r="BE99" s="228"/>
      <c r="BF99" s="228"/>
      <c r="BG99" s="228"/>
      <c r="BH99" s="228"/>
      <c r="BI99" s="228"/>
      <c r="BJ99" s="228"/>
      <c r="BK99" s="228"/>
      <c r="BL99" s="228"/>
      <c r="BM99" s="228"/>
      <c r="BN99" s="228"/>
      <c r="BO99" s="228"/>
      <c r="BP99" s="228"/>
      <c r="BQ99" s="225">
        <v>93</v>
      </c>
      <c r="BR99" s="230"/>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2">
      <c r="A100" s="232"/>
      <c r="B100" s="233"/>
      <c r="C100" s="233"/>
      <c r="D100" s="233"/>
      <c r="E100" s="233"/>
      <c r="F100" s="233"/>
      <c r="G100" s="233"/>
      <c r="H100" s="233"/>
      <c r="I100" s="233"/>
      <c r="J100" s="233"/>
      <c r="K100" s="233"/>
      <c r="L100" s="233"/>
      <c r="M100" s="233"/>
      <c r="N100" s="233"/>
      <c r="O100" s="233"/>
      <c r="P100" s="233"/>
      <c r="Q100" s="234"/>
      <c r="R100" s="234"/>
      <c r="S100" s="234"/>
      <c r="T100" s="234"/>
      <c r="U100" s="234"/>
      <c r="V100" s="234"/>
      <c r="W100" s="234"/>
      <c r="X100" s="234"/>
      <c r="Y100" s="234"/>
      <c r="Z100" s="234"/>
      <c r="AA100" s="234"/>
      <c r="AB100" s="234"/>
      <c r="AC100" s="234"/>
      <c r="AD100" s="234"/>
      <c r="AE100" s="234"/>
      <c r="AF100" s="234"/>
      <c r="AG100" s="234"/>
      <c r="AH100" s="234"/>
      <c r="AI100" s="234"/>
      <c r="AJ100" s="234"/>
      <c r="AK100" s="234"/>
      <c r="AL100" s="234"/>
      <c r="AM100" s="234"/>
      <c r="AN100" s="234"/>
      <c r="AO100" s="234"/>
      <c r="AP100" s="234"/>
      <c r="AQ100" s="234"/>
      <c r="AR100" s="234"/>
      <c r="AS100" s="234"/>
      <c r="AT100" s="234"/>
      <c r="AU100" s="234"/>
      <c r="AV100" s="234"/>
      <c r="AW100" s="234"/>
      <c r="AX100" s="234"/>
      <c r="AY100" s="234"/>
      <c r="AZ100" s="235"/>
      <c r="BA100" s="235"/>
      <c r="BB100" s="235"/>
      <c r="BC100" s="235"/>
      <c r="BD100" s="235"/>
      <c r="BE100" s="228"/>
      <c r="BF100" s="228"/>
      <c r="BG100" s="228"/>
      <c r="BH100" s="228"/>
      <c r="BI100" s="228"/>
      <c r="BJ100" s="228"/>
      <c r="BK100" s="228"/>
      <c r="BL100" s="228"/>
      <c r="BM100" s="228"/>
      <c r="BN100" s="228"/>
      <c r="BO100" s="228"/>
      <c r="BP100" s="228"/>
      <c r="BQ100" s="225">
        <v>94</v>
      </c>
      <c r="BR100" s="230"/>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2">
      <c r="A101" s="232"/>
      <c r="B101" s="233"/>
      <c r="C101" s="233"/>
      <c r="D101" s="233"/>
      <c r="E101" s="233"/>
      <c r="F101" s="233"/>
      <c r="G101" s="233"/>
      <c r="H101" s="233"/>
      <c r="I101" s="233"/>
      <c r="J101" s="233"/>
      <c r="K101" s="233"/>
      <c r="L101" s="233"/>
      <c r="M101" s="233"/>
      <c r="N101" s="233"/>
      <c r="O101" s="233"/>
      <c r="P101" s="233"/>
      <c r="Q101" s="234"/>
      <c r="R101" s="234"/>
      <c r="S101" s="234"/>
      <c r="T101" s="234"/>
      <c r="U101" s="234"/>
      <c r="V101" s="234"/>
      <c r="W101" s="234"/>
      <c r="X101" s="234"/>
      <c r="Y101" s="234"/>
      <c r="Z101" s="234"/>
      <c r="AA101" s="234"/>
      <c r="AB101" s="234"/>
      <c r="AC101" s="234"/>
      <c r="AD101" s="234"/>
      <c r="AE101" s="234"/>
      <c r="AF101" s="234"/>
      <c r="AG101" s="234"/>
      <c r="AH101" s="234"/>
      <c r="AI101" s="234"/>
      <c r="AJ101" s="234"/>
      <c r="AK101" s="234"/>
      <c r="AL101" s="234"/>
      <c r="AM101" s="234"/>
      <c r="AN101" s="234"/>
      <c r="AO101" s="234"/>
      <c r="AP101" s="234"/>
      <c r="AQ101" s="234"/>
      <c r="AR101" s="234"/>
      <c r="AS101" s="234"/>
      <c r="AT101" s="234"/>
      <c r="AU101" s="234"/>
      <c r="AV101" s="234"/>
      <c r="AW101" s="234"/>
      <c r="AX101" s="234"/>
      <c r="AY101" s="234"/>
      <c r="AZ101" s="235"/>
      <c r="BA101" s="235"/>
      <c r="BB101" s="235"/>
      <c r="BC101" s="235"/>
      <c r="BD101" s="235"/>
      <c r="BE101" s="228"/>
      <c r="BF101" s="228"/>
      <c r="BG101" s="228"/>
      <c r="BH101" s="228"/>
      <c r="BI101" s="228"/>
      <c r="BJ101" s="228"/>
      <c r="BK101" s="228"/>
      <c r="BL101" s="228"/>
      <c r="BM101" s="228"/>
      <c r="BN101" s="228"/>
      <c r="BO101" s="228"/>
      <c r="BP101" s="228"/>
      <c r="BQ101" s="225">
        <v>95</v>
      </c>
      <c r="BR101" s="230"/>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5">
      <c r="A102" s="232"/>
      <c r="B102" s="233"/>
      <c r="C102" s="233"/>
      <c r="D102" s="233"/>
      <c r="E102" s="233"/>
      <c r="F102" s="233"/>
      <c r="G102" s="233"/>
      <c r="H102" s="233"/>
      <c r="I102" s="233"/>
      <c r="J102" s="233"/>
      <c r="K102" s="233"/>
      <c r="L102" s="233"/>
      <c r="M102" s="233"/>
      <c r="N102" s="233"/>
      <c r="O102" s="233"/>
      <c r="P102" s="233"/>
      <c r="Q102" s="234"/>
      <c r="R102" s="234"/>
      <c r="S102" s="234"/>
      <c r="T102" s="234"/>
      <c r="U102" s="234"/>
      <c r="V102" s="234"/>
      <c r="W102" s="234"/>
      <c r="X102" s="234"/>
      <c r="Y102" s="234"/>
      <c r="Z102" s="234"/>
      <c r="AA102" s="234"/>
      <c r="AB102" s="234"/>
      <c r="AC102" s="234"/>
      <c r="AD102" s="234"/>
      <c r="AE102" s="234"/>
      <c r="AF102" s="234"/>
      <c r="AG102" s="234"/>
      <c r="AH102" s="234"/>
      <c r="AI102" s="234"/>
      <c r="AJ102" s="234"/>
      <c r="AK102" s="234"/>
      <c r="AL102" s="234"/>
      <c r="AM102" s="234"/>
      <c r="AN102" s="234"/>
      <c r="AO102" s="234"/>
      <c r="AP102" s="234"/>
      <c r="AQ102" s="234"/>
      <c r="AR102" s="234"/>
      <c r="AS102" s="234"/>
      <c r="AT102" s="234"/>
      <c r="AU102" s="234"/>
      <c r="AV102" s="234"/>
      <c r="AW102" s="234"/>
      <c r="AX102" s="234"/>
      <c r="AY102" s="234"/>
      <c r="AZ102" s="235"/>
      <c r="BA102" s="235"/>
      <c r="BB102" s="235"/>
      <c r="BC102" s="235"/>
      <c r="BD102" s="235"/>
      <c r="BE102" s="228"/>
      <c r="BF102" s="228"/>
      <c r="BG102" s="228"/>
      <c r="BH102" s="228"/>
      <c r="BI102" s="228"/>
      <c r="BJ102" s="228"/>
      <c r="BK102" s="228"/>
      <c r="BL102" s="228"/>
      <c r="BM102" s="228"/>
      <c r="BN102" s="228"/>
      <c r="BO102" s="228"/>
      <c r="BP102" s="228"/>
      <c r="BQ102" s="227" t="s">
        <v>378</v>
      </c>
      <c r="BR102" s="825" t="s">
        <v>406</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2">
      <c r="A103" s="232"/>
      <c r="B103" s="233"/>
      <c r="C103" s="233"/>
      <c r="D103" s="233"/>
      <c r="E103" s="233"/>
      <c r="F103" s="233"/>
      <c r="G103" s="233"/>
      <c r="H103" s="233"/>
      <c r="I103" s="233"/>
      <c r="J103" s="233"/>
      <c r="K103" s="233"/>
      <c r="L103" s="233"/>
      <c r="M103" s="233"/>
      <c r="N103" s="233"/>
      <c r="O103" s="233"/>
      <c r="P103" s="233"/>
      <c r="Q103" s="234"/>
      <c r="R103" s="234"/>
      <c r="S103" s="234"/>
      <c r="T103" s="234"/>
      <c r="U103" s="234"/>
      <c r="V103" s="234"/>
      <c r="W103" s="234"/>
      <c r="X103" s="234"/>
      <c r="Y103" s="234"/>
      <c r="Z103" s="234"/>
      <c r="AA103" s="234"/>
      <c r="AB103" s="234"/>
      <c r="AC103" s="234"/>
      <c r="AD103" s="234"/>
      <c r="AE103" s="234"/>
      <c r="AF103" s="234"/>
      <c r="AG103" s="234"/>
      <c r="AH103" s="234"/>
      <c r="AI103" s="234"/>
      <c r="AJ103" s="234"/>
      <c r="AK103" s="234"/>
      <c r="AL103" s="234"/>
      <c r="AM103" s="234"/>
      <c r="AN103" s="234"/>
      <c r="AO103" s="234"/>
      <c r="AP103" s="234"/>
      <c r="AQ103" s="234"/>
      <c r="AR103" s="234"/>
      <c r="AS103" s="234"/>
      <c r="AT103" s="234"/>
      <c r="AU103" s="234"/>
      <c r="AV103" s="234"/>
      <c r="AW103" s="234"/>
      <c r="AX103" s="234"/>
      <c r="AY103" s="234"/>
      <c r="AZ103" s="235"/>
      <c r="BA103" s="235"/>
      <c r="BB103" s="235"/>
      <c r="BC103" s="235"/>
      <c r="BD103" s="235"/>
      <c r="BE103" s="228"/>
      <c r="BF103" s="228"/>
      <c r="BG103" s="228"/>
      <c r="BH103" s="228"/>
      <c r="BI103" s="228"/>
      <c r="BJ103" s="228"/>
      <c r="BK103" s="228"/>
      <c r="BL103" s="228"/>
      <c r="BM103" s="228"/>
      <c r="BN103" s="228"/>
      <c r="BO103" s="228"/>
      <c r="BP103" s="228"/>
      <c r="BQ103" s="951" t="s">
        <v>407</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2">
      <c r="A104" s="232"/>
      <c r="B104" s="233"/>
      <c r="C104" s="233"/>
      <c r="D104" s="233"/>
      <c r="E104" s="233"/>
      <c r="F104" s="233"/>
      <c r="G104" s="233"/>
      <c r="H104" s="233"/>
      <c r="I104" s="233"/>
      <c r="J104" s="233"/>
      <c r="K104" s="233"/>
      <c r="L104" s="233"/>
      <c r="M104" s="233"/>
      <c r="N104" s="233"/>
      <c r="O104" s="233"/>
      <c r="P104" s="233"/>
      <c r="Q104" s="234"/>
      <c r="R104" s="234"/>
      <c r="S104" s="234"/>
      <c r="T104" s="234"/>
      <c r="U104" s="234"/>
      <c r="V104" s="234"/>
      <c r="W104" s="234"/>
      <c r="X104" s="234"/>
      <c r="Y104" s="234"/>
      <c r="Z104" s="234"/>
      <c r="AA104" s="234"/>
      <c r="AB104" s="234"/>
      <c r="AC104" s="234"/>
      <c r="AD104" s="234"/>
      <c r="AE104" s="234"/>
      <c r="AF104" s="234"/>
      <c r="AG104" s="234"/>
      <c r="AH104" s="234"/>
      <c r="AI104" s="234"/>
      <c r="AJ104" s="234"/>
      <c r="AK104" s="234"/>
      <c r="AL104" s="234"/>
      <c r="AM104" s="234"/>
      <c r="AN104" s="234"/>
      <c r="AO104" s="234"/>
      <c r="AP104" s="234"/>
      <c r="AQ104" s="234"/>
      <c r="AR104" s="234"/>
      <c r="AS104" s="234"/>
      <c r="AT104" s="234"/>
      <c r="AU104" s="234"/>
      <c r="AV104" s="234"/>
      <c r="AW104" s="234"/>
      <c r="AX104" s="234"/>
      <c r="AY104" s="234"/>
      <c r="AZ104" s="235"/>
      <c r="BA104" s="235"/>
      <c r="BB104" s="235"/>
      <c r="BC104" s="235"/>
      <c r="BD104" s="235"/>
      <c r="BE104" s="228"/>
      <c r="BF104" s="228"/>
      <c r="BG104" s="228"/>
      <c r="BH104" s="228"/>
      <c r="BI104" s="228"/>
      <c r="BJ104" s="228"/>
      <c r="BK104" s="228"/>
      <c r="BL104" s="228"/>
      <c r="BM104" s="228"/>
      <c r="BN104" s="228"/>
      <c r="BO104" s="228"/>
      <c r="BP104" s="228"/>
      <c r="BQ104" s="952" t="s">
        <v>408</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2">
      <c r="A105" s="228"/>
      <c r="B105" s="228"/>
      <c r="C105" s="228"/>
      <c r="D105" s="228"/>
      <c r="E105" s="228"/>
      <c r="F105" s="228"/>
      <c r="G105" s="228"/>
      <c r="H105" s="228"/>
      <c r="I105" s="228"/>
      <c r="J105" s="228"/>
      <c r="K105" s="228"/>
      <c r="L105" s="228"/>
      <c r="M105" s="228"/>
      <c r="N105" s="228"/>
      <c r="O105" s="228"/>
      <c r="P105" s="228"/>
      <c r="Q105" s="228"/>
      <c r="R105" s="228"/>
      <c r="S105" s="228"/>
      <c r="T105" s="228"/>
      <c r="U105" s="228"/>
      <c r="V105" s="228"/>
      <c r="W105" s="228"/>
      <c r="X105" s="228"/>
      <c r="Y105" s="228"/>
      <c r="Z105" s="228"/>
      <c r="AA105" s="228"/>
      <c r="AB105" s="228"/>
      <c r="AC105" s="228"/>
      <c r="AD105" s="228"/>
      <c r="AE105" s="228"/>
      <c r="AF105" s="228"/>
      <c r="AG105" s="228"/>
      <c r="AH105" s="228"/>
      <c r="AI105" s="228"/>
      <c r="AJ105" s="228"/>
      <c r="AK105" s="228"/>
      <c r="AL105" s="228"/>
      <c r="AM105" s="228"/>
      <c r="AN105" s="228"/>
      <c r="AO105" s="228"/>
      <c r="AP105" s="228"/>
      <c r="AQ105" s="228"/>
      <c r="AR105" s="228"/>
      <c r="AS105" s="228"/>
      <c r="AT105" s="228"/>
      <c r="AU105" s="228"/>
      <c r="AV105" s="228"/>
      <c r="AW105" s="228"/>
      <c r="AX105" s="228"/>
      <c r="AY105" s="228"/>
      <c r="AZ105" s="228"/>
      <c r="BA105" s="228"/>
      <c r="BB105" s="228"/>
      <c r="BC105" s="228"/>
      <c r="BD105" s="228"/>
      <c r="BE105" s="228"/>
      <c r="BF105" s="228"/>
      <c r="BG105" s="228"/>
      <c r="BH105" s="228"/>
      <c r="BI105" s="228"/>
      <c r="BJ105" s="228"/>
      <c r="BK105" s="228"/>
      <c r="BL105" s="228"/>
      <c r="BM105" s="228"/>
      <c r="BN105" s="228"/>
      <c r="BO105" s="228"/>
      <c r="BP105" s="228"/>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8"/>
      <c r="B106" s="228"/>
      <c r="C106" s="228"/>
      <c r="D106" s="228"/>
      <c r="E106" s="228"/>
      <c r="F106" s="228"/>
      <c r="G106" s="228"/>
      <c r="H106" s="228"/>
      <c r="I106" s="228"/>
      <c r="J106" s="228"/>
      <c r="K106" s="228"/>
      <c r="L106" s="228"/>
      <c r="M106" s="228"/>
      <c r="N106" s="228"/>
      <c r="O106" s="228"/>
      <c r="P106" s="228"/>
      <c r="Q106" s="228"/>
      <c r="R106" s="228"/>
      <c r="S106" s="228"/>
      <c r="T106" s="228"/>
      <c r="U106" s="228"/>
      <c r="V106" s="228"/>
      <c r="W106" s="228"/>
      <c r="X106" s="228"/>
      <c r="Y106" s="228"/>
      <c r="Z106" s="228"/>
      <c r="AA106" s="228"/>
      <c r="AB106" s="228"/>
      <c r="AC106" s="228"/>
      <c r="AD106" s="228"/>
      <c r="AE106" s="228"/>
      <c r="AF106" s="228"/>
      <c r="AG106" s="228"/>
      <c r="AH106" s="228"/>
      <c r="AI106" s="228"/>
      <c r="AJ106" s="228"/>
      <c r="AK106" s="228"/>
      <c r="AL106" s="228"/>
      <c r="AM106" s="228"/>
      <c r="AN106" s="228"/>
      <c r="AO106" s="228"/>
      <c r="AP106" s="228"/>
      <c r="AQ106" s="228"/>
      <c r="AR106" s="228"/>
      <c r="AS106" s="228"/>
      <c r="AT106" s="228"/>
      <c r="AU106" s="228"/>
      <c r="AV106" s="228"/>
      <c r="AW106" s="228"/>
      <c r="AX106" s="228"/>
      <c r="AY106" s="228"/>
      <c r="AZ106" s="228"/>
      <c r="BA106" s="228"/>
      <c r="BB106" s="228"/>
      <c r="BC106" s="228"/>
      <c r="BD106" s="228"/>
      <c r="BE106" s="228"/>
      <c r="BF106" s="228"/>
      <c r="BG106" s="228"/>
      <c r="BH106" s="228"/>
      <c r="BI106" s="228"/>
      <c r="BJ106" s="228"/>
      <c r="BK106" s="228"/>
      <c r="BL106" s="228"/>
      <c r="BM106" s="228"/>
      <c r="BN106" s="228"/>
      <c r="BO106" s="228"/>
      <c r="BP106" s="228"/>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360" t="s">
        <v>409</v>
      </c>
      <c r="B107" s="359"/>
      <c r="C107" s="359"/>
      <c r="D107" s="359"/>
      <c r="E107" s="359"/>
      <c r="F107" s="359"/>
      <c r="G107" s="359"/>
      <c r="H107" s="359"/>
      <c r="I107" s="359"/>
      <c r="J107" s="359"/>
      <c r="K107" s="359"/>
      <c r="L107" s="359"/>
      <c r="M107" s="359"/>
      <c r="N107" s="359"/>
      <c r="O107" s="359"/>
      <c r="P107" s="359"/>
      <c r="Q107" s="359"/>
      <c r="R107" s="359"/>
      <c r="S107" s="359"/>
      <c r="T107" s="359"/>
      <c r="U107" s="359"/>
      <c r="V107" s="359"/>
      <c r="W107" s="359"/>
      <c r="X107" s="359"/>
      <c r="Y107" s="359"/>
      <c r="Z107" s="359"/>
      <c r="AA107" s="359"/>
      <c r="AB107" s="359"/>
      <c r="AC107" s="359"/>
      <c r="AD107" s="359"/>
      <c r="AE107" s="359"/>
      <c r="AF107" s="359"/>
      <c r="AG107" s="359"/>
      <c r="AH107" s="359"/>
      <c r="AI107" s="359"/>
      <c r="AJ107" s="359"/>
      <c r="AK107" s="359"/>
      <c r="AL107" s="359"/>
      <c r="AM107" s="359"/>
      <c r="AN107" s="359"/>
      <c r="AO107" s="359"/>
      <c r="AP107" s="359"/>
      <c r="AQ107" s="359"/>
      <c r="AR107" s="359"/>
      <c r="AS107" s="359"/>
      <c r="AT107" s="359"/>
      <c r="AU107" s="360" t="s">
        <v>410</v>
      </c>
      <c r="AV107" s="359"/>
      <c r="AW107" s="359"/>
      <c r="AX107" s="359"/>
      <c r="AY107" s="359"/>
      <c r="AZ107" s="359"/>
      <c r="BA107" s="359"/>
      <c r="BB107" s="359"/>
      <c r="BC107" s="359"/>
      <c r="BD107" s="359"/>
      <c r="BE107" s="359"/>
      <c r="BF107" s="359"/>
      <c r="BG107" s="359"/>
      <c r="BH107" s="359"/>
      <c r="BI107" s="359"/>
      <c r="BJ107" s="359"/>
      <c r="BK107" s="359"/>
      <c r="BL107" s="359"/>
      <c r="BM107" s="359"/>
      <c r="BN107" s="359"/>
      <c r="BO107" s="359"/>
      <c r="BP107" s="359"/>
      <c r="BQ107" s="359"/>
      <c r="BR107" s="359"/>
      <c r="BS107" s="359"/>
      <c r="BT107" s="359"/>
      <c r="BU107" s="359"/>
      <c r="BV107" s="359"/>
      <c r="BW107" s="359"/>
      <c r="BX107" s="359"/>
      <c r="BY107" s="359"/>
      <c r="BZ107" s="359"/>
      <c r="CA107" s="359"/>
      <c r="CB107" s="359"/>
      <c r="CC107" s="359"/>
      <c r="CD107" s="359"/>
      <c r="CE107" s="359"/>
      <c r="CF107" s="359"/>
      <c r="CG107" s="359"/>
      <c r="CH107" s="359"/>
      <c r="CI107" s="359"/>
      <c r="CJ107" s="359"/>
      <c r="CK107" s="359"/>
      <c r="CL107" s="359"/>
      <c r="CM107" s="359"/>
      <c r="CN107" s="359"/>
      <c r="CO107" s="359"/>
      <c r="CP107" s="359"/>
      <c r="CQ107" s="359"/>
      <c r="CR107" s="359"/>
      <c r="CS107" s="359"/>
      <c r="CT107" s="359"/>
      <c r="CU107" s="359"/>
      <c r="CV107" s="359"/>
      <c r="CW107" s="359"/>
      <c r="CX107" s="359"/>
      <c r="CY107" s="359"/>
      <c r="CZ107" s="359"/>
      <c r="DA107" s="359"/>
      <c r="DB107" s="359"/>
      <c r="DC107" s="359"/>
      <c r="DD107" s="359"/>
      <c r="DE107" s="359"/>
      <c r="DF107" s="359"/>
      <c r="DG107" s="359"/>
      <c r="DH107" s="359"/>
      <c r="DI107" s="359"/>
      <c r="DJ107" s="359"/>
      <c r="DK107" s="359"/>
      <c r="DL107" s="359"/>
      <c r="DM107" s="359"/>
      <c r="DN107" s="359"/>
      <c r="DO107" s="359"/>
      <c r="DP107" s="359"/>
      <c r="DQ107" s="359"/>
      <c r="DR107" s="359"/>
      <c r="DS107" s="359"/>
      <c r="DT107" s="359"/>
      <c r="DU107" s="359"/>
      <c r="DV107" s="359"/>
      <c r="DW107" s="359"/>
      <c r="DX107" s="359"/>
      <c r="DY107" s="359"/>
      <c r="DZ107" s="359"/>
    </row>
    <row r="108" spans="1:131" s="218" customFormat="1" ht="26.25" customHeight="1" x14ac:dyDescent="0.2">
      <c r="A108" s="953" t="s">
        <v>411</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412</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2">
      <c r="A109" s="948" t="s">
        <v>413</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414</v>
      </c>
      <c r="AB109" s="929"/>
      <c r="AC109" s="929"/>
      <c r="AD109" s="929"/>
      <c r="AE109" s="930"/>
      <c r="AF109" s="928" t="s">
        <v>415</v>
      </c>
      <c r="AG109" s="929"/>
      <c r="AH109" s="929"/>
      <c r="AI109" s="929"/>
      <c r="AJ109" s="930"/>
      <c r="AK109" s="928" t="s">
        <v>294</v>
      </c>
      <c r="AL109" s="929"/>
      <c r="AM109" s="929"/>
      <c r="AN109" s="929"/>
      <c r="AO109" s="930"/>
      <c r="AP109" s="928" t="s">
        <v>416</v>
      </c>
      <c r="AQ109" s="929"/>
      <c r="AR109" s="929"/>
      <c r="AS109" s="929"/>
      <c r="AT109" s="931"/>
      <c r="AU109" s="948" t="s">
        <v>413</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414</v>
      </c>
      <c r="BR109" s="929"/>
      <c r="BS109" s="929"/>
      <c r="BT109" s="929"/>
      <c r="BU109" s="930"/>
      <c r="BV109" s="928" t="s">
        <v>415</v>
      </c>
      <c r="BW109" s="929"/>
      <c r="BX109" s="929"/>
      <c r="BY109" s="929"/>
      <c r="BZ109" s="930"/>
      <c r="CA109" s="928" t="s">
        <v>294</v>
      </c>
      <c r="CB109" s="929"/>
      <c r="CC109" s="929"/>
      <c r="CD109" s="929"/>
      <c r="CE109" s="930"/>
      <c r="CF109" s="949" t="s">
        <v>416</v>
      </c>
      <c r="CG109" s="949"/>
      <c r="CH109" s="949"/>
      <c r="CI109" s="949"/>
      <c r="CJ109" s="949"/>
      <c r="CK109" s="928" t="s">
        <v>417</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414</v>
      </c>
      <c r="DH109" s="929"/>
      <c r="DI109" s="929"/>
      <c r="DJ109" s="929"/>
      <c r="DK109" s="930"/>
      <c r="DL109" s="928" t="s">
        <v>415</v>
      </c>
      <c r="DM109" s="929"/>
      <c r="DN109" s="929"/>
      <c r="DO109" s="929"/>
      <c r="DP109" s="930"/>
      <c r="DQ109" s="928" t="s">
        <v>294</v>
      </c>
      <c r="DR109" s="929"/>
      <c r="DS109" s="929"/>
      <c r="DT109" s="929"/>
      <c r="DU109" s="930"/>
      <c r="DV109" s="928" t="s">
        <v>416</v>
      </c>
      <c r="DW109" s="929"/>
      <c r="DX109" s="929"/>
      <c r="DY109" s="929"/>
      <c r="DZ109" s="931"/>
    </row>
    <row r="110" spans="1:131" s="218" customFormat="1" ht="26.25" customHeight="1" x14ac:dyDescent="0.2">
      <c r="A110" s="932" t="s">
        <v>418</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896330</v>
      </c>
      <c r="AB110" s="936"/>
      <c r="AC110" s="936"/>
      <c r="AD110" s="936"/>
      <c r="AE110" s="937"/>
      <c r="AF110" s="938">
        <v>847836</v>
      </c>
      <c r="AG110" s="936"/>
      <c r="AH110" s="936"/>
      <c r="AI110" s="936"/>
      <c r="AJ110" s="937"/>
      <c r="AK110" s="938">
        <v>842061</v>
      </c>
      <c r="AL110" s="936"/>
      <c r="AM110" s="936"/>
      <c r="AN110" s="936"/>
      <c r="AO110" s="937"/>
      <c r="AP110" s="939">
        <v>11.6</v>
      </c>
      <c r="AQ110" s="940"/>
      <c r="AR110" s="940"/>
      <c r="AS110" s="940"/>
      <c r="AT110" s="941"/>
      <c r="AU110" s="942" t="s">
        <v>69</v>
      </c>
      <c r="AV110" s="943"/>
      <c r="AW110" s="943"/>
      <c r="AX110" s="943"/>
      <c r="AY110" s="943"/>
      <c r="AZ110" s="965" t="s">
        <v>419</v>
      </c>
      <c r="BA110" s="933"/>
      <c r="BB110" s="933"/>
      <c r="BC110" s="933"/>
      <c r="BD110" s="933"/>
      <c r="BE110" s="933"/>
      <c r="BF110" s="933"/>
      <c r="BG110" s="933"/>
      <c r="BH110" s="933"/>
      <c r="BI110" s="933"/>
      <c r="BJ110" s="933"/>
      <c r="BK110" s="933"/>
      <c r="BL110" s="933"/>
      <c r="BM110" s="933"/>
      <c r="BN110" s="933"/>
      <c r="BO110" s="933"/>
      <c r="BP110" s="934"/>
      <c r="BQ110" s="966">
        <v>9917373</v>
      </c>
      <c r="BR110" s="967"/>
      <c r="BS110" s="967"/>
      <c r="BT110" s="967"/>
      <c r="BU110" s="967"/>
      <c r="BV110" s="967">
        <v>8087342</v>
      </c>
      <c r="BW110" s="967"/>
      <c r="BX110" s="967"/>
      <c r="BY110" s="967"/>
      <c r="BZ110" s="967"/>
      <c r="CA110" s="967">
        <v>7735854</v>
      </c>
      <c r="CB110" s="967"/>
      <c r="CC110" s="967"/>
      <c r="CD110" s="967"/>
      <c r="CE110" s="967"/>
      <c r="CF110" s="980">
        <v>106.9</v>
      </c>
      <c r="CG110" s="981"/>
      <c r="CH110" s="981"/>
      <c r="CI110" s="981"/>
      <c r="CJ110" s="981"/>
      <c r="CK110" s="982" t="s">
        <v>420</v>
      </c>
      <c r="CL110" s="983"/>
      <c r="CM110" s="965" t="s">
        <v>421</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121</v>
      </c>
      <c r="DH110" s="967"/>
      <c r="DI110" s="967"/>
      <c r="DJ110" s="967"/>
      <c r="DK110" s="967"/>
      <c r="DL110" s="967" t="s">
        <v>121</v>
      </c>
      <c r="DM110" s="967"/>
      <c r="DN110" s="967"/>
      <c r="DO110" s="967"/>
      <c r="DP110" s="967"/>
      <c r="DQ110" s="967" t="s">
        <v>121</v>
      </c>
      <c r="DR110" s="967"/>
      <c r="DS110" s="967"/>
      <c r="DT110" s="967"/>
      <c r="DU110" s="967"/>
      <c r="DV110" s="968" t="s">
        <v>121</v>
      </c>
      <c r="DW110" s="968"/>
      <c r="DX110" s="968"/>
      <c r="DY110" s="968"/>
      <c r="DZ110" s="969"/>
    </row>
    <row r="111" spans="1:131" s="218" customFormat="1" ht="26.25" customHeight="1" x14ac:dyDescent="0.2">
      <c r="A111" s="970" t="s">
        <v>422</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121</v>
      </c>
      <c r="AB111" s="974"/>
      <c r="AC111" s="974"/>
      <c r="AD111" s="974"/>
      <c r="AE111" s="975"/>
      <c r="AF111" s="976" t="s">
        <v>121</v>
      </c>
      <c r="AG111" s="974"/>
      <c r="AH111" s="974"/>
      <c r="AI111" s="974"/>
      <c r="AJ111" s="975"/>
      <c r="AK111" s="976" t="s">
        <v>121</v>
      </c>
      <c r="AL111" s="974"/>
      <c r="AM111" s="974"/>
      <c r="AN111" s="974"/>
      <c r="AO111" s="975"/>
      <c r="AP111" s="977" t="s">
        <v>121</v>
      </c>
      <c r="AQ111" s="978"/>
      <c r="AR111" s="978"/>
      <c r="AS111" s="978"/>
      <c r="AT111" s="979"/>
      <c r="AU111" s="944"/>
      <c r="AV111" s="945"/>
      <c r="AW111" s="945"/>
      <c r="AX111" s="945"/>
      <c r="AY111" s="945"/>
      <c r="AZ111" s="958" t="s">
        <v>423</v>
      </c>
      <c r="BA111" s="959"/>
      <c r="BB111" s="959"/>
      <c r="BC111" s="959"/>
      <c r="BD111" s="959"/>
      <c r="BE111" s="959"/>
      <c r="BF111" s="959"/>
      <c r="BG111" s="959"/>
      <c r="BH111" s="959"/>
      <c r="BI111" s="959"/>
      <c r="BJ111" s="959"/>
      <c r="BK111" s="959"/>
      <c r="BL111" s="959"/>
      <c r="BM111" s="959"/>
      <c r="BN111" s="959"/>
      <c r="BO111" s="959"/>
      <c r="BP111" s="960"/>
      <c r="BQ111" s="961" t="s">
        <v>121</v>
      </c>
      <c r="BR111" s="962"/>
      <c r="BS111" s="962"/>
      <c r="BT111" s="962"/>
      <c r="BU111" s="962"/>
      <c r="BV111" s="962" t="s">
        <v>121</v>
      </c>
      <c r="BW111" s="962"/>
      <c r="BX111" s="962"/>
      <c r="BY111" s="962"/>
      <c r="BZ111" s="962"/>
      <c r="CA111" s="962" t="s">
        <v>121</v>
      </c>
      <c r="CB111" s="962"/>
      <c r="CC111" s="962"/>
      <c r="CD111" s="962"/>
      <c r="CE111" s="962"/>
      <c r="CF111" s="956" t="s">
        <v>121</v>
      </c>
      <c r="CG111" s="957"/>
      <c r="CH111" s="957"/>
      <c r="CI111" s="957"/>
      <c r="CJ111" s="957"/>
      <c r="CK111" s="984"/>
      <c r="CL111" s="985"/>
      <c r="CM111" s="958" t="s">
        <v>424</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121</v>
      </c>
      <c r="DH111" s="962"/>
      <c r="DI111" s="962"/>
      <c r="DJ111" s="962"/>
      <c r="DK111" s="962"/>
      <c r="DL111" s="962" t="s">
        <v>121</v>
      </c>
      <c r="DM111" s="962"/>
      <c r="DN111" s="962"/>
      <c r="DO111" s="962"/>
      <c r="DP111" s="962"/>
      <c r="DQ111" s="962" t="s">
        <v>121</v>
      </c>
      <c r="DR111" s="962"/>
      <c r="DS111" s="962"/>
      <c r="DT111" s="962"/>
      <c r="DU111" s="962"/>
      <c r="DV111" s="963" t="s">
        <v>121</v>
      </c>
      <c r="DW111" s="963"/>
      <c r="DX111" s="963"/>
      <c r="DY111" s="963"/>
      <c r="DZ111" s="964"/>
    </row>
    <row r="112" spans="1:131" s="218" customFormat="1" ht="26.25" customHeight="1" x14ac:dyDescent="0.2">
      <c r="A112" s="988" t="s">
        <v>425</v>
      </c>
      <c r="B112" s="989"/>
      <c r="C112" s="959" t="s">
        <v>426</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121</v>
      </c>
      <c r="AB112" s="995"/>
      <c r="AC112" s="995"/>
      <c r="AD112" s="995"/>
      <c r="AE112" s="996"/>
      <c r="AF112" s="997" t="s">
        <v>121</v>
      </c>
      <c r="AG112" s="995"/>
      <c r="AH112" s="995"/>
      <c r="AI112" s="995"/>
      <c r="AJ112" s="996"/>
      <c r="AK112" s="997" t="s">
        <v>121</v>
      </c>
      <c r="AL112" s="995"/>
      <c r="AM112" s="995"/>
      <c r="AN112" s="995"/>
      <c r="AO112" s="996"/>
      <c r="AP112" s="998" t="s">
        <v>121</v>
      </c>
      <c r="AQ112" s="999"/>
      <c r="AR112" s="999"/>
      <c r="AS112" s="999"/>
      <c r="AT112" s="1000"/>
      <c r="AU112" s="944"/>
      <c r="AV112" s="945"/>
      <c r="AW112" s="945"/>
      <c r="AX112" s="945"/>
      <c r="AY112" s="945"/>
      <c r="AZ112" s="958" t="s">
        <v>427</v>
      </c>
      <c r="BA112" s="959"/>
      <c r="BB112" s="959"/>
      <c r="BC112" s="959"/>
      <c r="BD112" s="959"/>
      <c r="BE112" s="959"/>
      <c r="BF112" s="959"/>
      <c r="BG112" s="959"/>
      <c r="BH112" s="959"/>
      <c r="BI112" s="959"/>
      <c r="BJ112" s="959"/>
      <c r="BK112" s="959"/>
      <c r="BL112" s="959"/>
      <c r="BM112" s="959"/>
      <c r="BN112" s="959"/>
      <c r="BO112" s="959"/>
      <c r="BP112" s="960"/>
      <c r="BQ112" s="961">
        <v>5528033</v>
      </c>
      <c r="BR112" s="962"/>
      <c r="BS112" s="962"/>
      <c r="BT112" s="962"/>
      <c r="BU112" s="962"/>
      <c r="BV112" s="962">
        <v>5277944</v>
      </c>
      <c r="BW112" s="962"/>
      <c r="BX112" s="962"/>
      <c r="BY112" s="962"/>
      <c r="BZ112" s="962"/>
      <c r="CA112" s="962">
        <v>5194332</v>
      </c>
      <c r="CB112" s="962"/>
      <c r="CC112" s="962"/>
      <c r="CD112" s="962"/>
      <c r="CE112" s="962"/>
      <c r="CF112" s="956">
        <v>71.8</v>
      </c>
      <c r="CG112" s="957"/>
      <c r="CH112" s="957"/>
      <c r="CI112" s="957"/>
      <c r="CJ112" s="957"/>
      <c r="CK112" s="984"/>
      <c r="CL112" s="985"/>
      <c r="CM112" s="958" t="s">
        <v>428</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121</v>
      </c>
      <c r="DH112" s="962"/>
      <c r="DI112" s="962"/>
      <c r="DJ112" s="962"/>
      <c r="DK112" s="962"/>
      <c r="DL112" s="962" t="s">
        <v>121</v>
      </c>
      <c r="DM112" s="962"/>
      <c r="DN112" s="962"/>
      <c r="DO112" s="962"/>
      <c r="DP112" s="962"/>
      <c r="DQ112" s="962" t="s">
        <v>121</v>
      </c>
      <c r="DR112" s="962"/>
      <c r="DS112" s="962"/>
      <c r="DT112" s="962"/>
      <c r="DU112" s="962"/>
      <c r="DV112" s="963" t="s">
        <v>121</v>
      </c>
      <c r="DW112" s="963"/>
      <c r="DX112" s="963"/>
      <c r="DY112" s="963"/>
      <c r="DZ112" s="964"/>
    </row>
    <row r="113" spans="1:130" s="218" customFormat="1" ht="26.25" customHeight="1" x14ac:dyDescent="0.2">
      <c r="A113" s="990"/>
      <c r="B113" s="991"/>
      <c r="C113" s="959" t="s">
        <v>429</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540504</v>
      </c>
      <c r="AB113" s="974"/>
      <c r="AC113" s="974"/>
      <c r="AD113" s="974"/>
      <c r="AE113" s="975"/>
      <c r="AF113" s="976">
        <v>482427</v>
      </c>
      <c r="AG113" s="974"/>
      <c r="AH113" s="974"/>
      <c r="AI113" s="974"/>
      <c r="AJ113" s="975"/>
      <c r="AK113" s="976">
        <v>471455</v>
      </c>
      <c r="AL113" s="974"/>
      <c r="AM113" s="974"/>
      <c r="AN113" s="974"/>
      <c r="AO113" s="975"/>
      <c r="AP113" s="977">
        <v>6.5</v>
      </c>
      <c r="AQ113" s="978"/>
      <c r="AR113" s="978"/>
      <c r="AS113" s="978"/>
      <c r="AT113" s="979"/>
      <c r="AU113" s="944"/>
      <c r="AV113" s="945"/>
      <c r="AW113" s="945"/>
      <c r="AX113" s="945"/>
      <c r="AY113" s="945"/>
      <c r="AZ113" s="958" t="s">
        <v>430</v>
      </c>
      <c r="BA113" s="959"/>
      <c r="BB113" s="959"/>
      <c r="BC113" s="959"/>
      <c r="BD113" s="959"/>
      <c r="BE113" s="959"/>
      <c r="BF113" s="959"/>
      <c r="BG113" s="959"/>
      <c r="BH113" s="959"/>
      <c r="BI113" s="959"/>
      <c r="BJ113" s="959"/>
      <c r="BK113" s="959"/>
      <c r="BL113" s="959"/>
      <c r="BM113" s="959"/>
      <c r="BN113" s="959"/>
      <c r="BO113" s="959"/>
      <c r="BP113" s="960"/>
      <c r="BQ113" s="961">
        <v>285342</v>
      </c>
      <c r="BR113" s="962"/>
      <c r="BS113" s="962"/>
      <c r="BT113" s="962"/>
      <c r="BU113" s="962"/>
      <c r="BV113" s="962">
        <v>240002</v>
      </c>
      <c r="BW113" s="962"/>
      <c r="BX113" s="962"/>
      <c r="BY113" s="962"/>
      <c r="BZ113" s="962"/>
      <c r="CA113" s="962">
        <v>192907</v>
      </c>
      <c r="CB113" s="962"/>
      <c r="CC113" s="962"/>
      <c r="CD113" s="962"/>
      <c r="CE113" s="962"/>
      <c r="CF113" s="956">
        <v>2.7</v>
      </c>
      <c r="CG113" s="957"/>
      <c r="CH113" s="957"/>
      <c r="CI113" s="957"/>
      <c r="CJ113" s="957"/>
      <c r="CK113" s="984"/>
      <c r="CL113" s="985"/>
      <c r="CM113" s="958" t="s">
        <v>431</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121</v>
      </c>
      <c r="DH113" s="995"/>
      <c r="DI113" s="995"/>
      <c r="DJ113" s="995"/>
      <c r="DK113" s="996"/>
      <c r="DL113" s="997" t="s">
        <v>121</v>
      </c>
      <c r="DM113" s="995"/>
      <c r="DN113" s="995"/>
      <c r="DO113" s="995"/>
      <c r="DP113" s="996"/>
      <c r="DQ113" s="997" t="s">
        <v>121</v>
      </c>
      <c r="DR113" s="995"/>
      <c r="DS113" s="995"/>
      <c r="DT113" s="995"/>
      <c r="DU113" s="996"/>
      <c r="DV113" s="998" t="s">
        <v>121</v>
      </c>
      <c r="DW113" s="999"/>
      <c r="DX113" s="999"/>
      <c r="DY113" s="999"/>
      <c r="DZ113" s="1000"/>
    </row>
    <row r="114" spans="1:130" s="218" customFormat="1" ht="26.25" customHeight="1" x14ac:dyDescent="0.2">
      <c r="A114" s="990"/>
      <c r="B114" s="991"/>
      <c r="C114" s="959" t="s">
        <v>432</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60992</v>
      </c>
      <c r="AB114" s="995"/>
      <c r="AC114" s="995"/>
      <c r="AD114" s="995"/>
      <c r="AE114" s="996"/>
      <c r="AF114" s="997">
        <v>62780</v>
      </c>
      <c r="AG114" s="995"/>
      <c r="AH114" s="995"/>
      <c r="AI114" s="995"/>
      <c r="AJ114" s="996"/>
      <c r="AK114" s="997">
        <v>62964</v>
      </c>
      <c r="AL114" s="995"/>
      <c r="AM114" s="995"/>
      <c r="AN114" s="995"/>
      <c r="AO114" s="996"/>
      <c r="AP114" s="998">
        <v>0.9</v>
      </c>
      <c r="AQ114" s="999"/>
      <c r="AR114" s="999"/>
      <c r="AS114" s="999"/>
      <c r="AT114" s="1000"/>
      <c r="AU114" s="944"/>
      <c r="AV114" s="945"/>
      <c r="AW114" s="945"/>
      <c r="AX114" s="945"/>
      <c r="AY114" s="945"/>
      <c r="AZ114" s="958" t="s">
        <v>433</v>
      </c>
      <c r="BA114" s="959"/>
      <c r="BB114" s="959"/>
      <c r="BC114" s="959"/>
      <c r="BD114" s="959"/>
      <c r="BE114" s="959"/>
      <c r="BF114" s="959"/>
      <c r="BG114" s="959"/>
      <c r="BH114" s="959"/>
      <c r="BI114" s="959"/>
      <c r="BJ114" s="959"/>
      <c r="BK114" s="959"/>
      <c r="BL114" s="959"/>
      <c r="BM114" s="959"/>
      <c r="BN114" s="959"/>
      <c r="BO114" s="959"/>
      <c r="BP114" s="960"/>
      <c r="BQ114" s="961">
        <v>1205918</v>
      </c>
      <c r="BR114" s="962"/>
      <c r="BS114" s="962"/>
      <c r="BT114" s="962"/>
      <c r="BU114" s="962"/>
      <c r="BV114" s="962">
        <v>1165475</v>
      </c>
      <c r="BW114" s="962"/>
      <c r="BX114" s="962"/>
      <c r="BY114" s="962"/>
      <c r="BZ114" s="962"/>
      <c r="CA114" s="962">
        <v>1159917</v>
      </c>
      <c r="CB114" s="962"/>
      <c r="CC114" s="962"/>
      <c r="CD114" s="962"/>
      <c r="CE114" s="962"/>
      <c r="CF114" s="956">
        <v>16</v>
      </c>
      <c r="CG114" s="957"/>
      <c r="CH114" s="957"/>
      <c r="CI114" s="957"/>
      <c r="CJ114" s="957"/>
      <c r="CK114" s="984"/>
      <c r="CL114" s="985"/>
      <c r="CM114" s="958" t="s">
        <v>434</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121</v>
      </c>
      <c r="DH114" s="995"/>
      <c r="DI114" s="995"/>
      <c r="DJ114" s="995"/>
      <c r="DK114" s="996"/>
      <c r="DL114" s="997" t="s">
        <v>121</v>
      </c>
      <c r="DM114" s="995"/>
      <c r="DN114" s="995"/>
      <c r="DO114" s="995"/>
      <c r="DP114" s="996"/>
      <c r="DQ114" s="997" t="s">
        <v>121</v>
      </c>
      <c r="DR114" s="995"/>
      <c r="DS114" s="995"/>
      <c r="DT114" s="995"/>
      <c r="DU114" s="996"/>
      <c r="DV114" s="998" t="s">
        <v>121</v>
      </c>
      <c r="DW114" s="999"/>
      <c r="DX114" s="999"/>
      <c r="DY114" s="999"/>
      <c r="DZ114" s="1000"/>
    </row>
    <row r="115" spans="1:130" s="218" customFormat="1" ht="26.25" customHeight="1" x14ac:dyDescent="0.2">
      <c r="A115" s="990"/>
      <c r="B115" s="991"/>
      <c r="C115" s="959" t="s">
        <v>435</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6</v>
      </c>
      <c r="AB115" s="974"/>
      <c r="AC115" s="974"/>
      <c r="AD115" s="974"/>
      <c r="AE115" s="975"/>
      <c r="AF115" s="976">
        <v>5</v>
      </c>
      <c r="AG115" s="974"/>
      <c r="AH115" s="974"/>
      <c r="AI115" s="974"/>
      <c r="AJ115" s="975"/>
      <c r="AK115" s="976">
        <v>4</v>
      </c>
      <c r="AL115" s="974"/>
      <c r="AM115" s="974"/>
      <c r="AN115" s="974"/>
      <c r="AO115" s="975"/>
      <c r="AP115" s="977">
        <v>0</v>
      </c>
      <c r="AQ115" s="978"/>
      <c r="AR115" s="978"/>
      <c r="AS115" s="978"/>
      <c r="AT115" s="979"/>
      <c r="AU115" s="944"/>
      <c r="AV115" s="945"/>
      <c r="AW115" s="945"/>
      <c r="AX115" s="945"/>
      <c r="AY115" s="945"/>
      <c r="AZ115" s="958" t="s">
        <v>436</v>
      </c>
      <c r="BA115" s="959"/>
      <c r="BB115" s="959"/>
      <c r="BC115" s="959"/>
      <c r="BD115" s="959"/>
      <c r="BE115" s="959"/>
      <c r="BF115" s="959"/>
      <c r="BG115" s="959"/>
      <c r="BH115" s="959"/>
      <c r="BI115" s="959"/>
      <c r="BJ115" s="959"/>
      <c r="BK115" s="959"/>
      <c r="BL115" s="959"/>
      <c r="BM115" s="959"/>
      <c r="BN115" s="959"/>
      <c r="BO115" s="959"/>
      <c r="BP115" s="960"/>
      <c r="BQ115" s="961">
        <v>3101</v>
      </c>
      <c r="BR115" s="962"/>
      <c r="BS115" s="962"/>
      <c r="BT115" s="962"/>
      <c r="BU115" s="962"/>
      <c r="BV115" s="962">
        <v>3688</v>
      </c>
      <c r="BW115" s="962"/>
      <c r="BX115" s="962"/>
      <c r="BY115" s="962"/>
      <c r="BZ115" s="962"/>
      <c r="CA115" s="962" t="s">
        <v>121</v>
      </c>
      <c r="CB115" s="962"/>
      <c r="CC115" s="962"/>
      <c r="CD115" s="962"/>
      <c r="CE115" s="962"/>
      <c r="CF115" s="956" t="s">
        <v>121</v>
      </c>
      <c r="CG115" s="957"/>
      <c r="CH115" s="957"/>
      <c r="CI115" s="957"/>
      <c r="CJ115" s="957"/>
      <c r="CK115" s="984"/>
      <c r="CL115" s="985"/>
      <c r="CM115" s="958" t="s">
        <v>437</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121</v>
      </c>
      <c r="DH115" s="995"/>
      <c r="DI115" s="995"/>
      <c r="DJ115" s="995"/>
      <c r="DK115" s="996"/>
      <c r="DL115" s="997" t="s">
        <v>121</v>
      </c>
      <c r="DM115" s="995"/>
      <c r="DN115" s="995"/>
      <c r="DO115" s="995"/>
      <c r="DP115" s="996"/>
      <c r="DQ115" s="997" t="s">
        <v>121</v>
      </c>
      <c r="DR115" s="995"/>
      <c r="DS115" s="995"/>
      <c r="DT115" s="995"/>
      <c r="DU115" s="996"/>
      <c r="DV115" s="998" t="s">
        <v>121</v>
      </c>
      <c r="DW115" s="999"/>
      <c r="DX115" s="999"/>
      <c r="DY115" s="999"/>
      <c r="DZ115" s="1000"/>
    </row>
    <row r="116" spans="1:130" s="218" customFormat="1" ht="26.25" customHeight="1" x14ac:dyDescent="0.2">
      <c r="A116" s="992"/>
      <c r="B116" s="993"/>
      <c r="C116" s="1001" t="s">
        <v>438</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74</v>
      </c>
      <c r="AB116" s="995"/>
      <c r="AC116" s="995"/>
      <c r="AD116" s="995"/>
      <c r="AE116" s="996"/>
      <c r="AF116" s="997" t="s">
        <v>121</v>
      </c>
      <c r="AG116" s="995"/>
      <c r="AH116" s="995"/>
      <c r="AI116" s="995"/>
      <c r="AJ116" s="996"/>
      <c r="AK116" s="997" t="s">
        <v>121</v>
      </c>
      <c r="AL116" s="995"/>
      <c r="AM116" s="995"/>
      <c r="AN116" s="995"/>
      <c r="AO116" s="996"/>
      <c r="AP116" s="998" t="s">
        <v>121</v>
      </c>
      <c r="AQ116" s="999"/>
      <c r="AR116" s="999"/>
      <c r="AS116" s="999"/>
      <c r="AT116" s="1000"/>
      <c r="AU116" s="944"/>
      <c r="AV116" s="945"/>
      <c r="AW116" s="945"/>
      <c r="AX116" s="945"/>
      <c r="AY116" s="945"/>
      <c r="AZ116" s="1003" t="s">
        <v>439</v>
      </c>
      <c r="BA116" s="1004"/>
      <c r="BB116" s="1004"/>
      <c r="BC116" s="1004"/>
      <c r="BD116" s="1004"/>
      <c r="BE116" s="1004"/>
      <c r="BF116" s="1004"/>
      <c r="BG116" s="1004"/>
      <c r="BH116" s="1004"/>
      <c r="BI116" s="1004"/>
      <c r="BJ116" s="1004"/>
      <c r="BK116" s="1004"/>
      <c r="BL116" s="1004"/>
      <c r="BM116" s="1004"/>
      <c r="BN116" s="1004"/>
      <c r="BO116" s="1004"/>
      <c r="BP116" s="1005"/>
      <c r="BQ116" s="961" t="s">
        <v>121</v>
      </c>
      <c r="BR116" s="962"/>
      <c r="BS116" s="962"/>
      <c r="BT116" s="962"/>
      <c r="BU116" s="962"/>
      <c r="BV116" s="962" t="s">
        <v>121</v>
      </c>
      <c r="BW116" s="962"/>
      <c r="BX116" s="962"/>
      <c r="BY116" s="962"/>
      <c r="BZ116" s="962"/>
      <c r="CA116" s="962" t="s">
        <v>121</v>
      </c>
      <c r="CB116" s="962"/>
      <c r="CC116" s="962"/>
      <c r="CD116" s="962"/>
      <c r="CE116" s="962"/>
      <c r="CF116" s="956" t="s">
        <v>121</v>
      </c>
      <c r="CG116" s="957"/>
      <c r="CH116" s="957"/>
      <c r="CI116" s="957"/>
      <c r="CJ116" s="957"/>
      <c r="CK116" s="984"/>
      <c r="CL116" s="985"/>
      <c r="CM116" s="958" t="s">
        <v>440</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121</v>
      </c>
      <c r="DH116" s="995"/>
      <c r="DI116" s="995"/>
      <c r="DJ116" s="995"/>
      <c r="DK116" s="996"/>
      <c r="DL116" s="997" t="s">
        <v>121</v>
      </c>
      <c r="DM116" s="995"/>
      <c r="DN116" s="995"/>
      <c r="DO116" s="995"/>
      <c r="DP116" s="996"/>
      <c r="DQ116" s="997" t="s">
        <v>121</v>
      </c>
      <c r="DR116" s="995"/>
      <c r="DS116" s="995"/>
      <c r="DT116" s="995"/>
      <c r="DU116" s="996"/>
      <c r="DV116" s="998" t="s">
        <v>121</v>
      </c>
      <c r="DW116" s="999"/>
      <c r="DX116" s="999"/>
      <c r="DY116" s="999"/>
      <c r="DZ116" s="1000"/>
    </row>
    <row r="117" spans="1:130" s="218" customFormat="1" ht="26.25" customHeight="1" x14ac:dyDescent="0.2">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441</v>
      </c>
      <c r="Z117" s="930"/>
      <c r="AA117" s="1014">
        <v>1497906</v>
      </c>
      <c r="AB117" s="1015"/>
      <c r="AC117" s="1015"/>
      <c r="AD117" s="1015"/>
      <c r="AE117" s="1016"/>
      <c r="AF117" s="1017">
        <v>1393048</v>
      </c>
      <c r="AG117" s="1015"/>
      <c r="AH117" s="1015"/>
      <c r="AI117" s="1015"/>
      <c r="AJ117" s="1016"/>
      <c r="AK117" s="1017">
        <v>1376484</v>
      </c>
      <c r="AL117" s="1015"/>
      <c r="AM117" s="1015"/>
      <c r="AN117" s="1015"/>
      <c r="AO117" s="1016"/>
      <c r="AP117" s="1018"/>
      <c r="AQ117" s="1019"/>
      <c r="AR117" s="1019"/>
      <c r="AS117" s="1019"/>
      <c r="AT117" s="1020"/>
      <c r="AU117" s="944"/>
      <c r="AV117" s="945"/>
      <c r="AW117" s="945"/>
      <c r="AX117" s="945"/>
      <c r="AY117" s="945"/>
      <c r="AZ117" s="1010" t="s">
        <v>442</v>
      </c>
      <c r="BA117" s="1011"/>
      <c r="BB117" s="1011"/>
      <c r="BC117" s="1011"/>
      <c r="BD117" s="1011"/>
      <c r="BE117" s="1011"/>
      <c r="BF117" s="1011"/>
      <c r="BG117" s="1011"/>
      <c r="BH117" s="1011"/>
      <c r="BI117" s="1011"/>
      <c r="BJ117" s="1011"/>
      <c r="BK117" s="1011"/>
      <c r="BL117" s="1011"/>
      <c r="BM117" s="1011"/>
      <c r="BN117" s="1011"/>
      <c r="BO117" s="1011"/>
      <c r="BP117" s="1012"/>
      <c r="BQ117" s="961" t="s">
        <v>121</v>
      </c>
      <c r="BR117" s="962"/>
      <c r="BS117" s="962"/>
      <c r="BT117" s="962"/>
      <c r="BU117" s="962"/>
      <c r="BV117" s="962" t="s">
        <v>121</v>
      </c>
      <c r="BW117" s="962"/>
      <c r="BX117" s="962"/>
      <c r="BY117" s="962"/>
      <c r="BZ117" s="962"/>
      <c r="CA117" s="962" t="s">
        <v>121</v>
      </c>
      <c r="CB117" s="962"/>
      <c r="CC117" s="962"/>
      <c r="CD117" s="962"/>
      <c r="CE117" s="962"/>
      <c r="CF117" s="956" t="s">
        <v>121</v>
      </c>
      <c r="CG117" s="957"/>
      <c r="CH117" s="957"/>
      <c r="CI117" s="957"/>
      <c r="CJ117" s="957"/>
      <c r="CK117" s="984"/>
      <c r="CL117" s="985"/>
      <c r="CM117" s="958" t="s">
        <v>443</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121</v>
      </c>
      <c r="DH117" s="995"/>
      <c r="DI117" s="995"/>
      <c r="DJ117" s="995"/>
      <c r="DK117" s="996"/>
      <c r="DL117" s="997" t="s">
        <v>121</v>
      </c>
      <c r="DM117" s="995"/>
      <c r="DN117" s="995"/>
      <c r="DO117" s="995"/>
      <c r="DP117" s="996"/>
      <c r="DQ117" s="997" t="s">
        <v>121</v>
      </c>
      <c r="DR117" s="995"/>
      <c r="DS117" s="995"/>
      <c r="DT117" s="995"/>
      <c r="DU117" s="996"/>
      <c r="DV117" s="998" t="s">
        <v>121</v>
      </c>
      <c r="DW117" s="999"/>
      <c r="DX117" s="999"/>
      <c r="DY117" s="999"/>
      <c r="DZ117" s="1000"/>
    </row>
    <row r="118" spans="1:130" s="218" customFormat="1" ht="26.25" customHeight="1" x14ac:dyDescent="0.2">
      <c r="A118" s="948" t="s">
        <v>417</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414</v>
      </c>
      <c r="AB118" s="929"/>
      <c r="AC118" s="929"/>
      <c r="AD118" s="929"/>
      <c r="AE118" s="930"/>
      <c r="AF118" s="928" t="s">
        <v>415</v>
      </c>
      <c r="AG118" s="929"/>
      <c r="AH118" s="929"/>
      <c r="AI118" s="929"/>
      <c r="AJ118" s="930"/>
      <c r="AK118" s="928" t="s">
        <v>294</v>
      </c>
      <c r="AL118" s="929"/>
      <c r="AM118" s="929"/>
      <c r="AN118" s="929"/>
      <c r="AO118" s="930"/>
      <c r="AP118" s="1006" t="s">
        <v>416</v>
      </c>
      <c r="AQ118" s="1007"/>
      <c r="AR118" s="1007"/>
      <c r="AS118" s="1007"/>
      <c r="AT118" s="1008"/>
      <c r="AU118" s="944"/>
      <c r="AV118" s="945"/>
      <c r="AW118" s="945"/>
      <c r="AX118" s="945"/>
      <c r="AY118" s="945"/>
      <c r="AZ118" s="1009" t="s">
        <v>444</v>
      </c>
      <c r="BA118" s="1001"/>
      <c r="BB118" s="1001"/>
      <c r="BC118" s="1001"/>
      <c r="BD118" s="1001"/>
      <c r="BE118" s="1001"/>
      <c r="BF118" s="1001"/>
      <c r="BG118" s="1001"/>
      <c r="BH118" s="1001"/>
      <c r="BI118" s="1001"/>
      <c r="BJ118" s="1001"/>
      <c r="BK118" s="1001"/>
      <c r="BL118" s="1001"/>
      <c r="BM118" s="1001"/>
      <c r="BN118" s="1001"/>
      <c r="BO118" s="1001"/>
      <c r="BP118" s="1002"/>
      <c r="BQ118" s="1035" t="s">
        <v>121</v>
      </c>
      <c r="BR118" s="1036"/>
      <c r="BS118" s="1036"/>
      <c r="BT118" s="1036"/>
      <c r="BU118" s="1036"/>
      <c r="BV118" s="1036" t="s">
        <v>121</v>
      </c>
      <c r="BW118" s="1036"/>
      <c r="BX118" s="1036"/>
      <c r="BY118" s="1036"/>
      <c r="BZ118" s="1036"/>
      <c r="CA118" s="1036" t="s">
        <v>121</v>
      </c>
      <c r="CB118" s="1036"/>
      <c r="CC118" s="1036"/>
      <c r="CD118" s="1036"/>
      <c r="CE118" s="1036"/>
      <c r="CF118" s="956" t="s">
        <v>121</v>
      </c>
      <c r="CG118" s="957"/>
      <c r="CH118" s="957"/>
      <c r="CI118" s="957"/>
      <c r="CJ118" s="957"/>
      <c r="CK118" s="984"/>
      <c r="CL118" s="985"/>
      <c r="CM118" s="958" t="s">
        <v>445</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121</v>
      </c>
      <c r="DH118" s="995"/>
      <c r="DI118" s="995"/>
      <c r="DJ118" s="995"/>
      <c r="DK118" s="996"/>
      <c r="DL118" s="997" t="s">
        <v>121</v>
      </c>
      <c r="DM118" s="995"/>
      <c r="DN118" s="995"/>
      <c r="DO118" s="995"/>
      <c r="DP118" s="996"/>
      <c r="DQ118" s="997" t="s">
        <v>121</v>
      </c>
      <c r="DR118" s="995"/>
      <c r="DS118" s="995"/>
      <c r="DT118" s="995"/>
      <c r="DU118" s="996"/>
      <c r="DV118" s="998" t="s">
        <v>121</v>
      </c>
      <c r="DW118" s="999"/>
      <c r="DX118" s="999"/>
      <c r="DY118" s="999"/>
      <c r="DZ118" s="1000"/>
    </row>
    <row r="119" spans="1:130" s="218" customFormat="1" ht="26.25" customHeight="1" x14ac:dyDescent="0.2">
      <c r="A119" s="1092" t="s">
        <v>420</v>
      </c>
      <c r="B119" s="983"/>
      <c r="C119" s="965" t="s">
        <v>421</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121</v>
      </c>
      <c r="AB119" s="936"/>
      <c r="AC119" s="936"/>
      <c r="AD119" s="936"/>
      <c r="AE119" s="937"/>
      <c r="AF119" s="938" t="s">
        <v>121</v>
      </c>
      <c r="AG119" s="936"/>
      <c r="AH119" s="936"/>
      <c r="AI119" s="936"/>
      <c r="AJ119" s="937"/>
      <c r="AK119" s="938" t="s">
        <v>121</v>
      </c>
      <c r="AL119" s="936"/>
      <c r="AM119" s="936"/>
      <c r="AN119" s="936"/>
      <c r="AO119" s="937"/>
      <c r="AP119" s="939" t="s">
        <v>121</v>
      </c>
      <c r="AQ119" s="940"/>
      <c r="AR119" s="940"/>
      <c r="AS119" s="940"/>
      <c r="AT119" s="941"/>
      <c r="AU119" s="946"/>
      <c r="AV119" s="947"/>
      <c r="AW119" s="947"/>
      <c r="AX119" s="947"/>
      <c r="AY119" s="947"/>
      <c r="AZ119" s="236" t="s">
        <v>177</v>
      </c>
      <c r="BA119" s="236"/>
      <c r="BB119" s="236"/>
      <c r="BC119" s="236"/>
      <c r="BD119" s="236"/>
      <c r="BE119" s="236"/>
      <c r="BF119" s="236"/>
      <c r="BG119" s="236"/>
      <c r="BH119" s="236"/>
      <c r="BI119" s="236"/>
      <c r="BJ119" s="236"/>
      <c r="BK119" s="236"/>
      <c r="BL119" s="236"/>
      <c r="BM119" s="236"/>
      <c r="BN119" s="236"/>
      <c r="BO119" s="1013" t="s">
        <v>446</v>
      </c>
      <c r="BP119" s="1041"/>
      <c r="BQ119" s="1035">
        <v>16939767</v>
      </c>
      <c r="BR119" s="1036"/>
      <c r="BS119" s="1036"/>
      <c r="BT119" s="1036"/>
      <c r="BU119" s="1036"/>
      <c r="BV119" s="1036">
        <v>14774451</v>
      </c>
      <c r="BW119" s="1036"/>
      <c r="BX119" s="1036"/>
      <c r="BY119" s="1036"/>
      <c r="BZ119" s="1036"/>
      <c r="CA119" s="1036">
        <v>14283010</v>
      </c>
      <c r="CB119" s="1036"/>
      <c r="CC119" s="1036"/>
      <c r="CD119" s="1036"/>
      <c r="CE119" s="1036"/>
      <c r="CF119" s="1037"/>
      <c r="CG119" s="1038"/>
      <c r="CH119" s="1038"/>
      <c r="CI119" s="1038"/>
      <c r="CJ119" s="1039"/>
      <c r="CK119" s="986"/>
      <c r="CL119" s="987"/>
      <c r="CM119" s="1009" t="s">
        <v>447</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121</v>
      </c>
      <c r="DH119" s="1022"/>
      <c r="DI119" s="1022"/>
      <c r="DJ119" s="1022"/>
      <c r="DK119" s="1023"/>
      <c r="DL119" s="1021" t="s">
        <v>121</v>
      </c>
      <c r="DM119" s="1022"/>
      <c r="DN119" s="1022"/>
      <c r="DO119" s="1022"/>
      <c r="DP119" s="1023"/>
      <c r="DQ119" s="1021" t="s">
        <v>121</v>
      </c>
      <c r="DR119" s="1022"/>
      <c r="DS119" s="1022"/>
      <c r="DT119" s="1022"/>
      <c r="DU119" s="1023"/>
      <c r="DV119" s="1024" t="s">
        <v>121</v>
      </c>
      <c r="DW119" s="1025"/>
      <c r="DX119" s="1025"/>
      <c r="DY119" s="1025"/>
      <c r="DZ119" s="1026"/>
    </row>
    <row r="120" spans="1:130" s="218" customFormat="1" ht="26.25" customHeight="1" x14ac:dyDescent="0.2">
      <c r="A120" s="1093"/>
      <c r="B120" s="985"/>
      <c r="C120" s="958" t="s">
        <v>424</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121</v>
      </c>
      <c r="AB120" s="995"/>
      <c r="AC120" s="995"/>
      <c r="AD120" s="995"/>
      <c r="AE120" s="996"/>
      <c r="AF120" s="997" t="s">
        <v>121</v>
      </c>
      <c r="AG120" s="995"/>
      <c r="AH120" s="995"/>
      <c r="AI120" s="995"/>
      <c r="AJ120" s="996"/>
      <c r="AK120" s="997" t="s">
        <v>121</v>
      </c>
      <c r="AL120" s="995"/>
      <c r="AM120" s="995"/>
      <c r="AN120" s="995"/>
      <c r="AO120" s="996"/>
      <c r="AP120" s="998" t="s">
        <v>121</v>
      </c>
      <c r="AQ120" s="999"/>
      <c r="AR120" s="999"/>
      <c r="AS120" s="999"/>
      <c r="AT120" s="1000"/>
      <c r="AU120" s="1027" t="s">
        <v>448</v>
      </c>
      <c r="AV120" s="1028"/>
      <c r="AW120" s="1028"/>
      <c r="AX120" s="1028"/>
      <c r="AY120" s="1029"/>
      <c r="AZ120" s="965" t="s">
        <v>449</v>
      </c>
      <c r="BA120" s="933"/>
      <c r="BB120" s="933"/>
      <c r="BC120" s="933"/>
      <c r="BD120" s="933"/>
      <c r="BE120" s="933"/>
      <c r="BF120" s="933"/>
      <c r="BG120" s="933"/>
      <c r="BH120" s="933"/>
      <c r="BI120" s="933"/>
      <c r="BJ120" s="933"/>
      <c r="BK120" s="933"/>
      <c r="BL120" s="933"/>
      <c r="BM120" s="933"/>
      <c r="BN120" s="933"/>
      <c r="BO120" s="933"/>
      <c r="BP120" s="934"/>
      <c r="BQ120" s="966">
        <v>9955062</v>
      </c>
      <c r="BR120" s="967"/>
      <c r="BS120" s="967"/>
      <c r="BT120" s="967"/>
      <c r="BU120" s="967"/>
      <c r="BV120" s="967">
        <v>9438475</v>
      </c>
      <c r="BW120" s="967"/>
      <c r="BX120" s="967"/>
      <c r="BY120" s="967"/>
      <c r="BZ120" s="967"/>
      <c r="CA120" s="967">
        <v>9831479</v>
      </c>
      <c r="CB120" s="967"/>
      <c r="CC120" s="967"/>
      <c r="CD120" s="967"/>
      <c r="CE120" s="967"/>
      <c r="CF120" s="980">
        <v>135.9</v>
      </c>
      <c r="CG120" s="981"/>
      <c r="CH120" s="981"/>
      <c r="CI120" s="981"/>
      <c r="CJ120" s="981"/>
      <c r="CK120" s="1042" t="s">
        <v>450</v>
      </c>
      <c r="CL120" s="1043"/>
      <c r="CM120" s="1043"/>
      <c r="CN120" s="1043"/>
      <c r="CO120" s="1044"/>
      <c r="CP120" s="1050" t="s">
        <v>396</v>
      </c>
      <c r="CQ120" s="1051"/>
      <c r="CR120" s="1051"/>
      <c r="CS120" s="1051"/>
      <c r="CT120" s="1051"/>
      <c r="CU120" s="1051"/>
      <c r="CV120" s="1051"/>
      <c r="CW120" s="1051"/>
      <c r="CX120" s="1051"/>
      <c r="CY120" s="1051"/>
      <c r="CZ120" s="1051"/>
      <c r="DA120" s="1051"/>
      <c r="DB120" s="1051"/>
      <c r="DC120" s="1051"/>
      <c r="DD120" s="1051"/>
      <c r="DE120" s="1051"/>
      <c r="DF120" s="1052"/>
      <c r="DG120" s="966">
        <v>5521327</v>
      </c>
      <c r="DH120" s="967"/>
      <c r="DI120" s="967"/>
      <c r="DJ120" s="967"/>
      <c r="DK120" s="967"/>
      <c r="DL120" s="967">
        <v>5273420</v>
      </c>
      <c r="DM120" s="967"/>
      <c r="DN120" s="967"/>
      <c r="DO120" s="967"/>
      <c r="DP120" s="967"/>
      <c r="DQ120" s="967">
        <v>5185170</v>
      </c>
      <c r="DR120" s="967"/>
      <c r="DS120" s="967"/>
      <c r="DT120" s="967"/>
      <c r="DU120" s="967"/>
      <c r="DV120" s="968">
        <v>71.7</v>
      </c>
      <c r="DW120" s="968"/>
      <c r="DX120" s="968"/>
      <c r="DY120" s="968"/>
      <c r="DZ120" s="969"/>
    </row>
    <row r="121" spans="1:130" s="218" customFormat="1" ht="26.25" customHeight="1" x14ac:dyDescent="0.2">
      <c r="A121" s="1093"/>
      <c r="B121" s="985"/>
      <c r="C121" s="1010" t="s">
        <v>451</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121</v>
      </c>
      <c r="AB121" s="995"/>
      <c r="AC121" s="995"/>
      <c r="AD121" s="995"/>
      <c r="AE121" s="996"/>
      <c r="AF121" s="997" t="s">
        <v>121</v>
      </c>
      <c r="AG121" s="995"/>
      <c r="AH121" s="995"/>
      <c r="AI121" s="995"/>
      <c r="AJ121" s="996"/>
      <c r="AK121" s="997" t="s">
        <v>121</v>
      </c>
      <c r="AL121" s="995"/>
      <c r="AM121" s="995"/>
      <c r="AN121" s="995"/>
      <c r="AO121" s="996"/>
      <c r="AP121" s="998" t="s">
        <v>121</v>
      </c>
      <c r="AQ121" s="999"/>
      <c r="AR121" s="999"/>
      <c r="AS121" s="999"/>
      <c r="AT121" s="1000"/>
      <c r="AU121" s="1030"/>
      <c r="AV121" s="1031"/>
      <c r="AW121" s="1031"/>
      <c r="AX121" s="1031"/>
      <c r="AY121" s="1032"/>
      <c r="AZ121" s="958" t="s">
        <v>452</v>
      </c>
      <c r="BA121" s="959"/>
      <c r="BB121" s="959"/>
      <c r="BC121" s="959"/>
      <c r="BD121" s="959"/>
      <c r="BE121" s="959"/>
      <c r="BF121" s="959"/>
      <c r="BG121" s="959"/>
      <c r="BH121" s="959"/>
      <c r="BI121" s="959"/>
      <c r="BJ121" s="959"/>
      <c r="BK121" s="959"/>
      <c r="BL121" s="959"/>
      <c r="BM121" s="959"/>
      <c r="BN121" s="959"/>
      <c r="BO121" s="959"/>
      <c r="BP121" s="960"/>
      <c r="BQ121" s="961">
        <v>2422335</v>
      </c>
      <c r="BR121" s="962"/>
      <c r="BS121" s="962"/>
      <c r="BT121" s="962"/>
      <c r="BU121" s="962"/>
      <c r="BV121" s="962">
        <v>2003780</v>
      </c>
      <c r="BW121" s="962"/>
      <c r="BX121" s="962"/>
      <c r="BY121" s="962"/>
      <c r="BZ121" s="962"/>
      <c r="CA121" s="962">
        <v>1888062</v>
      </c>
      <c r="CB121" s="962"/>
      <c r="CC121" s="962"/>
      <c r="CD121" s="962"/>
      <c r="CE121" s="962"/>
      <c r="CF121" s="956">
        <v>26.1</v>
      </c>
      <c r="CG121" s="957"/>
      <c r="CH121" s="957"/>
      <c r="CI121" s="957"/>
      <c r="CJ121" s="957"/>
      <c r="CK121" s="1045"/>
      <c r="CL121" s="1046"/>
      <c r="CM121" s="1046"/>
      <c r="CN121" s="1046"/>
      <c r="CO121" s="1047"/>
      <c r="CP121" s="1055" t="s">
        <v>394</v>
      </c>
      <c r="CQ121" s="1056"/>
      <c r="CR121" s="1056"/>
      <c r="CS121" s="1056"/>
      <c r="CT121" s="1056"/>
      <c r="CU121" s="1056"/>
      <c r="CV121" s="1056"/>
      <c r="CW121" s="1056"/>
      <c r="CX121" s="1056"/>
      <c r="CY121" s="1056"/>
      <c r="CZ121" s="1056"/>
      <c r="DA121" s="1056"/>
      <c r="DB121" s="1056"/>
      <c r="DC121" s="1056"/>
      <c r="DD121" s="1056"/>
      <c r="DE121" s="1056"/>
      <c r="DF121" s="1057"/>
      <c r="DG121" s="961">
        <v>6706</v>
      </c>
      <c r="DH121" s="962"/>
      <c r="DI121" s="962"/>
      <c r="DJ121" s="962"/>
      <c r="DK121" s="962"/>
      <c r="DL121" s="962">
        <v>4524</v>
      </c>
      <c r="DM121" s="962"/>
      <c r="DN121" s="962"/>
      <c r="DO121" s="962"/>
      <c r="DP121" s="962"/>
      <c r="DQ121" s="962">
        <v>9162</v>
      </c>
      <c r="DR121" s="962"/>
      <c r="DS121" s="962"/>
      <c r="DT121" s="962"/>
      <c r="DU121" s="962"/>
      <c r="DV121" s="963">
        <v>0.1</v>
      </c>
      <c r="DW121" s="963"/>
      <c r="DX121" s="963"/>
      <c r="DY121" s="963"/>
      <c r="DZ121" s="964"/>
    </row>
    <row r="122" spans="1:130" s="218" customFormat="1" ht="26.25" customHeight="1" x14ac:dyDescent="0.2">
      <c r="A122" s="1093"/>
      <c r="B122" s="985"/>
      <c r="C122" s="958" t="s">
        <v>434</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121</v>
      </c>
      <c r="AB122" s="995"/>
      <c r="AC122" s="995"/>
      <c r="AD122" s="995"/>
      <c r="AE122" s="996"/>
      <c r="AF122" s="997" t="s">
        <v>121</v>
      </c>
      <c r="AG122" s="995"/>
      <c r="AH122" s="995"/>
      <c r="AI122" s="995"/>
      <c r="AJ122" s="996"/>
      <c r="AK122" s="997" t="s">
        <v>121</v>
      </c>
      <c r="AL122" s="995"/>
      <c r="AM122" s="995"/>
      <c r="AN122" s="995"/>
      <c r="AO122" s="996"/>
      <c r="AP122" s="998" t="s">
        <v>121</v>
      </c>
      <c r="AQ122" s="999"/>
      <c r="AR122" s="999"/>
      <c r="AS122" s="999"/>
      <c r="AT122" s="1000"/>
      <c r="AU122" s="1030"/>
      <c r="AV122" s="1031"/>
      <c r="AW122" s="1031"/>
      <c r="AX122" s="1031"/>
      <c r="AY122" s="1032"/>
      <c r="AZ122" s="1009" t="s">
        <v>453</v>
      </c>
      <c r="BA122" s="1001"/>
      <c r="BB122" s="1001"/>
      <c r="BC122" s="1001"/>
      <c r="BD122" s="1001"/>
      <c r="BE122" s="1001"/>
      <c r="BF122" s="1001"/>
      <c r="BG122" s="1001"/>
      <c r="BH122" s="1001"/>
      <c r="BI122" s="1001"/>
      <c r="BJ122" s="1001"/>
      <c r="BK122" s="1001"/>
      <c r="BL122" s="1001"/>
      <c r="BM122" s="1001"/>
      <c r="BN122" s="1001"/>
      <c r="BO122" s="1001"/>
      <c r="BP122" s="1002"/>
      <c r="BQ122" s="1035">
        <v>10336553</v>
      </c>
      <c r="BR122" s="1036"/>
      <c r="BS122" s="1036"/>
      <c r="BT122" s="1036"/>
      <c r="BU122" s="1036"/>
      <c r="BV122" s="1036">
        <v>9937036</v>
      </c>
      <c r="BW122" s="1036"/>
      <c r="BX122" s="1036"/>
      <c r="BY122" s="1036"/>
      <c r="BZ122" s="1036"/>
      <c r="CA122" s="1036">
        <v>9326881</v>
      </c>
      <c r="CB122" s="1036"/>
      <c r="CC122" s="1036"/>
      <c r="CD122" s="1036"/>
      <c r="CE122" s="1036"/>
      <c r="CF122" s="1053">
        <v>128.9</v>
      </c>
      <c r="CG122" s="1054"/>
      <c r="CH122" s="1054"/>
      <c r="CI122" s="1054"/>
      <c r="CJ122" s="1054"/>
      <c r="CK122" s="1045"/>
      <c r="CL122" s="1046"/>
      <c r="CM122" s="1046"/>
      <c r="CN122" s="1046"/>
      <c r="CO122" s="1047"/>
      <c r="CP122" s="1055" t="s">
        <v>397</v>
      </c>
      <c r="CQ122" s="1056"/>
      <c r="CR122" s="1056"/>
      <c r="CS122" s="1056"/>
      <c r="CT122" s="1056"/>
      <c r="CU122" s="1056"/>
      <c r="CV122" s="1056"/>
      <c r="CW122" s="1056"/>
      <c r="CX122" s="1056"/>
      <c r="CY122" s="1056"/>
      <c r="CZ122" s="1056"/>
      <c r="DA122" s="1056"/>
      <c r="DB122" s="1056"/>
      <c r="DC122" s="1056"/>
      <c r="DD122" s="1056"/>
      <c r="DE122" s="1056"/>
      <c r="DF122" s="1057"/>
      <c r="DG122" s="961" t="s">
        <v>121</v>
      </c>
      <c r="DH122" s="962"/>
      <c r="DI122" s="962"/>
      <c r="DJ122" s="962"/>
      <c r="DK122" s="962"/>
      <c r="DL122" s="962" t="s">
        <v>121</v>
      </c>
      <c r="DM122" s="962"/>
      <c r="DN122" s="962"/>
      <c r="DO122" s="962"/>
      <c r="DP122" s="962"/>
      <c r="DQ122" s="962" t="s">
        <v>121</v>
      </c>
      <c r="DR122" s="962"/>
      <c r="DS122" s="962"/>
      <c r="DT122" s="962"/>
      <c r="DU122" s="962"/>
      <c r="DV122" s="963" t="s">
        <v>121</v>
      </c>
      <c r="DW122" s="963"/>
      <c r="DX122" s="963"/>
      <c r="DY122" s="963"/>
      <c r="DZ122" s="964"/>
    </row>
    <row r="123" spans="1:130" s="218" customFormat="1" ht="26.25" customHeight="1" x14ac:dyDescent="0.2">
      <c r="A123" s="1093"/>
      <c r="B123" s="985"/>
      <c r="C123" s="958" t="s">
        <v>440</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121</v>
      </c>
      <c r="AB123" s="995"/>
      <c r="AC123" s="995"/>
      <c r="AD123" s="995"/>
      <c r="AE123" s="996"/>
      <c r="AF123" s="997" t="s">
        <v>121</v>
      </c>
      <c r="AG123" s="995"/>
      <c r="AH123" s="995"/>
      <c r="AI123" s="995"/>
      <c r="AJ123" s="996"/>
      <c r="AK123" s="997" t="s">
        <v>121</v>
      </c>
      <c r="AL123" s="995"/>
      <c r="AM123" s="995"/>
      <c r="AN123" s="995"/>
      <c r="AO123" s="996"/>
      <c r="AP123" s="998" t="s">
        <v>121</v>
      </c>
      <c r="AQ123" s="999"/>
      <c r="AR123" s="999"/>
      <c r="AS123" s="999"/>
      <c r="AT123" s="1000"/>
      <c r="AU123" s="1033"/>
      <c r="AV123" s="1034"/>
      <c r="AW123" s="1034"/>
      <c r="AX123" s="1034"/>
      <c r="AY123" s="1034"/>
      <c r="AZ123" s="236" t="s">
        <v>177</v>
      </c>
      <c r="BA123" s="236"/>
      <c r="BB123" s="236"/>
      <c r="BC123" s="236"/>
      <c r="BD123" s="236"/>
      <c r="BE123" s="236"/>
      <c r="BF123" s="236"/>
      <c r="BG123" s="236"/>
      <c r="BH123" s="236"/>
      <c r="BI123" s="236"/>
      <c r="BJ123" s="236"/>
      <c r="BK123" s="236"/>
      <c r="BL123" s="236"/>
      <c r="BM123" s="236"/>
      <c r="BN123" s="236"/>
      <c r="BO123" s="1013" t="s">
        <v>454</v>
      </c>
      <c r="BP123" s="1041"/>
      <c r="BQ123" s="1099">
        <v>22713950</v>
      </c>
      <c r="BR123" s="1100"/>
      <c r="BS123" s="1100"/>
      <c r="BT123" s="1100"/>
      <c r="BU123" s="1100"/>
      <c r="BV123" s="1100">
        <v>21379291</v>
      </c>
      <c r="BW123" s="1100"/>
      <c r="BX123" s="1100"/>
      <c r="BY123" s="1100"/>
      <c r="BZ123" s="1100"/>
      <c r="CA123" s="1100">
        <v>21046422</v>
      </c>
      <c r="CB123" s="1100"/>
      <c r="CC123" s="1100"/>
      <c r="CD123" s="1100"/>
      <c r="CE123" s="1100"/>
      <c r="CF123" s="1037"/>
      <c r="CG123" s="1038"/>
      <c r="CH123" s="1038"/>
      <c r="CI123" s="1038"/>
      <c r="CJ123" s="1039"/>
      <c r="CK123" s="1045"/>
      <c r="CL123" s="1046"/>
      <c r="CM123" s="1046"/>
      <c r="CN123" s="1046"/>
      <c r="CO123" s="1047"/>
      <c r="CP123" s="1055" t="s">
        <v>392</v>
      </c>
      <c r="CQ123" s="1056"/>
      <c r="CR123" s="1056"/>
      <c r="CS123" s="1056"/>
      <c r="CT123" s="1056"/>
      <c r="CU123" s="1056"/>
      <c r="CV123" s="1056"/>
      <c r="CW123" s="1056"/>
      <c r="CX123" s="1056"/>
      <c r="CY123" s="1056"/>
      <c r="CZ123" s="1056"/>
      <c r="DA123" s="1056"/>
      <c r="DB123" s="1056"/>
      <c r="DC123" s="1056"/>
      <c r="DD123" s="1056"/>
      <c r="DE123" s="1056"/>
      <c r="DF123" s="1057"/>
      <c r="DG123" s="994" t="s">
        <v>121</v>
      </c>
      <c r="DH123" s="995"/>
      <c r="DI123" s="995"/>
      <c r="DJ123" s="995"/>
      <c r="DK123" s="996"/>
      <c r="DL123" s="997" t="s">
        <v>121</v>
      </c>
      <c r="DM123" s="995"/>
      <c r="DN123" s="995"/>
      <c r="DO123" s="995"/>
      <c r="DP123" s="996"/>
      <c r="DQ123" s="997" t="s">
        <v>121</v>
      </c>
      <c r="DR123" s="995"/>
      <c r="DS123" s="995"/>
      <c r="DT123" s="995"/>
      <c r="DU123" s="996"/>
      <c r="DV123" s="998" t="s">
        <v>121</v>
      </c>
      <c r="DW123" s="999"/>
      <c r="DX123" s="999"/>
      <c r="DY123" s="999"/>
      <c r="DZ123" s="1000"/>
    </row>
    <row r="124" spans="1:130" s="218" customFormat="1" ht="26.25" customHeight="1" thickBot="1" x14ac:dyDescent="0.25">
      <c r="A124" s="1093"/>
      <c r="B124" s="985"/>
      <c r="C124" s="958" t="s">
        <v>443</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121</v>
      </c>
      <c r="AB124" s="995"/>
      <c r="AC124" s="995"/>
      <c r="AD124" s="995"/>
      <c r="AE124" s="996"/>
      <c r="AF124" s="997" t="s">
        <v>121</v>
      </c>
      <c r="AG124" s="995"/>
      <c r="AH124" s="995"/>
      <c r="AI124" s="995"/>
      <c r="AJ124" s="996"/>
      <c r="AK124" s="997" t="s">
        <v>121</v>
      </c>
      <c r="AL124" s="995"/>
      <c r="AM124" s="995"/>
      <c r="AN124" s="995"/>
      <c r="AO124" s="996"/>
      <c r="AP124" s="998" t="s">
        <v>121</v>
      </c>
      <c r="AQ124" s="999"/>
      <c r="AR124" s="999"/>
      <c r="AS124" s="999"/>
      <c r="AT124" s="1000"/>
      <c r="AU124" s="1095" t="s">
        <v>455</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121</v>
      </c>
      <c r="BR124" s="1063"/>
      <c r="BS124" s="1063"/>
      <c r="BT124" s="1063"/>
      <c r="BU124" s="1063"/>
      <c r="BV124" s="1063" t="s">
        <v>121</v>
      </c>
      <c r="BW124" s="1063"/>
      <c r="BX124" s="1063"/>
      <c r="BY124" s="1063"/>
      <c r="BZ124" s="1063"/>
      <c r="CA124" s="1063" t="s">
        <v>121</v>
      </c>
      <c r="CB124" s="1063"/>
      <c r="CC124" s="1063"/>
      <c r="CD124" s="1063"/>
      <c r="CE124" s="1063"/>
      <c r="CF124" s="1064"/>
      <c r="CG124" s="1065"/>
      <c r="CH124" s="1065"/>
      <c r="CI124" s="1065"/>
      <c r="CJ124" s="1066"/>
      <c r="CK124" s="1048"/>
      <c r="CL124" s="1048"/>
      <c r="CM124" s="1048"/>
      <c r="CN124" s="1048"/>
      <c r="CO124" s="1049"/>
      <c r="CP124" s="1055" t="s">
        <v>456</v>
      </c>
      <c r="CQ124" s="1056"/>
      <c r="CR124" s="1056"/>
      <c r="CS124" s="1056"/>
      <c r="CT124" s="1056"/>
      <c r="CU124" s="1056"/>
      <c r="CV124" s="1056"/>
      <c r="CW124" s="1056"/>
      <c r="CX124" s="1056"/>
      <c r="CY124" s="1056"/>
      <c r="CZ124" s="1056"/>
      <c r="DA124" s="1056"/>
      <c r="DB124" s="1056"/>
      <c r="DC124" s="1056"/>
      <c r="DD124" s="1056"/>
      <c r="DE124" s="1056"/>
      <c r="DF124" s="1057"/>
      <c r="DG124" s="1040" t="s">
        <v>121</v>
      </c>
      <c r="DH124" s="1022"/>
      <c r="DI124" s="1022"/>
      <c r="DJ124" s="1022"/>
      <c r="DK124" s="1023"/>
      <c r="DL124" s="1021" t="s">
        <v>121</v>
      </c>
      <c r="DM124" s="1022"/>
      <c r="DN124" s="1022"/>
      <c r="DO124" s="1022"/>
      <c r="DP124" s="1023"/>
      <c r="DQ124" s="1021" t="s">
        <v>121</v>
      </c>
      <c r="DR124" s="1022"/>
      <c r="DS124" s="1022"/>
      <c r="DT124" s="1022"/>
      <c r="DU124" s="1023"/>
      <c r="DV124" s="1024" t="s">
        <v>121</v>
      </c>
      <c r="DW124" s="1025"/>
      <c r="DX124" s="1025"/>
      <c r="DY124" s="1025"/>
      <c r="DZ124" s="1026"/>
    </row>
    <row r="125" spans="1:130" s="218" customFormat="1" ht="26.25" customHeight="1" x14ac:dyDescent="0.2">
      <c r="A125" s="1093"/>
      <c r="B125" s="985"/>
      <c r="C125" s="958" t="s">
        <v>445</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121</v>
      </c>
      <c r="AB125" s="995"/>
      <c r="AC125" s="995"/>
      <c r="AD125" s="995"/>
      <c r="AE125" s="996"/>
      <c r="AF125" s="997" t="s">
        <v>121</v>
      </c>
      <c r="AG125" s="995"/>
      <c r="AH125" s="995"/>
      <c r="AI125" s="995"/>
      <c r="AJ125" s="996"/>
      <c r="AK125" s="997" t="s">
        <v>121</v>
      </c>
      <c r="AL125" s="995"/>
      <c r="AM125" s="995"/>
      <c r="AN125" s="995"/>
      <c r="AO125" s="996"/>
      <c r="AP125" s="998" t="s">
        <v>121</v>
      </c>
      <c r="AQ125" s="999"/>
      <c r="AR125" s="999"/>
      <c r="AS125" s="999"/>
      <c r="AT125" s="1000"/>
      <c r="AU125" s="362"/>
      <c r="AV125" s="363"/>
      <c r="AW125" s="363"/>
      <c r="AX125" s="363"/>
      <c r="AY125" s="363"/>
      <c r="AZ125" s="363"/>
      <c r="BA125" s="363"/>
      <c r="BB125" s="363"/>
      <c r="BC125" s="363"/>
      <c r="BD125" s="363"/>
      <c r="BE125" s="363"/>
      <c r="BF125" s="363"/>
      <c r="BG125" s="363"/>
      <c r="BH125" s="363"/>
      <c r="BI125" s="363"/>
      <c r="BJ125" s="363"/>
      <c r="BK125" s="363"/>
      <c r="BL125" s="363"/>
      <c r="BM125" s="363"/>
      <c r="BN125" s="363"/>
      <c r="BO125" s="363"/>
      <c r="BP125" s="363"/>
      <c r="BQ125" s="361"/>
      <c r="BR125" s="361"/>
      <c r="BS125" s="361"/>
      <c r="BT125" s="361"/>
      <c r="BU125" s="361"/>
      <c r="BV125" s="361"/>
      <c r="BW125" s="361"/>
      <c r="BX125" s="361"/>
      <c r="BY125" s="361"/>
      <c r="BZ125" s="361"/>
      <c r="CA125" s="361"/>
      <c r="CB125" s="361"/>
      <c r="CC125" s="361"/>
      <c r="CD125" s="361"/>
      <c r="CE125" s="361"/>
      <c r="CF125" s="361"/>
      <c r="CG125" s="361"/>
      <c r="CH125" s="361"/>
      <c r="CI125" s="361"/>
      <c r="CJ125" s="237"/>
      <c r="CK125" s="1058" t="s">
        <v>457</v>
      </c>
      <c r="CL125" s="1043"/>
      <c r="CM125" s="1043"/>
      <c r="CN125" s="1043"/>
      <c r="CO125" s="1044"/>
      <c r="CP125" s="965" t="s">
        <v>458</v>
      </c>
      <c r="CQ125" s="933"/>
      <c r="CR125" s="933"/>
      <c r="CS125" s="933"/>
      <c r="CT125" s="933"/>
      <c r="CU125" s="933"/>
      <c r="CV125" s="933"/>
      <c r="CW125" s="933"/>
      <c r="CX125" s="933"/>
      <c r="CY125" s="933"/>
      <c r="CZ125" s="933"/>
      <c r="DA125" s="933"/>
      <c r="DB125" s="933"/>
      <c r="DC125" s="933"/>
      <c r="DD125" s="933"/>
      <c r="DE125" s="933"/>
      <c r="DF125" s="934"/>
      <c r="DG125" s="966" t="s">
        <v>121</v>
      </c>
      <c r="DH125" s="967"/>
      <c r="DI125" s="967"/>
      <c r="DJ125" s="967"/>
      <c r="DK125" s="967"/>
      <c r="DL125" s="967" t="s">
        <v>121</v>
      </c>
      <c r="DM125" s="967"/>
      <c r="DN125" s="967"/>
      <c r="DO125" s="967"/>
      <c r="DP125" s="967"/>
      <c r="DQ125" s="967" t="s">
        <v>121</v>
      </c>
      <c r="DR125" s="967"/>
      <c r="DS125" s="967"/>
      <c r="DT125" s="967"/>
      <c r="DU125" s="967"/>
      <c r="DV125" s="968" t="s">
        <v>121</v>
      </c>
      <c r="DW125" s="968"/>
      <c r="DX125" s="968"/>
      <c r="DY125" s="968"/>
      <c r="DZ125" s="969"/>
    </row>
    <row r="126" spans="1:130" s="218" customFormat="1" ht="26.25" customHeight="1" thickBot="1" x14ac:dyDescent="0.25">
      <c r="A126" s="1093"/>
      <c r="B126" s="985"/>
      <c r="C126" s="958" t="s">
        <v>447</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121</v>
      </c>
      <c r="AB126" s="995"/>
      <c r="AC126" s="995"/>
      <c r="AD126" s="995"/>
      <c r="AE126" s="996"/>
      <c r="AF126" s="997" t="s">
        <v>121</v>
      </c>
      <c r="AG126" s="995"/>
      <c r="AH126" s="995"/>
      <c r="AI126" s="995"/>
      <c r="AJ126" s="996"/>
      <c r="AK126" s="997" t="s">
        <v>121</v>
      </c>
      <c r="AL126" s="995"/>
      <c r="AM126" s="995"/>
      <c r="AN126" s="995"/>
      <c r="AO126" s="996"/>
      <c r="AP126" s="998" t="s">
        <v>121</v>
      </c>
      <c r="AQ126" s="999"/>
      <c r="AR126" s="999"/>
      <c r="AS126" s="999"/>
      <c r="AT126" s="1000"/>
      <c r="AU126" s="361"/>
      <c r="AV126" s="361"/>
      <c r="AW126" s="361"/>
      <c r="AX126" s="361"/>
      <c r="AY126" s="361"/>
      <c r="AZ126" s="361"/>
      <c r="BA126" s="361"/>
      <c r="BB126" s="361"/>
      <c r="BC126" s="361"/>
      <c r="BD126" s="361"/>
      <c r="BE126" s="361"/>
      <c r="BF126" s="361"/>
      <c r="BG126" s="361"/>
      <c r="BH126" s="361"/>
      <c r="BI126" s="361"/>
      <c r="BJ126" s="361"/>
      <c r="BK126" s="361"/>
      <c r="BL126" s="361"/>
      <c r="BM126" s="361"/>
      <c r="BN126" s="361"/>
      <c r="BO126" s="361"/>
      <c r="BP126" s="361"/>
      <c r="BQ126" s="361"/>
      <c r="BR126" s="361"/>
      <c r="BS126" s="361"/>
      <c r="BT126" s="361"/>
      <c r="BU126" s="361"/>
      <c r="BV126" s="361"/>
      <c r="BW126" s="361"/>
      <c r="BX126" s="361"/>
      <c r="BY126" s="361"/>
      <c r="BZ126" s="361"/>
      <c r="CA126" s="361"/>
      <c r="CB126" s="361"/>
      <c r="CC126" s="361"/>
      <c r="CD126" s="238"/>
      <c r="CE126" s="238"/>
      <c r="CF126" s="238"/>
      <c r="CG126" s="361"/>
      <c r="CH126" s="361"/>
      <c r="CI126" s="361"/>
      <c r="CJ126" s="237"/>
      <c r="CK126" s="1059"/>
      <c r="CL126" s="1046"/>
      <c r="CM126" s="1046"/>
      <c r="CN126" s="1046"/>
      <c r="CO126" s="1047"/>
      <c r="CP126" s="958" t="s">
        <v>459</v>
      </c>
      <c r="CQ126" s="959"/>
      <c r="CR126" s="959"/>
      <c r="CS126" s="959"/>
      <c r="CT126" s="959"/>
      <c r="CU126" s="959"/>
      <c r="CV126" s="959"/>
      <c r="CW126" s="959"/>
      <c r="CX126" s="959"/>
      <c r="CY126" s="959"/>
      <c r="CZ126" s="959"/>
      <c r="DA126" s="959"/>
      <c r="DB126" s="959"/>
      <c r="DC126" s="959"/>
      <c r="DD126" s="959"/>
      <c r="DE126" s="959"/>
      <c r="DF126" s="960"/>
      <c r="DG126" s="961" t="s">
        <v>121</v>
      </c>
      <c r="DH126" s="962"/>
      <c r="DI126" s="962"/>
      <c r="DJ126" s="962"/>
      <c r="DK126" s="962"/>
      <c r="DL126" s="962" t="s">
        <v>121</v>
      </c>
      <c r="DM126" s="962"/>
      <c r="DN126" s="962"/>
      <c r="DO126" s="962"/>
      <c r="DP126" s="962"/>
      <c r="DQ126" s="962" t="s">
        <v>121</v>
      </c>
      <c r="DR126" s="962"/>
      <c r="DS126" s="962"/>
      <c r="DT126" s="962"/>
      <c r="DU126" s="962"/>
      <c r="DV126" s="963" t="s">
        <v>121</v>
      </c>
      <c r="DW126" s="963"/>
      <c r="DX126" s="963"/>
      <c r="DY126" s="963"/>
      <c r="DZ126" s="964"/>
    </row>
    <row r="127" spans="1:130" s="218" customFormat="1" ht="26.25" customHeight="1" x14ac:dyDescent="0.2">
      <c r="A127" s="1094"/>
      <c r="B127" s="987"/>
      <c r="C127" s="1009" t="s">
        <v>460</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6</v>
      </c>
      <c r="AB127" s="995"/>
      <c r="AC127" s="995"/>
      <c r="AD127" s="995"/>
      <c r="AE127" s="996"/>
      <c r="AF127" s="997">
        <v>5</v>
      </c>
      <c r="AG127" s="995"/>
      <c r="AH127" s="995"/>
      <c r="AI127" s="995"/>
      <c r="AJ127" s="996"/>
      <c r="AK127" s="997">
        <v>4</v>
      </c>
      <c r="AL127" s="995"/>
      <c r="AM127" s="995"/>
      <c r="AN127" s="995"/>
      <c r="AO127" s="996"/>
      <c r="AP127" s="998">
        <v>0</v>
      </c>
      <c r="AQ127" s="999"/>
      <c r="AR127" s="999"/>
      <c r="AS127" s="999"/>
      <c r="AT127" s="1000"/>
      <c r="AU127" s="361"/>
      <c r="AV127" s="361"/>
      <c r="AW127" s="361"/>
      <c r="AX127" s="1067" t="s">
        <v>461</v>
      </c>
      <c r="AY127" s="1068"/>
      <c r="AZ127" s="1068"/>
      <c r="BA127" s="1068"/>
      <c r="BB127" s="1068"/>
      <c r="BC127" s="1068"/>
      <c r="BD127" s="1068"/>
      <c r="BE127" s="1069"/>
      <c r="BF127" s="1070" t="s">
        <v>462</v>
      </c>
      <c r="BG127" s="1068"/>
      <c r="BH127" s="1068"/>
      <c r="BI127" s="1068"/>
      <c r="BJ127" s="1068"/>
      <c r="BK127" s="1068"/>
      <c r="BL127" s="1069"/>
      <c r="BM127" s="1070" t="s">
        <v>463</v>
      </c>
      <c r="BN127" s="1068"/>
      <c r="BO127" s="1068"/>
      <c r="BP127" s="1068"/>
      <c r="BQ127" s="1068"/>
      <c r="BR127" s="1068"/>
      <c r="BS127" s="1069"/>
      <c r="BT127" s="1070" t="s">
        <v>464</v>
      </c>
      <c r="BU127" s="1068"/>
      <c r="BV127" s="1068"/>
      <c r="BW127" s="1068"/>
      <c r="BX127" s="1068"/>
      <c r="BY127" s="1068"/>
      <c r="BZ127" s="1091"/>
      <c r="CA127" s="361"/>
      <c r="CB127" s="361"/>
      <c r="CC127" s="361"/>
      <c r="CD127" s="238"/>
      <c r="CE127" s="238"/>
      <c r="CF127" s="238"/>
      <c r="CG127" s="361"/>
      <c r="CH127" s="361"/>
      <c r="CI127" s="361"/>
      <c r="CJ127" s="237"/>
      <c r="CK127" s="1059"/>
      <c r="CL127" s="1046"/>
      <c r="CM127" s="1046"/>
      <c r="CN127" s="1046"/>
      <c r="CO127" s="1047"/>
      <c r="CP127" s="958" t="s">
        <v>465</v>
      </c>
      <c r="CQ127" s="959"/>
      <c r="CR127" s="959"/>
      <c r="CS127" s="959"/>
      <c r="CT127" s="959"/>
      <c r="CU127" s="959"/>
      <c r="CV127" s="959"/>
      <c r="CW127" s="959"/>
      <c r="CX127" s="959"/>
      <c r="CY127" s="959"/>
      <c r="CZ127" s="959"/>
      <c r="DA127" s="959"/>
      <c r="DB127" s="959"/>
      <c r="DC127" s="959"/>
      <c r="DD127" s="959"/>
      <c r="DE127" s="959"/>
      <c r="DF127" s="960"/>
      <c r="DG127" s="961" t="s">
        <v>121</v>
      </c>
      <c r="DH127" s="962"/>
      <c r="DI127" s="962"/>
      <c r="DJ127" s="962"/>
      <c r="DK127" s="962"/>
      <c r="DL127" s="962" t="s">
        <v>121</v>
      </c>
      <c r="DM127" s="962"/>
      <c r="DN127" s="962"/>
      <c r="DO127" s="962"/>
      <c r="DP127" s="962"/>
      <c r="DQ127" s="962" t="s">
        <v>121</v>
      </c>
      <c r="DR127" s="962"/>
      <c r="DS127" s="962"/>
      <c r="DT127" s="962"/>
      <c r="DU127" s="962"/>
      <c r="DV127" s="963" t="s">
        <v>121</v>
      </c>
      <c r="DW127" s="963"/>
      <c r="DX127" s="963"/>
      <c r="DY127" s="963"/>
      <c r="DZ127" s="964"/>
    </row>
    <row r="128" spans="1:130" s="218" customFormat="1" ht="26.25" customHeight="1" thickBot="1" x14ac:dyDescent="0.25">
      <c r="A128" s="1077" t="s">
        <v>466</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467</v>
      </c>
      <c r="X128" s="1079"/>
      <c r="Y128" s="1079"/>
      <c r="Z128" s="1080"/>
      <c r="AA128" s="1081">
        <v>256055</v>
      </c>
      <c r="AB128" s="1082"/>
      <c r="AC128" s="1082"/>
      <c r="AD128" s="1082"/>
      <c r="AE128" s="1083"/>
      <c r="AF128" s="1084">
        <v>192925</v>
      </c>
      <c r="AG128" s="1082"/>
      <c r="AH128" s="1082"/>
      <c r="AI128" s="1082"/>
      <c r="AJ128" s="1083"/>
      <c r="AK128" s="1084">
        <v>194750</v>
      </c>
      <c r="AL128" s="1082"/>
      <c r="AM128" s="1082"/>
      <c r="AN128" s="1082"/>
      <c r="AO128" s="1083"/>
      <c r="AP128" s="1085"/>
      <c r="AQ128" s="1086"/>
      <c r="AR128" s="1086"/>
      <c r="AS128" s="1086"/>
      <c r="AT128" s="1087"/>
      <c r="AU128" s="361"/>
      <c r="AV128" s="361"/>
      <c r="AW128" s="361"/>
      <c r="AX128" s="932" t="s">
        <v>468</v>
      </c>
      <c r="AY128" s="933"/>
      <c r="AZ128" s="933"/>
      <c r="BA128" s="933"/>
      <c r="BB128" s="933"/>
      <c r="BC128" s="933"/>
      <c r="BD128" s="933"/>
      <c r="BE128" s="934"/>
      <c r="BF128" s="1088" t="s">
        <v>121</v>
      </c>
      <c r="BG128" s="1089"/>
      <c r="BH128" s="1089"/>
      <c r="BI128" s="1089"/>
      <c r="BJ128" s="1089"/>
      <c r="BK128" s="1089"/>
      <c r="BL128" s="1090"/>
      <c r="BM128" s="1088">
        <v>13.73</v>
      </c>
      <c r="BN128" s="1089"/>
      <c r="BO128" s="1089"/>
      <c r="BP128" s="1089"/>
      <c r="BQ128" s="1089"/>
      <c r="BR128" s="1089"/>
      <c r="BS128" s="1090"/>
      <c r="BT128" s="1088">
        <v>20</v>
      </c>
      <c r="BU128" s="1089"/>
      <c r="BV128" s="1089"/>
      <c r="BW128" s="1089"/>
      <c r="BX128" s="1089"/>
      <c r="BY128" s="1089"/>
      <c r="BZ128" s="1112"/>
      <c r="CA128" s="238"/>
      <c r="CB128" s="238"/>
      <c r="CC128" s="238"/>
      <c r="CD128" s="238"/>
      <c r="CE128" s="238"/>
      <c r="CF128" s="238"/>
      <c r="CG128" s="361"/>
      <c r="CH128" s="361"/>
      <c r="CI128" s="361"/>
      <c r="CJ128" s="237"/>
      <c r="CK128" s="1060"/>
      <c r="CL128" s="1061"/>
      <c r="CM128" s="1061"/>
      <c r="CN128" s="1061"/>
      <c r="CO128" s="1062"/>
      <c r="CP128" s="1071" t="s">
        <v>469</v>
      </c>
      <c r="CQ128" s="762"/>
      <c r="CR128" s="762"/>
      <c r="CS128" s="762"/>
      <c r="CT128" s="762"/>
      <c r="CU128" s="762"/>
      <c r="CV128" s="762"/>
      <c r="CW128" s="762"/>
      <c r="CX128" s="762"/>
      <c r="CY128" s="762"/>
      <c r="CZ128" s="762"/>
      <c r="DA128" s="762"/>
      <c r="DB128" s="762"/>
      <c r="DC128" s="762"/>
      <c r="DD128" s="762"/>
      <c r="DE128" s="762"/>
      <c r="DF128" s="1072"/>
      <c r="DG128" s="1073">
        <v>3101</v>
      </c>
      <c r="DH128" s="1074"/>
      <c r="DI128" s="1074"/>
      <c r="DJ128" s="1074"/>
      <c r="DK128" s="1074"/>
      <c r="DL128" s="1074">
        <v>3688</v>
      </c>
      <c r="DM128" s="1074"/>
      <c r="DN128" s="1074"/>
      <c r="DO128" s="1074"/>
      <c r="DP128" s="1074"/>
      <c r="DQ128" s="1074" t="s">
        <v>121</v>
      </c>
      <c r="DR128" s="1074"/>
      <c r="DS128" s="1074"/>
      <c r="DT128" s="1074"/>
      <c r="DU128" s="1074"/>
      <c r="DV128" s="1075" t="s">
        <v>121</v>
      </c>
      <c r="DW128" s="1075"/>
      <c r="DX128" s="1075"/>
      <c r="DY128" s="1075"/>
      <c r="DZ128" s="1076"/>
    </row>
    <row r="129" spans="1:131" s="218" customFormat="1" ht="26.25" customHeight="1" x14ac:dyDescent="0.2">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470</v>
      </c>
      <c r="X129" s="1107"/>
      <c r="Y129" s="1107"/>
      <c r="Z129" s="1108"/>
      <c r="AA129" s="994">
        <v>7710250</v>
      </c>
      <c r="AB129" s="995"/>
      <c r="AC129" s="995"/>
      <c r="AD129" s="995"/>
      <c r="AE129" s="996"/>
      <c r="AF129" s="997">
        <v>7896855</v>
      </c>
      <c r="AG129" s="995"/>
      <c r="AH129" s="995"/>
      <c r="AI129" s="995"/>
      <c r="AJ129" s="996"/>
      <c r="AK129" s="997">
        <v>8074782</v>
      </c>
      <c r="AL129" s="995"/>
      <c r="AM129" s="995"/>
      <c r="AN129" s="995"/>
      <c r="AO129" s="996"/>
      <c r="AP129" s="1109"/>
      <c r="AQ129" s="1110"/>
      <c r="AR129" s="1110"/>
      <c r="AS129" s="1110"/>
      <c r="AT129" s="1111"/>
      <c r="AU129" s="220"/>
      <c r="AV129" s="220"/>
      <c r="AW129" s="220"/>
      <c r="AX129" s="1101" t="s">
        <v>471</v>
      </c>
      <c r="AY129" s="959"/>
      <c r="AZ129" s="959"/>
      <c r="BA129" s="959"/>
      <c r="BB129" s="959"/>
      <c r="BC129" s="959"/>
      <c r="BD129" s="959"/>
      <c r="BE129" s="960"/>
      <c r="BF129" s="1102" t="s">
        <v>121</v>
      </c>
      <c r="BG129" s="1103"/>
      <c r="BH129" s="1103"/>
      <c r="BI129" s="1103"/>
      <c r="BJ129" s="1103"/>
      <c r="BK129" s="1103"/>
      <c r="BL129" s="1104"/>
      <c r="BM129" s="1102">
        <v>18.73</v>
      </c>
      <c r="BN129" s="1103"/>
      <c r="BO129" s="1103"/>
      <c r="BP129" s="1103"/>
      <c r="BQ129" s="1103"/>
      <c r="BR129" s="1103"/>
      <c r="BS129" s="1104"/>
      <c r="BT129" s="1102">
        <v>30</v>
      </c>
      <c r="BU129" s="1103"/>
      <c r="BV129" s="1103"/>
      <c r="BW129" s="1103"/>
      <c r="BX129" s="1103"/>
      <c r="BY129" s="1103"/>
      <c r="BZ129" s="1105"/>
      <c r="CA129" s="239"/>
      <c r="CB129" s="239"/>
      <c r="CC129" s="239"/>
      <c r="CD129" s="239"/>
      <c r="CE129" s="239"/>
      <c r="CF129" s="239"/>
      <c r="CG129" s="239"/>
      <c r="CH129" s="239"/>
      <c r="CI129" s="239"/>
      <c r="CJ129" s="239"/>
      <c r="CK129" s="239"/>
      <c r="CL129" s="239"/>
      <c r="CM129" s="239"/>
      <c r="CN129" s="239"/>
      <c r="CO129" s="239"/>
      <c r="CP129" s="239"/>
      <c r="CQ129" s="239"/>
      <c r="CR129" s="239"/>
      <c r="CS129" s="239"/>
      <c r="CT129" s="239"/>
      <c r="CU129" s="239"/>
      <c r="CV129" s="239"/>
      <c r="CW129" s="239"/>
      <c r="CX129" s="239"/>
      <c r="CY129" s="239"/>
      <c r="CZ129" s="239"/>
      <c r="DA129" s="239"/>
      <c r="DB129" s="239"/>
      <c r="DC129" s="239"/>
      <c r="DD129" s="239"/>
      <c r="DE129" s="239"/>
      <c r="DF129" s="239"/>
      <c r="DG129" s="239"/>
      <c r="DH129" s="239"/>
      <c r="DI129" s="239"/>
      <c r="DJ129" s="239"/>
      <c r="DK129" s="239"/>
      <c r="DL129" s="239"/>
      <c r="DM129" s="239"/>
      <c r="DN129" s="239"/>
      <c r="DO129" s="239"/>
      <c r="DP129" s="220"/>
      <c r="DQ129" s="220"/>
      <c r="DR129" s="220"/>
      <c r="DS129" s="220"/>
      <c r="DT129" s="220"/>
      <c r="DU129" s="220"/>
      <c r="DV129" s="220"/>
      <c r="DW129" s="220"/>
      <c r="DX129" s="220"/>
      <c r="DY129" s="220"/>
      <c r="DZ129" s="220"/>
    </row>
    <row r="130" spans="1:131" s="218" customFormat="1" ht="26.25" customHeight="1" x14ac:dyDescent="0.2">
      <c r="A130" s="970" t="s">
        <v>472</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473</v>
      </c>
      <c r="X130" s="1107"/>
      <c r="Y130" s="1107"/>
      <c r="Z130" s="1108"/>
      <c r="AA130" s="994">
        <v>855129</v>
      </c>
      <c r="AB130" s="995"/>
      <c r="AC130" s="995"/>
      <c r="AD130" s="995"/>
      <c r="AE130" s="996"/>
      <c r="AF130" s="997">
        <v>875221</v>
      </c>
      <c r="AG130" s="995"/>
      <c r="AH130" s="995"/>
      <c r="AI130" s="995"/>
      <c r="AJ130" s="996"/>
      <c r="AK130" s="997">
        <v>838821</v>
      </c>
      <c r="AL130" s="995"/>
      <c r="AM130" s="995"/>
      <c r="AN130" s="995"/>
      <c r="AO130" s="996"/>
      <c r="AP130" s="1109"/>
      <c r="AQ130" s="1110"/>
      <c r="AR130" s="1110"/>
      <c r="AS130" s="1110"/>
      <c r="AT130" s="1111"/>
      <c r="AU130" s="220"/>
      <c r="AV130" s="220"/>
      <c r="AW130" s="220"/>
      <c r="AX130" s="1101" t="s">
        <v>474</v>
      </c>
      <c r="AY130" s="959"/>
      <c r="AZ130" s="959"/>
      <c r="BA130" s="959"/>
      <c r="BB130" s="959"/>
      <c r="BC130" s="959"/>
      <c r="BD130" s="959"/>
      <c r="BE130" s="960"/>
      <c r="BF130" s="1137">
        <v>5</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39"/>
      <c r="CB130" s="239"/>
      <c r="CC130" s="239"/>
      <c r="CD130" s="239"/>
      <c r="CE130" s="239"/>
      <c r="CF130" s="239"/>
      <c r="CG130" s="239"/>
      <c r="CH130" s="239"/>
      <c r="CI130" s="239"/>
      <c r="CJ130" s="239"/>
      <c r="CK130" s="239"/>
      <c r="CL130" s="239"/>
      <c r="CM130" s="239"/>
      <c r="CN130" s="239"/>
      <c r="CO130" s="239"/>
      <c r="CP130" s="239"/>
      <c r="CQ130" s="239"/>
      <c r="CR130" s="239"/>
      <c r="CS130" s="239"/>
      <c r="CT130" s="239"/>
      <c r="CU130" s="239"/>
      <c r="CV130" s="239"/>
      <c r="CW130" s="239"/>
      <c r="CX130" s="239"/>
      <c r="CY130" s="239"/>
      <c r="CZ130" s="239"/>
      <c r="DA130" s="239"/>
      <c r="DB130" s="239"/>
      <c r="DC130" s="239"/>
      <c r="DD130" s="239"/>
      <c r="DE130" s="239"/>
      <c r="DF130" s="239"/>
      <c r="DG130" s="239"/>
      <c r="DH130" s="239"/>
      <c r="DI130" s="239"/>
      <c r="DJ130" s="239"/>
      <c r="DK130" s="239"/>
      <c r="DL130" s="239"/>
      <c r="DM130" s="239"/>
      <c r="DN130" s="239"/>
      <c r="DO130" s="239"/>
      <c r="DP130" s="220"/>
      <c r="DQ130" s="220"/>
      <c r="DR130" s="220"/>
      <c r="DS130" s="220"/>
      <c r="DT130" s="220"/>
      <c r="DU130" s="220"/>
      <c r="DV130" s="220"/>
      <c r="DW130" s="220"/>
      <c r="DX130" s="220"/>
      <c r="DY130" s="220"/>
      <c r="DZ130" s="220"/>
    </row>
    <row r="131" spans="1:131" s="218"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475</v>
      </c>
      <c r="X131" s="1144"/>
      <c r="Y131" s="1144"/>
      <c r="Z131" s="1145"/>
      <c r="AA131" s="1040">
        <v>6855121</v>
      </c>
      <c r="AB131" s="1022"/>
      <c r="AC131" s="1022"/>
      <c r="AD131" s="1022"/>
      <c r="AE131" s="1023"/>
      <c r="AF131" s="1021">
        <v>7021634</v>
      </c>
      <c r="AG131" s="1022"/>
      <c r="AH131" s="1022"/>
      <c r="AI131" s="1022"/>
      <c r="AJ131" s="1023"/>
      <c r="AK131" s="1021">
        <v>7235961</v>
      </c>
      <c r="AL131" s="1022"/>
      <c r="AM131" s="1022"/>
      <c r="AN131" s="1022"/>
      <c r="AO131" s="1023"/>
      <c r="AP131" s="1146"/>
      <c r="AQ131" s="1147"/>
      <c r="AR131" s="1147"/>
      <c r="AS131" s="1147"/>
      <c r="AT131" s="1148"/>
      <c r="AU131" s="220"/>
      <c r="AV131" s="220"/>
      <c r="AW131" s="220"/>
      <c r="AX131" s="1119" t="s">
        <v>476</v>
      </c>
      <c r="AY131" s="762"/>
      <c r="AZ131" s="762"/>
      <c r="BA131" s="762"/>
      <c r="BB131" s="762"/>
      <c r="BC131" s="762"/>
      <c r="BD131" s="762"/>
      <c r="BE131" s="1072"/>
      <c r="BF131" s="1120" t="s">
        <v>121</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39"/>
      <c r="CB131" s="239"/>
      <c r="CC131" s="239"/>
      <c r="CD131" s="239"/>
      <c r="CE131" s="239"/>
      <c r="CF131" s="239"/>
      <c r="CG131" s="239"/>
      <c r="CH131" s="239"/>
      <c r="CI131" s="239"/>
      <c r="CJ131" s="239"/>
      <c r="CK131" s="239"/>
      <c r="CL131" s="239"/>
      <c r="CM131" s="239"/>
      <c r="CN131" s="239"/>
      <c r="CO131" s="239"/>
      <c r="CP131" s="239"/>
      <c r="CQ131" s="239"/>
      <c r="CR131" s="239"/>
      <c r="CS131" s="239"/>
      <c r="CT131" s="239"/>
      <c r="CU131" s="239"/>
      <c r="CV131" s="239"/>
      <c r="CW131" s="239"/>
      <c r="CX131" s="239"/>
      <c r="CY131" s="239"/>
      <c r="CZ131" s="239"/>
      <c r="DA131" s="239"/>
      <c r="DB131" s="239"/>
      <c r="DC131" s="239"/>
      <c r="DD131" s="239"/>
      <c r="DE131" s="239"/>
      <c r="DF131" s="239"/>
      <c r="DG131" s="239"/>
      <c r="DH131" s="239"/>
      <c r="DI131" s="239"/>
      <c r="DJ131" s="239"/>
      <c r="DK131" s="239"/>
      <c r="DL131" s="239"/>
      <c r="DM131" s="239"/>
      <c r="DN131" s="239"/>
      <c r="DO131" s="239"/>
      <c r="DP131" s="220"/>
      <c r="DQ131" s="220"/>
      <c r="DR131" s="220"/>
      <c r="DS131" s="220"/>
      <c r="DT131" s="220"/>
      <c r="DU131" s="220"/>
      <c r="DV131" s="220"/>
      <c r="DW131" s="220"/>
      <c r="DX131" s="220"/>
      <c r="DY131" s="220"/>
      <c r="DZ131" s="220"/>
    </row>
    <row r="132" spans="1:131" s="218" customFormat="1" ht="26.25" customHeight="1" x14ac:dyDescent="0.2">
      <c r="A132" s="1126" t="s">
        <v>477</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478</v>
      </c>
      <c r="W132" s="1130"/>
      <c r="X132" s="1130"/>
      <c r="Y132" s="1130"/>
      <c r="Z132" s="1131"/>
      <c r="AA132" s="1132">
        <v>5.6413592120000002</v>
      </c>
      <c r="AB132" s="1133"/>
      <c r="AC132" s="1133"/>
      <c r="AD132" s="1133"/>
      <c r="AE132" s="1134"/>
      <c r="AF132" s="1135">
        <v>4.6271565849999998</v>
      </c>
      <c r="AG132" s="1133"/>
      <c r="AH132" s="1133"/>
      <c r="AI132" s="1133"/>
      <c r="AJ132" s="1134"/>
      <c r="AK132" s="1135">
        <v>4.7390111690000003</v>
      </c>
      <c r="AL132" s="1133"/>
      <c r="AM132" s="1133"/>
      <c r="AN132" s="1133"/>
      <c r="AO132" s="1134"/>
      <c r="AP132" s="1037"/>
      <c r="AQ132" s="1038"/>
      <c r="AR132" s="1038"/>
      <c r="AS132" s="1038"/>
      <c r="AT132" s="1136"/>
      <c r="AU132" s="240"/>
      <c r="AV132" s="220"/>
      <c r="AW132" s="220"/>
      <c r="AX132" s="220"/>
      <c r="AY132" s="220"/>
      <c r="AZ132" s="220"/>
      <c r="BA132" s="220"/>
      <c r="BB132" s="220"/>
      <c r="BC132" s="220"/>
      <c r="BD132" s="220"/>
      <c r="BE132" s="220"/>
      <c r="BF132" s="220"/>
      <c r="BG132" s="220"/>
      <c r="BH132" s="220"/>
      <c r="BI132" s="220"/>
      <c r="BJ132" s="220"/>
      <c r="BK132" s="220"/>
      <c r="BL132" s="220"/>
      <c r="BM132" s="220"/>
      <c r="BN132" s="220"/>
      <c r="BO132" s="220"/>
      <c r="BP132" s="220"/>
      <c r="BQ132" s="220"/>
      <c r="BR132" s="220"/>
      <c r="BS132" s="221"/>
      <c r="BT132" s="220"/>
      <c r="BU132" s="220"/>
      <c r="BV132" s="220"/>
      <c r="BW132" s="220"/>
      <c r="BX132" s="220"/>
      <c r="BY132" s="220"/>
      <c r="BZ132" s="220"/>
      <c r="CA132" s="239"/>
      <c r="CB132" s="239"/>
      <c r="CC132" s="239"/>
      <c r="CD132" s="239"/>
      <c r="CE132" s="239"/>
      <c r="CF132" s="239"/>
      <c r="CG132" s="239"/>
      <c r="CH132" s="239"/>
      <c r="CI132" s="239"/>
      <c r="CJ132" s="239"/>
      <c r="CK132" s="239"/>
      <c r="CL132" s="239"/>
      <c r="CM132" s="239"/>
      <c r="CN132" s="239"/>
      <c r="CO132" s="239"/>
      <c r="CP132" s="239"/>
      <c r="CQ132" s="239"/>
      <c r="CR132" s="239"/>
      <c r="CS132" s="239"/>
      <c r="CT132" s="239"/>
      <c r="CU132" s="239"/>
      <c r="CV132" s="239"/>
      <c r="CW132" s="239"/>
      <c r="CX132" s="239"/>
      <c r="CY132" s="239"/>
      <c r="CZ132" s="239"/>
      <c r="DA132" s="239"/>
      <c r="DB132" s="239"/>
      <c r="DC132" s="239"/>
      <c r="DD132" s="239"/>
      <c r="DE132" s="239"/>
      <c r="DF132" s="239"/>
      <c r="DG132" s="239"/>
      <c r="DH132" s="239"/>
      <c r="DI132" s="239"/>
      <c r="DJ132" s="239"/>
      <c r="DK132" s="239"/>
      <c r="DL132" s="239"/>
      <c r="DM132" s="239"/>
      <c r="DN132" s="239"/>
      <c r="DO132" s="239"/>
      <c r="DP132" s="220"/>
      <c r="DQ132" s="220"/>
      <c r="DR132" s="220"/>
      <c r="DS132" s="220"/>
      <c r="DT132" s="220"/>
      <c r="DU132" s="220"/>
      <c r="DV132" s="220"/>
      <c r="DW132" s="220"/>
      <c r="DX132" s="220"/>
      <c r="DY132" s="220"/>
      <c r="DZ132" s="220"/>
    </row>
    <row r="133" spans="1:131" s="218"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479</v>
      </c>
      <c r="W133" s="1113"/>
      <c r="X133" s="1113"/>
      <c r="Y133" s="1113"/>
      <c r="Z133" s="1114"/>
      <c r="AA133" s="1115">
        <v>5.4</v>
      </c>
      <c r="AB133" s="1116"/>
      <c r="AC133" s="1116"/>
      <c r="AD133" s="1116"/>
      <c r="AE133" s="1117"/>
      <c r="AF133" s="1115">
        <v>5</v>
      </c>
      <c r="AG133" s="1116"/>
      <c r="AH133" s="1116"/>
      <c r="AI133" s="1116"/>
      <c r="AJ133" s="1117"/>
      <c r="AK133" s="1115">
        <v>5</v>
      </c>
      <c r="AL133" s="1116"/>
      <c r="AM133" s="1116"/>
      <c r="AN133" s="1116"/>
      <c r="AO133" s="1117"/>
      <c r="AP133" s="1064"/>
      <c r="AQ133" s="1065"/>
      <c r="AR133" s="1065"/>
      <c r="AS133" s="1065"/>
      <c r="AT133" s="1118"/>
      <c r="AU133" s="220"/>
      <c r="AV133" s="220"/>
      <c r="AW133" s="220"/>
      <c r="AX133" s="220"/>
      <c r="AY133" s="220"/>
      <c r="AZ133" s="220"/>
      <c r="BA133" s="220"/>
      <c r="BB133" s="220"/>
      <c r="BC133" s="220"/>
      <c r="BD133" s="220"/>
      <c r="BE133" s="220"/>
      <c r="BF133" s="220"/>
      <c r="BG133" s="220"/>
      <c r="BH133" s="220"/>
      <c r="BI133" s="220"/>
      <c r="BJ133" s="220"/>
      <c r="BK133" s="220"/>
      <c r="BL133" s="220"/>
      <c r="BM133" s="220"/>
      <c r="BN133" s="239"/>
      <c r="BO133" s="239"/>
      <c r="BP133" s="239"/>
      <c r="BQ133" s="239"/>
      <c r="BR133" s="239"/>
      <c r="BS133" s="239"/>
      <c r="BT133" s="239"/>
      <c r="BU133" s="239"/>
      <c r="BV133" s="239"/>
      <c r="BW133" s="239"/>
      <c r="BX133" s="239"/>
      <c r="BY133" s="239"/>
      <c r="BZ133" s="239"/>
      <c r="CA133" s="239"/>
      <c r="CB133" s="239"/>
      <c r="CC133" s="239"/>
      <c r="CD133" s="239"/>
      <c r="CE133" s="239"/>
      <c r="CF133" s="239"/>
      <c r="CG133" s="239"/>
      <c r="CH133" s="239"/>
      <c r="CI133" s="239"/>
      <c r="CJ133" s="239"/>
      <c r="CK133" s="239"/>
      <c r="CL133" s="239"/>
      <c r="CM133" s="239"/>
      <c r="CN133" s="239"/>
      <c r="CO133" s="239"/>
      <c r="CP133" s="239"/>
      <c r="CQ133" s="239"/>
      <c r="CR133" s="239"/>
      <c r="CS133" s="239"/>
      <c r="CT133" s="239"/>
      <c r="CU133" s="239"/>
      <c r="CV133" s="239"/>
      <c r="CW133" s="239"/>
      <c r="CX133" s="239"/>
      <c r="CY133" s="239"/>
      <c r="CZ133" s="239"/>
      <c r="DA133" s="239"/>
      <c r="DB133" s="239"/>
      <c r="DC133" s="239"/>
      <c r="DD133" s="239"/>
      <c r="DE133" s="239"/>
      <c r="DF133" s="239"/>
      <c r="DG133" s="239"/>
      <c r="DH133" s="239"/>
      <c r="DI133" s="239"/>
      <c r="DJ133" s="239"/>
      <c r="DK133" s="239"/>
      <c r="DL133" s="239"/>
      <c r="DM133" s="239"/>
      <c r="DN133" s="239"/>
      <c r="DO133" s="239"/>
      <c r="DP133" s="220"/>
      <c r="DQ133" s="220"/>
      <c r="DR133" s="220"/>
      <c r="DS133" s="220"/>
      <c r="DT133" s="220"/>
      <c r="DU133" s="220"/>
      <c r="DV133" s="220"/>
      <c r="DW133" s="220"/>
      <c r="DX133" s="220"/>
      <c r="DY133" s="220"/>
      <c r="DZ133" s="220"/>
    </row>
    <row r="134" spans="1:131" ht="11.25" customHeight="1" x14ac:dyDescent="0.2">
      <c r="A134" s="241"/>
      <c r="B134" s="241"/>
      <c r="C134" s="241"/>
      <c r="D134" s="241"/>
      <c r="E134" s="241"/>
      <c r="F134" s="241"/>
      <c r="G134" s="241"/>
      <c r="H134" s="241"/>
      <c r="I134" s="241"/>
      <c r="J134" s="241"/>
      <c r="K134" s="241"/>
      <c r="L134" s="241"/>
      <c r="M134" s="241"/>
      <c r="N134" s="241"/>
      <c r="O134" s="241"/>
      <c r="P134" s="241"/>
      <c r="Q134" s="241"/>
      <c r="R134" s="241"/>
      <c r="S134" s="241"/>
      <c r="T134" s="241"/>
      <c r="U134" s="241"/>
      <c r="V134" s="241"/>
      <c r="W134" s="241"/>
      <c r="X134" s="241"/>
      <c r="Y134" s="241"/>
      <c r="Z134" s="241"/>
      <c r="AA134" s="241"/>
      <c r="AB134" s="241"/>
      <c r="AC134" s="241"/>
      <c r="AD134" s="241"/>
      <c r="AE134" s="241"/>
      <c r="AF134" s="241"/>
      <c r="AG134" s="241"/>
      <c r="AH134" s="241"/>
      <c r="AI134" s="241"/>
      <c r="AJ134" s="241"/>
      <c r="AK134" s="241"/>
      <c r="AL134" s="241"/>
      <c r="AM134" s="241"/>
      <c r="AN134" s="241"/>
      <c r="AO134" s="241"/>
      <c r="AP134" s="241"/>
      <c r="AQ134" s="241"/>
      <c r="AR134" s="241"/>
      <c r="AS134" s="241"/>
      <c r="AT134" s="241"/>
      <c r="AU134" s="220"/>
      <c r="AV134" s="220"/>
      <c r="AW134" s="220"/>
      <c r="AX134" s="220"/>
      <c r="AY134" s="220"/>
      <c r="AZ134" s="220"/>
      <c r="BA134" s="220"/>
      <c r="BB134" s="220"/>
      <c r="BC134" s="220"/>
      <c r="BD134" s="220"/>
      <c r="BE134" s="220"/>
      <c r="BF134" s="220"/>
      <c r="BG134" s="220"/>
      <c r="BH134" s="220"/>
      <c r="BI134" s="220"/>
      <c r="BJ134" s="220"/>
      <c r="BK134" s="220"/>
      <c r="BL134" s="220"/>
      <c r="BM134" s="220"/>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20"/>
      <c r="DQ134" s="220"/>
      <c r="DR134" s="220"/>
      <c r="DS134" s="220"/>
      <c r="DT134" s="220"/>
      <c r="DU134" s="220"/>
      <c r="DV134" s="220"/>
      <c r="DW134" s="220"/>
      <c r="DX134" s="220"/>
      <c r="DY134" s="220"/>
      <c r="DZ134" s="220"/>
      <c r="EA134" s="218"/>
    </row>
    <row r="135" spans="1:131" ht="14" hidden="1" x14ac:dyDescent="0.2">
      <c r="AU135" s="241"/>
      <c r="AV135" s="241"/>
      <c r="AW135" s="241"/>
      <c r="AX135" s="241"/>
      <c r="AY135" s="241"/>
      <c r="AZ135" s="241"/>
      <c r="BA135" s="241"/>
      <c r="BB135" s="241"/>
      <c r="BC135" s="241"/>
      <c r="BD135" s="241"/>
      <c r="BE135" s="241"/>
      <c r="BF135" s="241"/>
      <c r="BG135" s="241"/>
      <c r="BH135" s="241"/>
      <c r="BI135" s="241"/>
      <c r="BJ135" s="241"/>
      <c r="BK135" s="241"/>
      <c r="BL135" s="241"/>
      <c r="BM135" s="241"/>
      <c r="BN135" s="241"/>
      <c r="BO135" s="241"/>
      <c r="BP135" s="241"/>
      <c r="BQ135" s="241"/>
      <c r="BR135" s="241"/>
      <c r="BS135" s="241"/>
      <c r="BT135" s="241"/>
      <c r="BU135" s="241"/>
      <c r="BV135" s="241"/>
      <c r="BW135" s="241"/>
      <c r="BX135" s="241"/>
      <c r="BY135" s="241"/>
      <c r="BZ135" s="241"/>
      <c r="CA135" s="241"/>
      <c r="CB135" s="241"/>
      <c r="CC135" s="241"/>
      <c r="CD135" s="241"/>
      <c r="CE135" s="241"/>
      <c r="CF135" s="241"/>
      <c r="CG135" s="241"/>
      <c r="CH135" s="241"/>
      <c r="CI135" s="241"/>
      <c r="CJ135" s="241"/>
      <c r="CK135" s="241"/>
      <c r="CL135" s="241"/>
      <c r="CM135" s="241"/>
      <c r="CN135" s="241"/>
      <c r="CO135" s="241"/>
      <c r="CP135" s="241"/>
      <c r="CQ135" s="241"/>
      <c r="CR135" s="241"/>
      <c r="CS135" s="241"/>
      <c r="CT135" s="241"/>
      <c r="CU135" s="241"/>
      <c r="CV135" s="241"/>
      <c r="CW135" s="241"/>
      <c r="CX135" s="241"/>
      <c r="CY135" s="241"/>
      <c r="CZ135" s="241"/>
      <c r="DA135" s="241"/>
      <c r="DB135" s="241"/>
      <c r="DC135" s="241"/>
      <c r="DD135" s="241"/>
      <c r="DE135" s="241"/>
      <c r="DF135" s="241"/>
      <c r="DG135" s="241"/>
      <c r="DH135" s="241"/>
      <c r="DI135" s="241"/>
      <c r="DJ135" s="241"/>
      <c r="DK135" s="241"/>
      <c r="DL135" s="241"/>
      <c r="DM135" s="241"/>
      <c r="DN135" s="241"/>
      <c r="DO135" s="241"/>
      <c r="DP135" s="241"/>
      <c r="DQ135" s="241"/>
      <c r="DR135" s="241"/>
      <c r="DS135" s="241"/>
      <c r="DT135" s="241"/>
      <c r="DU135" s="241"/>
      <c r="DV135" s="241"/>
      <c r="DW135" s="241"/>
      <c r="DX135" s="241"/>
      <c r="DY135" s="241"/>
      <c r="DZ135" s="241"/>
    </row>
  </sheetData>
  <sheetProtection algorithmName="SHA-512" hashValue="27pJ5gWNUkzthxtI450Uv2wsDW6ujrtbAfwTlArD3ZfMrThwbfD5DWquo+qCyc2k3/UG/LBI9B6Y43I3AqArRA==" saltValue="mK4FI33XCWY4D6jjmqZL1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3" customWidth="1"/>
    <col min="121" max="121" width="0" style="242" hidden="1" customWidth="1"/>
    <col min="122" max="16384" width="9" style="242" hidden="1"/>
  </cols>
  <sheetData>
    <row r="1" spans="1:120" ht="13" x14ac:dyDescent="0.2">
      <c r="A1" s="242"/>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2"/>
      <c r="CP1" s="242"/>
      <c r="CQ1" s="242"/>
      <c r="CR1" s="242"/>
      <c r="CS1" s="242"/>
      <c r="CT1" s="242"/>
      <c r="CU1" s="242"/>
      <c r="CV1" s="242"/>
      <c r="CW1" s="242"/>
      <c r="CX1" s="242"/>
      <c r="CY1" s="242"/>
      <c r="CZ1" s="242"/>
      <c r="DA1" s="242"/>
      <c r="DB1" s="242"/>
      <c r="DC1" s="242"/>
      <c r="DD1" s="242"/>
      <c r="DE1" s="242"/>
      <c r="DF1" s="242"/>
      <c r="DG1" s="242"/>
      <c r="DH1" s="242"/>
      <c r="DI1" s="242"/>
      <c r="DJ1" s="242"/>
      <c r="DK1" s="242"/>
      <c r="DL1" s="242"/>
      <c r="DM1" s="242"/>
      <c r="DN1" s="242"/>
      <c r="DO1" s="242"/>
      <c r="DP1" s="242"/>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2"/>
    </row>
    <row r="17" spans="119:120" ht="13" x14ac:dyDescent="0.2">
      <c r="DP17" s="242"/>
    </row>
    <row r="18" spans="119:120" ht="13" x14ac:dyDescent="0.2"/>
    <row r="19" spans="119:120" ht="13" x14ac:dyDescent="0.2"/>
    <row r="20" spans="119:120" ht="13" x14ac:dyDescent="0.2">
      <c r="DO20" s="242"/>
      <c r="DP20" s="242"/>
    </row>
    <row r="21" spans="119:120" ht="13" x14ac:dyDescent="0.2">
      <c r="DP21" s="242"/>
    </row>
    <row r="22" spans="119:120" ht="13" x14ac:dyDescent="0.2"/>
    <row r="23" spans="119:120" ht="13" x14ac:dyDescent="0.2">
      <c r="DO23" s="242"/>
      <c r="DP23" s="242"/>
    </row>
    <row r="24" spans="119:120" ht="13" x14ac:dyDescent="0.2">
      <c r="DP24" s="242"/>
    </row>
    <row r="25" spans="119:120" ht="13" x14ac:dyDescent="0.2">
      <c r="DP25" s="242"/>
    </row>
    <row r="26" spans="119:120" ht="13" x14ac:dyDescent="0.2">
      <c r="DO26" s="242"/>
      <c r="DP26" s="242"/>
    </row>
    <row r="27" spans="119:120" ht="13" x14ac:dyDescent="0.2"/>
    <row r="28" spans="119:120" ht="13" x14ac:dyDescent="0.2">
      <c r="DO28" s="242"/>
      <c r="DP28" s="242"/>
    </row>
    <row r="29" spans="119:120" ht="13" x14ac:dyDescent="0.2">
      <c r="DP29" s="242"/>
    </row>
    <row r="30" spans="119:120" ht="13" x14ac:dyDescent="0.2"/>
    <row r="31" spans="119:120" ht="13" x14ac:dyDescent="0.2">
      <c r="DO31" s="242"/>
      <c r="DP31" s="242"/>
    </row>
    <row r="32" spans="119:120" ht="13" x14ac:dyDescent="0.2"/>
    <row r="33" spans="98:120" ht="13" x14ac:dyDescent="0.2">
      <c r="DO33" s="242"/>
      <c r="DP33" s="242"/>
    </row>
    <row r="34" spans="98:120" ht="13" x14ac:dyDescent="0.2">
      <c r="DM34" s="242"/>
    </row>
    <row r="35" spans="98:120" ht="13" x14ac:dyDescent="0.2">
      <c r="CT35" s="242"/>
      <c r="CU35" s="242"/>
      <c r="CV35" s="242"/>
      <c r="CY35" s="242"/>
      <c r="CZ35" s="242"/>
      <c r="DA35" s="242"/>
      <c r="DD35" s="242"/>
      <c r="DE35" s="242"/>
      <c r="DF35" s="242"/>
      <c r="DI35" s="242"/>
      <c r="DJ35" s="242"/>
      <c r="DK35" s="242"/>
      <c r="DM35" s="242"/>
      <c r="DN35" s="242"/>
      <c r="DO35" s="242"/>
      <c r="DP35" s="242"/>
    </row>
    <row r="36" spans="98:120" ht="13" x14ac:dyDescent="0.2"/>
    <row r="37" spans="98:120" ht="13" x14ac:dyDescent="0.2">
      <c r="CW37" s="242"/>
      <c r="DB37" s="242"/>
      <c r="DG37" s="242"/>
      <c r="DL37" s="242"/>
      <c r="DP37" s="242"/>
    </row>
    <row r="38" spans="98:120" ht="13" x14ac:dyDescent="0.2">
      <c r="CT38" s="242"/>
      <c r="CU38" s="242"/>
      <c r="CV38" s="242"/>
      <c r="CW38" s="242"/>
      <c r="CY38" s="242"/>
      <c r="CZ38" s="242"/>
      <c r="DA38" s="242"/>
      <c r="DB38" s="242"/>
      <c r="DD38" s="242"/>
      <c r="DE38" s="242"/>
      <c r="DF38" s="242"/>
      <c r="DG38" s="242"/>
      <c r="DI38" s="242"/>
      <c r="DJ38" s="242"/>
      <c r="DK38" s="242"/>
      <c r="DL38" s="242"/>
      <c r="DN38" s="242"/>
      <c r="DO38" s="242"/>
      <c r="DP38" s="242"/>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2"/>
      <c r="DO49" s="242"/>
      <c r="DP49" s="242"/>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2"/>
      <c r="CS63" s="242"/>
      <c r="CX63" s="242"/>
      <c r="DC63" s="242"/>
      <c r="DH63" s="242"/>
    </row>
    <row r="64" spans="22:120" ht="13" x14ac:dyDescent="0.2">
      <c r="V64" s="242"/>
    </row>
    <row r="65" spans="15:120" ht="13" x14ac:dyDescent="0.2">
      <c r="X65" s="242"/>
      <c r="Z65" s="242"/>
      <c r="AA65" s="242"/>
      <c r="AB65" s="242"/>
      <c r="AC65" s="242"/>
      <c r="AD65" s="242"/>
      <c r="AE65" s="242"/>
      <c r="AF65" s="242"/>
      <c r="AG65" s="242"/>
      <c r="AH65" s="242"/>
      <c r="AI65" s="242"/>
      <c r="AJ65" s="242"/>
      <c r="AK65" s="242"/>
      <c r="AL65" s="242"/>
      <c r="AM65" s="242"/>
      <c r="AN65" s="242"/>
      <c r="AO65" s="242"/>
      <c r="AP65" s="242"/>
      <c r="AQ65" s="242"/>
      <c r="AR65" s="242"/>
      <c r="AS65" s="242"/>
      <c r="AT65" s="242"/>
      <c r="AU65" s="242"/>
      <c r="AV65" s="242"/>
      <c r="AW65" s="242"/>
      <c r="AX65" s="242"/>
      <c r="AY65" s="242"/>
      <c r="AZ65" s="242"/>
      <c r="BA65" s="242"/>
      <c r="BB65" s="242"/>
      <c r="BC65" s="242"/>
      <c r="BD65" s="242"/>
      <c r="BE65" s="242"/>
      <c r="BF65" s="242"/>
      <c r="BG65" s="242"/>
      <c r="BH65" s="242"/>
      <c r="BI65" s="242"/>
      <c r="BJ65" s="242"/>
      <c r="BK65" s="242"/>
      <c r="BL65" s="242"/>
      <c r="BM65" s="242"/>
      <c r="BN65" s="242"/>
      <c r="BO65" s="242"/>
      <c r="BP65" s="242"/>
      <c r="BQ65" s="242"/>
      <c r="BR65" s="242"/>
      <c r="BS65" s="242"/>
      <c r="BT65" s="242"/>
      <c r="BU65" s="242"/>
      <c r="BV65" s="242"/>
      <c r="BW65" s="242"/>
      <c r="BX65" s="242"/>
      <c r="BY65" s="242"/>
      <c r="BZ65" s="242"/>
      <c r="CA65" s="242"/>
      <c r="CB65" s="242"/>
      <c r="CC65" s="242"/>
      <c r="CD65" s="242"/>
      <c r="CE65" s="242"/>
      <c r="CF65" s="242"/>
      <c r="CG65" s="242"/>
      <c r="CH65" s="242"/>
      <c r="CI65" s="242"/>
      <c r="CJ65" s="242"/>
      <c r="CK65" s="242"/>
      <c r="CL65" s="242"/>
      <c r="CM65" s="242"/>
      <c r="CN65" s="242"/>
      <c r="CO65" s="242"/>
      <c r="CP65" s="242"/>
      <c r="CQ65" s="242"/>
      <c r="CR65" s="242"/>
      <c r="CU65" s="242"/>
      <c r="CZ65" s="242"/>
      <c r="DE65" s="242"/>
      <c r="DJ65" s="242"/>
    </row>
    <row r="66" spans="15:120" ht="13" x14ac:dyDescent="0.2">
      <c r="Q66" s="242"/>
      <c r="S66" s="242"/>
      <c r="U66" s="242"/>
      <c r="DM66" s="242"/>
    </row>
    <row r="67" spans="15:120" ht="13" x14ac:dyDescent="0.2">
      <c r="O67" s="242"/>
      <c r="P67" s="242"/>
      <c r="R67" s="242"/>
      <c r="T67" s="242"/>
      <c r="Y67" s="242"/>
      <c r="CT67" s="242"/>
      <c r="CV67" s="242"/>
      <c r="CW67" s="242"/>
      <c r="CY67" s="242"/>
      <c r="DA67" s="242"/>
      <c r="DB67" s="242"/>
      <c r="DD67" s="242"/>
      <c r="DF67" s="242"/>
      <c r="DG67" s="242"/>
      <c r="DI67" s="242"/>
      <c r="DK67" s="242"/>
      <c r="DL67" s="242"/>
      <c r="DN67" s="242"/>
      <c r="DO67" s="242"/>
      <c r="DP67" s="242"/>
    </row>
    <row r="68" spans="15:120" ht="13" x14ac:dyDescent="0.2"/>
    <row r="69" spans="15:120" ht="13" x14ac:dyDescent="0.2"/>
    <row r="70" spans="15:120" ht="13" x14ac:dyDescent="0.2"/>
    <row r="71" spans="15:120" ht="13" x14ac:dyDescent="0.2"/>
    <row r="72" spans="15:120" ht="13" x14ac:dyDescent="0.2">
      <c r="DP72" s="242"/>
    </row>
    <row r="73" spans="15:120" ht="13" x14ac:dyDescent="0.2">
      <c r="DP73" s="242"/>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2"/>
      <c r="CX96" s="242"/>
      <c r="DC96" s="242"/>
      <c r="DH96" s="242"/>
    </row>
    <row r="97" spans="24:120" ht="13" x14ac:dyDescent="0.2">
      <c r="CS97" s="242"/>
      <c r="CX97" s="242"/>
      <c r="DC97" s="242"/>
      <c r="DH97" s="242"/>
      <c r="DP97" s="243" t="s">
        <v>480</v>
      </c>
    </row>
    <row r="98" spans="24:120" ht="13" hidden="1" x14ac:dyDescent="0.2">
      <c r="CS98" s="242"/>
      <c r="CX98" s="242"/>
      <c r="DC98" s="242"/>
      <c r="DH98" s="242"/>
    </row>
    <row r="99" spans="24:120" ht="13" hidden="1" x14ac:dyDescent="0.2">
      <c r="CS99" s="242"/>
      <c r="CX99" s="242"/>
      <c r="DC99" s="242"/>
      <c r="DH99" s="242"/>
    </row>
    <row r="101" spans="24:120" ht="12" hidden="1" customHeight="1" x14ac:dyDescent="0.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242"/>
      <c r="AZ101" s="242"/>
      <c r="BA101" s="242"/>
      <c r="BB101" s="242"/>
      <c r="BC101" s="242"/>
      <c r="BD101" s="242"/>
      <c r="BE101" s="242"/>
      <c r="BF101" s="242"/>
      <c r="BG101" s="242"/>
      <c r="BH101" s="242"/>
      <c r="BI101" s="242"/>
      <c r="BJ101" s="242"/>
      <c r="BK101" s="242"/>
      <c r="BL101" s="242"/>
      <c r="BM101" s="242"/>
      <c r="BN101" s="242"/>
      <c r="BO101" s="242"/>
      <c r="BP101" s="242"/>
      <c r="BQ101" s="242"/>
      <c r="BR101" s="242"/>
      <c r="BS101" s="242"/>
      <c r="BT101" s="242"/>
      <c r="BU101" s="242"/>
      <c r="BV101" s="242"/>
      <c r="BW101" s="242"/>
      <c r="BX101" s="242"/>
      <c r="BY101" s="242"/>
      <c r="BZ101" s="242"/>
      <c r="CA101" s="242"/>
      <c r="CB101" s="242"/>
      <c r="CC101" s="242"/>
      <c r="CD101" s="242"/>
      <c r="CE101" s="242"/>
      <c r="CF101" s="242"/>
      <c r="CG101" s="242"/>
      <c r="CH101" s="242"/>
      <c r="CI101" s="242"/>
      <c r="CJ101" s="242"/>
      <c r="CK101" s="242"/>
      <c r="CL101" s="242"/>
      <c r="CM101" s="242"/>
      <c r="CN101" s="242"/>
      <c r="CO101" s="242"/>
      <c r="CP101" s="242"/>
      <c r="CQ101" s="242"/>
      <c r="CR101" s="242"/>
      <c r="CU101" s="242"/>
      <c r="CZ101" s="242"/>
      <c r="DE101" s="242"/>
      <c r="DJ101" s="242"/>
    </row>
    <row r="102" spans="24:120" ht="1.5" hidden="1" customHeight="1" x14ac:dyDescent="0.2">
      <c r="CU102" s="242"/>
      <c r="CZ102" s="242"/>
      <c r="DE102" s="242"/>
      <c r="DJ102" s="242"/>
      <c r="DM102" s="242"/>
    </row>
    <row r="103" spans="24:120" ht="13" hidden="1" x14ac:dyDescent="0.2">
      <c r="CT103" s="242"/>
      <c r="CV103" s="242"/>
      <c r="CW103" s="242"/>
      <c r="CY103" s="242"/>
      <c r="DA103" s="242"/>
      <c r="DB103" s="242"/>
      <c r="DD103" s="242"/>
      <c r="DF103" s="242"/>
      <c r="DG103" s="242"/>
      <c r="DI103" s="242"/>
      <c r="DK103" s="242"/>
      <c r="DL103" s="242"/>
      <c r="DM103" s="242"/>
      <c r="DN103" s="242"/>
      <c r="DO103" s="242"/>
      <c r="DP103" s="242"/>
    </row>
    <row r="104" spans="24:120" ht="13" hidden="1" x14ac:dyDescent="0.2">
      <c r="CV104" s="242"/>
      <c r="CW104" s="242"/>
      <c r="DA104" s="242"/>
      <c r="DB104" s="242"/>
      <c r="DF104" s="242"/>
      <c r="DG104" s="242"/>
      <c r="DK104" s="242"/>
      <c r="DL104" s="242"/>
      <c r="DN104" s="242"/>
      <c r="DO104" s="242"/>
      <c r="DP104" s="242"/>
    </row>
    <row r="105" spans="24:120" ht="12.75" hidden="1" customHeight="1" x14ac:dyDescent="0.2"/>
  </sheetData>
  <sheetProtection algorithmName="SHA-512" hashValue="MKHgytR64b51ryLbJWWbFR0n8NsvM3872KkBI8tCaehCg0bnoGPVF7hijat7L8qwoXntVSHKts5zw4MgV9VMPQ==" saltValue="4zFt736MMU6XeeZ33vzCW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3" customWidth="1"/>
    <col min="117" max="16384" width="9" style="242" hidden="1"/>
  </cols>
  <sheetData>
    <row r="1" spans="2:116" ht="13" x14ac:dyDescent="0.2">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2"/>
      <c r="CP1" s="242"/>
      <c r="CQ1" s="242"/>
      <c r="CR1" s="242"/>
      <c r="CS1" s="242"/>
      <c r="CT1" s="242"/>
      <c r="CU1" s="242"/>
      <c r="CV1" s="242"/>
      <c r="CW1" s="242"/>
      <c r="CX1" s="242"/>
      <c r="CY1" s="242"/>
      <c r="CZ1" s="242"/>
      <c r="DA1" s="242"/>
      <c r="DB1" s="242"/>
      <c r="DC1" s="242"/>
      <c r="DD1" s="242"/>
      <c r="DE1" s="242"/>
      <c r="DF1" s="242"/>
      <c r="DG1" s="242"/>
      <c r="DH1" s="242"/>
      <c r="DI1" s="242"/>
      <c r="DJ1" s="242"/>
      <c r="DK1" s="242"/>
      <c r="DL1" s="242"/>
    </row>
    <row r="2" spans="2:116" ht="13" x14ac:dyDescent="0.2"/>
    <row r="3" spans="2:116" ht="13" x14ac:dyDescent="0.2"/>
    <row r="4" spans="2:116" ht="13" x14ac:dyDescent="0.2">
      <c r="R4" s="242"/>
      <c r="S4" s="242"/>
      <c r="T4" s="242"/>
      <c r="U4" s="242"/>
      <c r="V4" s="242"/>
      <c r="W4" s="242"/>
      <c r="X4" s="242"/>
      <c r="Y4" s="242"/>
      <c r="Z4" s="242"/>
      <c r="AA4" s="242"/>
      <c r="AB4" s="242"/>
      <c r="AC4" s="242"/>
      <c r="AD4" s="242"/>
      <c r="AE4" s="242"/>
      <c r="AF4" s="242"/>
      <c r="AG4" s="242"/>
      <c r="AH4" s="242"/>
      <c r="AI4" s="242"/>
      <c r="AJ4" s="242"/>
      <c r="AK4" s="242"/>
      <c r="AL4" s="242"/>
      <c r="AM4" s="242"/>
      <c r="AN4" s="242"/>
      <c r="AO4" s="242"/>
      <c r="AP4" s="242"/>
      <c r="AQ4" s="242"/>
      <c r="AR4" s="242"/>
      <c r="AS4" s="242"/>
      <c r="AT4" s="242"/>
      <c r="AU4" s="242"/>
      <c r="AV4" s="242"/>
      <c r="AW4" s="242"/>
      <c r="AX4" s="242"/>
      <c r="AY4" s="242"/>
      <c r="AZ4" s="242"/>
      <c r="BA4" s="242"/>
      <c r="BB4" s="242"/>
      <c r="BC4" s="242"/>
      <c r="BD4" s="242"/>
      <c r="BE4" s="242"/>
      <c r="BF4" s="242"/>
      <c r="BG4" s="242"/>
      <c r="BH4" s="242"/>
      <c r="BI4" s="242"/>
      <c r="BJ4" s="242"/>
      <c r="BK4" s="242"/>
      <c r="BL4" s="242"/>
      <c r="BM4" s="242"/>
      <c r="BN4" s="242"/>
      <c r="BO4" s="242"/>
      <c r="BP4" s="242"/>
      <c r="BQ4" s="242"/>
      <c r="BR4" s="242"/>
      <c r="BS4" s="242"/>
      <c r="BT4" s="242"/>
      <c r="BU4" s="242"/>
      <c r="BV4" s="242"/>
      <c r="BW4" s="242"/>
      <c r="BX4" s="242"/>
      <c r="BY4" s="242"/>
      <c r="BZ4" s="242"/>
      <c r="CA4" s="242"/>
      <c r="CB4" s="242"/>
      <c r="CC4" s="242"/>
      <c r="CD4" s="242"/>
      <c r="CE4" s="242"/>
      <c r="CF4" s="242"/>
      <c r="CG4" s="242"/>
      <c r="CH4" s="242"/>
      <c r="CI4" s="242"/>
      <c r="CJ4" s="242"/>
      <c r="CK4" s="242"/>
      <c r="CL4" s="242"/>
      <c r="CM4" s="242"/>
      <c r="CN4" s="242"/>
      <c r="CO4" s="242"/>
      <c r="CP4" s="242"/>
      <c r="CQ4" s="242"/>
      <c r="CR4" s="242"/>
      <c r="CS4" s="242"/>
      <c r="CT4" s="242"/>
      <c r="CU4" s="242"/>
      <c r="CV4" s="242"/>
      <c r="CW4" s="242"/>
      <c r="CX4" s="242"/>
      <c r="CY4" s="242"/>
      <c r="CZ4" s="242"/>
      <c r="DA4" s="242"/>
      <c r="DB4" s="242"/>
      <c r="DC4" s="242"/>
      <c r="DD4" s="242"/>
      <c r="DE4" s="242"/>
      <c r="DF4" s="242"/>
      <c r="DG4" s="242"/>
      <c r="DH4" s="242"/>
      <c r="DI4" s="242"/>
      <c r="DJ4" s="242"/>
      <c r="DK4" s="242"/>
      <c r="DL4" s="242"/>
    </row>
    <row r="5" spans="2:116" ht="13" x14ac:dyDescent="0.2">
      <c r="R5" s="242"/>
      <c r="S5" s="242"/>
      <c r="T5" s="242"/>
      <c r="U5" s="242"/>
      <c r="V5" s="242"/>
      <c r="W5" s="242"/>
      <c r="X5" s="242"/>
      <c r="Y5" s="242"/>
      <c r="Z5" s="242"/>
      <c r="AA5" s="242"/>
      <c r="AB5" s="242"/>
      <c r="AC5" s="242"/>
      <c r="AD5" s="242"/>
      <c r="AE5" s="242"/>
      <c r="AF5" s="242"/>
      <c r="AG5" s="242"/>
      <c r="AH5" s="242"/>
      <c r="AI5" s="242"/>
      <c r="AJ5" s="242"/>
      <c r="AK5" s="242"/>
      <c r="AL5" s="242"/>
      <c r="AM5" s="242"/>
      <c r="AN5" s="242"/>
      <c r="AO5" s="242"/>
      <c r="AP5" s="242"/>
      <c r="AQ5" s="242"/>
      <c r="AR5" s="242"/>
      <c r="AS5" s="242"/>
      <c r="AT5" s="242"/>
      <c r="AU5" s="242"/>
      <c r="AV5" s="242"/>
      <c r="AW5" s="242"/>
      <c r="AX5" s="242"/>
      <c r="AY5" s="242"/>
      <c r="AZ5" s="242"/>
      <c r="BA5" s="242"/>
      <c r="BB5" s="242"/>
      <c r="BC5" s="242"/>
      <c r="BD5" s="242"/>
      <c r="BE5" s="242"/>
      <c r="BF5" s="242"/>
      <c r="BG5" s="242"/>
      <c r="BH5" s="242"/>
      <c r="BI5" s="242"/>
      <c r="BJ5" s="242"/>
      <c r="BK5" s="242"/>
      <c r="BL5" s="242"/>
      <c r="BM5" s="242"/>
      <c r="BN5" s="242"/>
      <c r="BO5" s="242"/>
      <c r="BP5" s="242"/>
      <c r="BQ5" s="242"/>
      <c r="BR5" s="242"/>
      <c r="BS5" s="242"/>
      <c r="BT5" s="242"/>
      <c r="BU5" s="242"/>
      <c r="BV5" s="242"/>
      <c r="BW5" s="242"/>
      <c r="BX5" s="242"/>
      <c r="BY5" s="242"/>
      <c r="BZ5" s="242"/>
      <c r="CA5" s="242"/>
      <c r="CB5" s="242"/>
      <c r="CC5" s="242"/>
      <c r="CD5" s="242"/>
      <c r="CE5" s="242"/>
      <c r="CF5" s="242"/>
      <c r="CG5" s="242"/>
      <c r="CH5" s="242"/>
      <c r="CI5" s="242"/>
      <c r="CJ5" s="242"/>
      <c r="CK5" s="242"/>
      <c r="CL5" s="242"/>
      <c r="CM5" s="242"/>
      <c r="CN5" s="242"/>
      <c r="CO5" s="242"/>
      <c r="CP5" s="242"/>
      <c r="CQ5" s="242"/>
      <c r="CR5" s="242"/>
      <c r="CS5" s="242"/>
      <c r="CT5" s="242"/>
      <c r="CU5" s="242"/>
      <c r="CV5" s="242"/>
      <c r="CW5" s="242"/>
      <c r="CX5" s="242"/>
      <c r="CY5" s="242"/>
      <c r="CZ5" s="242"/>
      <c r="DA5" s="242"/>
      <c r="DB5" s="242"/>
      <c r="DC5" s="242"/>
      <c r="DD5" s="242"/>
      <c r="DE5" s="242"/>
      <c r="DF5" s="242"/>
      <c r="DG5" s="242"/>
      <c r="DH5" s="242"/>
      <c r="DI5" s="242"/>
      <c r="DJ5" s="242"/>
      <c r="DK5" s="242"/>
      <c r="DL5" s="242"/>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2"/>
      <c r="J18" s="242"/>
      <c r="K18" s="242"/>
      <c r="L18" s="242"/>
      <c r="M18" s="242"/>
      <c r="N18" s="242"/>
      <c r="O18" s="242"/>
      <c r="P18" s="242"/>
      <c r="Q18" s="242"/>
      <c r="R18" s="242"/>
      <c r="S18" s="242"/>
      <c r="T18" s="242"/>
      <c r="U18" s="242"/>
      <c r="V18" s="242"/>
      <c r="W18" s="242"/>
      <c r="X18" s="242"/>
      <c r="Y18" s="242"/>
      <c r="Z18" s="242"/>
      <c r="AA18" s="242"/>
      <c r="AB18" s="242"/>
      <c r="AC18" s="242"/>
      <c r="AD18" s="242"/>
      <c r="AE18" s="242"/>
      <c r="AF18" s="242"/>
      <c r="AG18" s="242"/>
      <c r="AH18" s="242"/>
      <c r="AI18" s="242"/>
      <c r="AJ18" s="242"/>
      <c r="AK18" s="242"/>
      <c r="AL18" s="242"/>
      <c r="AM18" s="242"/>
      <c r="AN18" s="242"/>
      <c r="AO18" s="242"/>
      <c r="AP18" s="242"/>
      <c r="AQ18" s="242"/>
      <c r="AR18" s="242"/>
      <c r="AS18" s="242"/>
      <c r="AT18" s="242"/>
      <c r="AU18" s="242"/>
      <c r="AV18" s="242"/>
      <c r="AW18" s="242"/>
      <c r="AX18" s="242"/>
      <c r="AY18" s="242"/>
      <c r="AZ18" s="242"/>
      <c r="BA18" s="242"/>
      <c r="BB18" s="242"/>
      <c r="BC18" s="242"/>
      <c r="BD18" s="242"/>
      <c r="BE18" s="242"/>
      <c r="BF18" s="242"/>
      <c r="BG18" s="242"/>
      <c r="BH18" s="242"/>
      <c r="BI18" s="242"/>
      <c r="BJ18" s="242"/>
      <c r="BK18" s="242"/>
      <c r="BL18" s="242"/>
      <c r="BM18" s="242"/>
      <c r="BN18" s="242"/>
      <c r="BO18" s="242"/>
      <c r="BP18" s="242"/>
      <c r="BQ18" s="242"/>
      <c r="BR18" s="242"/>
      <c r="BS18" s="242"/>
      <c r="BT18" s="242"/>
      <c r="BU18" s="242"/>
      <c r="BV18" s="242"/>
      <c r="BW18" s="242"/>
      <c r="BX18" s="242"/>
      <c r="BY18" s="242"/>
      <c r="BZ18" s="242"/>
      <c r="CA18" s="242"/>
      <c r="CB18" s="242"/>
      <c r="CC18" s="242"/>
      <c r="CD18" s="242"/>
      <c r="CE18" s="242"/>
      <c r="CF18" s="242"/>
      <c r="CG18" s="242"/>
      <c r="CH18" s="242"/>
      <c r="CI18" s="242"/>
      <c r="CJ18" s="242"/>
      <c r="CK18" s="242"/>
      <c r="CL18" s="242"/>
      <c r="CM18" s="242"/>
      <c r="CN18" s="242"/>
      <c r="CO18" s="242"/>
      <c r="CP18" s="242"/>
      <c r="CQ18" s="242"/>
      <c r="CR18" s="242"/>
      <c r="CS18" s="242"/>
      <c r="CT18" s="242"/>
      <c r="CU18" s="242"/>
      <c r="CV18" s="242"/>
      <c r="CW18" s="242"/>
      <c r="CX18" s="242"/>
      <c r="CY18" s="242"/>
      <c r="CZ18" s="242"/>
      <c r="DA18" s="242"/>
      <c r="DB18" s="242"/>
      <c r="DC18" s="242"/>
      <c r="DD18" s="242"/>
      <c r="DE18" s="242"/>
      <c r="DF18" s="242"/>
      <c r="DG18" s="242"/>
      <c r="DH18" s="242"/>
      <c r="DI18" s="242"/>
      <c r="DJ18" s="242"/>
      <c r="DK18" s="242"/>
      <c r="DL18" s="242"/>
    </row>
    <row r="19" spans="9:116" ht="13" x14ac:dyDescent="0.2"/>
    <row r="20" spans="9:116" ht="13" x14ac:dyDescent="0.2"/>
    <row r="21" spans="9:116" ht="13" x14ac:dyDescent="0.2">
      <c r="DL21" s="242"/>
    </row>
    <row r="22" spans="9:116" ht="13" x14ac:dyDescent="0.2">
      <c r="DI22" s="242"/>
      <c r="DJ22" s="242"/>
      <c r="DK22" s="242"/>
      <c r="DL22" s="242"/>
    </row>
    <row r="23" spans="9:116" ht="13" x14ac:dyDescent="0.2">
      <c r="CY23" s="242"/>
      <c r="CZ23" s="242"/>
      <c r="DA23" s="242"/>
      <c r="DB23" s="242"/>
      <c r="DC23" s="242"/>
      <c r="DD23" s="242"/>
      <c r="DE23" s="242"/>
      <c r="DF23" s="242"/>
      <c r="DG23" s="242"/>
      <c r="DH23" s="242"/>
      <c r="DI23" s="242"/>
      <c r="DJ23" s="242"/>
      <c r="DK23" s="242"/>
      <c r="DL23" s="242"/>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2"/>
      <c r="DA35" s="242"/>
      <c r="DB35" s="242"/>
      <c r="DC35" s="242"/>
      <c r="DD35" s="242"/>
      <c r="DE35" s="242"/>
      <c r="DF35" s="242"/>
      <c r="DG35" s="242"/>
      <c r="DH35" s="242"/>
      <c r="DI35" s="242"/>
      <c r="DJ35" s="242"/>
      <c r="DK35" s="242"/>
      <c r="DL35" s="242"/>
    </row>
    <row r="36" spans="15:116" ht="13" x14ac:dyDescent="0.2"/>
    <row r="37" spans="15:116" ht="13" x14ac:dyDescent="0.2">
      <c r="DL37" s="242"/>
    </row>
    <row r="38" spans="15:116" ht="13" x14ac:dyDescent="0.2">
      <c r="DI38" s="242"/>
      <c r="DJ38" s="242"/>
      <c r="DK38" s="242"/>
      <c r="DL38" s="242"/>
    </row>
    <row r="39" spans="15:116" ht="13" x14ac:dyDescent="0.2"/>
    <row r="40" spans="15:116" ht="13" x14ac:dyDescent="0.2"/>
    <row r="41" spans="15:116" ht="13" x14ac:dyDescent="0.2"/>
    <row r="42" spans="15:116" ht="13" x14ac:dyDescent="0.2"/>
    <row r="43" spans="15:116" ht="13" x14ac:dyDescent="0.2">
      <c r="O43" s="242"/>
      <c r="P43" s="242"/>
      <c r="Q43" s="242"/>
      <c r="R43" s="242"/>
      <c r="S43" s="242"/>
      <c r="T43" s="242"/>
      <c r="U43" s="242"/>
      <c r="V43" s="242"/>
      <c r="W43" s="242"/>
      <c r="X43" s="242"/>
      <c r="Y43" s="242"/>
      <c r="Z43" s="242"/>
      <c r="AA43" s="242"/>
      <c r="AB43" s="242"/>
      <c r="AC43" s="242"/>
      <c r="AD43" s="242"/>
      <c r="AE43" s="242"/>
      <c r="AF43" s="242"/>
      <c r="AG43" s="242"/>
      <c r="AH43" s="242"/>
      <c r="AI43" s="242"/>
      <c r="AJ43" s="242"/>
      <c r="AK43" s="242"/>
      <c r="AL43" s="242"/>
      <c r="AM43" s="242"/>
      <c r="AN43" s="242"/>
      <c r="AO43" s="242"/>
      <c r="AP43" s="242"/>
      <c r="AQ43" s="242"/>
      <c r="AR43" s="242"/>
      <c r="AS43" s="242"/>
      <c r="AT43" s="242"/>
      <c r="AU43" s="242"/>
      <c r="AV43" s="242"/>
      <c r="AW43" s="242"/>
      <c r="AX43" s="242"/>
      <c r="AY43" s="242"/>
      <c r="AZ43" s="242"/>
      <c r="BA43" s="242"/>
      <c r="BB43" s="242"/>
      <c r="BC43" s="242"/>
      <c r="BD43" s="242"/>
      <c r="BE43" s="242"/>
      <c r="BF43" s="242"/>
      <c r="BG43" s="242"/>
      <c r="BH43" s="242"/>
      <c r="BI43" s="242"/>
      <c r="BJ43" s="242"/>
      <c r="BK43" s="242"/>
      <c r="BL43" s="242"/>
      <c r="BM43" s="242"/>
      <c r="BN43" s="242"/>
      <c r="BO43" s="242"/>
      <c r="BP43" s="242"/>
      <c r="BQ43" s="242"/>
      <c r="BR43" s="242"/>
      <c r="BS43" s="242"/>
      <c r="BT43" s="242"/>
      <c r="BU43" s="242"/>
      <c r="BV43" s="242"/>
      <c r="BW43" s="242"/>
      <c r="BX43" s="242"/>
      <c r="BY43" s="242"/>
      <c r="BZ43" s="242"/>
      <c r="CA43" s="242"/>
      <c r="CB43" s="242"/>
      <c r="CC43" s="242"/>
      <c r="CD43" s="242"/>
      <c r="CE43" s="242"/>
      <c r="CF43" s="242"/>
      <c r="CG43" s="242"/>
      <c r="CH43" s="242"/>
      <c r="CI43" s="242"/>
      <c r="CJ43" s="242"/>
      <c r="CK43" s="242"/>
      <c r="CL43" s="242"/>
      <c r="CM43" s="242"/>
      <c r="CN43" s="242"/>
      <c r="CO43" s="242"/>
      <c r="CP43" s="242"/>
      <c r="CQ43" s="242"/>
      <c r="CR43" s="242"/>
      <c r="CS43" s="242"/>
      <c r="CT43" s="242"/>
      <c r="CU43" s="242"/>
      <c r="CV43" s="242"/>
      <c r="CW43" s="242"/>
      <c r="CX43" s="242"/>
      <c r="CY43" s="242"/>
      <c r="CZ43" s="242"/>
      <c r="DA43" s="242"/>
      <c r="DB43" s="242"/>
      <c r="DC43" s="242"/>
      <c r="DD43" s="242"/>
      <c r="DE43" s="242"/>
      <c r="DF43" s="242"/>
      <c r="DG43" s="242"/>
      <c r="DH43" s="242"/>
      <c r="DI43" s="242"/>
      <c r="DJ43" s="242"/>
      <c r="DK43" s="242"/>
      <c r="DL43" s="242"/>
    </row>
    <row r="44" spans="15:116" ht="13" x14ac:dyDescent="0.2">
      <c r="DL44" s="242"/>
    </row>
    <row r="45" spans="15:116" ht="13" x14ac:dyDescent="0.2"/>
    <row r="46" spans="15:116" ht="13" x14ac:dyDescent="0.2">
      <c r="DA46" s="242"/>
      <c r="DB46" s="242"/>
      <c r="DC46" s="242"/>
      <c r="DD46" s="242"/>
      <c r="DE46" s="242"/>
      <c r="DF46" s="242"/>
      <c r="DG46" s="242"/>
      <c r="DH46" s="242"/>
      <c r="DI46" s="242"/>
      <c r="DJ46" s="242"/>
      <c r="DK46" s="242"/>
      <c r="DL46" s="242"/>
    </row>
    <row r="47" spans="15:116" ht="13" x14ac:dyDescent="0.2"/>
    <row r="48" spans="15:116" ht="13" x14ac:dyDescent="0.2"/>
    <row r="49" spans="104:116" ht="13" x14ac:dyDescent="0.2"/>
    <row r="50" spans="104:116" ht="13" x14ac:dyDescent="0.2">
      <c r="CZ50" s="242"/>
      <c r="DA50" s="242"/>
      <c r="DB50" s="242"/>
      <c r="DC50" s="242"/>
      <c r="DD50" s="242"/>
      <c r="DE50" s="242"/>
      <c r="DF50" s="242"/>
      <c r="DG50" s="242"/>
      <c r="DH50" s="242"/>
      <c r="DI50" s="242"/>
      <c r="DJ50" s="242"/>
      <c r="DK50" s="242"/>
      <c r="DL50" s="242"/>
    </row>
    <row r="51" spans="104:116" ht="13" x14ac:dyDescent="0.2"/>
    <row r="52" spans="104:116" ht="13" x14ac:dyDescent="0.2"/>
    <row r="53" spans="104:116" ht="13" x14ac:dyDescent="0.2">
      <c r="DL53" s="242"/>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2"/>
      <c r="DD67" s="242"/>
      <c r="DE67" s="242"/>
      <c r="DF67" s="242"/>
      <c r="DG67" s="242"/>
      <c r="DH67" s="242"/>
      <c r="DI67" s="242"/>
      <c r="DJ67" s="242"/>
      <c r="DK67" s="242"/>
      <c r="DL67" s="242"/>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lX3paplyMnqvMCf343VsSp7Qp9r8cpmze+iBW8BxhmInVvvirMYfF8Lu3kpI5950sHyRJm5jZJYLSCblAS8ZPg==" saltValue="1r5hKOHvL7e4b5fr9P6Ahg=="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4" customWidth="1"/>
    <col min="37" max="44" width="17" style="244" customWidth="1"/>
    <col min="45" max="45" width="6.08984375" style="251" customWidth="1"/>
    <col min="46" max="46" width="3" style="249" customWidth="1"/>
    <col min="47" max="47" width="19.08984375" style="244" hidden="1" customWidth="1"/>
    <col min="48" max="52" width="12.6328125" style="244" hidden="1" customWidth="1"/>
    <col min="53" max="16384" width="8.6328125" style="244" hidden="1"/>
  </cols>
  <sheetData>
    <row r="1" spans="1:46" ht="13" x14ac:dyDescent="0.2">
      <c r="AS1" s="245"/>
      <c r="AT1" s="245"/>
    </row>
    <row r="2" spans="1:46" ht="13" x14ac:dyDescent="0.2">
      <c r="AS2" s="245"/>
      <c r="AT2" s="245"/>
    </row>
    <row r="3" spans="1:46" ht="13" x14ac:dyDescent="0.2">
      <c r="AS3" s="245"/>
      <c r="AT3" s="245"/>
    </row>
    <row r="4" spans="1:46" ht="13" x14ac:dyDescent="0.2">
      <c r="AS4" s="245"/>
      <c r="AT4" s="245"/>
    </row>
    <row r="5" spans="1:46" ht="16.5" x14ac:dyDescent="0.2">
      <c r="A5" s="246" t="s">
        <v>481</v>
      </c>
      <c r="B5" s="247"/>
      <c r="C5" s="247"/>
      <c r="D5" s="247"/>
      <c r="E5" s="247"/>
      <c r="F5" s="247"/>
      <c r="G5" s="247"/>
      <c r="H5" s="247"/>
      <c r="I5" s="247"/>
      <c r="J5" s="247"/>
      <c r="K5" s="247"/>
      <c r="L5" s="247"/>
      <c r="M5" s="247"/>
      <c r="N5" s="247"/>
      <c r="O5" s="247"/>
      <c r="P5" s="247"/>
      <c r="Q5" s="247"/>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8"/>
    </row>
    <row r="6" spans="1:46" ht="13" x14ac:dyDescent="0.2">
      <c r="A6" s="249"/>
      <c r="B6" s="245"/>
      <c r="C6" s="245"/>
      <c r="D6" s="245"/>
      <c r="E6" s="245"/>
      <c r="F6" s="245"/>
      <c r="G6" s="245"/>
      <c r="H6" s="245"/>
      <c r="I6" s="245"/>
      <c r="J6" s="245"/>
      <c r="K6" s="245"/>
      <c r="L6" s="245"/>
      <c r="M6" s="245"/>
      <c r="N6" s="245"/>
      <c r="O6" s="245"/>
      <c r="P6" s="245"/>
      <c r="Q6" s="245"/>
      <c r="R6" s="245"/>
      <c r="S6" s="245"/>
      <c r="T6" s="245"/>
      <c r="U6" s="245"/>
      <c r="V6" s="245"/>
      <c r="W6" s="245"/>
      <c r="X6" s="245"/>
      <c r="Y6" s="245"/>
      <c r="Z6" s="245"/>
      <c r="AA6" s="245"/>
      <c r="AB6" s="245"/>
      <c r="AC6" s="245"/>
      <c r="AD6" s="245"/>
      <c r="AE6" s="245"/>
      <c r="AF6" s="245"/>
      <c r="AG6" s="245"/>
      <c r="AH6" s="245"/>
      <c r="AI6" s="245"/>
      <c r="AJ6" s="245"/>
      <c r="AK6" s="250" t="s">
        <v>482</v>
      </c>
      <c r="AL6" s="250"/>
      <c r="AM6" s="250"/>
      <c r="AN6" s="250"/>
      <c r="AO6" s="245"/>
      <c r="AP6" s="245"/>
      <c r="AQ6" s="245"/>
      <c r="AR6" s="245"/>
    </row>
    <row r="7" spans="1:46" ht="13.5" customHeight="1" x14ac:dyDescent="0.2">
      <c r="A7" s="249"/>
      <c r="B7" s="245"/>
      <c r="C7" s="245"/>
      <c r="D7" s="245"/>
      <c r="E7" s="245"/>
      <c r="F7" s="245"/>
      <c r="G7" s="245"/>
      <c r="H7" s="245"/>
      <c r="I7" s="245"/>
      <c r="J7" s="245"/>
      <c r="K7" s="245"/>
      <c r="L7" s="245"/>
      <c r="M7" s="245"/>
      <c r="N7" s="245"/>
      <c r="O7" s="245"/>
      <c r="P7" s="245"/>
      <c r="Q7" s="245"/>
      <c r="R7" s="245"/>
      <c r="S7" s="245"/>
      <c r="T7" s="245"/>
      <c r="U7" s="245"/>
      <c r="V7" s="245"/>
      <c r="W7" s="245"/>
      <c r="X7" s="245"/>
      <c r="Y7" s="245"/>
      <c r="Z7" s="245"/>
      <c r="AA7" s="245"/>
      <c r="AB7" s="245"/>
      <c r="AC7" s="245"/>
      <c r="AD7" s="245"/>
      <c r="AE7" s="245"/>
      <c r="AF7" s="245"/>
      <c r="AG7" s="245"/>
      <c r="AH7" s="245"/>
      <c r="AI7" s="245"/>
      <c r="AJ7" s="245"/>
      <c r="AK7" s="252"/>
      <c r="AL7" s="253"/>
      <c r="AM7" s="253"/>
      <c r="AN7" s="254"/>
      <c r="AO7" s="1150" t="s">
        <v>483</v>
      </c>
      <c r="AP7" s="255"/>
      <c r="AQ7" s="256" t="s">
        <v>484</v>
      </c>
      <c r="AR7" s="257"/>
    </row>
    <row r="8" spans="1:46" ht="13" x14ac:dyDescent="0.2">
      <c r="A8" s="249"/>
      <c r="B8" s="245"/>
      <c r="C8" s="245"/>
      <c r="D8" s="245"/>
      <c r="E8" s="245"/>
      <c r="F8" s="245"/>
      <c r="G8" s="245"/>
      <c r="H8" s="245"/>
      <c r="I8" s="245"/>
      <c r="J8" s="245"/>
      <c r="K8" s="245"/>
      <c r="L8" s="245"/>
      <c r="M8" s="245"/>
      <c r="N8" s="245"/>
      <c r="O8" s="245"/>
      <c r="P8" s="245"/>
      <c r="Q8" s="245"/>
      <c r="R8" s="245"/>
      <c r="S8" s="245"/>
      <c r="T8" s="245"/>
      <c r="U8" s="245"/>
      <c r="V8" s="245"/>
      <c r="W8" s="245"/>
      <c r="X8" s="245"/>
      <c r="Y8" s="245"/>
      <c r="Z8" s="245"/>
      <c r="AA8" s="245"/>
      <c r="AB8" s="245"/>
      <c r="AC8" s="245"/>
      <c r="AD8" s="245"/>
      <c r="AE8" s="245"/>
      <c r="AF8" s="245"/>
      <c r="AG8" s="245"/>
      <c r="AH8" s="245"/>
      <c r="AI8" s="245"/>
      <c r="AJ8" s="245"/>
      <c r="AK8" s="258"/>
      <c r="AL8" s="259"/>
      <c r="AM8" s="259"/>
      <c r="AN8" s="260"/>
      <c r="AO8" s="1151"/>
      <c r="AP8" s="261" t="s">
        <v>485</v>
      </c>
      <c r="AQ8" s="262" t="s">
        <v>486</v>
      </c>
      <c r="AR8" s="263" t="s">
        <v>487</v>
      </c>
    </row>
    <row r="9" spans="1:46" ht="13" x14ac:dyDescent="0.2">
      <c r="A9" s="249"/>
      <c r="B9" s="245"/>
      <c r="C9" s="245"/>
      <c r="D9" s="245"/>
      <c r="E9" s="245"/>
      <c r="F9" s="245"/>
      <c r="G9" s="245"/>
      <c r="H9" s="245"/>
      <c r="I9" s="245"/>
      <c r="J9" s="245"/>
      <c r="K9" s="245"/>
      <c r="L9" s="245"/>
      <c r="M9" s="245"/>
      <c r="N9" s="245"/>
      <c r="O9" s="245"/>
      <c r="P9" s="245"/>
      <c r="Q9" s="245"/>
      <c r="R9" s="245"/>
      <c r="S9" s="245"/>
      <c r="T9" s="245"/>
      <c r="U9" s="245"/>
      <c r="V9" s="245"/>
      <c r="W9" s="245"/>
      <c r="X9" s="245"/>
      <c r="Y9" s="245"/>
      <c r="Z9" s="245"/>
      <c r="AA9" s="245"/>
      <c r="AB9" s="245"/>
      <c r="AC9" s="245"/>
      <c r="AD9" s="245"/>
      <c r="AE9" s="245"/>
      <c r="AF9" s="245"/>
      <c r="AG9" s="245"/>
      <c r="AH9" s="245"/>
      <c r="AI9" s="245"/>
      <c r="AJ9" s="245"/>
      <c r="AK9" s="1152" t="s">
        <v>488</v>
      </c>
      <c r="AL9" s="1153"/>
      <c r="AM9" s="1153"/>
      <c r="AN9" s="1154"/>
      <c r="AO9" s="264">
        <v>2630365</v>
      </c>
      <c r="AP9" s="264">
        <v>80133</v>
      </c>
      <c r="AQ9" s="265">
        <v>72090</v>
      </c>
      <c r="AR9" s="266">
        <v>11.2</v>
      </c>
    </row>
    <row r="10" spans="1:46" ht="13.5" customHeight="1" x14ac:dyDescent="0.2">
      <c r="A10" s="249"/>
      <c r="B10" s="245"/>
      <c r="C10" s="245"/>
      <c r="D10" s="245"/>
      <c r="E10" s="245"/>
      <c r="F10" s="245"/>
      <c r="G10" s="245"/>
      <c r="H10" s="245"/>
      <c r="I10" s="245"/>
      <c r="J10" s="245"/>
      <c r="K10" s="245"/>
      <c r="L10" s="245"/>
      <c r="M10" s="245"/>
      <c r="N10" s="245"/>
      <c r="O10" s="245"/>
      <c r="P10" s="245"/>
      <c r="Q10" s="245"/>
      <c r="R10" s="245"/>
      <c r="S10" s="245"/>
      <c r="T10" s="245"/>
      <c r="U10" s="245"/>
      <c r="V10" s="245"/>
      <c r="W10" s="245"/>
      <c r="X10" s="245"/>
      <c r="Y10" s="245"/>
      <c r="Z10" s="245"/>
      <c r="AA10" s="245"/>
      <c r="AB10" s="245"/>
      <c r="AC10" s="245"/>
      <c r="AD10" s="245"/>
      <c r="AE10" s="245"/>
      <c r="AF10" s="245"/>
      <c r="AG10" s="245"/>
      <c r="AH10" s="245"/>
      <c r="AI10" s="245"/>
      <c r="AJ10" s="245"/>
      <c r="AK10" s="1152" t="s">
        <v>489</v>
      </c>
      <c r="AL10" s="1153"/>
      <c r="AM10" s="1153"/>
      <c r="AN10" s="1154"/>
      <c r="AO10" s="267">
        <v>441967</v>
      </c>
      <c r="AP10" s="267">
        <v>13464</v>
      </c>
      <c r="AQ10" s="268">
        <v>9072</v>
      </c>
      <c r="AR10" s="269">
        <v>48.4</v>
      </c>
    </row>
    <row r="11" spans="1:46" ht="13.5" customHeight="1" x14ac:dyDescent="0.2">
      <c r="A11" s="249"/>
      <c r="B11" s="245"/>
      <c r="C11" s="245"/>
      <c r="D11" s="245"/>
      <c r="E11" s="245"/>
      <c r="F11" s="245"/>
      <c r="G11" s="245"/>
      <c r="H11" s="245"/>
      <c r="I11" s="245"/>
      <c r="J11" s="245"/>
      <c r="K11" s="245"/>
      <c r="L11" s="245"/>
      <c r="M11" s="245"/>
      <c r="N11" s="245"/>
      <c r="O11" s="245"/>
      <c r="P11" s="245"/>
      <c r="Q11" s="245"/>
      <c r="R11" s="245"/>
      <c r="S11" s="245"/>
      <c r="T11" s="245"/>
      <c r="U11" s="245"/>
      <c r="V11" s="245"/>
      <c r="W11" s="245"/>
      <c r="X11" s="245"/>
      <c r="Y11" s="245"/>
      <c r="Z11" s="245"/>
      <c r="AA11" s="245"/>
      <c r="AB11" s="245"/>
      <c r="AC11" s="245"/>
      <c r="AD11" s="245"/>
      <c r="AE11" s="245"/>
      <c r="AF11" s="245"/>
      <c r="AG11" s="245"/>
      <c r="AH11" s="245"/>
      <c r="AI11" s="245"/>
      <c r="AJ11" s="245"/>
      <c r="AK11" s="1152" t="s">
        <v>490</v>
      </c>
      <c r="AL11" s="1153"/>
      <c r="AM11" s="1153"/>
      <c r="AN11" s="1154"/>
      <c r="AO11" s="267" t="s">
        <v>491</v>
      </c>
      <c r="AP11" s="267" t="s">
        <v>491</v>
      </c>
      <c r="AQ11" s="268">
        <v>383</v>
      </c>
      <c r="AR11" s="269" t="s">
        <v>491</v>
      </c>
    </row>
    <row r="12" spans="1:46" ht="13.5" customHeight="1" x14ac:dyDescent="0.2">
      <c r="A12" s="249"/>
      <c r="B12" s="245"/>
      <c r="C12" s="245"/>
      <c r="D12" s="245"/>
      <c r="E12" s="245"/>
      <c r="F12" s="245"/>
      <c r="G12" s="245"/>
      <c r="H12" s="245"/>
      <c r="I12" s="245"/>
      <c r="J12" s="245"/>
      <c r="K12" s="245"/>
      <c r="L12" s="245"/>
      <c r="M12" s="245"/>
      <c r="N12" s="245"/>
      <c r="O12" s="245"/>
      <c r="P12" s="245"/>
      <c r="Q12" s="245"/>
      <c r="R12" s="245"/>
      <c r="S12" s="245"/>
      <c r="T12" s="245"/>
      <c r="U12" s="245"/>
      <c r="V12" s="245"/>
      <c r="W12" s="245"/>
      <c r="X12" s="245"/>
      <c r="Y12" s="245"/>
      <c r="Z12" s="245"/>
      <c r="AA12" s="245"/>
      <c r="AB12" s="245"/>
      <c r="AC12" s="245"/>
      <c r="AD12" s="245"/>
      <c r="AE12" s="245"/>
      <c r="AF12" s="245"/>
      <c r="AG12" s="245"/>
      <c r="AH12" s="245"/>
      <c r="AI12" s="245"/>
      <c r="AJ12" s="245"/>
      <c r="AK12" s="1152" t="s">
        <v>492</v>
      </c>
      <c r="AL12" s="1153"/>
      <c r="AM12" s="1153"/>
      <c r="AN12" s="1154"/>
      <c r="AO12" s="267" t="s">
        <v>491</v>
      </c>
      <c r="AP12" s="267" t="s">
        <v>491</v>
      </c>
      <c r="AQ12" s="268">
        <v>26</v>
      </c>
      <c r="AR12" s="269" t="s">
        <v>491</v>
      </c>
    </row>
    <row r="13" spans="1:46" ht="13.5" customHeight="1" x14ac:dyDescent="0.2">
      <c r="A13" s="249"/>
      <c r="B13" s="245"/>
      <c r="C13" s="245"/>
      <c r="D13" s="245"/>
      <c r="E13" s="245"/>
      <c r="F13" s="245"/>
      <c r="G13" s="245"/>
      <c r="H13" s="245"/>
      <c r="I13" s="245"/>
      <c r="J13" s="245"/>
      <c r="K13" s="245"/>
      <c r="L13" s="245"/>
      <c r="M13" s="245"/>
      <c r="N13" s="245"/>
      <c r="O13" s="245"/>
      <c r="P13" s="245"/>
      <c r="Q13" s="245"/>
      <c r="R13" s="245"/>
      <c r="S13" s="245"/>
      <c r="T13" s="245"/>
      <c r="U13" s="245"/>
      <c r="V13" s="245"/>
      <c r="W13" s="245"/>
      <c r="X13" s="245"/>
      <c r="Y13" s="245"/>
      <c r="Z13" s="245"/>
      <c r="AA13" s="245"/>
      <c r="AB13" s="245"/>
      <c r="AC13" s="245"/>
      <c r="AD13" s="245"/>
      <c r="AE13" s="245"/>
      <c r="AF13" s="245"/>
      <c r="AG13" s="245"/>
      <c r="AH13" s="245"/>
      <c r="AI13" s="245"/>
      <c r="AJ13" s="245"/>
      <c r="AK13" s="1152" t="s">
        <v>493</v>
      </c>
      <c r="AL13" s="1153"/>
      <c r="AM13" s="1153"/>
      <c r="AN13" s="1154"/>
      <c r="AO13" s="267">
        <v>153143</v>
      </c>
      <c r="AP13" s="267">
        <v>4665</v>
      </c>
      <c r="AQ13" s="268">
        <v>2732</v>
      </c>
      <c r="AR13" s="269">
        <v>70.8</v>
      </c>
    </row>
    <row r="14" spans="1:46" ht="13.5" customHeight="1" x14ac:dyDescent="0.2">
      <c r="A14" s="249"/>
      <c r="B14" s="245"/>
      <c r="C14" s="245"/>
      <c r="D14" s="245"/>
      <c r="E14" s="245"/>
      <c r="F14" s="245"/>
      <c r="G14" s="245"/>
      <c r="H14" s="245"/>
      <c r="I14" s="245"/>
      <c r="J14" s="245"/>
      <c r="K14" s="245"/>
      <c r="L14" s="245"/>
      <c r="M14" s="245"/>
      <c r="N14" s="245"/>
      <c r="O14" s="245"/>
      <c r="P14" s="245"/>
      <c r="Q14" s="245"/>
      <c r="R14" s="245"/>
      <c r="S14" s="245"/>
      <c r="T14" s="245"/>
      <c r="U14" s="245"/>
      <c r="V14" s="245"/>
      <c r="W14" s="245"/>
      <c r="X14" s="245"/>
      <c r="Y14" s="245"/>
      <c r="Z14" s="245"/>
      <c r="AA14" s="245"/>
      <c r="AB14" s="245"/>
      <c r="AC14" s="245"/>
      <c r="AD14" s="245"/>
      <c r="AE14" s="245"/>
      <c r="AF14" s="245"/>
      <c r="AG14" s="245"/>
      <c r="AH14" s="245"/>
      <c r="AI14" s="245"/>
      <c r="AJ14" s="245"/>
      <c r="AK14" s="1152" t="s">
        <v>494</v>
      </c>
      <c r="AL14" s="1153"/>
      <c r="AM14" s="1153"/>
      <c r="AN14" s="1154"/>
      <c r="AO14" s="267">
        <v>46608</v>
      </c>
      <c r="AP14" s="267">
        <v>1420</v>
      </c>
      <c r="AQ14" s="268">
        <v>1315</v>
      </c>
      <c r="AR14" s="269">
        <v>8</v>
      </c>
    </row>
    <row r="15" spans="1:46" ht="13.5" customHeight="1" x14ac:dyDescent="0.2">
      <c r="A15" s="249"/>
      <c r="B15" s="245"/>
      <c r="C15" s="245"/>
      <c r="D15" s="245"/>
      <c r="E15" s="245"/>
      <c r="F15" s="245"/>
      <c r="G15" s="245"/>
      <c r="H15" s="245"/>
      <c r="I15" s="245"/>
      <c r="J15" s="245"/>
      <c r="K15" s="245"/>
      <c r="L15" s="245"/>
      <c r="M15" s="245"/>
      <c r="N15" s="245"/>
      <c r="O15" s="245"/>
      <c r="P15" s="245"/>
      <c r="Q15" s="245"/>
      <c r="R15" s="245"/>
      <c r="S15" s="245"/>
      <c r="T15" s="245"/>
      <c r="U15" s="245"/>
      <c r="V15" s="245"/>
      <c r="W15" s="245"/>
      <c r="X15" s="245"/>
      <c r="Y15" s="245"/>
      <c r="Z15" s="245"/>
      <c r="AA15" s="245"/>
      <c r="AB15" s="245"/>
      <c r="AC15" s="245"/>
      <c r="AD15" s="245"/>
      <c r="AE15" s="245"/>
      <c r="AF15" s="245"/>
      <c r="AG15" s="245"/>
      <c r="AH15" s="245"/>
      <c r="AI15" s="245"/>
      <c r="AJ15" s="245"/>
      <c r="AK15" s="1155" t="s">
        <v>495</v>
      </c>
      <c r="AL15" s="1156"/>
      <c r="AM15" s="1156"/>
      <c r="AN15" s="1157"/>
      <c r="AO15" s="267">
        <v>-154827</v>
      </c>
      <c r="AP15" s="267">
        <v>-4717</v>
      </c>
      <c r="AQ15" s="268">
        <v>-4107</v>
      </c>
      <c r="AR15" s="269">
        <v>14.9</v>
      </c>
    </row>
    <row r="16" spans="1:46" ht="13" x14ac:dyDescent="0.2">
      <c r="A16" s="249"/>
      <c r="B16" s="245"/>
      <c r="C16" s="245"/>
      <c r="D16" s="245"/>
      <c r="E16" s="245"/>
      <c r="F16" s="245"/>
      <c r="G16" s="245"/>
      <c r="H16" s="245"/>
      <c r="I16" s="245"/>
      <c r="J16" s="245"/>
      <c r="K16" s="245"/>
      <c r="L16" s="245"/>
      <c r="M16" s="245"/>
      <c r="N16" s="245"/>
      <c r="O16" s="245"/>
      <c r="P16" s="245"/>
      <c r="Q16" s="245"/>
      <c r="R16" s="245"/>
      <c r="S16" s="245"/>
      <c r="T16" s="245"/>
      <c r="U16" s="245"/>
      <c r="V16" s="245"/>
      <c r="W16" s="245"/>
      <c r="X16" s="245"/>
      <c r="Y16" s="245"/>
      <c r="Z16" s="245"/>
      <c r="AA16" s="245"/>
      <c r="AB16" s="245"/>
      <c r="AC16" s="245"/>
      <c r="AD16" s="245"/>
      <c r="AE16" s="245"/>
      <c r="AF16" s="245"/>
      <c r="AG16" s="245"/>
      <c r="AH16" s="245"/>
      <c r="AI16" s="245"/>
      <c r="AJ16" s="245"/>
      <c r="AK16" s="1155" t="s">
        <v>177</v>
      </c>
      <c r="AL16" s="1156"/>
      <c r="AM16" s="1156"/>
      <c r="AN16" s="1157"/>
      <c r="AO16" s="267">
        <v>3117256</v>
      </c>
      <c r="AP16" s="267">
        <v>94966</v>
      </c>
      <c r="AQ16" s="268">
        <v>81511</v>
      </c>
      <c r="AR16" s="269">
        <v>16.5</v>
      </c>
    </row>
    <row r="17" spans="1:46" ht="13" x14ac:dyDescent="0.2">
      <c r="A17" s="249"/>
      <c r="B17" s="245"/>
      <c r="C17" s="245"/>
      <c r="D17" s="245"/>
      <c r="E17" s="245"/>
      <c r="F17" s="245"/>
      <c r="G17" s="245"/>
      <c r="H17" s="245"/>
      <c r="I17" s="245"/>
      <c r="J17" s="245"/>
      <c r="K17" s="245"/>
      <c r="L17" s="245"/>
      <c r="M17" s="245"/>
      <c r="N17" s="245"/>
      <c r="O17" s="245"/>
      <c r="P17" s="245"/>
      <c r="Q17" s="245"/>
      <c r="R17" s="245"/>
      <c r="S17" s="245"/>
      <c r="T17" s="245"/>
      <c r="U17" s="245"/>
      <c r="V17" s="245"/>
      <c r="W17" s="245"/>
      <c r="X17" s="245"/>
      <c r="Y17" s="245"/>
      <c r="Z17" s="245"/>
      <c r="AA17" s="245"/>
      <c r="AB17" s="245"/>
      <c r="AC17" s="245"/>
      <c r="AD17" s="245"/>
      <c r="AE17" s="245"/>
      <c r="AF17" s="245"/>
      <c r="AG17" s="245"/>
      <c r="AH17" s="245"/>
      <c r="AI17" s="245"/>
      <c r="AJ17" s="245"/>
      <c r="AK17" s="245"/>
      <c r="AL17" s="245"/>
      <c r="AM17" s="245"/>
      <c r="AN17" s="245"/>
      <c r="AO17" s="245"/>
      <c r="AP17" s="245"/>
      <c r="AQ17" s="245"/>
      <c r="AR17" s="270"/>
    </row>
    <row r="18" spans="1:46" ht="13" x14ac:dyDescent="0.2">
      <c r="A18" s="249"/>
      <c r="B18" s="245"/>
      <c r="C18" s="245"/>
      <c r="D18" s="245"/>
      <c r="E18" s="245"/>
      <c r="F18" s="245"/>
      <c r="G18" s="245"/>
      <c r="H18" s="245"/>
      <c r="I18" s="245"/>
      <c r="J18" s="245"/>
      <c r="K18" s="245"/>
      <c r="L18" s="245"/>
      <c r="M18" s="245"/>
      <c r="N18" s="245"/>
      <c r="O18" s="245"/>
      <c r="P18" s="245"/>
      <c r="Q18" s="245"/>
      <c r="R18" s="245"/>
      <c r="S18" s="245"/>
      <c r="T18" s="245"/>
      <c r="U18" s="245"/>
      <c r="V18" s="245"/>
      <c r="W18" s="245"/>
      <c r="X18" s="245"/>
      <c r="Y18" s="245"/>
      <c r="Z18" s="245"/>
      <c r="AA18" s="245"/>
      <c r="AB18" s="245"/>
      <c r="AC18" s="245"/>
      <c r="AD18" s="245"/>
      <c r="AE18" s="245"/>
      <c r="AF18" s="245"/>
      <c r="AG18" s="245"/>
      <c r="AH18" s="245"/>
      <c r="AI18" s="245"/>
      <c r="AJ18" s="245"/>
      <c r="AK18" s="245"/>
      <c r="AL18" s="245"/>
      <c r="AM18" s="245"/>
      <c r="AN18" s="245"/>
      <c r="AO18" s="245"/>
      <c r="AP18" s="245"/>
      <c r="AQ18" s="271"/>
      <c r="AR18" s="271"/>
    </row>
    <row r="19" spans="1:46" ht="13" x14ac:dyDescent="0.2">
      <c r="A19" s="249"/>
      <c r="B19" s="245"/>
      <c r="C19" s="245"/>
      <c r="D19" s="245"/>
      <c r="E19" s="245"/>
      <c r="F19" s="245"/>
      <c r="G19" s="245"/>
      <c r="H19" s="245"/>
      <c r="I19" s="245"/>
      <c r="J19" s="245"/>
      <c r="K19" s="245"/>
      <c r="L19" s="245"/>
      <c r="M19" s="245"/>
      <c r="N19" s="245"/>
      <c r="O19" s="245"/>
      <c r="P19" s="245"/>
      <c r="Q19" s="245"/>
      <c r="R19" s="245"/>
      <c r="S19" s="245"/>
      <c r="T19" s="245"/>
      <c r="U19" s="245"/>
      <c r="V19" s="245"/>
      <c r="W19" s="245"/>
      <c r="X19" s="245"/>
      <c r="Y19" s="245"/>
      <c r="Z19" s="245"/>
      <c r="AA19" s="245"/>
      <c r="AB19" s="245"/>
      <c r="AC19" s="245"/>
      <c r="AD19" s="245"/>
      <c r="AE19" s="245"/>
      <c r="AF19" s="245"/>
      <c r="AG19" s="245"/>
      <c r="AH19" s="245"/>
      <c r="AI19" s="245"/>
      <c r="AJ19" s="245"/>
      <c r="AK19" s="245" t="s">
        <v>496</v>
      </c>
      <c r="AL19" s="245"/>
      <c r="AM19" s="245"/>
      <c r="AN19" s="245"/>
      <c r="AO19" s="245"/>
      <c r="AP19" s="245"/>
      <c r="AQ19" s="245"/>
      <c r="AR19" s="245"/>
    </row>
    <row r="20" spans="1:46" ht="13" x14ac:dyDescent="0.2">
      <c r="A20" s="249"/>
      <c r="B20" s="245"/>
      <c r="C20" s="245"/>
      <c r="D20" s="245"/>
      <c r="E20" s="245"/>
      <c r="F20" s="245"/>
      <c r="G20" s="245"/>
      <c r="H20" s="245"/>
      <c r="I20" s="245"/>
      <c r="J20" s="245"/>
      <c r="K20" s="245"/>
      <c r="L20" s="245"/>
      <c r="M20" s="245"/>
      <c r="N20" s="245"/>
      <c r="O20" s="245"/>
      <c r="P20" s="245"/>
      <c r="Q20" s="245"/>
      <c r="R20" s="245"/>
      <c r="S20" s="245"/>
      <c r="T20" s="245"/>
      <c r="U20" s="245"/>
      <c r="V20" s="245"/>
      <c r="W20" s="245"/>
      <c r="X20" s="245"/>
      <c r="Y20" s="245"/>
      <c r="Z20" s="245"/>
      <c r="AA20" s="245"/>
      <c r="AB20" s="245"/>
      <c r="AC20" s="245"/>
      <c r="AD20" s="245"/>
      <c r="AE20" s="245"/>
      <c r="AF20" s="245"/>
      <c r="AG20" s="245"/>
      <c r="AH20" s="245"/>
      <c r="AI20" s="245"/>
      <c r="AJ20" s="245"/>
      <c r="AK20" s="272"/>
      <c r="AL20" s="273"/>
      <c r="AM20" s="273"/>
      <c r="AN20" s="274"/>
      <c r="AO20" s="275" t="s">
        <v>497</v>
      </c>
      <c r="AP20" s="276" t="s">
        <v>498</v>
      </c>
      <c r="AQ20" s="277" t="s">
        <v>499</v>
      </c>
      <c r="AR20" s="278"/>
    </row>
    <row r="21" spans="1:46" s="284" customFormat="1" ht="13" x14ac:dyDescent="0.2">
      <c r="A21" s="279"/>
      <c r="B21" s="250"/>
      <c r="C21" s="250"/>
      <c r="D21" s="250"/>
      <c r="E21" s="250"/>
      <c r="F21" s="250"/>
      <c r="G21" s="250"/>
      <c r="H21" s="250"/>
      <c r="I21" s="250"/>
      <c r="J21" s="250"/>
      <c r="K21" s="250"/>
      <c r="L21" s="250"/>
      <c r="M21" s="250"/>
      <c r="N21" s="250"/>
      <c r="O21" s="250"/>
      <c r="P21" s="250"/>
      <c r="Q21" s="250"/>
      <c r="R21" s="250"/>
      <c r="S21" s="250"/>
      <c r="T21" s="250"/>
      <c r="U21" s="250"/>
      <c r="V21" s="250"/>
      <c r="W21" s="250"/>
      <c r="X21" s="250"/>
      <c r="Y21" s="250"/>
      <c r="Z21" s="250"/>
      <c r="AA21" s="250"/>
      <c r="AB21" s="250"/>
      <c r="AC21" s="250"/>
      <c r="AD21" s="250"/>
      <c r="AE21" s="250"/>
      <c r="AF21" s="250"/>
      <c r="AG21" s="250"/>
      <c r="AH21" s="250"/>
      <c r="AI21" s="250"/>
      <c r="AJ21" s="250"/>
      <c r="AK21" s="1158" t="s">
        <v>500</v>
      </c>
      <c r="AL21" s="1159"/>
      <c r="AM21" s="1159"/>
      <c r="AN21" s="1160"/>
      <c r="AO21" s="280">
        <v>8.1300000000000008</v>
      </c>
      <c r="AP21" s="281">
        <v>6.74</v>
      </c>
      <c r="AQ21" s="282">
        <v>1.39</v>
      </c>
      <c r="AR21" s="250"/>
      <c r="AS21" s="283"/>
      <c r="AT21" s="279"/>
    </row>
    <row r="22" spans="1:46" s="284" customFormat="1" ht="13" x14ac:dyDescent="0.2">
      <c r="A22" s="279"/>
      <c r="B22" s="250"/>
      <c r="C22" s="250"/>
      <c r="D22" s="250"/>
      <c r="E22" s="250"/>
      <c r="F22" s="250"/>
      <c r="G22" s="250"/>
      <c r="H22" s="250"/>
      <c r="I22" s="250"/>
      <c r="J22" s="250"/>
      <c r="K22" s="250"/>
      <c r="L22" s="250"/>
      <c r="M22" s="250"/>
      <c r="N22" s="250"/>
      <c r="O22" s="250"/>
      <c r="P22" s="250"/>
      <c r="Q22" s="250"/>
      <c r="R22" s="250"/>
      <c r="S22" s="250"/>
      <c r="T22" s="250"/>
      <c r="U22" s="250"/>
      <c r="V22" s="250"/>
      <c r="W22" s="250"/>
      <c r="X22" s="250"/>
      <c r="Y22" s="250"/>
      <c r="Z22" s="250"/>
      <c r="AA22" s="250"/>
      <c r="AB22" s="250"/>
      <c r="AC22" s="250"/>
      <c r="AD22" s="250"/>
      <c r="AE22" s="250"/>
      <c r="AF22" s="250"/>
      <c r="AG22" s="250"/>
      <c r="AH22" s="250"/>
      <c r="AI22" s="250"/>
      <c r="AJ22" s="250"/>
      <c r="AK22" s="1158" t="s">
        <v>501</v>
      </c>
      <c r="AL22" s="1159"/>
      <c r="AM22" s="1159"/>
      <c r="AN22" s="1160"/>
      <c r="AO22" s="285">
        <v>95.3</v>
      </c>
      <c r="AP22" s="286">
        <v>97</v>
      </c>
      <c r="AQ22" s="287">
        <v>-1.7</v>
      </c>
      <c r="AR22" s="271"/>
      <c r="AS22" s="283"/>
      <c r="AT22" s="279"/>
    </row>
    <row r="23" spans="1:46" s="284" customFormat="1" ht="13" x14ac:dyDescent="0.2">
      <c r="A23" s="279"/>
      <c r="B23" s="250"/>
      <c r="C23" s="250"/>
      <c r="D23" s="250"/>
      <c r="E23" s="250"/>
      <c r="F23" s="250"/>
      <c r="G23" s="250"/>
      <c r="H23" s="250"/>
      <c r="I23" s="250"/>
      <c r="J23" s="250"/>
      <c r="K23" s="250"/>
      <c r="L23" s="250"/>
      <c r="M23" s="250"/>
      <c r="N23" s="250"/>
      <c r="O23" s="250"/>
      <c r="P23" s="250"/>
      <c r="Q23" s="250"/>
      <c r="R23" s="250"/>
      <c r="S23" s="250"/>
      <c r="T23" s="250"/>
      <c r="U23" s="250"/>
      <c r="V23" s="250"/>
      <c r="W23" s="250"/>
      <c r="X23" s="250"/>
      <c r="Y23" s="250"/>
      <c r="Z23" s="250"/>
      <c r="AA23" s="250"/>
      <c r="AB23" s="250"/>
      <c r="AC23" s="250"/>
      <c r="AD23" s="250"/>
      <c r="AE23" s="250"/>
      <c r="AF23" s="250"/>
      <c r="AG23" s="250"/>
      <c r="AH23" s="250"/>
      <c r="AI23" s="250"/>
      <c r="AJ23" s="250"/>
      <c r="AK23" s="250"/>
      <c r="AL23" s="250"/>
      <c r="AM23" s="250"/>
      <c r="AN23" s="250"/>
      <c r="AO23" s="250"/>
      <c r="AP23" s="271"/>
      <c r="AQ23" s="271"/>
      <c r="AR23" s="271"/>
      <c r="AS23" s="283"/>
      <c r="AT23" s="279"/>
    </row>
    <row r="24" spans="1:46" s="284" customFormat="1" ht="13" x14ac:dyDescent="0.2">
      <c r="A24" s="279"/>
      <c r="B24" s="250"/>
      <c r="C24" s="250"/>
      <c r="D24" s="250"/>
      <c r="E24" s="250"/>
      <c r="F24" s="250"/>
      <c r="G24" s="250"/>
      <c r="H24" s="250"/>
      <c r="I24" s="250"/>
      <c r="J24" s="250"/>
      <c r="K24" s="250"/>
      <c r="L24" s="250"/>
      <c r="M24" s="250"/>
      <c r="N24" s="250"/>
      <c r="O24" s="250"/>
      <c r="P24" s="250"/>
      <c r="Q24" s="250"/>
      <c r="R24" s="250"/>
      <c r="S24" s="250"/>
      <c r="T24" s="250"/>
      <c r="U24" s="250"/>
      <c r="V24" s="250"/>
      <c r="W24" s="250"/>
      <c r="X24" s="250"/>
      <c r="Y24" s="250"/>
      <c r="Z24" s="250"/>
      <c r="AA24" s="250"/>
      <c r="AB24" s="250"/>
      <c r="AC24" s="250"/>
      <c r="AD24" s="250"/>
      <c r="AE24" s="250"/>
      <c r="AF24" s="250"/>
      <c r="AG24" s="250"/>
      <c r="AH24" s="250"/>
      <c r="AI24" s="250"/>
      <c r="AJ24" s="250"/>
      <c r="AK24" s="250"/>
      <c r="AL24" s="250"/>
      <c r="AM24" s="250"/>
      <c r="AN24" s="250"/>
      <c r="AO24" s="250"/>
      <c r="AP24" s="271"/>
      <c r="AQ24" s="271"/>
      <c r="AR24" s="271"/>
      <c r="AS24" s="283"/>
      <c r="AT24" s="279"/>
    </row>
    <row r="25" spans="1:46" s="284" customFormat="1" ht="13" x14ac:dyDescent="0.2">
      <c r="A25" s="288"/>
      <c r="B25" s="289"/>
      <c r="C25" s="289"/>
      <c r="D25" s="289"/>
      <c r="E25" s="289"/>
      <c r="F25" s="289"/>
      <c r="G25" s="289"/>
      <c r="H25" s="289"/>
      <c r="I25" s="289"/>
      <c r="J25" s="289"/>
      <c r="K25" s="289"/>
      <c r="L25" s="289"/>
      <c r="M25" s="289"/>
      <c r="N25" s="289"/>
      <c r="O25" s="289"/>
      <c r="P25" s="289"/>
      <c r="Q25" s="289"/>
      <c r="R25" s="289"/>
      <c r="S25" s="289"/>
      <c r="T25" s="289"/>
      <c r="U25" s="289"/>
      <c r="V25" s="289"/>
      <c r="W25" s="289"/>
      <c r="X25" s="289"/>
      <c r="Y25" s="289"/>
      <c r="Z25" s="289"/>
      <c r="AA25" s="289"/>
      <c r="AB25" s="289"/>
      <c r="AC25" s="289"/>
      <c r="AD25" s="289"/>
      <c r="AE25" s="289"/>
      <c r="AF25" s="289"/>
      <c r="AG25" s="289"/>
      <c r="AH25" s="289"/>
      <c r="AI25" s="289"/>
      <c r="AJ25" s="289"/>
      <c r="AK25" s="289"/>
      <c r="AL25" s="289"/>
      <c r="AM25" s="289"/>
      <c r="AN25" s="289"/>
      <c r="AO25" s="289"/>
      <c r="AP25" s="290"/>
      <c r="AQ25" s="290"/>
      <c r="AR25" s="290"/>
      <c r="AS25" s="291"/>
      <c r="AT25" s="279"/>
    </row>
    <row r="26" spans="1:46" s="284" customFormat="1" ht="13" x14ac:dyDescent="0.2">
      <c r="A26" s="1149" t="s">
        <v>502</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0"/>
    </row>
    <row r="27" spans="1:46" ht="13" x14ac:dyDescent="0.2">
      <c r="A27" s="292"/>
      <c r="AO27" s="245"/>
      <c r="AP27" s="245"/>
      <c r="AQ27" s="245"/>
      <c r="AR27" s="245"/>
      <c r="AS27" s="245"/>
      <c r="AT27" s="245"/>
    </row>
    <row r="28" spans="1:46" ht="16.5" x14ac:dyDescent="0.2">
      <c r="A28" s="246" t="s">
        <v>503</v>
      </c>
      <c r="B28" s="247"/>
      <c r="C28" s="247"/>
      <c r="D28" s="247"/>
      <c r="E28" s="247"/>
      <c r="F28" s="247"/>
      <c r="G28" s="247"/>
      <c r="H28" s="247"/>
      <c r="I28" s="247"/>
      <c r="J28" s="247"/>
      <c r="K28" s="247"/>
      <c r="L28" s="247"/>
      <c r="M28" s="247"/>
      <c r="N28" s="247"/>
      <c r="O28" s="247"/>
      <c r="P28" s="247"/>
      <c r="Q28" s="247"/>
      <c r="R28" s="247"/>
      <c r="S28" s="247"/>
      <c r="T28" s="247"/>
      <c r="U28" s="247"/>
      <c r="V28" s="247"/>
      <c r="W28" s="247"/>
      <c r="X28" s="247"/>
      <c r="Y28" s="247"/>
      <c r="Z28" s="247"/>
      <c r="AA28" s="247"/>
      <c r="AB28" s="247"/>
      <c r="AC28" s="247"/>
      <c r="AD28" s="247"/>
      <c r="AE28" s="247"/>
      <c r="AF28" s="247"/>
      <c r="AG28" s="247"/>
      <c r="AH28" s="247"/>
      <c r="AI28" s="247"/>
      <c r="AJ28" s="247"/>
      <c r="AK28" s="247"/>
      <c r="AL28" s="247"/>
      <c r="AM28" s="247"/>
      <c r="AN28" s="247"/>
      <c r="AO28" s="247"/>
      <c r="AP28" s="247"/>
      <c r="AQ28" s="247"/>
      <c r="AR28" s="247"/>
      <c r="AS28" s="293"/>
    </row>
    <row r="29" spans="1:46" ht="13" x14ac:dyDescent="0.2">
      <c r="A29" s="249"/>
      <c r="B29" s="245"/>
      <c r="C29" s="245"/>
      <c r="D29" s="245"/>
      <c r="E29" s="245"/>
      <c r="F29" s="245"/>
      <c r="G29" s="245"/>
      <c r="H29" s="245"/>
      <c r="I29" s="245"/>
      <c r="J29" s="245"/>
      <c r="K29" s="245"/>
      <c r="L29" s="245"/>
      <c r="M29" s="245"/>
      <c r="N29" s="245"/>
      <c r="O29" s="245"/>
      <c r="P29" s="245"/>
      <c r="Q29" s="245"/>
      <c r="R29" s="245"/>
      <c r="S29" s="245"/>
      <c r="T29" s="245"/>
      <c r="U29" s="245"/>
      <c r="V29" s="245"/>
      <c r="W29" s="245"/>
      <c r="X29" s="245"/>
      <c r="Y29" s="245"/>
      <c r="Z29" s="245"/>
      <c r="AA29" s="245"/>
      <c r="AB29" s="245"/>
      <c r="AC29" s="245"/>
      <c r="AD29" s="245"/>
      <c r="AE29" s="245"/>
      <c r="AF29" s="245"/>
      <c r="AG29" s="245"/>
      <c r="AH29" s="245"/>
      <c r="AI29" s="245"/>
      <c r="AJ29" s="245"/>
      <c r="AK29" s="250" t="s">
        <v>504</v>
      </c>
      <c r="AL29" s="250"/>
      <c r="AM29" s="250"/>
      <c r="AN29" s="250"/>
      <c r="AO29" s="245"/>
      <c r="AP29" s="245"/>
      <c r="AQ29" s="245"/>
      <c r="AR29" s="245"/>
      <c r="AS29" s="294"/>
    </row>
    <row r="30" spans="1:46" ht="13.5" customHeight="1" x14ac:dyDescent="0.2">
      <c r="A30" s="249"/>
      <c r="B30" s="245"/>
      <c r="C30" s="245"/>
      <c r="D30" s="245"/>
      <c r="E30" s="245"/>
      <c r="F30" s="245"/>
      <c r="G30" s="245"/>
      <c r="H30" s="245"/>
      <c r="I30" s="245"/>
      <c r="J30" s="245"/>
      <c r="K30" s="245"/>
      <c r="L30" s="245"/>
      <c r="M30" s="245"/>
      <c r="N30" s="245"/>
      <c r="O30" s="245"/>
      <c r="P30" s="245"/>
      <c r="Q30" s="245"/>
      <c r="R30" s="245"/>
      <c r="S30" s="245"/>
      <c r="T30" s="245"/>
      <c r="U30" s="245"/>
      <c r="V30" s="245"/>
      <c r="W30" s="245"/>
      <c r="X30" s="245"/>
      <c r="Y30" s="245"/>
      <c r="Z30" s="245"/>
      <c r="AA30" s="245"/>
      <c r="AB30" s="245"/>
      <c r="AC30" s="245"/>
      <c r="AD30" s="245"/>
      <c r="AE30" s="245"/>
      <c r="AF30" s="245"/>
      <c r="AG30" s="245"/>
      <c r="AH30" s="245"/>
      <c r="AI30" s="245"/>
      <c r="AJ30" s="245"/>
      <c r="AK30" s="252"/>
      <c r="AL30" s="253"/>
      <c r="AM30" s="253"/>
      <c r="AN30" s="254"/>
      <c r="AO30" s="1150" t="s">
        <v>483</v>
      </c>
      <c r="AP30" s="255"/>
      <c r="AQ30" s="256" t="s">
        <v>484</v>
      </c>
      <c r="AR30" s="257"/>
    </row>
    <row r="31" spans="1:46" ht="13" x14ac:dyDescent="0.2">
      <c r="A31" s="249"/>
      <c r="B31" s="245"/>
      <c r="C31" s="245"/>
      <c r="D31" s="245"/>
      <c r="E31" s="245"/>
      <c r="F31" s="245"/>
      <c r="G31" s="245"/>
      <c r="H31" s="245"/>
      <c r="I31" s="245"/>
      <c r="J31" s="245"/>
      <c r="K31" s="245"/>
      <c r="L31" s="245"/>
      <c r="M31" s="245"/>
      <c r="N31" s="245"/>
      <c r="O31" s="245"/>
      <c r="P31" s="245"/>
      <c r="Q31" s="245"/>
      <c r="R31" s="245"/>
      <c r="S31" s="245"/>
      <c r="T31" s="245"/>
      <c r="U31" s="245"/>
      <c r="V31" s="245"/>
      <c r="W31" s="245"/>
      <c r="X31" s="245"/>
      <c r="Y31" s="245"/>
      <c r="Z31" s="245"/>
      <c r="AA31" s="245"/>
      <c r="AB31" s="245"/>
      <c r="AC31" s="245"/>
      <c r="AD31" s="245"/>
      <c r="AE31" s="245"/>
      <c r="AF31" s="245"/>
      <c r="AG31" s="245"/>
      <c r="AH31" s="245"/>
      <c r="AI31" s="245"/>
      <c r="AJ31" s="245"/>
      <c r="AK31" s="258"/>
      <c r="AL31" s="259"/>
      <c r="AM31" s="259"/>
      <c r="AN31" s="260"/>
      <c r="AO31" s="1151"/>
      <c r="AP31" s="261" t="s">
        <v>485</v>
      </c>
      <c r="AQ31" s="262" t="s">
        <v>486</v>
      </c>
      <c r="AR31" s="263" t="s">
        <v>487</v>
      </c>
    </row>
    <row r="32" spans="1:46" ht="27" customHeight="1" x14ac:dyDescent="0.2">
      <c r="A32" s="249"/>
      <c r="B32" s="245"/>
      <c r="C32" s="245"/>
      <c r="D32" s="245"/>
      <c r="E32" s="245"/>
      <c r="F32" s="245"/>
      <c r="G32" s="245"/>
      <c r="H32" s="245"/>
      <c r="I32" s="245"/>
      <c r="J32" s="245"/>
      <c r="K32" s="245"/>
      <c r="L32" s="245"/>
      <c r="M32" s="245"/>
      <c r="N32" s="245"/>
      <c r="O32" s="245"/>
      <c r="P32" s="245"/>
      <c r="Q32" s="245"/>
      <c r="R32" s="245"/>
      <c r="S32" s="245"/>
      <c r="T32" s="245"/>
      <c r="U32" s="245"/>
      <c r="V32" s="245"/>
      <c r="W32" s="245"/>
      <c r="X32" s="245"/>
      <c r="Y32" s="245"/>
      <c r="Z32" s="245"/>
      <c r="AA32" s="245"/>
      <c r="AB32" s="245"/>
      <c r="AC32" s="245"/>
      <c r="AD32" s="245"/>
      <c r="AE32" s="245"/>
      <c r="AF32" s="245"/>
      <c r="AG32" s="245"/>
      <c r="AH32" s="245"/>
      <c r="AI32" s="245"/>
      <c r="AJ32" s="245"/>
      <c r="AK32" s="1166" t="s">
        <v>505</v>
      </c>
      <c r="AL32" s="1167"/>
      <c r="AM32" s="1167"/>
      <c r="AN32" s="1168"/>
      <c r="AO32" s="295">
        <v>842061</v>
      </c>
      <c r="AP32" s="295">
        <v>25653</v>
      </c>
      <c r="AQ32" s="296">
        <v>33695</v>
      </c>
      <c r="AR32" s="297">
        <v>-23.9</v>
      </c>
    </row>
    <row r="33" spans="1:46" ht="13.5" customHeight="1" x14ac:dyDescent="0.2">
      <c r="A33" s="249"/>
      <c r="B33" s="245"/>
      <c r="C33" s="245"/>
      <c r="D33" s="245"/>
      <c r="E33" s="245"/>
      <c r="F33" s="245"/>
      <c r="G33" s="245"/>
      <c r="H33" s="245"/>
      <c r="I33" s="245"/>
      <c r="J33" s="245"/>
      <c r="K33" s="245"/>
      <c r="L33" s="245"/>
      <c r="M33" s="245"/>
      <c r="N33" s="245"/>
      <c r="O33" s="245"/>
      <c r="P33" s="245"/>
      <c r="Q33" s="245"/>
      <c r="R33" s="245"/>
      <c r="S33" s="245"/>
      <c r="T33" s="245"/>
      <c r="U33" s="245"/>
      <c r="V33" s="245"/>
      <c r="W33" s="245"/>
      <c r="X33" s="245"/>
      <c r="Y33" s="245"/>
      <c r="Z33" s="245"/>
      <c r="AA33" s="245"/>
      <c r="AB33" s="245"/>
      <c r="AC33" s="245"/>
      <c r="AD33" s="245"/>
      <c r="AE33" s="245"/>
      <c r="AF33" s="245"/>
      <c r="AG33" s="245"/>
      <c r="AH33" s="245"/>
      <c r="AI33" s="245"/>
      <c r="AJ33" s="245"/>
      <c r="AK33" s="1166" t="s">
        <v>506</v>
      </c>
      <c r="AL33" s="1167"/>
      <c r="AM33" s="1167"/>
      <c r="AN33" s="1168"/>
      <c r="AO33" s="295" t="s">
        <v>491</v>
      </c>
      <c r="AP33" s="295" t="s">
        <v>491</v>
      </c>
      <c r="AQ33" s="296" t="s">
        <v>491</v>
      </c>
      <c r="AR33" s="297" t="s">
        <v>491</v>
      </c>
    </row>
    <row r="34" spans="1:46" ht="27" customHeight="1" x14ac:dyDescent="0.2">
      <c r="A34" s="249"/>
      <c r="B34" s="245"/>
      <c r="C34" s="245"/>
      <c r="D34" s="245"/>
      <c r="E34" s="245"/>
      <c r="F34" s="245"/>
      <c r="G34" s="245"/>
      <c r="H34" s="245"/>
      <c r="I34" s="245"/>
      <c r="J34" s="245"/>
      <c r="K34" s="245"/>
      <c r="L34" s="245"/>
      <c r="M34" s="245"/>
      <c r="N34" s="245"/>
      <c r="O34" s="245"/>
      <c r="P34" s="245"/>
      <c r="Q34" s="245"/>
      <c r="R34" s="245"/>
      <c r="S34" s="245"/>
      <c r="T34" s="245"/>
      <c r="U34" s="245"/>
      <c r="V34" s="245"/>
      <c r="W34" s="245"/>
      <c r="X34" s="245"/>
      <c r="Y34" s="245"/>
      <c r="Z34" s="245"/>
      <c r="AA34" s="245"/>
      <c r="AB34" s="245"/>
      <c r="AC34" s="245"/>
      <c r="AD34" s="245"/>
      <c r="AE34" s="245"/>
      <c r="AF34" s="245"/>
      <c r="AG34" s="245"/>
      <c r="AH34" s="245"/>
      <c r="AI34" s="245"/>
      <c r="AJ34" s="245"/>
      <c r="AK34" s="1166" t="s">
        <v>507</v>
      </c>
      <c r="AL34" s="1167"/>
      <c r="AM34" s="1167"/>
      <c r="AN34" s="1168"/>
      <c r="AO34" s="295" t="s">
        <v>491</v>
      </c>
      <c r="AP34" s="295" t="s">
        <v>491</v>
      </c>
      <c r="AQ34" s="296" t="s">
        <v>491</v>
      </c>
      <c r="AR34" s="297" t="s">
        <v>491</v>
      </c>
    </row>
    <row r="35" spans="1:46" ht="27" customHeight="1" x14ac:dyDescent="0.2">
      <c r="A35" s="249"/>
      <c r="B35" s="245"/>
      <c r="C35" s="245"/>
      <c r="D35" s="245"/>
      <c r="E35" s="245"/>
      <c r="F35" s="245"/>
      <c r="G35" s="245"/>
      <c r="H35" s="245"/>
      <c r="I35" s="245"/>
      <c r="J35" s="245"/>
      <c r="K35" s="245"/>
      <c r="L35" s="245"/>
      <c r="M35" s="245"/>
      <c r="N35" s="245"/>
      <c r="O35" s="245"/>
      <c r="P35" s="245"/>
      <c r="Q35" s="245"/>
      <c r="R35" s="245"/>
      <c r="S35" s="245"/>
      <c r="T35" s="245"/>
      <c r="U35" s="245"/>
      <c r="V35" s="245"/>
      <c r="W35" s="245"/>
      <c r="X35" s="245"/>
      <c r="Y35" s="245"/>
      <c r="Z35" s="245"/>
      <c r="AA35" s="245"/>
      <c r="AB35" s="245"/>
      <c r="AC35" s="245"/>
      <c r="AD35" s="245"/>
      <c r="AE35" s="245"/>
      <c r="AF35" s="245"/>
      <c r="AG35" s="245"/>
      <c r="AH35" s="245"/>
      <c r="AI35" s="245"/>
      <c r="AJ35" s="245"/>
      <c r="AK35" s="1166" t="s">
        <v>508</v>
      </c>
      <c r="AL35" s="1167"/>
      <c r="AM35" s="1167"/>
      <c r="AN35" s="1168"/>
      <c r="AO35" s="295">
        <v>471455</v>
      </c>
      <c r="AP35" s="295">
        <v>14363</v>
      </c>
      <c r="AQ35" s="296">
        <v>8394</v>
      </c>
      <c r="AR35" s="297">
        <v>71.099999999999994</v>
      </c>
    </row>
    <row r="36" spans="1:46" ht="27" customHeight="1" x14ac:dyDescent="0.2">
      <c r="A36" s="249"/>
      <c r="B36" s="245"/>
      <c r="C36" s="245"/>
      <c r="D36" s="245"/>
      <c r="E36" s="245"/>
      <c r="F36" s="245"/>
      <c r="G36" s="245"/>
      <c r="H36" s="245"/>
      <c r="I36" s="245"/>
      <c r="J36" s="245"/>
      <c r="K36" s="245"/>
      <c r="L36" s="245"/>
      <c r="M36" s="245"/>
      <c r="N36" s="245"/>
      <c r="O36" s="245"/>
      <c r="P36" s="245"/>
      <c r="Q36" s="245"/>
      <c r="R36" s="245"/>
      <c r="S36" s="245"/>
      <c r="T36" s="245"/>
      <c r="U36" s="245"/>
      <c r="V36" s="245"/>
      <c r="W36" s="245"/>
      <c r="X36" s="245"/>
      <c r="Y36" s="245"/>
      <c r="Z36" s="245"/>
      <c r="AA36" s="245"/>
      <c r="AB36" s="245"/>
      <c r="AC36" s="245"/>
      <c r="AD36" s="245"/>
      <c r="AE36" s="245"/>
      <c r="AF36" s="245"/>
      <c r="AG36" s="245"/>
      <c r="AH36" s="245"/>
      <c r="AI36" s="245"/>
      <c r="AJ36" s="245"/>
      <c r="AK36" s="1166" t="s">
        <v>509</v>
      </c>
      <c r="AL36" s="1167"/>
      <c r="AM36" s="1167"/>
      <c r="AN36" s="1168"/>
      <c r="AO36" s="295">
        <v>62964</v>
      </c>
      <c r="AP36" s="295">
        <v>1918</v>
      </c>
      <c r="AQ36" s="296">
        <v>1998</v>
      </c>
      <c r="AR36" s="297">
        <v>-4</v>
      </c>
    </row>
    <row r="37" spans="1:46" ht="13.5" customHeight="1" x14ac:dyDescent="0.2">
      <c r="A37" s="249"/>
      <c r="B37" s="245"/>
      <c r="C37" s="245"/>
      <c r="D37" s="245"/>
      <c r="E37" s="245"/>
      <c r="F37" s="245"/>
      <c r="G37" s="245"/>
      <c r="H37" s="245"/>
      <c r="I37" s="245"/>
      <c r="J37" s="245"/>
      <c r="K37" s="245"/>
      <c r="L37" s="245"/>
      <c r="M37" s="245"/>
      <c r="N37" s="245"/>
      <c r="O37" s="245"/>
      <c r="P37" s="245"/>
      <c r="Q37" s="245"/>
      <c r="R37" s="245"/>
      <c r="S37" s="245"/>
      <c r="T37" s="245"/>
      <c r="U37" s="245"/>
      <c r="V37" s="245"/>
      <c r="W37" s="245"/>
      <c r="X37" s="245"/>
      <c r="Y37" s="245"/>
      <c r="Z37" s="245"/>
      <c r="AA37" s="245"/>
      <c r="AB37" s="245"/>
      <c r="AC37" s="245"/>
      <c r="AD37" s="245"/>
      <c r="AE37" s="245"/>
      <c r="AF37" s="245"/>
      <c r="AG37" s="245"/>
      <c r="AH37" s="245"/>
      <c r="AI37" s="245"/>
      <c r="AJ37" s="245"/>
      <c r="AK37" s="1166" t="s">
        <v>510</v>
      </c>
      <c r="AL37" s="1167"/>
      <c r="AM37" s="1167"/>
      <c r="AN37" s="1168"/>
      <c r="AO37" s="295">
        <v>4</v>
      </c>
      <c r="AP37" s="295">
        <v>0</v>
      </c>
      <c r="AQ37" s="296">
        <v>1021</v>
      </c>
      <c r="AR37" s="297">
        <v>-100</v>
      </c>
    </row>
    <row r="38" spans="1:46" ht="27" customHeight="1" x14ac:dyDescent="0.2">
      <c r="A38" s="249"/>
      <c r="B38" s="245"/>
      <c r="C38" s="245"/>
      <c r="D38" s="245"/>
      <c r="E38" s="245"/>
      <c r="F38" s="245"/>
      <c r="G38" s="245"/>
      <c r="H38" s="245"/>
      <c r="I38" s="245"/>
      <c r="J38" s="245"/>
      <c r="K38" s="245"/>
      <c r="L38" s="245"/>
      <c r="M38" s="245"/>
      <c r="N38" s="245"/>
      <c r="O38" s="245"/>
      <c r="P38" s="245"/>
      <c r="Q38" s="245"/>
      <c r="R38" s="245"/>
      <c r="S38" s="245"/>
      <c r="T38" s="245"/>
      <c r="U38" s="245"/>
      <c r="V38" s="245"/>
      <c r="W38" s="245"/>
      <c r="X38" s="245"/>
      <c r="Y38" s="245"/>
      <c r="Z38" s="245"/>
      <c r="AA38" s="245"/>
      <c r="AB38" s="245"/>
      <c r="AC38" s="245"/>
      <c r="AD38" s="245"/>
      <c r="AE38" s="245"/>
      <c r="AF38" s="245"/>
      <c r="AG38" s="245"/>
      <c r="AH38" s="245"/>
      <c r="AI38" s="245"/>
      <c r="AJ38" s="245"/>
      <c r="AK38" s="1169" t="s">
        <v>511</v>
      </c>
      <c r="AL38" s="1170"/>
      <c r="AM38" s="1170"/>
      <c r="AN38" s="1171"/>
      <c r="AO38" s="298" t="s">
        <v>491</v>
      </c>
      <c r="AP38" s="298" t="s">
        <v>491</v>
      </c>
      <c r="AQ38" s="299">
        <v>3</v>
      </c>
      <c r="AR38" s="287" t="s">
        <v>491</v>
      </c>
      <c r="AS38" s="294"/>
    </row>
    <row r="39" spans="1:46" ht="13" x14ac:dyDescent="0.2">
      <c r="A39" s="249"/>
      <c r="B39" s="245"/>
      <c r="C39" s="245"/>
      <c r="D39" s="245"/>
      <c r="E39" s="245"/>
      <c r="F39" s="245"/>
      <c r="G39" s="245"/>
      <c r="H39" s="245"/>
      <c r="I39" s="245"/>
      <c r="J39" s="245"/>
      <c r="K39" s="245"/>
      <c r="L39" s="245"/>
      <c r="M39" s="245"/>
      <c r="N39" s="245"/>
      <c r="O39" s="245"/>
      <c r="P39" s="245"/>
      <c r="Q39" s="245"/>
      <c r="R39" s="245"/>
      <c r="S39" s="245"/>
      <c r="T39" s="245"/>
      <c r="U39" s="245"/>
      <c r="V39" s="245"/>
      <c r="W39" s="245"/>
      <c r="X39" s="245"/>
      <c r="Y39" s="245"/>
      <c r="Z39" s="245"/>
      <c r="AA39" s="245"/>
      <c r="AB39" s="245"/>
      <c r="AC39" s="245"/>
      <c r="AD39" s="245"/>
      <c r="AE39" s="245"/>
      <c r="AF39" s="245"/>
      <c r="AG39" s="245"/>
      <c r="AH39" s="245"/>
      <c r="AI39" s="245"/>
      <c r="AJ39" s="245"/>
      <c r="AK39" s="1169" t="s">
        <v>512</v>
      </c>
      <c r="AL39" s="1170"/>
      <c r="AM39" s="1170"/>
      <c r="AN39" s="1171"/>
      <c r="AO39" s="295">
        <v>-194750</v>
      </c>
      <c r="AP39" s="295">
        <v>-5933</v>
      </c>
      <c r="AQ39" s="296">
        <v>-3210</v>
      </c>
      <c r="AR39" s="297">
        <v>84.8</v>
      </c>
      <c r="AS39" s="294"/>
    </row>
    <row r="40" spans="1:46" ht="27" customHeight="1" x14ac:dyDescent="0.2">
      <c r="A40" s="249"/>
      <c r="B40" s="245"/>
      <c r="C40" s="245"/>
      <c r="D40" s="245"/>
      <c r="E40" s="245"/>
      <c r="F40" s="245"/>
      <c r="G40" s="245"/>
      <c r="H40" s="245"/>
      <c r="I40" s="245"/>
      <c r="J40" s="245"/>
      <c r="K40" s="245"/>
      <c r="L40" s="245"/>
      <c r="M40" s="245"/>
      <c r="N40" s="245"/>
      <c r="O40" s="245"/>
      <c r="P40" s="245"/>
      <c r="Q40" s="245"/>
      <c r="R40" s="245"/>
      <c r="S40" s="245"/>
      <c r="T40" s="245"/>
      <c r="U40" s="245"/>
      <c r="V40" s="245"/>
      <c r="W40" s="245"/>
      <c r="X40" s="245"/>
      <c r="Y40" s="245"/>
      <c r="Z40" s="245"/>
      <c r="AA40" s="245"/>
      <c r="AB40" s="245"/>
      <c r="AC40" s="245"/>
      <c r="AD40" s="245"/>
      <c r="AE40" s="245"/>
      <c r="AF40" s="245"/>
      <c r="AG40" s="245"/>
      <c r="AH40" s="245"/>
      <c r="AI40" s="245"/>
      <c r="AJ40" s="245"/>
      <c r="AK40" s="1166" t="s">
        <v>513</v>
      </c>
      <c r="AL40" s="1167"/>
      <c r="AM40" s="1167"/>
      <c r="AN40" s="1168"/>
      <c r="AO40" s="295">
        <v>-838821</v>
      </c>
      <c r="AP40" s="295">
        <v>-25554</v>
      </c>
      <c r="AQ40" s="296">
        <v>-26336</v>
      </c>
      <c r="AR40" s="297">
        <v>-3</v>
      </c>
      <c r="AS40" s="294"/>
    </row>
    <row r="41" spans="1:46" ht="13" x14ac:dyDescent="0.2">
      <c r="A41" s="249"/>
      <c r="B41" s="245"/>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1172" t="s">
        <v>287</v>
      </c>
      <c r="AL41" s="1173"/>
      <c r="AM41" s="1173"/>
      <c r="AN41" s="1174"/>
      <c r="AO41" s="295">
        <v>342913</v>
      </c>
      <c r="AP41" s="295">
        <v>10447</v>
      </c>
      <c r="AQ41" s="296">
        <v>15565</v>
      </c>
      <c r="AR41" s="297">
        <v>-32.9</v>
      </c>
      <c r="AS41" s="294"/>
    </row>
    <row r="42" spans="1:46" ht="13" x14ac:dyDescent="0.2">
      <c r="A42" s="249"/>
      <c r="B42" s="245"/>
      <c r="C42" s="245"/>
      <c r="D42" s="245"/>
      <c r="E42" s="245"/>
      <c r="F42" s="245"/>
      <c r="G42" s="245"/>
      <c r="H42" s="245"/>
      <c r="I42" s="245"/>
      <c r="J42" s="245"/>
      <c r="K42" s="245"/>
      <c r="L42" s="245"/>
      <c r="M42" s="245"/>
      <c r="N42" s="245"/>
      <c r="O42" s="245"/>
      <c r="P42" s="245"/>
      <c r="Q42" s="245"/>
      <c r="R42" s="245"/>
      <c r="S42" s="245"/>
      <c r="T42" s="245"/>
      <c r="U42" s="245"/>
      <c r="V42" s="245"/>
      <c r="W42" s="245"/>
      <c r="X42" s="245"/>
      <c r="Y42" s="245"/>
      <c r="Z42" s="245"/>
      <c r="AA42" s="245"/>
      <c r="AB42" s="245"/>
      <c r="AC42" s="245"/>
      <c r="AD42" s="245"/>
      <c r="AE42" s="245"/>
      <c r="AF42" s="245"/>
      <c r="AG42" s="245"/>
      <c r="AH42" s="245"/>
      <c r="AI42" s="245"/>
      <c r="AJ42" s="245"/>
      <c r="AK42" s="300"/>
      <c r="AL42" s="245"/>
      <c r="AM42" s="245"/>
      <c r="AN42" s="245"/>
      <c r="AO42" s="245"/>
      <c r="AP42" s="245"/>
      <c r="AQ42" s="271"/>
      <c r="AR42" s="271"/>
      <c r="AS42" s="294"/>
    </row>
    <row r="43" spans="1:46" ht="13" x14ac:dyDescent="0.2">
      <c r="A43" s="249"/>
      <c r="B43" s="245"/>
      <c r="C43" s="245"/>
      <c r="D43" s="245"/>
      <c r="E43" s="245"/>
      <c r="F43" s="245"/>
      <c r="G43" s="245"/>
      <c r="H43" s="245"/>
      <c r="I43" s="245"/>
      <c r="J43" s="245"/>
      <c r="K43" s="245"/>
      <c r="L43" s="245"/>
      <c r="M43" s="245"/>
      <c r="N43" s="245"/>
      <c r="O43" s="245"/>
      <c r="P43" s="245"/>
      <c r="Q43" s="245"/>
      <c r="R43" s="245"/>
      <c r="S43" s="245"/>
      <c r="T43" s="245"/>
      <c r="U43" s="245"/>
      <c r="V43" s="245"/>
      <c r="W43" s="245"/>
      <c r="X43" s="245"/>
      <c r="Y43" s="245"/>
      <c r="Z43" s="245"/>
      <c r="AA43" s="245"/>
      <c r="AB43" s="245"/>
      <c r="AC43" s="245"/>
      <c r="AD43" s="245"/>
      <c r="AE43" s="245"/>
      <c r="AF43" s="245"/>
      <c r="AG43" s="245"/>
      <c r="AH43" s="245"/>
      <c r="AI43" s="245"/>
      <c r="AJ43" s="245"/>
      <c r="AK43" s="245"/>
      <c r="AL43" s="245"/>
      <c r="AM43" s="245"/>
      <c r="AN43" s="245"/>
      <c r="AO43" s="245"/>
      <c r="AP43" s="301"/>
      <c r="AQ43" s="271"/>
      <c r="AR43" s="245"/>
      <c r="AS43" s="294"/>
    </row>
    <row r="44" spans="1:46" ht="13" x14ac:dyDescent="0.2">
      <c r="A44" s="249"/>
      <c r="B44" s="245"/>
      <c r="C44" s="245"/>
      <c r="D44" s="245"/>
      <c r="E44" s="245"/>
      <c r="F44" s="245"/>
      <c r="G44" s="245"/>
      <c r="H44" s="245"/>
      <c r="I44" s="245"/>
      <c r="J44" s="245"/>
      <c r="K44" s="245"/>
      <c r="L44" s="245"/>
      <c r="M44" s="245"/>
      <c r="N44" s="245"/>
      <c r="O44" s="245"/>
      <c r="P44" s="245"/>
      <c r="Q44" s="245"/>
      <c r="R44" s="245"/>
      <c r="S44" s="245"/>
      <c r="T44" s="245"/>
      <c r="U44" s="245"/>
      <c r="V44" s="245"/>
      <c r="W44" s="245"/>
      <c r="X44" s="245"/>
      <c r="Y44" s="245"/>
      <c r="Z44" s="245"/>
      <c r="AA44" s="245"/>
      <c r="AB44" s="245"/>
      <c r="AC44" s="245"/>
      <c r="AD44" s="245"/>
      <c r="AE44" s="245"/>
      <c r="AF44" s="245"/>
      <c r="AG44" s="245"/>
      <c r="AH44" s="245"/>
      <c r="AI44" s="245"/>
      <c r="AJ44" s="245"/>
      <c r="AK44" s="245"/>
      <c r="AL44" s="245"/>
      <c r="AM44" s="245"/>
      <c r="AN44" s="245"/>
      <c r="AO44" s="245"/>
      <c r="AP44" s="245"/>
      <c r="AQ44" s="271"/>
      <c r="AR44" s="245"/>
    </row>
    <row r="45" spans="1:46" ht="13" x14ac:dyDescent="0.2">
      <c r="A45" s="247"/>
      <c r="B45" s="247"/>
      <c r="C45" s="247"/>
      <c r="D45" s="247"/>
      <c r="E45" s="247"/>
      <c r="F45" s="247"/>
      <c r="G45" s="247"/>
      <c r="H45" s="247"/>
      <c r="I45" s="247"/>
      <c r="J45" s="247"/>
      <c r="K45" s="247"/>
      <c r="L45" s="247"/>
      <c r="M45" s="247"/>
      <c r="N45" s="247"/>
      <c r="O45" s="247"/>
      <c r="P45" s="247"/>
      <c r="Q45" s="247"/>
      <c r="R45" s="247"/>
      <c r="S45" s="247"/>
      <c r="T45" s="247"/>
      <c r="U45" s="247"/>
      <c r="V45" s="247"/>
      <c r="W45" s="247"/>
      <c r="X45" s="247"/>
      <c r="Y45" s="247"/>
      <c r="Z45" s="247"/>
      <c r="AA45" s="247"/>
      <c r="AB45" s="247"/>
      <c r="AC45" s="247"/>
      <c r="AD45" s="247"/>
      <c r="AE45" s="247"/>
      <c r="AF45" s="247"/>
      <c r="AG45" s="247"/>
      <c r="AH45" s="247"/>
      <c r="AI45" s="247"/>
      <c r="AJ45" s="247"/>
      <c r="AK45" s="247"/>
      <c r="AL45" s="247"/>
      <c r="AM45" s="247"/>
      <c r="AN45" s="247"/>
      <c r="AO45" s="247"/>
      <c r="AP45" s="247"/>
      <c r="AQ45" s="302"/>
      <c r="AR45" s="247"/>
      <c r="AS45" s="247"/>
      <c r="AT45" s="245"/>
    </row>
    <row r="46" spans="1:46" ht="13" x14ac:dyDescent="0.2">
      <c r="A46" s="303"/>
      <c r="B46" s="303"/>
      <c r="C46" s="303"/>
      <c r="D46" s="303"/>
      <c r="E46" s="303"/>
      <c r="F46" s="303"/>
      <c r="G46" s="303"/>
      <c r="H46" s="303"/>
      <c r="I46" s="303"/>
      <c r="J46" s="303"/>
      <c r="K46" s="303"/>
      <c r="L46" s="303"/>
      <c r="M46" s="303"/>
      <c r="N46" s="303"/>
      <c r="O46" s="303"/>
      <c r="P46" s="303"/>
      <c r="Q46" s="303"/>
      <c r="R46" s="303"/>
      <c r="S46" s="303"/>
      <c r="T46" s="303"/>
      <c r="U46" s="303"/>
      <c r="V46" s="303"/>
      <c r="W46" s="303"/>
      <c r="X46" s="303"/>
      <c r="Y46" s="303"/>
      <c r="Z46" s="303"/>
      <c r="AA46" s="303"/>
      <c r="AB46" s="303"/>
      <c r="AC46" s="303"/>
      <c r="AD46" s="303"/>
      <c r="AE46" s="303"/>
      <c r="AF46" s="303"/>
      <c r="AG46" s="303"/>
      <c r="AH46" s="303"/>
      <c r="AI46" s="303"/>
      <c r="AJ46" s="303"/>
      <c r="AK46" s="303"/>
      <c r="AL46" s="303"/>
      <c r="AM46" s="303"/>
      <c r="AN46" s="303"/>
      <c r="AO46" s="303"/>
      <c r="AP46" s="303"/>
      <c r="AQ46" s="303"/>
      <c r="AR46" s="303"/>
      <c r="AS46" s="303"/>
      <c r="AT46" s="245"/>
    </row>
    <row r="47" spans="1:46" ht="17.25" customHeight="1" x14ac:dyDescent="0.2">
      <c r="A47" s="304" t="s">
        <v>514</v>
      </c>
      <c r="B47" s="245"/>
      <c r="C47" s="245"/>
      <c r="D47" s="245"/>
      <c r="E47" s="245"/>
      <c r="F47" s="245"/>
      <c r="G47" s="245"/>
      <c r="H47" s="245"/>
      <c r="I47" s="245"/>
      <c r="J47" s="245"/>
      <c r="K47" s="245"/>
      <c r="L47" s="245"/>
      <c r="M47" s="245"/>
      <c r="N47" s="245"/>
      <c r="O47" s="245"/>
      <c r="P47" s="245"/>
      <c r="Q47" s="245"/>
      <c r="R47" s="245"/>
      <c r="S47" s="245"/>
      <c r="T47" s="245"/>
      <c r="U47" s="245"/>
      <c r="V47" s="245"/>
      <c r="W47" s="245"/>
      <c r="X47" s="245"/>
      <c r="Y47" s="245"/>
      <c r="Z47" s="245"/>
      <c r="AA47" s="245"/>
      <c r="AB47" s="245"/>
      <c r="AC47" s="245"/>
      <c r="AD47" s="245"/>
      <c r="AE47" s="245"/>
      <c r="AF47" s="245"/>
      <c r="AG47" s="245"/>
      <c r="AH47" s="245"/>
      <c r="AI47" s="245"/>
      <c r="AJ47" s="245"/>
      <c r="AK47" s="245"/>
      <c r="AL47" s="245"/>
      <c r="AM47" s="245"/>
      <c r="AN47" s="245"/>
      <c r="AO47" s="245"/>
      <c r="AP47" s="245"/>
      <c r="AQ47" s="245"/>
      <c r="AR47" s="245"/>
    </row>
    <row r="48" spans="1:46" ht="13" x14ac:dyDescent="0.2">
      <c r="A48" s="249"/>
      <c r="B48" s="245"/>
      <c r="C48" s="245"/>
      <c r="D48" s="245"/>
      <c r="E48" s="245"/>
      <c r="F48" s="245"/>
      <c r="G48" s="245"/>
      <c r="H48" s="245"/>
      <c r="I48" s="245"/>
      <c r="J48" s="245"/>
      <c r="K48" s="245"/>
      <c r="L48" s="245"/>
      <c r="M48" s="245"/>
      <c r="N48" s="245"/>
      <c r="O48" s="245"/>
      <c r="P48" s="245"/>
      <c r="Q48" s="245"/>
      <c r="R48" s="245"/>
      <c r="S48" s="245"/>
      <c r="T48" s="245"/>
      <c r="U48" s="245"/>
      <c r="V48" s="245"/>
      <c r="W48" s="245"/>
      <c r="X48" s="245"/>
      <c r="Y48" s="245"/>
      <c r="Z48" s="245"/>
      <c r="AA48" s="245"/>
      <c r="AB48" s="245"/>
      <c r="AC48" s="245"/>
      <c r="AD48" s="245"/>
      <c r="AE48" s="245"/>
      <c r="AF48" s="245"/>
      <c r="AG48" s="245"/>
      <c r="AH48" s="245"/>
      <c r="AI48" s="245"/>
      <c r="AJ48" s="245"/>
      <c r="AK48" s="305" t="s">
        <v>515</v>
      </c>
      <c r="AL48" s="305"/>
      <c r="AM48" s="305"/>
      <c r="AN48" s="305"/>
      <c r="AO48" s="305"/>
      <c r="AP48" s="305"/>
      <c r="AQ48" s="306"/>
      <c r="AR48" s="305"/>
    </row>
    <row r="49" spans="1:44" ht="13.5" customHeight="1" x14ac:dyDescent="0.2">
      <c r="A49" s="249"/>
      <c r="B49" s="245"/>
      <c r="C49" s="245"/>
      <c r="D49" s="245"/>
      <c r="E49" s="245"/>
      <c r="F49" s="245"/>
      <c r="G49" s="245"/>
      <c r="H49" s="245"/>
      <c r="I49" s="245"/>
      <c r="J49" s="245"/>
      <c r="K49" s="245"/>
      <c r="L49" s="245"/>
      <c r="M49" s="245"/>
      <c r="N49" s="245"/>
      <c r="O49" s="245"/>
      <c r="P49" s="245"/>
      <c r="Q49" s="245"/>
      <c r="R49" s="245"/>
      <c r="S49" s="245"/>
      <c r="T49" s="245"/>
      <c r="U49" s="245"/>
      <c r="V49" s="245"/>
      <c r="W49" s="245"/>
      <c r="X49" s="245"/>
      <c r="Y49" s="245"/>
      <c r="Z49" s="245"/>
      <c r="AA49" s="245"/>
      <c r="AB49" s="245"/>
      <c r="AC49" s="245"/>
      <c r="AD49" s="245"/>
      <c r="AE49" s="245"/>
      <c r="AF49" s="245"/>
      <c r="AG49" s="245"/>
      <c r="AH49" s="245"/>
      <c r="AI49" s="245"/>
      <c r="AJ49" s="245"/>
      <c r="AK49" s="307"/>
      <c r="AL49" s="308"/>
      <c r="AM49" s="1161" t="s">
        <v>483</v>
      </c>
      <c r="AN49" s="1163" t="s">
        <v>516</v>
      </c>
      <c r="AO49" s="1164"/>
      <c r="AP49" s="1164"/>
      <c r="AQ49" s="1164"/>
      <c r="AR49" s="1165"/>
    </row>
    <row r="50" spans="1:44" ht="13" x14ac:dyDescent="0.2">
      <c r="A50" s="249"/>
      <c r="B50" s="245"/>
      <c r="C50" s="245"/>
      <c r="D50" s="245"/>
      <c r="E50" s="245"/>
      <c r="F50" s="245"/>
      <c r="G50" s="245"/>
      <c r="H50" s="245"/>
      <c r="I50" s="245"/>
      <c r="J50" s="245"/>
      <c r="K50" s="245"/>
      <c r="L50" s="245"/>
      <c r="M50" s="245"/>
      <c r="N50" s="245"/>
      <c r="O50" s="245"/>
      <c r="P50" s="245"/>
      <c r="Q50" s="245"/>
      <c r="R50" s="245"/>
      <c r="S50" s="245"/>
      <c r="T50" s="245"/>
      <c r="U50" s="245"/>
      <c r="V50" s="245"/>
      <c r="W50" s="245"/>
      <c r="X50" s="245"/>
      <c r="Y50" s="245"/>
      <c r="Z50" s="245"/>
      <c r="AA50" s="245"/>
      <c r="AB50" s="245"/>
      <c r="AC50" s="245"/>
      <c r="AD50" s="245"/>
      <c r="AE50" s="245"/>
      <c r="AF50" s="245"/>
      <c r="AG50" s="245"/>
      <c r="AH50" s="245"/>
      <c r="AI50" s="245"/>
      <c r="AJ50" s="245"/>
      <c r="AK50" s="309"/>
      <c r="AL50" s="310"/>
      <c r="AM50" s="1162"/>
      <c r="AN50" s="311" t="s">
        <v>517</v>
      </c>
      <c r="AO50" s="312" t="s">
        <v>518</v>
      </c>
      <c r="AP50" s="313" t="s">
        <v>519</v>
      </c>
      <c r="AQ50" s="314" t="s">
        <v>520</v>
      </c>
      <c r="AR50" s="315" t="s">
        <v>521</v>
      </c>
    </row>
    <row r="51" spans="1:44" ht="13" x14ac:dyDescent="0.2">
      <c r="A51" s="249"/>
      <c r="B51" s="245"/>
      <c r="C51" s="245"/>
      <c r="D51" s="245"/>
      <c r="E51" s="245"/>
      <c r="F51" s="245"/>
      <c r="G51" s="245"/>
      <c r="H51" s="245"/>
      <c r="I51" s="245"/>
      <c r="J51" s="245"/>
      <c r="K51" s="245"/>
      <c r="L51" s="245"/>
      <c r="M51" s="245"/>
      <c r="N51" s="245"/>
      <c r="O51" s="245"/>
      <c r="P51" s="245"/>
      <c r="Q51" s="245"/>
      <c r="R51" s="245"/>
      <c r="S51" s="245"/>
      <c r="T51" s="245"/>
      <c r="U51" s="245"/>
      <c r="V51" s="245"/>
      <c r="W51" s="245"/>
      <c r="X51" s="245"/>
      <c r="Y51" s="245"/>
      <c r="Z51" s="245"/>
      <c r="AA51" s="245"/>
      <c r="AB51" s="245"/>
      <c r="AC51" s="245"/>
      <c r="AD51" s="245"/>
      <c r="AE51" s="245"/>
      <c r="AF51" s="245"/>
      <c r="AG51" s="245"/>
      <c r="AH51" s="245"/>
      <c r="AI51" s="245"/>
      <c r="AJ51" s="245"/>
      <c r="AK51" s="307" t="s">
        <v>522</v>
      </c>
      <c r="AL51" s="308"/>
      <c r="AM51" s="316">
        <v>2525629</v>
      </c>
      <c r="AN51" s="317">
        <v>75516</v>
      </c>
      <c r="AO51" s="318">
        <v>-58.9</v>
      </c>
      <c r="AP51" s="319">
        <v>52068</v>
      </c>
      <c r="AQ51" s="320">
        <v>1.6</v>
      </c>
      <c r="AR51" s="321">
        <v>-60.5</v>
      </c>
    </row>
    <row r="52" spans="1:44" ht="13" x14ac:dyDescent="0.2">
      <c r="A52" s="249"/>
      <c r="B52" s="245"/>
      <c r="C52" s="245"/>
      <c r="D52" s="245"/>
      <c r="E52" s="245"/>
      <c r="F52" s="245"/>
      <c r="G52" s="245"/>
      <c r="H52" s="245"/>
      <c r="I52" s="245"/>
      <c r="J52" s="245"/>
      <c r="K52" s="245"/>
      <c r="L52" s="245"/>
      <c r="M52" s="245"/>
      <c r="N52" s="245"/>
      <c r="O52" s="245"/>
      <c r="P52" s="245"/>
      <c r="Q52" s="245"/>
      <c r="R52" s="245"/>
      <c r="S52" s="245"/>
      <c r="T52" s="245"/>
      <c r="U52" s="245"/>
      <c r="V52" s="245"/>
      <c r="W52" s="245"/>
      <c r="X52" s="245"/>
      <c r="Y52" s="245"/>
      <c r="Z52" s="245"/>
      <c r="AA52" s="245"/>
      <c r="AB52" s="245"/>
      <c r="AC52" s="245"/>
      <c r="AD52" s="245"/>
      <c r="AE52" s="245"/>
      <c r="AF52" s="245"/>
      <c r="AG52" s="245"/>
      <c r="AH52" s="245"/>
      <c r="AI52" s="245"/>
      <c r="AJ52" s="245"/>
      <c r="AK52" s="322"/>
      <c r="AL52" s="323" t="s">
        <v>523</v>
      </c>
      <c r="AM52" s="324">
        <v>732438</v>
      </c>
      <c r="AN52" s="325">
        <v>21900</v>
      </c>
      <c r="AO52" s="326">
        <v>-76.400000000000006</v>
      </c>
      <c r="AP52" s="327">
        <v>26936</v>
      </c>
      <c r="AQ52" s="328">
        <v>3.4</v>
      </c>
      <c r="AR52" s="329">
        <v>-79.8</v>
      </c>
    </row>
    <row r="53" spans="1:44" ht="13" x14ac:dyDescent="0.2">
      <c r="A53" s="249"/>
      <c r="B53" s="245"/>
      <c r="C53" s="245"/>
      <c r="D53" s="245"/>
      <c r="E53" s="245"/>
      <c r="F53" s="245"/>
      <c r="G53" s="245"/>
      <c r="H53" s="245"/>
      <c r="I53" s="245"/>
      <c r="J53" s="245"/>
      <c r="K53" s="245"/>
      <c r="L53" s="245"/>
      <c r="M53" s="245"/>
      <c r="N53" s="245"/>
      <c r="O53" s="245"/>
      <c r="P53" s="245"/>
      <c r="Q53" s="245"/>
      <c r="R53" s="245"/>
      <c r="S53" s="245"/>
      <c r="T53" s="245"/>
      <c r="U53" s="245"/>
      <c r="V53" s="245"/>
      <c r="W53" s="245"/>
      <c r="X53" s="245"/>
      <c r="Y53" s="245"/>
      <c r="Z53" s="245"/>
      <c r="AA53" s="245"/>
      <c r="AB53" s="245"/>
      <c r="AC53" s="245"/>
      <c r="AD53" s="245"/>
      <c r="AE53" s="245"/>
      <c r="AF53" s="245"/>
      <c r="AG53" s="245"/>
      <c r="AH53" s="245"/>
      <c r="AI53" s="245"/>
      <c r="AJ53" s="245"/>
      <c r="AK53" s="307" t="s">
        <v>524</v>
      </c>
      <c r="AL53" s="308"/>
      <c r="AM53" s="316">
        <v>653666</v>
      </c>
      <c r="AN53" s="317">
        <v>19560</v>
      </c>
      <c r="AO53" s="318">
        <v>-74.099999999999994</v>
      </c>
      <c r="AP53" s="319">
        <v>47161</v>
      </c>
      <c r="AQ53" s="320">
        <v>-9.4</v>
      </c>
      <c r="AR53" s="321">
        <v>-64.7</v>
      </c>
    </row>
    <row r="54" spans="1:44" ht="13" x14ac:dyDescent="0.2">
      <c r="A54" s="249"/>
      <c r="B54" s="245"/>
      <c r="C54" s="245"/>
      <c r="D54" s="245"/>
      <c r="E54" s="245"/>
      <c r="F54" s="245"/>
      <c r="G54" s="245"/>
      <c r="H54" s="245"/>
      <c r="I54" s="245"/>
      <c r="J54" s="245"/>
      <c r="K54" s="245"/>
      <c r="L54" s="245"/>
      <c r="M54" s="245"/>
      <c r="N54" s="245"/>
      <c r="O54" s="245"/>
      <c r="P54" s="245"/>
      <c r="Q54" s="245"/>
      <c r="R54" s="245"/>
      <c r="S54" s="245"/>
      <c r="T54" s="245"/>
      <c r="U54" s="245"/>
      <c r="V54" s="245"/>
      <c r="W54" s="245"/>
      <c r="X54" s="245"/>
      <c r="Y54" s="245"/>
      <c r="Z54" s="245"/>
      <c r="AA54" s="245"/>
      <c r="AB54" s="245"/>
      <c r="AC54" s="245"/>
      <c r="AD54" s="245"/>
      <c r="AE54" s="245"/>
      <c r="AF54" s="245"/>
      <c r="AG54" s="245"/>
      <c r="AH54" s="245"/>
      <c r="AI54" s="245"/>
      <c r="AJ54" s="245"/>
      <c r="AK54" s="322"/>
      <c r="AL54" s="323" t="s">
        <v>523</v>
      </c>
      <c r="AM54" s="324">
        <v>443139</v>
      </c>
      <c r="AN54" s="325">
        <v>13260</v>
      </c>
      <c r="AO54" s="326">
        <v>-39.5</v>
      </c>
      <c r="AP54" s="327">
        <v>24595</v>
      </c>
      <c r="AQ54" s="328">
        <v>-8.6999999999999993</v>
      </c>
      <c r="AR54" s="329">
        <v>-30.8</v>
      </c>
    </row>
    <row r="55" spans="1:44" ht="13" x14ac:dyDescent="0.2">
      <c r="A55" s="249"/>
      <c r="B55" s="245"/>
      <c r="C55" s="245"/>
      <c r="D55" s="245"/>
      <c r="E55" s="245"/>
      <c r="F55" s="245"/>
      <c r="G55" s="245"/>
      <c r="H55" s="245"/>
      <c r="I55" s="245"/>
      <c r="J55" s="245"/>
      <c r="K55" s="245"/>
      <c r="L55" s="245"/>
      <c r="M55" s="245"/>
      <c r="N55" s="245"/>
      <c r="O55" s="245"/>
      <c r="P55" s="245"/>
      <c r="Q55" s="245"/>
      <c r="R55" s="245"/>
      <c r="S55" s="245"/>
      <c r="T55" s="245"/>
      <c r="U55" s="245"/>
      <c r="V55" s="245"/>
      <c r="W55" s="245"/>
      <c r="X55" s="245"/>
      <c r="Y55" s="245"/>
      <c r="Z55" s="245"/>
      <c r="AA55" s="245"/>
      <c r="AB55" s="245"/>
      <c r="AC55" s="245"/>
      <c r="AD55" s="245"/>
      <c r="AE55" s="245"/>
      <c r="AF55" s="245"/>
      <c r="AG55" s="245"/>
      <c r="AH55" s="245"/>
      <c r="AI55" s="245"/>
      <c r="AJ55" s="245"/>
      <c r="AK55" s="307" t="s">
        <v>525</v>
      </c>
      <c r="AL55" s="308"/>
      <c r="AM55" s="316">
        <v>1141836</v>
      </c>
      <c r="AN55" s="317">
        <v>34320</v>
      </c>
      <c r="AO55" s="318">
        <v>75.5</v>
      </c>
      <c r="AP55" s="319">
        <v>43423</v>
      </c>
      <c r="AQ55" s="320">
        <v>-7.9</v>
      </c>
      <c r="AR55" s="321">
        <v>83.4</v>
      </c>
    </row>
    <row r="56" spans="1:44" ht="13" x14ac:dyDescent="0.2">
      <c r="A56" s="249"/>
      <c r="B56" s="245"/>
      <c r="C56" s="245"/>
      <c r="D56" s="245"/>
      <c r="E56" s="245"/>
      <c r="F56" s="245"/>
      <c r="G56" s="245"/>
      <c r="H56" s="245"/>
      <c r="I56" s="245"/>
      <c r="J56" s="245"/>
      <c r="K56" s="245"/>
      <c r="L56" s="245"/>
      <c r="M56" s="245"/>
      <c r="N56" s="245"/>
      <c r="O56" s="245"/>
      <c r="P56" s="245"/>
      <c r="Q56" s="245"/>
      <c r="R56" s="245"/>
      <c r="S56" s="245"/>
      <c r="T56" s="245"/>
      <c r="U56" s="245"/>
      <c r="V56" s="245"/>
      <c r="W56" s="245"/>
      <c r="X56" s="245"/>
      <c r="Y56" s="245"/>
      <c r="Z56" s="245"/>
      <c r="AA56" s="245"/>
      <c r="AB56" s="245"/>
      <c r="AC56" s="245"/>
      <c r="AD56" s="245"/>
      <c r="AE56" s="245"/>
      <c r="AF56" s="245"/>
      <c r="AG56" s="245"/>
      <c r="AH56" s="245"/>
      <c r="AI56" s="245"/>
      <c r="AJ56" s="245"/>
      <c r="AK56" s="322"/>
      <c r="AL56" s="323" t="s">
        <v>523</v>
      </c>
      <c r="AM56" s="324">
        <v>556116</v>
      </c>
      <c r="AN56" s="325">
        <v>16715</v>
      </c>
      <c r="AO56" s="326">
        <v>26.1</v>
      </c>
      <c r="AP56" s="327">
        <v>22207</v>
      </c>
      <c r="AQ56" s="328">
        <v>-9.6999999999999993</v>
      </c>
      <c r="AR56" s="329">
        <v>35.799999999999997</v>
      </c>
    </row>
    <row r="57" spans="1:44" ht="13" x14ac:dyDescent="0.2">
      <c r="A57" s="249"/>
      <c r="B57" s="245"/>
      <c r="C57" s="245"/>
      <c r="D57" s="245"/>
      <c r="E57" s="245"/>
      <c r="F57" s="245"/>
      <c r="G57" s="245"/>
      <c r="H57" s="245"/>
      <c r="I57" s="245"/>
      <c r="J57" s="245"/>
      <c r="K57" s="245"/>
      <c r="L57" s="245"/>
      <c r="M57" s="245"/>
      <c r="N57" s="245"/>
      <c r="O57" s="245"/>
      <c r="P57" s="245"/>
      <c r="Q57" s="245"/>
      <c r="R57" s="245"/>
      <c r="S57" s="245"/>
      <c r="T57" s="245"/>
      <c r="U57" s="245"/>
      <c r="V57" s="245"/>
      <c r="W57" s="245"/>
      <c r="X57" s="245"/>
      <c r="Y57" s="245"/>
      <c r="Z57" s="245"/>
      <c r="AA57" s="245"/>
      <c r="AB57" s="245"/>
      <c r="AC57" s="245"/>
      <c r="AD57" s="245"/>
      <c r="AE57" s="245"/>
      <c r="AF57" s="245"/>
      <c r="AG57" s="245"/>
      <c r="AH57" s="245"/>
      <c r="AI57" s="245"/>
      <c r="AJ57" s="245"/>
      <c r="AK57" s="307" t="s">
        <v>526</v>
      </c>
      <c r="AL57" s="308"/>
      <c r="AM57" s="316">
        <v>901465</v>
      </c>
      <c r="AN57" s="317">
        <v>27254</v>
      </c>
      <c r="AO57" s="318">
        <v>-20.6</v>
      </c>
      <c r="AP57" s="319">
        <v>45265</v>
      </c>
      <c r="AQ57" s="320">
        <v>4.2</v>
      </c>
      <c r="AR57" s="321">
        <v>-24.8</v>
      </c>
    </row>
    <row r="58" spans="1:44" ht="13" x14ac:dyDescent="0.2">
      <c r="A58" s="249"/>
      <c r="B58" s="245"/>
      <c r="C58" s="245"/>
      <c r="D58" s="245"/>
      <c r="E58" s="245"/>
      <c r="F58" s="245"/>
      <c r="G58" s="245"/>
      <c r="H58" s="245"/>
      <c r="I58" s="245"/>
      <c r="J58" s="245"/>
      <c r="K58" s="245"/>
      <c r="L58" s="245"/>
      <c r="M58" s="245"/>
      <c r="N58" s="245"/>
      <c r="O58" s="245"/>
      <c r="P58" s="245"/>
      <c r="Q58" s="245"/>
      <c r="R58" s="245"/>
      <c r="S58" s="245"/>
      <c r="T58" s="245"/>
      <c r="U58" s="245"/>
      <c r="V58" s="245"/>
      <c r="W58" s="245"/>
      <c r="X58" s="245"/>
      <c r="Y58" s="245"/>
      <c r="Z58" s="245"/>
      <c r="AA58" s="245"/>
      <c r="AB58" s="245"/>
      <c r="AC58" s="245"/>
      <c r="AD58" s="245"/>
      <c r="AE58" s="245"/>
      <c r="AF58" s="245"/>
      <c r="AG58" s="245"/>
      <c r="AH58" s="245"/>
      <c r="AI58" s="245"/>
      <c r="AJ58" s="245"/>
      <c r="AK58" s="322"/>
      <c r="AL58" s="323" t="s">
        <v>523</v>
      </c>
      <c r="AM58" s="324">
        <v>516869</v>
      </c>
      <c r="AN58" s="325">
        <v>15626</v>
      </c>
      <c r="AO58" s="326">
        <v>-6.5</v>
      </c>
      <c r="AP58" s="327">
        <v>22600</v>
      </c>
      <c r="AQ58" s="328">
        <v>1.8</v>
      </c>
      <c r="AR58" s="329">
        <v>-8.3000000000000007</v>
      </c>
    </row>
    <row r="59" spans="1:44" ht="13" x14ac:dyDescent="0.2">
      <c r="A59" s="249"/>
      <c r="B59" s="245"/>
      <c r="C59" s="245"/>
      <c r="D59" s="245"/>
      <c r="E59" s="245"/>
      <c r="F59" s="245"/>
      <c r="G59" s="245"/>
      <c r="H59" s="245"/>
      <c r="I59" s="245"/>
      <c r="J59" s="245"/>
      <c r="K59" s="245"/>
      <c r="L59" s="245"/>
      <c r="M59" s="245"/>
      <c r="N59" s="245"/>
      <c r="O59" s="245"/>
      <c r="P59" s="245"/>
      <c r="Q59" s="245"/>
      <c r="R59" s="245"/>
      <c r="S59" s="245"/>
      <c r="T59" s="245"/>
      <c r="U59" s="245"/>
      <c r="V59" s="245"/>
      <c r="W59" s="245"/>
      <c r="X59" s="245"/>
      <c r="Y59" s="245"/>
      <c r="Z59" s="245"/>
      <c r="AA59" s="245"/>
      <c r="AB59" s="245"/>
      <c r="AC59" s="245"/>
      <c r="AD59" s="245"/>
      <c r="AE59" s="245"/>
      <c r="AF59" s="245"/>
      <c r="AG59" s="245"/>
      <c r="AH59" s="245"/>
      <c r="AI59" s="245"/>
      <c r="AJ59" s="245"/>
      <c r="AK59" s="307" t="s">
        <v>527</v>
      </c>
      <c r="AL59" s="308"/>
      <c r="AM59" s="316">
        <v>795060</v>
      </c>
      <c r="AN59" s="317">
        <v>24221</v>
      </c>
      <c r="AO59" s="318">
        <v>-11.1</v>
      </c>
      <c r="AP59" s="319">
        <v>54621</v>
      </c>
      <c r="AQ59" s="320">
        <v>20.7</v>
      </c>
      <c r="AR59" s="321">
        <v>-31.8</v>
      </c>
    </row>
    <row r="60" spans="1:44" ht="13" x14ac:dyDescent="0.2">
      <c r="A60" s="249"/>
      <c r="B60" s="245"/>
      <c r="C60" s="245"/>
      <c r="D60" s="245"/>
      <c r="E60" s="245"/>
      <c r="F60" s="245"/>
      <c r="G60" s="245"/>
      <c r="H60" s="245"/>
      <c r="I60" s="245"/>
      <c r="J60" s="245"/>
      <c r="K60" s="245"/>
      <c r="L60" s="245"/>
      <c r="M60" s="245"/>
      <c r="N60" s="245"/>
      <c r="O60" s="245"/>
      <c r="P60" s="245"/>
      <c r="Q60" s="245"/>
      <c r="R60" s="245"/>
      <c r="S60" s="245"/>
      <c r="T60" s="245"/>
      <c r="U60" s="245"/>
      <c r="V60" s="245"/>
      <c r="W60" s="245"/>
      <c r="X60" s="245"/>
      <c r="Y60" s="245"/>
      <c r="Z60" s="245"/>
      <c r="AA60" s="245"/>
      <c r="AB60" s="245"/>
      <c r="AC60" s="245"/>
      <c r="AD60" s="245"/>
      <c r="AE60" s="245"/>
      <c r="AF60" s="245"/>
      <c r="AG60" s="245"/>
      <c r="AH60" s="245"/>
      <c r="AI60" s="245"/>
      <c r="AJ60" s="245"/>
      <c r="AK60" s="322"/>
      <c r="AL60" s="323" t="s">
        <v>523</v>
      </c>
      <c r="AM60" s="324">
        <v>522426</v>
      </c>
      <c r="AN60" s="325">
        <v>15915</v>
      </c>
      <c r="AO60" s="326">
        <v>1.8</v>
      </c>
      <c r="AP60" s="327">
        <v>30892</v>
      </c>
      <c r="AQ60" s="328">
        <v>36.700000000000003</v>
      </c>
      <c r="AR60" s="329">
        <v>-34.9</v>
      </c>
    </row>
    <row r="61" spans="1:44" ht="13" x14ac:dyDescent="0.2">
      <c r="A61" s="249"/>
      <c r="B61" s="245"/>
      <c r="C61" s="245"/>
      <c r="D61" s="245"/>
      <c r="E61" s="245"/>
      <c r="F61" s="245"/>
      <c r="G61" s="245"/>
      <c r="H61" s="245"/>
      <c r="I61" s="245"/>
      <c r="J61" s="245"/>
      <c r="K61" s="245"/>
      <c r="L61" s="245"/>
      <c r="M61" s="245"/>
      <c r="N61" s="245"/>
      <c r="O61" s="245"/>
      <c r="P61" s="245"/>
      <c r="Q61" s="245"/>
      <c r="R61" s="245"/>
      <c r="S61" s="245"/>
      <c r="T61" s="245"/>
      <c r="U61" s="245"/>
      <c r="V61" s="245"/>
      <c r="W61" s="245"/>
      <c r="X61" s="245"/>
      <c r="Y61" s="245"/>
      <c r="Z61" s="245"/>
      <c r="AA61" s="245"/>
      <c r="AB61" s="245"/>
      <c r="AC61" s="245"/>
      <c r="AD61" s="245"/>
      <c r="AE61" s="245"/>
      <c r="AF61" s="245"/>
      <c r="AG61" s="245"/>
      <c r="AH61" s="245"/>
      <c r="AI61" s="245"/>
      <c r="AJ61" s="245"/>
      <c r="AK61" s="307" t="s">
        <v>528</v>
      </c>
      <c r="AL61" s="330"/>
      <c r="AM61" s="331">
        <v>1203531</v>
      </c>
      <c r="AN61" s="332">
        <v>36174</v>
      </c>
      <c r="AO61" s="333">
        <v>-17.8</v>
      </c>
      <c r="AP61" s="334">
        <v>48508</v>
      </c>
      <c r="AQ61" s="335">
        <v>1.8</v>
      </c>
      <c r="AR61" s="321">
        <v>-19.600000000000001</v>
      </c>
    </row>
    <row r="62" spans="1:44" ht="13" x14ac:dyDescent="0.2">
      <c r="A62" s="249"/>
      <c r="B62" s="245"/>
      <c r="C62" s="245"/>
      <c r="D62" s="245"/>
      <c r="E62" s="245"/>
      <c r="F62" s="245"/>
      <c r="G62" s="245"/>
      <c r="H62" s="245"/>
      <c r="I62" s="245"/>
      <c r="J62" s="245"/>
      <c r="K62" s="245"/>
      <c r="L62" s="245"/>
      <c r="M62" s="245"/>
      <c r="N62" s="245"/>
      <c r="O62" s="245"/>
      <c r="P62" s="245"/>
      <c r="Q62" s="245"/>
      <c r="R62" s="245"/>
      <c r="S62" s="245"/>
      <c r="T62" s="245"/>
      <c r="U62" s="245"/>
      <c r="V62" s="245"/>
      <c r="W62" s="245"/>
      <c r="X62" s="245"/>
      <c r="Y62" s="245"/>
      <c r="Z62" s="245"/>
      <c r="AA62" s="245"/>
      <c r="AB62" s="245"/>
      <c r="AC62" s="245"/>
      <c r="AD62" s="245"/>
      <c r="AE62" s="245"/>
      <c r="AF62" s="245"/>
      <c r="AG62" s="245"/>
      <c r="AH62" s="245"/>
      <c r="AI62" s="245"/>
      <c r="AJ62" s="245"/>
      <c r="AK62" s="322"/>
      <c r="AL62" s="323" t="s">
        <v>523</v>
      </c>
      <c r="AM62" s="324">
        <v>554198</v>
      </c>
      <c r="AN62" s="325">
        <v>16683</v>
      </c>
      <c r="AO62" s="326">
        <v>-18.899999999999999</v>
      </c>
      <c r="AP62" s="327">
        <v>25446</v>
      </c>
      <c r="AQ62" s="328">
        <v>4.7</v>
      </c>
      <c r="AR62" s="329">
        <v>-23.6</v>
      </c>
    </row>
    <row r="63" spans="1:44" ht="13" x14ac:dyDescent="0.2">
      <c r="A63" s="249"/>
      <c r="B63" s="245"/>
      <c r="C63" s="245"/>
      <c r="D63" s="245"/>
      <c r="E63" s="245"/>
      <c r="F63" s="245"/>
      <c r="G63" s="245"/>
      <c r="H63" s="245"/>
      <c r="I63" s="245"/>
      <c r="J63" s="245"/>
      <c r="K63" s="245"/>
      <c r="L63" s="245"/>
      <c r="M63" s="245"/>
      <c r="N63" s="245"/>
      <c r="O63" s="245"/>
      <c r="P63" s="245"/>
      <c r="Q63" s="245"/>
      <c r="R63" s="245"/>
      <c r="S63" s="245"/>
      <c r="T63" s="245"/>
      <c r="U63" s="245"/>
      <c r="V63" s="245"/>
      <c r="W63" s="245"/>
      <c r="X63" s="245"/>
      <c r="Y63" s="245"/>
      <c r="Z63" s="245"/>
      <c r="AA63" s="245"/>
      <c r="AB63" s="245"/>
      <c r="AC63" s="245"/>
      <c r="AD63" s="245"/>
      <c r="AE63" s="245"/>
      <c r="AF63" s="245"/>
      <c r="AG63" s="245"/>
      <c r="AH63" s="245"/>
      <c r="AI63" s="245"/>
      <c r="AJ63" s="245"/>
      <c r="AK63" s="245"/>
      <c r="AL63" s="245"/>
      <c r="AM63" s="245"/>
      <c r="AN63" s="245"/>
      <c r="AO63" s="245"/>
      <c r="AP63" s="245"/>
      <c r="AQ63" s="245"/>
      <c r="AR63" s="245"/>
    </row>
    <row r="64" spans="1:44" ht="13" x14ac:dyDescent="0.2">
      <c r="A64" s="249"/>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row>
    <row r="65" spans="1:46" ht="13" x14ac:dyDescent="0.2">
      <c r="A65" s="249"/>
      <c r="B65" s="245"/>
      <c r="C65" s="245"/>
      <c r="D65" s="245"/>
      <c r="E65" s="245"/>
      <c r="F65" s="245"/>
      <c r="G65" s="245"/>
      <c r="H65" s="245"/>
      <c r="I65" s="245"/>
      <c r="J65" s="245"/>
      <c r="K65" s="245"/>
      <c r="L65" s="245"/>
      <c r="M65" s="245"/>
      <c r="N65" s="245"/>
      <c r="O65" s="245"/>
      <c r="P65" s="245"/>
      <c r="Q65" s="245"/>
      <c r="R65" s="245"/>
      <c r="S65" s="245"/>
      <c r="T65" s="245"/>
      <c r="U65" s="245"/>
      <c r="V65" s="245"/>
      <c r="W65" s="245"/>
      <c r="X65" s="245"/>
      <c r="Y65" s="245"/>
      <c r="Z65" s="245"/>
      <c r="AA65" s="245"/>
      <c r="AB65" s="245"/>
      <c r="AC65" s="245"/>
      <c r="AD65" s="245"/>
      <c r="AE65" s="245"/>
      <c r="AF65" s="245"/>
      <c r="AG65" s="245"/>
      <c r="AH65" s="245"/>
      <c r="AI65" s="245"/>
      <c r="AJ65" s="245"/>
      <c r="AK65" s="245"/>
      <c r="AL65" s="245"/>
      <c r="AM65" s="245"/>
      <c r="AN65" s="245"/>
      <c r="AO65" s="245"/>
      <c r="AP65" s="245"/>
      <c r="AQ65" s="245"/>
      <c r="AR65" s="245"/>
    </row>
    <row r="66" spans="1:46" ht="13" x14ac:dyDescent="0.2">
      <c r="A66" s="336"/>
      <c r="B66" s="303"/>
      <c r="C66" s="303"/>
      <c r="D66" s="303"/>
      <c r="E66" s="303"/>
      <c r="F66" s="303"/>
      <c r="G66" s="303"/>
      <c r="H66" s="303"/>
      <c r="I66" s="303"/>
      <c r="J66" s="303"/>
      <c r="K66" s="303"/>
      <c r="L66" s="303"/>
      <c r="M66" s="303"/>
      <c r="N66" s="303"/>
      <c r="O66" s="303"/>
      <c r="P66" s="303"/>
      <c r="Q66" s="303"/>
      <c r="R66" s="303"/>
      <c r="S66" s="303"/>
      <c r="T66" s="303"/>
      <c r="U66" s="303"/>
      <c r="V66" s="303"/>
      <c r="W66" s="303"/>
      <c r="X66" s="303"/>
      <c r="Y66" s="303"/>
      <c r="Z66" s="303"/>
      <c r="AA66" s="303"/>
      <c r="AB66" s="303"/>
      <c r="AC66" s="303"/>
      <c r="AD66" s="303"/>
      <c r="AE66" s="303"/>
      <c r="AF66" s="303"/>
      <c r="AG66" s="303"/>
      <c r="AH66" s="303"/>
      <c r="AI66" s="303"/>
      <c r="AJ66" s="303"/>
      <c r="AK66" s="303"/>
      <c r="AL66" s="303"/>
      <c r="AM66" s="303"/>
      <c r="AN66" s="303"/>
      <c r="AO66" s="303"/>
      <c r="AP66" s="303"/>
      <c r="AQ66" s="303"/>
      <c r="AR66" s="303"/>
      <c r="AS66" s="337"/>
    </row>
    <row r="67" spans="1:46" ht="13.5" hidden="1" customHeight="1" x14ac:dyDescent="0.2">
      <c r="AK67" s="245"/>
      <c r="AL67" s="245"/>
      <c r="AM67" s="245"/>
      <c r="AN67" s="245"/>
      <c r="AO67" s="245"/>
      <c r="AP67" s="245"/>
      <c r="AQ67" s="245"/>
      <c r="AR67" s="245"/>
      <c r="AS67" s="245"/>
      <c r="AT67" s="245"/>
    </row>
    <row r="68" spans="1:46" ht="13.5" hidden="1" customHeight="1" x14ac:dyDescent="0.2">
      <c r="AK68" s="245"/>
      <c r="AL68" s="245"/>
      <c r="AM68" s="245"/>
      <c r="AN68" s="245"/>
      <c r="AO68" s="245"/>
      <c r="AP68" s="245"/>
      <c r="AQ68" s="245"/>
      <c r="AR68" s="245"/>
    </row>
    <row r="69" spans="1:46" ht="13.5" hidden="1" customHeight="1" x14ac:dyDescent="0.2">
      <c r="AK69" s="245"/>
      <c r="AL69" s="245"/>
      <c r="AM69" s="245"/>
      <c r="AN69" s="245"/>
      <c r="AO69" s="245"/>
      <c r="AP69" s="245"/>
      <c r="AQ69" s="245"/>
      <c r="AR69" s="245"/>
    </row>
    <row r="70" spans="1:46" ht="13" hidden="1" x14ac:dyDescent="0.2">
      <c r="AK70" s="245"/>
      <c r="AL70" s="245"/>
      <c r="AM70" s="245"/>
      <c r="AN70" s="245"/>
      <c r="AO70" s="245"/>
      <c r="AP70" s="245"/>
      <c r="AQ70" s="245"/>
      <c r="AR70" s="245"/>
    </row>
    <row r="71" spans="1:46" ht="13" hidden="1" x14ac:dyDescent="0.2">
      <c r="AK71" s="245"/>
      <c r="AL71" s="245"/>
      <c r="AM71" s="245"/>
      <c r="AN71" s="245"/>
      <c r="AO71" s="245"/>
      <c r="AP71" s="245"/>
      <c r="AQ71" s="245"/>
      <c r="AR71" s="245"/>
    </row>
    <row r="72" spans="1:46" ht="13" hidden="1" x14ac:dyDescent="0.2">
      <c r="AK72" s="245"/>
      <c r="AL72" s="245"/>
      <c r="AM72" s="245"/>
      <c r="AN72" s="245"/>
      <c r="AO72" s="245"/>
      <c r="AP72" s="245"/>
      <c r="AQ72" s="245"/>
      <c r="AR72" s="245"/>
    </row>
    <row r="73" spans="1:46" ht="13" hidden="1" x14ac:dyDescent="0.2">
      <c r="AK73" s="245"/>
      <c r="AL73" s="245"/>
      <c r="AM73" s="245"/>
      <c r="AN73" s="245"/>
      <c r="AO73" s="245"/>
      <c r="AP73" s="245"/>
      <c r="AQ73" s="245"/>
      <c r="AR73" s="245"/>
    </row>
  </sheetData>
  <sheetProtection algorithmName="SHA-512" hashValue="iTvgpW196pR+qMHM9GgludZyd5SgWcdOgNlU736w9NaaRg/mmDsgaSM9cKPD7/Fv/tHicxHloZay7RdusL0K+A==" saltValue="VxwNiHthCfthiPOubEJlP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3" customWidth="1"/>
    <col min="126" max="16384" width="9" style="242" hidden="1"/>
  </cols>
  <sheetData>
    <row r="1" spans="2:125" ht="13.5" customHeight="1" x14ac:dyDescent="0.2">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2"/>
      <c r="CP1" s="242"/>
      <c r="CQ1" s="242"/>
      <c r="CR1" s="242"/>
      <c r="CS1" s="242"/>
      <c r="CT1" s="242"/>
      <c r="CU1" s="242"/>
      <c r="CV1" s="242"/>
      <c r="CW1" s="242"/>
      <c r="CX1" s="242"/>
      <c r="CY1" s="242"/>
      <c r="CZ1" s="242"/>
      <c r="DA1" s="242"/>
      <c r="DB1" s="242"/>
      <c r="DC1" s="242"/>
      <c r="DD1" s="242"/>
      <c r="DE1" s="242"/>
      <c r="DF1" s="242"/>
      <c r="DG1" s="242"/>
      <c r="DH1" s="242"/>
      <c r="DI1" s="242"/>
      <c r="DJ1" s="242"/>
      <c r="DK1" s="242"/>
      <c r="DL1" s="242"/>
      <c r="DM1" s="242"/>
      <c r="DN1" s="242"/>
      <c r="DO1" s="242"/>
      <c r="DP1" s="242"/>
      <c r="DQ1" s="242"/>
      <c r="DR1" s="242"/>
      <c r="DS1" s="242"/>
      <c r="DT1" s="242"/>
      <c r="DU1" s="242"/>
    </row>
    <row r="2" spans="2:125" ht="13" x14ac:dyDescent="0.2">
      <c r="B2" s="242"/>
      <c r="DG2" s="242"/>
    </row>
    <row r="3" spans="2:125" ht="13" x14ac:dyDescent="0.2">
      <c r="C3" s="242"/>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2"/>
      <c r="BB3" s="242"/>
      <c r="BC3" s="242"/>
      <c r="BD3" s="242"/>
      <c r="BE3" s="242"/>
      <c r="BF3" s="242"/>
      <c r="BG3" s="242"/>
      <c r="BH3" s="242"/>
      <c r="BI3" s="242"/>
      <c r="BJ3" s="242"/>
      <c r="BK3" s="242"/>
      <c r="BL3" s="242"/>
      <c r="BM3" s="242"/>
      <c r="BN3" s="242"/>
      <c r="BO3" s="242"/>
      <c r="BP3" s="242"/>
      <c r="BQ3" s="242"/>
      <c r="BR3" s="242"/>
      <c r="BS3" s="242"/>
      <c r="BT3" s="242"/>
      <c r="BU3" s="242"/>
      <c r="BV3" s="242"/>
      <c r="BW3" s="242"/>
      <c r="BX3" s="242"/>
      <c r="BY3" s="242"/>
      <c r="BZ3" s="242"/>
      <c r="CA3" s="242"/>
      <c r="CB3" s="242"/>
      <c r="CC3" s="242"/>
      <c r="CD3" s="242"/>
      <c r="CE3" s="242"/>
      <c r="CF3" s="242"/>
      <c r="CG3" s="242"/>
      <c r="CH3" s="242"/>
      <c r="CI3" s="242"/>
      <c r="CJ3" s="242"/>
      <c r="CK3" s="242"/>
      <c r="CL3" s="242"/>
      <c r="CM3" s="242"/>
      <c r="CN3" s="242"/>
      <c r="CO3" s="242"/>
      <c r="CP3" s="242"/>
      <c r="CQ3" s="242"/>
      <c r="CR3" s="242"/>
      <c r="CS3" s="242"/>
      <c r="CT3" s="242"/>
      <c r="CU3" s="242"/>
      <c r="CV3" s="242"/>
      <c r="CW3" s="242"/>
      <c r="CX3" s="242"/>
      <c r="CY3" s="242"/>
      <c r="CZ3" s="242"/>
      <c r="DA3" s="242"/>
      <c r="DB3" s="242"/>
      <c r="DC3" s="242"/>
      <c r="DD3" s="242"/>
      <c r="DE3" s="242"/>
      <c r="DF3" s="242"/>
      <c r="DH3" s="242"/>
      <c r="DI3" s="242"/>
      <c r="DJ3" s="242"/>
      <c r="DK3" s="242"/>
      <c r="DL3" s="242"/>
      <c r="DM3" s="242"/>
      <c r="DN3" s="242"/>
      <c r="DO3" s="242"/>
      <c r="DP3" s="242"/>
      <c r="DQ3" s="242"/>
      <c r="DR3" s="242"/>
      <c r="DS3" s="242"/>
      <c r="DT3" s="242"/>
      <c r="DU3" s="242"/>
    </row>
    <row r="4" spans="2:125" ht="13" x14ac:dyDescent="0.2"/>
    <row r="5" spans="2:125" ht="13" x14ac:dyDescent="0.2"/>
    <row r="6" spans="2:125" ht="13" x14ac:dyDescent="0.2"/>
    <row r="7" spans="2:125" ht="13" x14ac:dyDescent="0.2"/>
    <row r="8" spans="2:125" ht="13" x14ac:dyDescent="0.2"/>
    <row r="9" spans="2:125" ht="13" x14ac:dyDescent="0.2">
      <c r="DU9" s="242"/>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2"/>
    </row>
    <row r="18" spans="125:125" ht="13" x14ac:dyDescent="0.2"/>
    <row r="19" spans="125:125" ht="13" x14ac:dyDescent="0.2"/>
    <row r="20" spans="125:125" ht="13" x14ac:dyDescent="0.2">
      <c r="DU20" s="242"/>
    </row>
    <row r="21" spans="125:125" ht="13" x14ac:dyDescent="0.2">
      <c r="DU21" s="242"/>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2"/>
    </row>
    <row r="29" spans="125:125" ht="13" x14ac:dyDescent="0.2"/>
    <row r="30" spans="125:125" ht="13" x14ac:dyDescent="0.2"/>
    <row r="31" spans="125:125" ht="13" x14ac:dyDescent="0.2"/>
    <row r="32" spans="125:125" ht="13" x14ac:dyDescent="0.2"/>
    <row r="33" spans="2:125" ht="13" x14ac:dyDescent="0.2">
      <c r="B33" s="242"/>
      <c r="G33" s="242"/>
      <c r="I33" s="242"/>
    </row>
    <row r="34" spans="2:125" ht="13" x14ac:dyDescent="0.2">
      <c r="C34" s="242"/>
      <c r="P34" s="242"/>
      <c r="DE34" s="242"/>
      <c r="DH34" s="242"/>
    </row>
    <row r="35" spans="2:125" ht="13" x14ac:dyDescent="0.2">
      <c r="D35" s="242"/>
      <c r="E35" s="242"/>
      <c r="DG35" s="242"/>
      <c r="DJ35" s="242"/>
      <c r="DP35" s="242"/>
      <c r="DQ35" s="242"/>
      <c r="DR35" s="242"/>
      <c r="DS35" s="242"/>
      <c r="DT35" s="242"/>
      <c r="DU35" s="242"/>
    </row>
    <row r="36" spans="2:125" ht="13" x14ac:dyDescent="0.2">
      <c r="F36" s="242"/>
      <c r="H36" s="242"/>
      <c r="J36" s="242"/>
      <c r="K36" s="242"/>
      <c r="L36" s="242"/>
      <c r="M36" s="242"/>
      <c r="N36" s="242"/>
      <c r="O36" s="242"/>
      <c r="Q36" s="242"/>
      <c r="R36" s="242"/>
      <c r="S36" s="242"/>
      <c r="T36" s="242"/>
      <c r="U36" s="242"/>
      <c r="V36" s="242"/>
      <c r="W36" s="242"/>
      <c r="X36" s="242"/>
      <c r="Y36" s="242"/>
      <c r="Z36" s="242"/>
      <c r="AA36" s="242"/>
      <c r="AB36" s="242"/>
      <c r="AC36" s="242"/>
      <c r="AD36" s="242"/>
      <c r="AE36" s="242"/>
      <c r="AF36" s="242"/>
      <c r="AG36" s="242"/>
      <c r="AH36" s="242"/>
      <c r="AI36" s="242"/>
      <c r="AJ36" s="242"/>
      <c r="AK36" s="242"/>
      <c r="AL36" s="242"/>
      <c r="AM36" s="242"/>
      <c r="AN36" s="242"/>
      <c r="AO36" s="242"/>
      <c r="AP36" s="242"/>
      <c r="AQ36" s="242"/>
      <c r="AR36" s="242"/>
      <c r="AS36" s="242"/>
      <c r="AT36" s="242"/>
      <c r="AU36" s="242"/>
      <c r="AV36" s="242"/>
      <c r="AW36" s="242"/>
      <c r="AX36" s="242"/>
      <c r="AY36" s="242"/>
      <c r="AZ36" s="242"/>
      <c r="BA36" s="242"/>
      <c r="BB36" s="242"/>
      <c r="BC36" s="242"/>
      <c r="BD36" s="242"/>
      <c r="BE36" s="242"/>
      <c r="BF36" s="242"/>
      <c r="BG36" s="242"/>
      <c r="BH36" s="242"/>
      <c r="BI36" s="242"/>
      <c r="BJ36" s="242"/>
      <c r="BK36" s="242"/>
      <c r="BL36" s="242"/>
      <c r="BM36" s="242"/>
      <c r="BN36" s="242"/>
      <c r="BO36" s="242"/>
      <c r="BP36" s="242"/>
      <c r="BQ36" s="242"/>
      <c r="BR36" s="242"/>
      <c r="BS36" s="242"/>
      <c r="BT36" s="242"/>
      <c r="BU36" s="242"/>
      <c r="BV36" s="242"/>
      <c r="BW36" s="242"/>
      <c r="BX36" s="242"/>
      <c r="BY36" s="242"/>
      <c r="BZ36" s="242"/>
      <c r="CA36" s="242"/>
      <c r="CB36" s="242"/>
      <c r="CC36" s="242"/>
      <c r="CD36" s="242"/>
      <c r="CE36" s="242"/>
      <c r="CF36" s="242"/>
      <c r="CG36" s="242"/>
      <c r="CH36" s="242"/>
      <c r="CI36" s="242"/>
      <c r="CJ36" s="242"/>
      <c r="CK36" s="242"/>
      <c r="CL36" s="242"/>
      <c r="CM36" s="242"/>
      <c r="CN36" s="242"/>
      <c r="CO36" s="242"/>
      <c r="CP36" s="242"/>
      <c r="CQ36" s="242"/>
      <c r="CR36" s="242"/>
      <c r="CS36" s="242"/>
      <c r="CT36" s="242"/>
      <c r="CU36" s="242"/>
      <c r="CV36" s="242"/>
      <c r="CW36" s="242"/>
      <c r="CX36" s="242"/>
      <c r="CY36" s="242"/>
      <c r="CZ36" s="242"/>
      <c r="DA36" s="242"/>
      <c r="DB36" s="242"/>
      <c r="DC36" s="242"/>
      <c r="DD36" s="242"/>
      <c r="DF36" s="242"/>
      <c r="DI36" s="242"/>
      <c r="DK36" s="242"/>
      <c r="DL36" s="242"/>
      <c r="DM36" s="242"/>
      <c r="DN36" s="242"/>
      <c r="DO36" s="242"/>
      <c r="DP36" s="242"/>
      <c r="DQ36" s="242"/>
      <c r="DR36" s="242"/>
      <c r="DS36" s="242"/>
      <c r="DT36" s="242"/>
      <c r="DU36" s="242"/>
    </row>
    <row r="37" spans="2:125" ht="13" x14ac:dyDescent="0.2">
      <c r="DU37" s="242"/>
    </row>
    <row r="38" spans="2:125" ht="13" x14ac:dyDescent="0.2">
      <c r="DT38" s="242"/>
      <c r="DU38" s="242"/>
    </row>
    <row r="39" spans="2:125" ht="13" x14ac:dyDescent="0.2"/>
    <row r="40" spans="2:125" ht="13" x14ac:dyDescent="0.2">
      <c r="DH40" s="242"/>
    </row>
    <row r="41" spans="2:125" ht="13" x14ac:dyDescent="0.2">
      <c r="DE41" s="242"/>
    </row>
    <row r="42" spans="2:125" ht="13" x14ac:dyDescent="0.2">
      <c r="DG42" s="242"/>
      <c r="DJ42" s="242"/>
    </row>
    <row r="43" spans="2:125" ht="13" x14ac:dyDescent="0.2">
      <c r="Q43" s="242"/>
      <c r="R43" s="242"/>
      <c r="S43" s="242"/>
      <c r="T43" s="242"/>
      <c r="U43" s="242"/>
      <c r="V43" s="242"/>
      <c r="W43" s="242"/>
      <c r="X43" s="242"/>
      <c r="Y43" s="242"/>
      <c r="Z43" s="242"/>
      <c r="AA43" s="242"/>
      <c r="AB43" s="242"/>
      <c r="AC43" s="242"/>
      <c r="AD43" s="242"/>
      <c r="AE43" s="242"/>
      <c r="AF43" s="242"/>
      <c r="AG43" s="242"/>
      <c r="AH43" s="242"/>
      <c r="AI43" s="242"/>
      <c r="AJ43" s="242"/>
      <c r="AK43" s="242"/>
      <c r="AL43" s="242"/>
      <c r="AM43" s="242"/>
      <c r="AN43" s="242"/>
      <c r="AO43" s="242"/>
      <c r="AP43" s="242"/>
      <c r="AQ43" s="242"/>
      <c r="AR43" s="242"/>
      <c r="AS43" s="242"/>
      <c r="AT43" s="242"/>
      <c r="AU43" s="242"/>
      <c r="AV43" s="242"/>
      <c r="AW43" s="242"/>
      <c r="AX43" s="242"/>
      <c r="AY43" s="242"/>
      <c r="AZ43" s="242"/>
      <c r="BA43" s="242"/>
      <c r="BB43" s="242"/>
      <c r="BC43" s="242"/>
      <c r="BD43" s="242"/>
      <c r="BE43" s="242"/>
      <c r="BF43" s="242"/>
      <c r="BG43" s="242"/>
      <c r="BH43" s="242"/>
      <c r="BI43" s="242"/>
      <c r="BJ43" s="242"/>
      <c r="BK43" s="242"/>
      <c r="BL43" s="242"/>
      <c r="BM43" s="242"/>
      <c r="BN43" s="242"/>
      <c r="BO43" s="242"/>
      <c r="BP43" s="242"/>
      <c r="BQ43" s="242"/>
      <c r="BR43" s="242"/>
      <c r="BS43" s="242"/>
      <c r="BT43" s="242"/>
      <c r="BU43" s="242"/>
      <c r="BV43" s="242"/>
      <c r="BW43" s="242"/>
      <c r="BX43" s="242"/>
      <c r="BY43" s="242"/>
      <c r="BZ43" s="242"/>
      <c r="CA43" s="242"/>
      <c r="CB43" s="242"/>
      <c r="CC43" s="242"/>
      <c r="CD43" s="242"/>
      <c r="CE43" s="242"/>
      <c r="CF43" s="242"/>
      <c r="CG43" s="242"/>
      <c r="CH43" s="242"/>
      <c r="CI43" s="242"/>
      <c r="CJ43" s="242"/>
      <c r="CK43" s="242"/>
      <c r="CL43" s="242"/>
      <c r="CM43" s="242"/>
      <c r="CN43" s="242"/>
      <c r="CO43" s="242"/>
      <c r="CP43" s="242"/>
      <c r="CQ43" s="242"/>
      <c r="CR43" s="242"/>
      <c r="CS43" s="242"/>
      <c r="CT43" s="242"/>
      <c r="CU43" s="242"/>
      <c r="CV43" s="242"/>
      <c r="CW43" s="242"/>
      <c r="CX43" s="242"/>
      <c r="CY43" s="242"/>
      <c r="CZ43" s="242"/>
      <c r="DA43" s="242"/>
      <c r="DB43" s="242"/>
      <c r="DC43" s="242"/>
      <c r="DD43" s="242"/>
      <c r="DF43" s="242"/>
      <c r="DI43" s="242"/>
      <c r="DK43" s="242"/>
      <c r="DL43" s="242"/>
      <c r="DM43" s="242"/>
      <c r="DN43" s="242"/>
      <c r="DO43" s="242"/>
      <c r="DP43" s="242"/>
      <c r="DQ43" s="242"/>
      <c r="DR43" s="242"/>
      <c r="DS43" s="242"/>
      <c r="DT43" s="242"/>
      <c r="DU43" s="242"/>
    </row>
    <row r="44" spans="2:125" ht="13" x14ac:dyDescent="0.2">
      <c r="DU44" s="242"/>
    </row>
    <row r="45" spans="2:125" ht="13" x14ac:dyDescent="0.2"/>
    <row r="46" spans="2:125" ht="13" x14ac:dyDescent="0.2"/>
    <row r="47" spans="2:125" ht="13" x14ac:dyDescent="0.2"/>
    <row r="48" spans="2:125" ht="13" x14ac:dyDescent="0.2">
      <c r="DT48" s="242"/>
      <c r="DU48" s="242"/>
    </row>
    <row r="49" spans="120:125" ht="13" x14ac:dyDescent="0.2">
      <c r="DU49" s="242"/>
    </row>
    <row r="50" spans="120:125" ht="13" x14ac:dyDescent="0.2">
      <c r="DU50" s="242"/>
    </row>
    <row r="51" spans="120:125" ht="13" x14ac:dyDescent="0.2">
      <c r="DP51" s="242"/>
      <c r="DQ51" s="242"/>
      <c r="DR51" s="242"/>
      <c r="DS51" s="242"/>
      <c r="DT51" s="242"/>
      <c r="DU51" s="242"/>
    </row>
    <row r="52" spans="120:125" ht="13" x14ac:dyDescent="0.2"/>
    <row r="53" spans="120:125" ht="13" x14ac:dyDescent="0.2"/>
    <row r="54" spans="120:125" ht="13" x14ac:dyDescent="0.2">
      <c r="DU54" s="242"/>
    </row>
    <row r="55" spans="120:125" ht="13" x14ac:dyDescent="0.2"/>
    <row r="56" spans="120:125" ht="13" x14ac:dyDescent="0.2"/>
    <row r="57" spans="120:125" ht="13" x14ac:dyDescent="0.2"/>
    <row r="58" spans="120:125" ht="13" x14ac:dyDescent="0.2">
      <c r="DU58" s="242"/>
    </row>
    <row r="59" spans="120:125" ht="13" x14ac:dyDescent="0.2"/>
    <row r="60" spans="120:125" ht="13" x14ac:dyDescent="0.2"/>
    <row r="61" spans="120:125" ht="13" x14ac:dyDescent="0.2"/>
    <row r="62" spans="120:125" ht="13" x14ac:dyDescent="0.2"/>
    <row r="63" spans="120:125" ht="13" x14ac:dyDescent="0.2">
      <c r="DU63" s="242"/>
    </row>
    <row r="64" spans="120:125" ht="13" x14ac:dyDescent="0.2">
      <c r="DT64" s="242"/>
      <c r="DU64" s="242"/>
    </row>
    <row r="65" spans="123:125" ht="13" x14ac:dyDescent="0.2"/>
    <row r="66" spans="123:125" ht="13" x14ac:dyDescent="0.2"/>
    <row r="67" spans="123:125" ht="13" x14ac:dyDescent="0.2"/>
    <row r="68" spans="123:125" ht="13" x14ac:dyDescent="0.2"/>
    <row r="69" spans="123:125" ht="13" x14ac:dyDescent="0.2">
      <c r="DS69" s="242"/>
      <c r="DT69" s="242"/>
      <c r="DU69" s="242"/>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2"/>
    </row>
    <row r="83" spans="116:125" ht="13" x14ac:dyDescent="0.2">
      <c r="DM83" s="242"/>
      <c r="DN83" s="242"/>
      <c r="DO83" s="242"/>
      <c r="DP83" s="242"/>
      <c r="DQ83" s="242"/>
      <c r="DR83" s="242"/>
      <c r="DS83" s="242"/>
      <c r="DT83" s="242"/>
      <c r="DU83" s="242"/>
    </row>
    <row r="84" spans="116:125" ht="13" x14ac:dyDescent="0.2"/>
    <row r="85" spans="116:125" ht="13" x14ac:dyDescent="0.2"/>
    <row r="86" spans="116:125" ht="13" x14ac:dyDescent="0.2"/>
    <row r="87" spans="116:125" ht="13" x14ac:dyDescent="0.2"/>
    <row r="88" spans="116:125" ht="13" x14ac:dyDescent="0.2">
      <c r="DU88" s="242"/>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2"/>
      <c r="DT94" s="242"/>
      <c r="DU94" s="242"/>
    </row>
    <row r="95" spans="116:125" ht="13.5" customHeight="1" x14ac:dyDescent="0.2">
      <c r="DU95" s="242"/>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2"/>
    </row>
    <row r="102" spans="124:125" ht="13.5" customHeight="1" x14ac:dyDescent="0.2"/>
    <row r="103" spans="124:125" ht="13.5" customHeight="1" x14ac:dyDescent="0.2"/>
    <row r="104" spans="124:125" ht="13.5" customHeight="1" x14ac:dyDescent="0.2">
      <c r="DT104" s="242"/>
      <c r="DU104" s="242"/>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row r="121" spans="125:125" ht="13.5" hidden="1" customHeight="1" x14ac:dyDescent="0.2">
      <c r="DU121" s="242"/>
    </row>
  </sheetData>
  <sheetProtection algorithmName="SHA-512" hashValue="6+S+prWuK7c7Ucjn82651kA6W4ycypagkcPZuo+4i2YL9AeJ3Km3JxeiwrazTctG/wl2/MHnvf8DTokc4X/JNQ==" saltValue="13TUWUyNZz/4/bcKPnGgy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3" customWidth="1"/>
    <col min="126" max="142" width="0" style="242" hidden="1" customWidth="1"/>
    <col min="143" max="16384" width="9" style="242" hidden="1"/>
  </cols>
  <sheetData>
    <row r="1" spans="1:125" ht="13.5" customHeight="1" x14ac:dyDescent="0.2">
      <c r="A1" s="242"/>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c r="AI1" s="242"/>
      <c r="AJ1" s="242"/>
      <c r="AK1" s="242"/>
      <c r="AL1" s="242"/>
      <c r="AM1" s="242"/>
      <c r="AN1" s="242"/>
      <c r="AO1" s="242"/>
      <c r="AP1" s="242"/>
      <c r="AQ1" s="242"/>
      <c r="AR1" s="242"/>
      <c r="AS1" s="242"/>
      <c r="AT1" s="242"/>
      <c r="AU1" s="242"/>
      <c r="AV1" s="242"/>
      <c r="AW1" s="242"/>
      <c r="AX1" s="242"/>
      <c r="AY1" s="242"/>
      <c r="AZ1" s="242"/>
      <c r="BA1" s="242"/>
      <c r="BB1" s="242"/>
      <c r="BC1" s="242"/>
      <c r="BD1" s="242"/>
      <c r="BE1" s="242"/>
      <c r="BF1" s="242"/>
      <c r="BG1" s="242"/>
      <c r="BH1" s="242"/>
      <c r="BI1" s="242"/>
      <c r="BJ1" s="242"/>
      <c r="BK1" s="242"/>
      <c r="BL1" s="242"/>
      <c r="BM1" s="242"/>
      <c r="BN1" s="242"/>
      <c r="BO1" s="242"/>
      <c r="BP1" s="242"/>
      <c r="BQ1" s="242"/>
      <c r="BR1" s="242"/>
      <c r="BS1" s="242"/>
      <c r="BT1" s="242"/>
      <c r="BU1" s="242"/>
      <c r="BV1" s="242"/>
      <c r="BW1" s="242"/>
      <c r="BX1" s="242"/>
      <c r="BY1" s="242"/>
      <c r="BZ1" s="242"/>
      <c r="CA1" s="242"/>
      <c r="CB1" s="242"/>
      <c r="CC1" s="242"/>
      <c r="CD1" s="242"/>
      <c r="CE1" s="242"/>
      <c r="CF1" s="242"/>
      <c r="CG1" s="242"/>
      <c r="CH1" s="242"/>
      <c r="CI1" s="242"/>
      <c r="CJ1" s="242"/>
      <c r="CK1" s="242"/>
      <c r="CL1" s="242"/>
      <c r="CM1" s="242"/>
      <c r="CN1" s="242"/>
      <c r="CO1" s="242"/>
      <c r="CP1" s="242"/>
      <c r="CQ1" s="242"/>
      <c r="CR1" s="242"/>
      <c r="CS1" s="242"/>
      <c r="CT1" s="242"/>
      <c r="CU1" s="242"/>
      <c r="CV1" s="242"/>
      <c r="CW1" s="242"/>
      <c r="CX1" s="242"/>
      <c r="CY1" s="242"/>
      <c r="CZ1" s="242"/>
      <c r="DA1" s="242"/>
      <c r="DB1" s="242"/>
      <c r="DC1" s="242"/>
      <c r="DD1" s="242"/>
      <c r="DE1" s="242"/>
      <c r="DF1" s="242"/>
      <c r="DG1" s="242"/>
      <c r="DH1" s="242"/>
      <c r="DI1" s="242"/>
      <c r="DJ1" s="242"/>
      <c r="DK1" s="242"/>
      <c r="DL1" s="242"/>
      <c r="DM1" s="242"/>
      <c r="DN1" s="242"/>
      <c r="DO1" s="242"/>
      <c r="DP1" s="242"/>
      <c r="DQ1" s="242"/>
      <c r="DR1" s="242"/>
      <c r="DS1" s="242"/>
      <c r="DT1" s="242"/>
      <c r="DU1" s="242"/>
    </row>
    <row r="2" spans="1:125" ht="13" x14ac:dyDescent="0.2">
      <c r="B2" s="242"/>
      <c r="T2" s="242"/>
    </row>
    <row r="3" spans="1:125" ht="13" x14ac:dyDescent="0.2">
      <c r="C3" s="242"/>
      <c r="D3" s="242"/>
      <c r="E3" s="242"/>
      <c r="F3" s="242"/>
      <c r="G3" s="242"/>
      <c r="H3" s="242"/>
      <c r="I3" s="242"/>
      <c r="J3" s="242"/>
      <c r="K3" s="242"/>
      <c r="L3" s="242"/>
      <c r="M3" s="242"/>
      <c r="N3" s="242"/>
      <c r="O3" s="242"/>
      <c r="P3" s="242"/>
      <c r="Q3" s="242"/>
      <c r="R3" s="242"/>
      <c r="S3" s="242"/>
      <c r="U3" s="242"/>
      <c r="V3" s="242"/>
      <c r="W3" s="242"/>
      <c r="X3" s="242"/>
      <c r="Y3" s="242"/>
      <c r="Z3" s="242"/>
      <c r="AA3" s="242"/>
      <c r="AB3" s="242"/>
      <c r="AC3" s="242"/>
      <c r="AD3" s="242"/>
      <c r="AE3" s="242"/>
      <c r="AF3" s="242"/>
      <c r="AG3" s="242"/>
      <c r="AH3" s="242"/>
      <c r="AI3" s="242"/>
      <c r="AJ3" s="242"/>
      <c r="AK3" s="242"/>
      <c r="AL3" s="242"/>
      <c r="AM3" s="242"/>
      <c r="AN3" s="242"/>
      <c r="AO3" s="242"/>
      <c r="AP3" s="242"/>
      <c r="AQ3" s="242"/>
      <c r="AR3" s="242"/>
      <c r="AS3" s="242"/>
      <c r="AT3" s="242"/>
      <c r="AU3" s="242"/>
      <c r="AV3" s="242"/>
      <c r="AW3" s="242"/>
      <c r="AX3" s="242"/>
      <c r="AY3" s="242"/>
      <c r="AZ3" s="242"/>
      <c r="BA3" s="242"/>
      <c r="BB3" s="242"/>
      <c r="BC3" s="242"/>
      <c r="BD3" s="242"/>
      <c r="BE3" s="242"/>
      <c r="BF3" s="242"/>
      <c r="BG3" s="242"/>
      <c r="BH3" s="242"/>
      <c r="BI3" s="242"/>
      <c r="BJ3" s="242"/>
      <c r="BK3" s="242"/>
      <c r="BL3" s="242"/>
      <c r="BM3" s="242"/>
      <c r="BN3" s="242"/>
      <c r="BO3" s="242"/>
      <c r="BP3" s="242"/>
      <c r="BQ3" s="242"/>
      <c r="BR3" s="242"/>
      <c r="BS3" s="242"/>
      <c r="BT3" s="242"/>
      <c r="BU3" s="242"/>
      <c r="BV3" s="242"/>
      <c r="BW3" s="242"/>
      <c r="BX3" s="242"/>
      <c r="BY3" s="242"/>
      <c r="BZ3" s="242"/>
      <c r="CA3" s="242"/>
      <c r="CB3" s="242"/>
      <c r="CC3" s="242"/>
      <c r="CD3" s="242"/>
      <c r="CE3" s="242"/>
      <c r="CF3" s="242"/>
      <c r="CG3" s="242"/>
      <c r="CH3" s="242"/>
      <c r="CI3" s="242"/>
      <c r="CJ3" s="242"/>
      <c r="CK3" s="242"/>
      <c r="CL3" s="242"/>
      <c r="CM3" s="242"/>
      <c r="CN3" s="242"/>
      <c r="CO3" s="242"/>
      <c r="CP3" s="242"/>
      <c r="CQ3" s="242"/>
      <c r="CR3" s="242"/>
      <c r="CS3" s="242"/>
      <c r="CT3" s="242"/>
      <c r="CU3" s="242"/>
      <c r="CV3" s="242"/>
      <c r="CW3" s="242"/>
      <c r="CX3" s="242"/>
      <c r="CY3" s="242"/>
      <c r="CZ3" s="242"/>
      <c r="DA3" s="242"/>
      <c r="DB3" s="242"/>
      <c r="DC3" s="242"/>
      <c r="DD3" s="242"/>
      <c r="DE3" s="242"/>
      <c r="DF3" s="242"/>
      <c r="DG3" s="242"/>
      <c r="DH3" s="242"/>
      <c r="DI3" s="242"/>
      <c r="DJ3" s="242"/>
      <c r="DK3" s="242"/>
      <c r="DL3" s="242"/>
      <c r="DM3" s="242"/>
      <c r="DN3" s="242"/>
      <c r="DO3" s="242"/>
      <c r="DP3" s="242"/>
      <c r="DQ3" s="242"/>
      <c r="DR3" s="242"/>
      <c r="DS3" s="242"/>
      <c r="DT3" s="242"/>
      <c r="DU3" s="242"/>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2"/>
      <c r="G33" s="242"/>
      <c r="I33" s="242"/>
    </row>
    <row r="34" spans="2:125" ht="13" x14ac:dyDescent="0.2">
      <c r="C34" s="242"/>
      <c r="P34" s="242"/>
      <c r="R34" s="242"/>
      <c r="U34" s="242"/>
    </row>
    <row r="35" spans="2:125" ht="13" x14ac:dyDescent="0.2">
      <c r="D35" s="242"/>
      <c r="E35" s="242"/>
      <c r="T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242"/>
      <c r="BC35" s="242"/>
      <c r="BD35" s="242"/>
      <c r="BE35" s="242"/>
      <c r="BF35" s="242"/>
      <c r="BG35" s="242"/>
      <c r="BH35" s="242"/>
      <c r="BI35" s="242"/>
      <c r="BJ35" s="242"/>
      <c r="BK35" s="242"/>
      <c r="BL35" s="242"/>
      <c r="BM35" s="242"/>
      <c r="BN35" s="242"/>
      <c r="BO35" s="242"/>
      <c r="BP35" s="242"/>
      <c r="BQ35" s="242"/>
      <c r="BR35" s="242"/>
      <c r="BS35" s="242"/>
      <c r="BT35" s="242"/>
      <c r="BU35" s="242"/>
      <c r="BV35" s="242"/>
      <c r="BW35" s="242"/>
      <c r="BX35" s="242"/>
      <c r="BY35" s="242"/>
      <c r="BZ35" s="242"/>
      <c r="CA35" s="242"/>
      <c r="CB35" s="242"/>
      <c r="CC35" s="242"/>
      <c r="CD35" s="242"/>
      <c r="CE35" s="242"/>
      <c r="CF35" s="242"/>
      <c r="CG35" s="242"/>
      <c r="CH35" s="242"/>
      <c r="CI35" s="242"/>
      <c r="CJ35" s="242"/>
      <c r="CK35" s="242"/>
      <c r="CL35" s="242"/>
      <c r="CM35" s="242"/>
      <c r="CN35" s="242"/>
      <c r="CO35" s="242"/>
      <c r="CP35" s="242"/>
      <c r="CQ35" s="242"/>
      <c r="CR35" s="242"/>
      <c r="CS35" s="242"/>
      <c r="CT35" s="242"/>
      <c r="CU35" s="242"/>
      <c r="CV35" s="242"/>
      <c r="CW35" s="242"/>
      <c r="CX35" s="242"/>
      <c r="CY35" s="242"/>
      <c r="CZ35" s="242"/>
      <c r="DA35" s="242"/>
      <c r="DB35" s="242"/>
      <c r="DC35" s="242"/>
      <c r="DD35" s="242"/>
      <c r="DE35" s="242"/>
      <c r="DF35" s="242"/>
      <c r="DG35" s="242"/>
      <c r="DH35" s="242"/>
      <c r="DI35" s="242"/>
      <c r="DJ35" s="242"/>
      <c r="DK35" s="242"/>
      <c r="DL35" s="242"/>
      <c r="DM35" s="242"/>
      <c r="DN35" s="242"/>
      <c r="DO35" s="242"/>
      <c r="DP35" s="242"/>
      <c r="DQ35" s="242"/>
      <c r="DR35" s="242"/>
      <c r="DS35" s="242"/>
      <c r="DT35" s="242"/>
      <c r="DU35" s="242"/>
    </row>
    <row r="36" spans="2:125" ht="13" x14ac:dyDescent="0.2">
      <c r="F36" s="242"/>
      <c r="H36" s="242"/>
      <c r="J36" s="242"/>
      <c r="K36" s="242"/>
      <c r="L36" s="242"/>
      <c r="M36" s="242"/>
      <c r="N36" s="242"/>
      <c r="O36" s="242"/>
      <c r="Q36" s="242"/>
      <c r="S36" s="242"/>
      <c r="V36" s="242"/>
    </row>
    <row r="37" spans="2:125" ht="13" x14ac:dyDescent="0.2"/>
    <row r="38" spans="2:125" ht="13" x14ac:dyDescent="0.2"/>
    <row r="39" spans="2:125" ht="13" x14ac:dyDescent="0.2"/>
    <row r="40" spans="2:125" ht="13" x14ac:dyDescent="0.2">
      <c r="U40" s="242"/>
    </row>
    <row r="41" spans="2:125" ht="13" x14ac:dyDescent="0.2">
      <c r="R41" s="242"/>
    </row>
    <row r="42" spans="2:125" ht="13" x14ac:dyDescent="0.2">
      <c r="T42" s="242"/>
      <c r="W42" s="242"/>
      <c r="X42" s="242"/>
      <c r="Y42" s="242"/>
      <c r="Z42" s="242"/>
      <c r="AA42" s="242"/>
      <c r="AB42" s="242"/>
      <c r="AC42" s="242"/>
      <c r="AD42" s="242"/>
      <c r="AE42" s="242"/>
      <c r="AF42" s="242"/>
      <c r="AG42" s="242"/>
      <c r="AH42" s="242"/>
      <c r="AI42" s="242"/>
      <c r="AJ42" s="242"/>
      <c r="AK42" s="242"/>
      <c r="AL42" s="242"/>
      <c r="AM42" s="242"/>
      <c r="AN42" s="242"/>
      <c r="AO42" s="242"/>
      <c r="AP42" s="242"/>
      <c r="AQ42" s="242"/>
      <c r="AR42" s="242"/>
      <c r="AS42" s="242"/>
      <c r="AT42" s="242"/>
      <c r="AU42" s="242"/>
      <c r="AV42" s="242"/>
      <c r="AW42" s="242"/>
      <c r="AX42" s="242"/>
      <c r="AY42" s="242"/>
      <c r="AZ42" s="242"/>
      <c r="BA42" s="242"/>
      <c r="BB42" s="242"/>
      <c r="BC42" s="242"/>
      <c r="BD42" s="242"/>
      <c r="BE42" s="242"/>
      <c r="BF42" s="242"/>
      <c r="BG42" s="242"/>
      <c r="BH42" s="242"/>
      <c r="BI42" s="242"/>
      <c r="BJ42" s="242"/>
      <c r="BK42" s="242"/>
      <c r="BL42" s="242"/>
      <c r="BM42" s="242"/>
      <c r="BN42" s="242"/>
      <c r="BO42" s="242"/>
      <c r="BP42" s="242"/>
      <c r="BQ42" s="242"/>
      <c r="BR42" s="242"/>
      <c r="BS42" s="242"/>
      <c r="BT42" s="242"/>
      <c r="BU42" s="242"/>
      <c r="BV42" s="242"/>
      <c r="BW42" s="242"/>
      <c r="BX42" s="242"/>
      <c r="BY42" s="242"/>
      <c r="BZ42" s="242"/>
      <c r="CA42" s="242"/>
      <c r="CB42" s="242"/>
      <c r="CC42" s="242"/>
      <c r="CD42" s="242"/>
      <c r="CE42" s="242"/>
      <c r="CF42" s="242"/>
      <c r="CG42" s="242"/>
      <c r="CH42" s="242"/>
      <c r="CI42" s="242"/>
      <c r="CJ42" s="242"/>
      <c r="CK42" s="242"/>
      <c r="CL42" s="242"/>
      <c r="CM42" s="242"/>
      <c r="CN42" s="242"/>
      <c r="CO42" s="242"/>
      <c r="CP42" s="242"/>
      <c r="CQ42" s="242"/>
      <c r="CR42" s="242"/>
      <c r="CS42" s="242"/>
      <c r="CT42" s="242"/>
      <c r="CU42" s="242"/>
      <c r="CV42" s="242"/>
      <c r="CW42" s="242"/>
      <c r="CX42" s="242"/>
      <c r="CY42" s="242"/>
      <c r="CZ42" s="242"/>
      <c r="DA42" s="242"/>
      <c r="DB42" s="242"/>
      <c r="DC42" s="242"/>
      <c r="DD42" s="242"/>
      <c r="DE42" s="242"/>
      <c r="DF42" s="242"/>
      <c r="DG42" s="242"/>
      <c r="DH42" s="242"/>
      <c r="DI42" s="242"/>
      <c r="DJ42" s="242"/>
      <c r="DK42" s="242"/>
      <c r="DL42" s="242"/>
      <c r="DM42" s="242"/>
      <c r="DN42" s="242"/>
      <c r="DO42" s="242"/>
      <c r="DP42" s="242"/>
      <c r="DQ42" s="242"/>
      <c r="DR42" s="242"/>
      <c r="DS42" s="242"/>
      <c r="DT42" s="242"/>
      <c r="DU42" s="242"/>
    </row>
    <row r="43" spans="2:125" ht="13" x14ac:dyDescent="0.2">
      <c r="Q43" s="242"/>
      <c r="S43" s="242"/>
      <c r="V43" s="242"/>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3" t="s">
        <v>480</v>
      </c>
    </row>
  </sheetData>
  <sheetProtection algorithmName="SHA-512" hashValue="hVJPUXIuj3bmhbQuA8pqmQDE1DgzHtcKB9Y4n9tpDchYoIcKDs5Fgt7P9OpJESrF52FZ8eKv9UTrTK/PgZKauQ==" saltValue="QmdDvPXk7SJlyXN/q+cte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530</v>
      </c>
      <c r="G46" s="8" t="s">
        <v>531</v>
      </c>
      <c r="H46" s="8" t="s">
        <v>532</v>
      </c>
      <c r="I46" s="8" t="s">
        <v>533</v>
      </c>
      <c r="J46" s="9" t="s">
        <v>534</v>
      </c>
    </row>
    <row r="47" spans="2:10" ht="57.75" customHeight="1" x14ac:dyDescent="0.2">
      <c r="B47" s="10"/>
      <c r="C47" s="1175" t="s">
        <v>3</v>
      </c>
      <c r="D47" s="1175"/>
      <c r="E47" s="1176"/>
      <c r="F47" s="11">
        <v>21.78</v>
      </c>
      <c r="G47" s="12">
        <v>29.44</v>
      </c>
      <c r="H47" s="12">
        <v>39.25</v>
      </c>
      <c r="I47" s="12">
        <v>42.76</v>
      </c>
      <c r="J47" s="13">
        <v>42.78</v>
      </c>
    </row>
    <row r="48" spans="2:10" ht="57.75" customHeight="1" x14ac:dyDescent="0.2">
      <c r="B48" s="14"/>
      <c r="C48" s="1177" t="s">
        <v>4</v>
      </c>
      <c r="D48" s="1177"/>
      <c r="E48" s="1178"/>
      <c r="F48" s="15">
        <v>6.23</v>
      </c>
      <c r="G48" s="16">
        <v>3.78</v>
      </c>
      <c r="H48" s="16">
        <v>8.98</v>
      </c>
      <c r="I48" s="16">
        <v>5.24</v>
      </c>
      <c r="J48" s="17">
        <v>3.6</v>
      </c>
    </row>
    <row r="49" spans="2:10" ht="57.75" customHeight="1" thickBot="1" x14ac:dyDescent="0.25">
      <c r="B49" s="18"/>
      <c r="C49" s="1179" t="s">
        <v>5</v>
      </c>
      <c r="D49" s="1179"/>
      <c r="E49" s="1180"/>
      <c r="F49" s="19" t="s">
        <v>535</v>
      </c>
      <c r="G49" s="20">
        <v>0.81</v>
      </c>
      <c r="H49" s="20">
        <v>10.84</v>
      </c>
      <c r="I49" s="20">
        <v>9.6</v>
      </c>
      <c r="J49" s="21" t="s">
        <v>536</v>
      </c>
    </row>
    <row r="50" spans="2:10" ht="13" x14ac:dyDescent="0.2"/>
  </sheetData>
  <sheetProtection algorithmName="SHA-512" hashValue="Bf56I5wpB4ovkj84smJ4P0IWGEGVaCUGlwsnN+K+9fN3u1J5JC3L6m3jaooyRxeAiSzhsjkUNdIwHk1uxcpE8g==" saltValue="5/6u+PRi/ABtkSOSJ8J/r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31F2F-B0D6-4201-AA05-1ECDC23D7B9D}">
  <sheetPr>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87" t="s">
        <v>537</v>
      </c>
      <c r="D34" s="1187"/>
      <c r="E34" s="1188"/>
      <c r="F34" s="32">
        <v>13.99</v>
      </c>
      <c r="G34" s="33">
        <v>12.9</v>
      </c>
      <c r="H34" s="33">
        <v>12.15</v>
      </c>
      <c r="I34" s="33">
        <v>11.8</v>
      </c>
      <c r="J34" s="34">
        <v>12.15</v>
      </c>
      <c r="K34" s="22"/>
      <c r="L34" s="22"/>
      <c r="M34" s="22"/>
      <c r="N34" s="22"/>
      <c r="O34" s="22"/>
      <c r="P34" s="22"/>
    </row>
    <row r="35" spans="1:16" ht="39" customHeight="1" x14ac:dyDescent="0.2">
      <c r="A35" s="22"/>
      <c r="B35" s="35"/>
      <c r="C35" s="1181" t="s">
        <v>538</v>
      </c>
      <c r="D35" s="1182"/>
      <c r="E35" s="1183"/>
      <c r="F35" s="36">
        <v>6.22</v>
      </c>
      <c r="G35" s="37">
        <v>3.78</v>
      </c>
      <c r="H35" s="37">
        <v>8.9700000000000006</v>
      </c>
      <c r="I35" s="37">
        <v>5.23</v>
      </c>
      <c r="J35" s="38">
        <v>3.59</v>
      </c>
      <c r="K35" s="22"/>
      <c r="L35" s="22"/>
      <c r="M35" s="22"/>
      <c r="N35" s="22"/>
      <c r="O35" s="22"/>
      <c r="P35" s="22"/>
    </row>
    <row r="36" spans="1:16" ht="39" customHeight="1" x14ac:dyDescent="0.2">
      <c r="A36" s="22"/>
      <c r="B36" s="35"/>
      <c r="C36" s="1181" t="s">
        <v>539</v>
      </c>
      <c r="D36" s="1182"/>
      <c r="E36" s="1183"/>
      <c r="F36" s="36">
        <v>0.51</v>
      </c>
      <c r="G36" s="37">
        <v>1.73</v>
      </c>
      <c r="H36" s="37">
        <v>2.2799999999999998</v>
      </c>
      <c r="I36" s="37">
        <v>2.2000000000000002</v>
      </c>
      <c r="J36" s="38">
        <v>0.57999999999999996</v>
      </c>
      <c r="K36" s="22"/>
      <c r="L36" s="22"/>
      <c r="M36" s="22"/>
      <c r="N36" s="22"/>
      <c r="O36" s="22"/>
      <c r="P36" s="22"/>
    </row>
    <row r="37" spans="1:16" ht="39" customHeight="1" x14ac:dyDescent="0.2">
      <c r="A37" s="22"/>
      <c r="B37" s="35"/>
      <c r="C37" s="1181" t="s">
        <v>540</v>
      </c>
      <c r="D37" s="1182"/>
      <c r="E37" s="1183"/>
      <c r="F37" s="36">
        <v>0.91</v>
      </c>
      <c r="G37" s="37">
        <v>0.92</v>
      </c>
      <c r="H37" s="37">
        <v>0.37</v>
      </c>
      <c r="I37" s="37">
        <v>0.56000000000000005</v>
      </c>
      <c r="J37" s="38">
        <v>0.48</v>
      </c>
      <c r="K37" s="22"/>
      <c r="L37" s="22"/>
      <c r="M37" s="22"/>
      <c r="N37" s="22"/>
      <c r="O37" s="22"/>
      <c r="P37" s="22"/>
    </row>
    <row r="38" spans="1:16" ht="39" customHeight="1" x14ac:dyDescent="0.2">
      <c r="A38" s="22"/>
      <c r="B38" s="35"/>
      <c r="C38" s="1181" t="s">
        <v>541</v>
      </c>
      <c r="D38" s="1182"/>
      <c r="E38" s="1183"/>
      <c r="F38" s="36">
        <v>0.02</v>
      </c>
      <c r="G38" s="37">
        <v>0</v>
      </c>
      <c r="H38" s="37">
        <v>0.04</v>
      </c>
      <c r="I38" s="37">
        <v>0.04</v>
      </c>
      <c r="J38" s="38">
        <v>0.05</v>
      </c>
      <c r="K38" s="22"/>
      <c r="L38" s="22"/>
      <c r="M38" s="22"/>
      <c r="N38" s="22"/>
      <c r="O38" s="22"/>
      <c r="P38" s="22"/>
    </row>
    <row r="39" spans="1:16" ht="39" customHeight="1" x14ac:dyDescent="0.2">
      <c r="A39" s="22"/>
      <c r="B39" s="35"/>
      <c r="C39" s="1181" t="s">
        <v>542</v>
      </c>
      <c r="D39" s="1182"/>
      <c r="E39" s="1183"/>
      <c r="F39" s="36">
        <v>0.05</v>
      </c>
      <c r="G39" s="37">
        <v>0.15</v>
      </c>
      <c r="H39" s="37">
        <v>0.46</v>
      </c>
      <c r="I39" s="37">
        <v>0.1</v>
      </c>
      <c r="J39" s="38">
        <v>0.03</v>
      </c>
      <c r="K39" s="22"/>
      <c r="L39" s="22"/>
      <c r="M39" s="22"/>
      <c r="N39" s="22"/>
      <c r="O39" s="22"/>
      <c r="P39" s="22"/>
    </row>
    <row r="40" spans="1:16" ht="39" customHeight="1" x14ac:dyDescent="0.2">
      <c r="A40" s="22"/>
      <c r="B40" s="35"/>
      <c r="C40" s="1181" t="s">
        <v>543</v>
      </c>
      <c r="D40" s="1182"/>
      <c r="E40" s="1183"/>
      <c r="F40" s="36">
        <v>22.07</v>
      </c>
      <c r="G40" s="37">
        <v>20.97</v>
      </c>
      <c r="H40" s="37">
        <v>0.01</v>
      </c>
      <c r="I40" s="37">
        <v>0</v>
      </c>
      <c r="J40" s="38">
        <v>0</v>
      </c>
      <c r="K40" s="22"/>
      <c r="L40" s="22"/>
      <c r="M40" s="22"/>
      <c r="N40" s="22"/>
      <c r="O40" s="22"/>
      <c r="P40" s="22"/>
    </row>
    <row r="41" spans="1:16" ht="39" customHeight="1" x14ac:dyDescent="0.2">
      <c r="A41" s="22"/>
      <c r="B41" s="35"/>
      <c r="C41" s="1181" t="s">
        <v>544</v>
      </c>
      <c r="D41" s="1182"/>
      <c r="E41" s="1183"/>
      <c r="F41" s="36">
        <v>0.01</v>
      </c>
      <c r="G41" s="37">
        <v>0</v>
      </c>
      <c r="H41" s="37">
        <v>0</v>
      </c>
      <c r="I41" s="37">
        <v>0</v>
      </c>
      <c r="J41" s="38">
        <v>0</v>
      </c>
      <c r="K41" s="22"/>
      <c r="L41" s="22"/>
      <c r="M41" s="22"/>
      <c r="N41" s="22"/>
      <c r="O41" s="22"/>
      <c r="P41" s="22"/>
    </row>
    <row r="42" spans="1:16" ht="39" customHeight="1" x14ac:dyDescent="0.2">
      <c r="A42" s="22"/>
      <c r="B42" s="39"/>
      <c r="C42" s="1181" t="s">
        <v>545</v>
      </c>
      <c r="D42" s="1182"/>
      <c r="E42" s="1183"/>
      <c r="F42" s="36" t="s">
        <v>491</v>
      </c>
      <c r="G42" s="37" t="s">
        <v>491</v>
      </c>
      <c r="H42" s="37" t="s">
        <v>491</v>
      </c>
      <c r="I42" s="37" t="s">
        <v>491</v>
      </c>
      <c r="J42" s="38" t="s">
        <v>491</v>
      </c>
      <c r="K42" s="22"/>
      <c r="L42" s="22"/>
      <c r="M42" s="22"/>
      <c r="N42" s="22"/>
      <c r="O42" s="22"/>
      <c r="P42" s="22"/>
    </row>
    <row r="43" spans="1:16" ht="39" customHeight="1" thickBot="1" x14ac:dyDescent="0.25">
      <c r="A43" s="22"/>
      <c r="B43" s="40"/>
      <c r="C43" s="1184" t="s">
        <v>546</v>
      </c>
      <c r="D43" s="1185"/>
      <c r="E43" s="1186"/>
      <c r="F43" s="41">
        <v>0</v>
      </c>
      <c r="G43" s="42">
        <v>0</v>
      </c>
      <c r="H43" s="42">
        <v>0.01</v>
      </c>
      <c r="I43" s="42">
        <v>0.31</v>
      </c>
      <c r="J43" s="43">
        <v>0</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P53wrL1vYNNhC2s2MAkNC41ulkl4Cwj9vKlhaicpiaUGFv8uHLtFtc2xwDdjH7wpiCNehhtPINumJm0vLNCHlQ==" saltValue="Hht6re+IJp0Vi4M7rTZ/m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1A82C-3BD7-4E87-BB1F-817EF6202FA4}">
  <sheetPr>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530</v>
      </c>
      <c r="L44" s="56" t="s">
        <v>531</v>
      </c>
      <c r="M44" s="56" t="s">
        <v>532</v>
      </c>
      <c r="N44" s="56" t="s">
        <v>533</v>
      </c>
      <c r="O44" s="57" t="s">
        <v>534</v>
      </c>
      <c r="P44" s="48"/>
      <c r="Q44" s="48"/>
      <c r="R44" s="48"/>
      <c r="S44" s="48"/>
      <c r="T44" s="48"/>
      <c r="U44" s="48"/>
    </row>
    <row r="45" spans="1:21" ht="30.75" customHeight="1" x14ac:dyDescent="0.2">
      <c r="A45" s="48"/>
      <c r="B45" s="1189" t="s">
        <v>9</v>
      </c>
      <c r="C45" s="1190"/>
      <c r="D45" s="58"/>
      <c r="E45" s="1195" t="s">
        <v>10</v>
      </c>
      <c r="F45" s="1195"/>
      <c r="G45" s="1195"/>
      <c r="H45" s="1195"/>
      <c r="I45" s="1195"/>
      <c r="J45" s="1196"/>
      <c r="K45" s="59">
        <v>863</v>
      </c>
      <c r="L45" s="60">
        <v>875</v>
      </c>
      <c r="M45" s="60">
        <v>896</v>
      </c>
      <c r="N45" s="60">
        <v>848</v>
      </c>
      <c r="O45" s="61">
        <v>842</v>
      </c>
      <c r="P45" s="48"/>
      <c r="Q45" s="48"/>
      <c r="R45" s="48"/>
      <c r="S45" s="48"/>
      <c r="T45" s="48"/>
      <c r="U45" s="48"/>
    </row>
    <row r="46" spans="1:21" ht="30.75" customHeight="1" x14ac:dyDescent="0.2">
      <c r="A46" s="48"/>
      <c r="B46" s="1191"/>
      <c r="C46" s="1192"/>
      <c r="D46" s="62"/>
      <c r="E46" s="1197" t="s">
        <v>11</v>
      </c>
      <c r="F46" s="1197"/>
      <c r="G46" s="1197"/>
      <c r="H46" s="1197"/>
      <c r="I46" s="1197"/>
      <c r="J46" s="1198"/>
      <c r="K46" s="63" t="s">
        <v>491</v>
      </c>
      <c r="L46" s="64" t="s">
        <v>491</v>
      </c>
      <c r="M46" s="64" t="s">
        <v>491</v>
      </c>
      <c r="N46" s="64" t="s">
        <v>491</v>
      </c>
      <c r="O46" s="65" t="s">
        <v>491</v>
      </c>
      <c r="P46" s="48"/>
      <c r="Q46" s="48"/>
      <c r="R46" s="48"/>
      <c r="S46" s="48"/>
      <c r="T46" s="48"/>
      <c r="U46" s="48"/>
    </row>
    <row r="47" spans="1:21" ht="30.75" customHeight="1" x14ac:dyDescent="0.2">
      <c r="A47" s="48"/>
      <c r="B47" s="1191"/>
      <c r="C47" s="1192"/>
      <c r="D47" s="62"/>
      <c r="E47" s="1197" t="s">
        <v>12</v>
      </c>
      <c r="F47" s="1197"/>
      <c r="G47" s="1197"/>
      <c r="H47" s="1197"/>
      <c r="I47" s="1197"/>
      <c r="J47" s="1198"/>
      <c r="K47" s="63" t="s">
        <v>491</v>
      </c>
      <c r="L47" s="64" t="s">
        <v>491</v>
      </c>
      <c r="M47" s="64" t="s">
        <v>491</v>
      </c>
      <c r="N47" s="64" t="s">
        <v>491</v>
      </c>
      <c r="O47" s="65" t="s">
        <v>491</v>
      </c>
      <c r="P47" s="48"/>
      <c r="Q47" s="48"/>
      <c r="R47" s="48"/>
      <c r="S47" s="48"/>
      <c r="T47" s="48"/>
      <c r="U47" s="48"/>
    </row>
    <row r="48" spans="1:21" ht="30.75" customHeight="1" x14ac:dyDescent="0.2">
      <c r="A48" s="48"/>
      <c r="B48" s="1191"/>
      <c r="C48" s="1192"/>
      <c r="D48" s="62"/>
      <c r="E48" s="1197" t="s">
        <v>13</v>
      </c>
      <c r="F48" s="1197"/>
      <c r="G48" s="1197"/>
      <c r="H48" s="1197"/>
      <c r="I48" s="1197"/>
      <c r="J48" s="1198"/>
      <c r="K48" s="63">
        <v>611</v>
      </c>
      <c r="L48" s="64">
        <v>514</v>
      </c>
      <c r="M48" s="64">
        <v>541</v>
      </c>
      <c r="N48" s="64">
        <v>482</v>
      </c>
      <c r="O48" s="65">
        <v>471</v>
      </c>
      <c r="P48" s="48"/>
      <c r="Q48" s="48"/>
      <c r="R48" s="48"/>
      <c r="S48" s="48"/>
      <c r="T48" s="48"/>
      <c r="U48" s="48"/>
    </row>
    <row r="49" spans="1:21" ht="30.75" customHeight="1" x14ac:dyDescent="0.2">
      <c r="A49" s="48"/>
      <c r="B49" s="1191"/>
      <c r="C49" s="1192"/>
      <c r="D49" s="62"/>
      <c r="E49" s="1197" t="s">
        <v>14</v>
      </c>
      <c r="F49" s="1197"/>
      <c r="G49" s="1197"/>
      <c r="H49" s="1197"/>
      <c r="I49" s="1197"/>
      <c r="J49" s="1198"/>
      <c r="K49" s="63">
        <v>12</v>
      </c>
      <c r="L49" s="64">
        <v>49</v>
      </c>
      <c r="M49" s="64">
        <v>61</v>
      </c>
      <c r="N49" s="64">
        <v>63</v>
      </c>
      <c r="O49" s="65">
        <v>63</v>
      </c>
      <c r="P49" s="48"/>
      <c r="Q49" s="48"/>
      <c r="R49" s="48"/>
      <c r="S49" s="48"/>
      <c r="T49" s="48"/>
      <c r="U49" s="48"/>
    </row>
    <row r="50" spans="1:21" ht="30.75" customHeight="1" x14ac:dyDescent="0.2">
      <c r="A50" s="48"/>
      <c r="B50" s="1191"/>
      <c r="C50" s="1192"/>
      <c r="D50" s="62"/>
      <c r="E50" s="1197" t="s">
        <v>15</v>
      </c>
      <c r="F50" s="1197"/>
      <c r="G50" s="1197"/>
      <c r="H50" s="1197"/>
      <c r="I50" s="1197"/>
      <c r="J50" s="1198"/>
      <c r="K50" s="63">
        <v>0</v>
      </c>
      <c r="L50" s="64">
        <v>0</v>
      </c>
      <c r="M50" s="64">
        <v>0</v>
      </c>
      <c r="N50" s="64">
        <v>0</v>
      </c>
      <c r="O50" s="65">
        <v>0</v>
      </c>
      <c r="P50" s="48"/>
      <c r="Q50" s="48"/>
      <c r="R50" s="48"/>
      <c r="S50" s="48"/>
      <c r="T50" s="48"/>
      <c r="U50" s="48"/>
    </row>
    <row r="51" spans="1:21" ht="30.75" customHeight="1" x14ac:dyDescent="0.2">
      <c r="A51" s="48"/>
      <c r="B51" s="1193"/>
      <c r="C51" s="1194"/>
      <c r="D51" s="66"/>
      <c r="E51" s="1197" t="s">
        <v>16</v>
      </c>
      <c r="F51" s="1197"/>
      <c r="G51" s="1197"/>
      <c r="H51" s="1197"/>
      <c r="I51" s="1197"/>
      <c r="J51" s="1198"/>
      <c r="K51" s="63">
        <v>0</v>
      </c>
      <c r="L51" s="64">
        <v>0</v>
      </c>
      <c r="M51" s="64">
        <v>0</v>
      </c>
      <c r="N51" s="64" t="s">
        <v>491</v>
      </c>
      <c r="O51" s="65" t="s">
        <v>491</v>
      </c>
      <c r="P51" s="48"/>
      <c r="Q51" s="48"/>
      <c r="R51" s="48"/>
      <c r="S51" s="48"/>
      <c r="T51" s="48"/>
      <c r="U51" s="48"/>
    </row>
    <row r="52" spans="1:21" ht="30.75" customHeight="1" x14ac:dyDescent="0.2">
      <c r="A52" s="48"/>
      <c r="B52" s="1199" t="s">
        <v>17</v>
      </c>
      <c r="C52" s="1200"/>
      <c r="D52" s="66"/>
      <c r="E52" s="1197" t="s">
        <v>18</v>
      </c>
      <c r="F52" s="1197"/>
      <c r="G52" s="1197"/>
      <c r="H52" s="1197"/>
      <c r="I52" s="1197"/>
      <c r="J52" s="1198"/>
      <c r="K52" s="63">
        <v>1119</v>
      </c>
      <c r="L52" s="64">
        <v>1088</v>
      </c>
      <c r="M52" s="64">
        <v>1111</v>
      </c>
      <c r="N52" s="64">
        <v>1068</v>
      </c>
      <c r="O52" s="65">
        <v>1033</v>
      </c>
      <c r="P52" s="48"/>
      <c r="Q52" s="48"/>
      <c r="R52" s="48"/>
      <c r="S52" s="48"/>
      <c r="T52" s="48"/>
      <c r="U52" s="48"/>
    </row>
    <row r="53" spans="1:21" ht="30.75" customHeight="1" thickBot="1" x14ac:dyDescent="0.25">
      <c r="A53" s="48"/>
      <c r="B53" s="1201" t="s">
        <v>19</v>
      </c>
      <c r="C53" s="1202"/>
      <c r="D53" s="67"/>
      <c r="E53" s="1203" t="s">
        <v>20</v>
      </c>
      <c r="F53" s="1203"/>
      <c r="G53" s="1203"/>
      <c r="H53" s="1203"/>
      <c r="I53" s="1203"/>
      <c r="J53" s="1204"/>
      <c r="K53" s="68">
        <v>367</v>
      </c>
      <c r="L53" s="69">
        <v>350</v>
      </c>
      <c r="M53" s="69">
        <v>387</v>
      </c>
      <c r="N53" s="69">
        <v>325</v>
      </c>
      <c r="O53" s="70">
        <v>343</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547</v>
      </c>
      <c r="L57" s="81" t="s">
        <v>548</v>
      </c>
      <c r="M57" s="81" t="s">
        <v>549</v>
      </c>
      <c r="N57" s="81" t="s">
        <v>550</v>
      </c>
      <c r="O57" s="82" t="s">
        <v>551</v>
      </c>
      <c r="P57" s="48"/>
      <c r="Q57" s="48"/>
      <c r="R57" s="48"/>
      <c r="S57" s="48"/>
      <c r="T57" s="48"/>
      <c r="U57" s="48"/>
    </row>
    <row r="58" spans="1:21" ht="31.5" customHeight="1" x14ac:dyDescent="0.2">
      <c r="B58" s="1205" t="s">
        <v>24</v>
      </c>
      <c r="C58" s="1206"/>
      <c r="D58" s="1211" t="s">
        <v>25</v>
      </c>
      <c r="E58" s="1212"/>
      <c r="F58" s="1212"/>
      <c r="G58" s="1212"/>
      <c r="H58" s="1212"/>
      <c r="I58" s="1212"/>
      <c r="J58" s="1213"/>
      <c r="K58" s="83"/>
      <c r="L58" s="84"/>
      <c r="M58" s="84"/>
      <c r="N58" s="84"/>
      <c r="O58" s="85"/>
    </row>
    <row r="59" spans="1:21" ht="31.5" customHeight="1" x14ac:dyDescent="0.2">
      <c r="B59" s="1207"/>
      <c r="C59" s="1208"/>
      <c r="D59" s="1214" t="s">
        <v>26</v>
      </c>
      <c r="E59" s="1215"/>
      <c r="F59" s="1215"/>
      <c r="G59" s="1215"/>
      <c r="H59" s="1215"/>
      <c r="I59" s="1215"/>
      <c r="J59" s="1216"/>
      <c r="K59" s="86"/>
      <c r="L59" s="87"/>
      <c r="M59" s="87"/>
      <c r="N59" s="87"/>
      <c r="O59" s="88"/>
    </row>
    <row r="60" spans="1:21" ht="31.5" customHeight="1" thickBot="1" x14ac:dyDescent="0.25">
      <c r="B60" s="1209"/>
      <c r="C60" s="1210"/>
      <c r="D60" s="1217" t="s">
        <v>27</v>
      </c>
      <c r="E60" s="1218"/>
      <c r="F60" s="1218"/>
      <c r="G60" s="1218"/>
      <c r="H60" s="1218"/>
      <c r="I60" s="1218"/>
      <c r="J60" s="1219"/>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tiBXMs0jV3BZRKCR4uUKJDYx8ES+Vz+xGjXk8bOorPx7jvMqGaM4eFH5CGZq6SStJFnR8EYmvhDqxh5MfGyxwA==" saltValue="mIEdpAGAOni8tjlPzHAIi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45148-0441-4653-BC5E-99153E5FFF00}">
  <sheetPr>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530</v>
      </c>
      <c r="J40" s="103" t="s">
        <v>531</v>
      </c>
      <c r="K40" s="103" t="s">
        <v>532</v>
      </c>
      <c r="L40" s="103" t="s">
        <v>533</v>
      </c>
      <c r="M40" s="104" t="s">
        <v>534</v>
      </c>
    </row>
    <row r="41" spans="2:13" ht="27.75" customHeight="1" x14ac:dyDescent="0.2">
      <c r="B41" s="1220" t="s">
        <v>30</v>
      </c>
      <c r="C41" s="1221"/>
      <c r="D41" s="105"/>
      <c r="E41" s="1226" t="s">
        <v>31</v>
      </c>
      <c r="F41" s="1226"/>
      <c r="G41" s="1226"/>
      <c r="H41" s="1227"/>
      <c r="I41" s="338">
        <v>10592</v>
      </c>
      <c r="J41" s="339">
        <v>10274</v>
      </c>
      <c r="K41" s="339">
        <v>9917</v>
      </c>
      <c r="L41" s="339">
        <v>8087</v>
      </c>
      <c r="M41" s="340">
        <v>7736</v>
      </c>
    </row>
    <row r="42" spans="2:13" ht="27.75" customHeight="1" x14ac:dyDescent="0.2">
      <c r="B42" s="1222"/>
      <c r="C42" s="1223"/>
      <c r="D42" s="106"/>
      <c r="E42" s="1228" t="s">
        <v>32</v>
      </c>
      <c r="F42" s="1228"/>
      <c r="G42" s="1228"/>
      <c r="H42" s="1229"/>
      <c r="I42" s="341" t="s">
        <v>491</v>
      </c>
      <c r="J42" s="342" t="s">
        <v>491</v>
      </c>
      <c r="K42" s="342" t="s">
        <v>491</v>
      </c>
      <c r="L42" s="342" t="s">
        <v>491</v>
      </c>
      <c r="M42" s="343" t="s">
        <v>491</v>
      </c>
    </row>
    <row r="43" spans="2:13" ht="27.75" customHeight="1" x14ac:dyDescent="0.2">
      <c r="B43" s="1222"/>
      <c r="C43" s="1223"/>
      <c r="D43" s="106"/>
      <c r="E43" s="1228" t="s">
        <v>33</v>
      </c>
      <c r="F43" s="1228"/>
      <c r="G43" s="1228"/>
      <c r="H43" s="1229"/>
      <c r="I43" s="341">
        <v>5978</v>
      </c>
      <c r="J43" s="342">
        <v>5656</v>
      </c>
      <c r="K43" s="342">
        <v>5528</v>
      </c>
      <c r="L43" s="342">
        <v>5278</v>
      </c>
      <c r="M43" s="343">
        <v>5194</v>
      </c>
    </row>
    <row r="44" spans="2:13" ht="27.75" customHeight="1" x14ac:dyDescent="0.2">
      <c r="B44" s="1222"/>
      <c r="C44" s="1223"/>
      <c r="D44" s="106"/>
      <c r="E44" s="1228" t="s">
        <v>34</v>
      </c>
      <c r="F44" s="1228"/>
      <c r="G44" s="1228"/>
      <c r="H44" s="1229"/>
      <c r="I44" s="341">
        <v>368</v>
      </c>
      <c r="J44" s="342">
        <v>332</v>
      </c>
      <c r="K44" s="342">
        <v>285</v>
      </c>
      <c r="L44" s="342">
        <v>240</v>
      </c>
      <c r="M44" s="343">
        <v>193</v>
      </c>
    </row>
    <row r="45" spans="2:13" ht="27.75" customHeight="1" x14ac:dyDescent="0.2">
      <c r="B45" s="1222"/>
      <c r="C45" s="1223"/>
      <c r="D45" s="106"/>
      <c r="E45" s="1228" t="s">
        <v>35</v>
      </c>
      <c r="F45" s="1228"/>
      <c r="G45" s="1228"/>
      <c r="H45" s="1229"/>
      <c r="I45" s="341">
        <v>1191</v>
      </c>
      <c r="J45" s="342">
        <v>1132</v>
      </c>
      <c r="K45" s="342">
        <v>1206</v>
      </c>
      <c r="L45" s="342">
        <v>1165</v>
      </c>
      <c r="M45" s="343">
        <v>1160</v>
      </c>
    </row>
    <row r="46" spans="2:13" ht="27.75" customHeight="1" x14ac:dyDescent="0.2">
      <c r="B46" s="1222"/>
      <c r="C46" s="1223"/>
      <c r="D46" s="107"/>
      <c r="E46" s="1228" t="s">
        <v>36</v>
      </c>
      <c r="F46" s="1228"/>
      <c r="G46" s="1228"/>
      <c r="H46" s="1229"/>
      <c r="I46" s="341">
        <v>4</v>
      </c>
      <c r="J46" s="342" t="s">
        <v>491</v>
      </c>
      <c r="K46" s="342">
        <v>3</v>
      </c>
      <c r="L46" s="342">
        <v>4</v>
      </c>
      <c r="M46" s="343" t="s">
        <v>491</v>
      </c>
    </row>
    <row r="47" spans="2:13" ht="27.75" customHeight="1" x14ac:dyDescent="0.2">
      <c r="B47" s="1222"/>
      <c r="C47" s="1223"/>
      <c r="D47" s="108"/>
      <c r="E47" s="1230" t="s">
        <v>37</v>
      </c>
      <c r="F47" s="1231"/>
      <c r="G47" s="1231"/>
      <c r="H47" s="1232"/>
      <c r="I47" s="341" t="s">
        <v>491</v>
      </c>
      <c r="J47" s="342" t="s">
        <v>491</v>
      </c>
      <c r="K47" s="342" t="s">
        <v>491</v>
      </c>
      <c r="L47" s="342" t="s">
        <v>491</v>
      </c>
      <c r="M47" s="343" t="s">
        <v>491</v>
      </c>
    </row>
    <row r="48" spans="2:13" ht="27.75" customHeight="1" x14ac:dyDescent="0.2">
      <c r="B48" s="1222"/>
      <c r="C48" s="1223"/>
      <c r="D48" s="106"/>
      <c r="E48" s="1228" t="s">
        <v>38</v>
      </c>
      <c r="F48" s="1228"/>
      <c r="G48" s="1228"/>
      <c r="H48" s="1229"/>
      <c r="I48" s="341" t="s">
        <v>491</v>
      </c>
      <c r="J48" s="342" t="s">
        <v>491</v>
      </c>
      <c r="K48" s="342" t="s">
        <v>491</v>
      </c>
      <c r="L48" s="342" t="s">
        <v>491</v>
      </c>
      <c r="M48" s="343" t="s">
        <v>491</v>
      </c>
    </row>
    <row r="49" spans="2:13" ht="27.75" customHeight="1" x14ac:dyDescent="0.2">
      <c r="B49" s="1224"/>
      <c r="C49" s="1225"/>
      <c r="D49" s="106"/>
      <c r="E49" s="1228" t="s">
        <v>39</v>
      </c>
      <c r="F49" s="1228"/>
      <c r="G49" s="1228"/>
      <c r="H49" s="1229"/>
      <c r="I49" s="341" t="s">
        <v>491</v>
      </c>
      <c r="J49" s="342" t="s">
        <v>491</v>
      </c>
      <c r="K49" s="342" t="s">
        <v>491</v>
      </c>
      <c r="L49" s="342" t="s">
        <v>491</v>
      </c>
      <c r="M49" s="343" t="s">
        <v>491</v>
      </c>
    </row>
    <row r="50" spans="2:13" ht="27.75" customHeight="1" x14ac:dyDescent="0.2">
      <c r="B50" s="1233" t="s">
        <v>40</v>
      </c>
      <c r="C50" s="1234"/>
      <c r="D50" s="109"/>
      <c r="E50" s="1228" t="s">
        <v>41</v>
      </c>
      <c r="F50" s="1228"/>
      <c r="G50" s="1228"/>
      <c r="H50" s="1229"/>
      <c r="I50" s="341">
        <v>6608</v>
      </c>
      <c r="J50" s="342">
        <v>8458</v>
      </c>
      <c r="K50" s="342">
        <v>9955</v>
      </c>
      <c r="L50" s="342">
        <v>9438</v>
      </c>
      <c r="M50" s="343">
        <v>9831</v>
      </c>
    </row>
    <row r="51" spans="2:13" ht="27.75" customHeight="1" x14ac:dyDescent="0.2">
      <c r="B51" s="1222"/>
      <c r="C51" s="1223"/>
      <c r="D51" s="106"/>
      <c r="E51" s="1228" t="s">
        <v>42</v>
      </c>
      <c r="F51" s="1228"/>
      <c r="G51" s="1228"/>
      <c r="H51" s="1229"/>
      <c r="I51" s="341">
        <v>3371</v>
      </c>
      <c r="J51" s="342">
        <v>2892</v>
      </c>
      <c r="K51" s="342">
        <v>2422</v>
      </c>
      <c r="L51" s="342">
        <v>2004</v>
      </c>
      <c r="M51" s="343">
        <v>1888</v>
      </c>
    </row>
    <row r="52" spans="2:13" ht="27.75" customHeight="1" x14ac:dyDescent="0.2">
      <c r="B52" s="1224"/>
      <c r="C52" s="1225"/>
      <c r="D52" s="106"/>
      <c r="E52" s="1228" t="s">
        <v>43</v>
      </c>
      <c r="F52" s="1228"/>
      <c r="G52" s="1228"/>
      <c r="H52" s="1229"/>
      <c r="I52" s="341">
        <v>11148</v>
      </c>
      <c r="J52" s="342">
        <v>10814</v>
      </c>
      <c r="K52" s="342">
        <v>10337</v>
      </c>
      <c r="L52" s="342">
        <v>9937</v>
      </c>
      <c r="M52" s="343">
        <v>9327</v>
      </c>
    </row>
    <row r="53" spans="2:13" ht="27.75" customHeight="1" thickBot="1" x14ac:dyDescent="0.25">
      <c r="B53" s="1235" t="s">
        <v>19</v>
      </c>
      <c r="C53" s="1236"/>
      <c r="D53" s="110"/>
      <c r="E53" s="1237" t="s">
        <v>44</v>
      </c>
      <c r="F53" s="1237"/>
      <c r="G53" s="1237"/>
      <c r="H53" s="1238"/>
      <c r="I53" s="344">
        <v>-2993</v>
      </c>
      <c r="J53" s="345">
        <v>-4771</v>
      </c>
      <c r="K53" s="345">
        <v>-5774</v>
      </c>
      <c r="L53" s="345">
        <v>-6605</v>
      </c>
      <c r="M53" s="346">
        <v>-6763</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8XqErK2I49yWKP27HxgNwcb8l6qbWIaefjKk0F/W/I9MYw34DF6mH+/m0gi0qCGsd0D8VH02Mo7XS0ZhGwoEWQ==" saltValue="qfgrBpppUhfzQRcK5+DBs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532</v>
      </c>
      <c r="G54" s="119" t="s">
        <v>533</v>
      </c>
      <c r="H54" s="120" t="s">
        <v>534</v>
      </c>
    </row>
    <row r="55" spans="2:8" ht="52.5" customHeight="1" x14ac:dyDescent="0.2">
      <c r="B55" s="121"/>
      <c r="C55" s="1247" t="s">
        <v>46</v>
      </c>
      <c r="D55" s="1247"/>
      <c r="E55" s="1248"/>
      <c r="F55" s="347">
        <v>3026</v>
      </c>
      <c r="G55" s="347">
        <v>3377</v>
      </c>
      <c r="H55" s="348">
        <v>3454</v>
      </c>
    </row>
    <row r="56" spans="2:8" ht="52.5" customHeight="1" x14ac:dyDescent="0.2">
      <c r="B56" s="122"/>
      <c r="C56" s="1249" t="s">
        <v>47</v>
      </c>
      <c r="D56" s="1249"/>
      <c r="E56" s="1250"/>
      <c r="F56" s="349">
        <v>2</v>
      </c>
      <c r="G56" s="349">
        <v>2</v>
      </c>
      <c r="H56" s="350">
        <v>35</v>
      </c>
    </row>
    <row r="57" spans="2:8" ht="53.25" customHeight="1" x14ac:dyDescent="0.2">
      <c r="B57" s="122"/>
      <c r="C57" s="1251" t="s">
        <v>48</v>
      </c>
      <c r="D57" s="1251"/>
      <c r="E57" s="1252"/>
      <c r="F57" s="351">
        <v>5359</v>
      </c>
      <c r="G57" s="351">
        <v>4604</v>
      </c>
      <c r="H57" s="352">
        <v>5107</v>
      </c>
    </row>
    <row r="58" spans="2:8" ht="45.75" customHeight="1" x14ac:dyDescent="0.2">
      <c r="B58" s="123"/>
      <c r="C58" s="1239" t="s">
        <v>560</v>
      </c>
      <c r="D58" s="1240"/>
      <c r="E58" s="1241"/>
      <c r="F58" s="353">
        <v>3727</v>
      </c>
      <c r="G58" s="353">
        <v>2857</v>
      </c>
      <c r="H58" s="354">
        <v>3359</v>
      </c>
    </row>
    <row r="59" spans="2:8" ht="45.75" customHeight="1" x14ac:dyDescent="0.2">
      <c r="B59" s="123"/>
      <c r="C59" s="1239" t="s">
        <v>561</v>
      </c>
      <c r="D59" s="1240"/>
      <c r="E59" s="1241"/>
      <c r="F59" s="353">
        <v>1166</v>
      </c>
      <c r="G59" s="353">
        <v>1322</v>
      </c>
      <c r="H59" s="354">
        <v>1324</v>
      </c>
    </row>
    <row r="60" spans="2:8" ht="45.75" customHeight="1" x14ac:dyDescent="0.2">
      <c r="B60" s="123"/>
      <c r="C60" s="1239" t="s">
        <v>562</v>
      </c>
      <c r="D60" s="1240"/>
      <c r="E60" s="1241"/>
      <c r="F60" s="353">
        <v>111</v>
      </c>
      <c r="G60" s="353">
        <v>115</v>
      </c>
      <c r="H60" s="354">
        <v>118</v>
      </c>
    </row>
    <row r="61" spans="2:8" ht="45.75" customHeight="1" x14ac:dyDescent="0.2">
      <c r="B61" s="123"/>
      <c r="C61" s="1239" t="s">
        <v>563</v>
      </c>
      <c r="D61" s="1240"/>
      <c r="E61" s="1241"/>
      <c r="F61" s="353">
        <v>108</v>
      </c>
      <c r="G61" s="353">
        <v>109</v>
      </c>
      <c r="H61" s="354">
        <v>109</v>
      </c>
    </row>
    <row r="62" spans="2:8" ht="45.75" customHeight="1" thickBot="1" x14ac:dyDescent="0.25">
      <c r="B62" s="124"/>
      <c r="C62" s="1242" t="s">
        <v>564</v>
      </c>
      <c r="D62" s="1243"/>
      <c r="E62" s="1244"/>
      <c r="F62" s="355">
        <v>38</v>
      </c>
      <c r="G62" s="355">
        <v>45</v>
      </c>
      <c r="H62" s="356">
        <v>53</v>
      </c>
    </row>
    <row r="63" spans="2:8" ht="52.5" customHeight="1" thickBot="1" x14ac:dyDescent="0.25">
      <c r="B63" s="125"/>
      <c r="C63" s="1245" t="s">
        <v>49</v>
      </c>
      <c r="D63" s="1245"/>
      <c r="E63" s="1246"/>
      <c r="F63" s="357">
        <v>8388</v>
      </c>
      <c r="G63" s="357">
        <v>7984</v>
      </c>
      <c r="H63" s="358">
        <v>8596</v>
      </c>
    </row>
    <row r="64" spans="2:8" ht="13" x14ac:dyDescent="0.2"/>
  </sheetData>
  <sheetProtection algorithmName="SHA-512" hashValue="z7WFur+REmeGEi60SCaYXSbfq+AjOcVFD/9cOuK+DQoGo+5EO98+0cpbB9udVCtDNoYuz9Y3pHAQJE4BNZ8quQ==" saltValue="r/BmxvpaL0IWe4CS8QtWM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9A916-86A1-44BB-ABEA-69D5893BDAA8}">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366" customWidth="1"/>
    <col min="2" max="107" width="2.453125" style="366" customWidth="1"/>
    <col min="108" max="108" width="6.08984375" style="373" customWidth="1"/>
    <col min="109" max="109" width="5.90625" style="372" customWidth="1"/>
    <col min="110" max="16384" width="8.63281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2" customFormat="1" ht="13"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2" customFormat="1" ht="13"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2" customFormat="1" ht="13"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2" customFormat="1" ht="13"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2" customFormat="1" ht="13"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2" customFormat="1" ht="13"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2" customFormat="1" ht="13"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2" customFormat="1" ht="13"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2" customFormat="1" ht="13"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2" customFormat="1" ht="13"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2" customFormat="1" ht="13"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2" customFormat="1" ht="13"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2" customFormat="1" ht="13"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2" customFormat="1" ht="13"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2" customFormat="1" ht="13"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 x14ac:dyDescent="0.2">
      <c r="DD19" s="366"/>
      <c r="DE19" s="366"/>
    </row>
    <row r="20" spans="1:109" ht="13"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 x14ac:dyDescent="0.2">
      <c r="B23" s="372"/>
    </row>
    <row r="24" spans="1:109" ht="13" x14ac:dyDescent="0.2">
      <c r="B24" s="372"/>
    </row>
    <row r="25" spans="1:109" ht="13" x14ac:dyDescent="0.2">
      <c r="B25" s="372"/>
    </row>
    <row r="26" spans="1:109" ht="13" x14ac:dyDescent="0.2">
      <c r="B26" s="372"/>
    </row>
    <row r="27" spans="1:109" ht="13" x14ac:dyDescent="0.2">
      <c r="B27" s="372"/>
    </row>
    <row r="28" spans="1:109" ht="13" x14ac:dyDescent="0.2">
      <c r="B28" s="372"/>
    </row>
    <row r="29" spans="1:109" ht="13" x14ac:dyDescent="0.2">
      <c r="B29" s="372"/>
    </row>
    <row r="30" spans="1:109" ht="13" x14ac:dyDescent="0.2">
      <c r="B30" s="372"/>
    </row>
    <row r="31" spans="1:109" ht="13" x14ac:dyDescent="0.2">
      <c r="B31" s="372"/>
    </row>
    <row r="32" spans="1:109" ht="13" x14ac:dyDescent="0.2">
      <c r="B32" s="372"/>
    </row>
    <row r="33" spans="2:109" ht="13" x14ac:dyDescent="0.2">
      <c r="B33" s="372"/>
    </row>
    <row r="34" spans="2:109" ht="13" x14ac:dyDescent="0.2">
      <c r="B34" s="372"/>
    </row>
    <row r="35" spans="2:109" ht="13" x14ac:dyDescent="0.2">
      <c r="B35" s="372"/>
    </row>
    <row r="36" spans="2:109" ht="13" x14ac:dyDescent="0.2">
      <c r="B36" s="372"/>
    </row>
    <row r="37" spans="2:109" ht="13" x14ac:dyDescent="0.2">
      <c r="B37" s="372"/>
    </row>
    <row r="38" spans="2:109" ht="13" x14ac:dyDescent="0.2">
      <c r="B38" s="372"/>
    </row>
    <row r="39" spans="2:109" ht="13"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 x14ac:dyDescent="0.2">
      <c r="B40" s="377"/>
      <c r="DD40" s="377"/>
      <c r="DE40" s="366"/>
    </row>
    <row r="41" spans="2:109" ht="16.5" x14ac:dyDescent="0.2">
      <c r="B41" s="378" t="s">
        <v>565</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 x14ac:dyDescent="0.2">
      <c r="B42" s="372"/>
      <c r="G42" s="379"/>
      <c r="I42" s="380"/>
      <c r="J42" s="380"/>
      <c r="K42" s="380"/>
      <c r="AM42" s="379"/>
      <c r="AN42" s="379" t="s">
        <v>566</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53" t="s">
        <v>567</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ht="13" x14ac:dyDescent="0.2">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ht="13" x14ac:dyDescent="0.2">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ht="13" x14ac:dyDescent="0.2">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ht="13" x14ac:dyDescent="0.2">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ht="13"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 x14ac:dyDescent="0.2">
      <c r="B49" s="372"/>
      <c r="AN49" s="366" t="s">
        <v>568</v>
      </c>
    </row>
    <row r="50" spans="1:109" ht="13" x14ac:dyDescent="0.2">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530</v>
      </c>
      <c r="BQ50" s="1266"/>
      <c r="BR50" s="1266"/>
      <c r="BS50" s="1266"/>
      <c r="BT50" s="1266"/>
      <c r="BU50" s="1266"/>
      <c r="BV50" s="1266"/>
      <c r="BW50" s="1266"/>
      <c r="BX50" s="1266" t="s">
        <v>531</v>
      </c>
      <c r="BY50" s="1266"/>
      <c r="BZ50" s="1266"/>
      <c r="CA50" s="1266"/>
      <c r="CB50" s="1266"/>
      <c r="CC50" s="1266"/>
      <c r="CD50" s="1266"/>
      <c r="CE50" s="1266"/>
      <c r="CF50" s="1266" t="s">
        <v>532</v>
      </c>
      <c r="CG50" s="1266"/>
      <c r="CH50" s="1266"/>
      <c r="CI50" s="1266"/>
      <c r="CJ50" s="1266"/>
      <c r="CK50" s="1266"/>
      <c r="CL50" s="1266"/>
      <c r="CM50" s="1266"/>
      <c r="CN50" s="1266" t="s">
        <v>533</v>
      </c>
      <c r="CO50" s="1266"/>
      <c r="CP50" s="1266"/>
      <c r="CQ50" s="1266"/>
      <c r="CR50" s="1266"/>
      <c r="CS50" s="1266"/>
      <c r="CT50" s="1266"/>
      <c r="CU50" s="1266"/>
      <c r="CV50" s="1266" t="s">
        <v>534</v>
      </c>
      <c r="CW50" s="1266"/>
      <c r="CX50" s="1266"/>
      <c r="CY50" s="1266"/>
      <c r="CZ50" s="1266"/>
      <c r="DA50" s="1266"/>
      <c r="DB50" s="1266"/>
      <c r="DC50" s="1266"/>
    </row>
    <row r="51" spans="1:109" ht="13.5" customHeight="1" x14ac:dyDescent="0.2">
      <c r="B51" s="372"/>
      <c r="G51" s="1272"/>
      <c r="H51" s="1272"/>
      <c r="I51" s="1270"/>
      <c r="J51" s="1270"/>
      <c r="K51" s="1268"/>
      <c r="L51" s="1268"/>
      <c r="M51" s="1268"/>
      <c r="N51" s="1268"/>
      <c r="AM51" s="381"/>
      <c r="AN51" s="1269" t="s">
        <v>569</v>
      </c>
      <c r="AO51" s="1269"/>
      <c r="AP51" s="1269"/>
      <c r="AQ51" s="1269"/>
      <c r="AR51" s="1269"/>
      <c r="AS51" s="1269"/>
      <c r="AT51" s="1269"/>
      <c r="AU51" s="1269"/>
      <c r="AV51" s="1269"/>
      <c r="AW51" s="1269"/>
      <c r="AX51" s="1269"/>
      <c r="AY51" s="1269"/>
      <c r="AZ51" s="1269"/>
      <c r="BA51" s="1269"/>
      <c r="BB51" s="1269" t="s">
        <v>570</v>
      </c>
      <c r="BC51" s="1269"/>
      <c r="BD51" s="1269"/>
      <c r="BE51" s="1269"/>
      <c r="BF51" s="1269"/>
      <c r="BG51" s="1269"/>
      <c r="BH51" s="1269"/>
      <c r="BI51" s="1269"/>
      <c r="BJ51" s="1269"/>
      <c r="BK51" s="1269"/>
      <c r="BL51" s="1269"/>
      <c r="BM51" s="1269"/>
      <c r="BN51" s="1269"/>
      <c r="BO51" s="1269"/>
      <c r="BP51" s="1267"/>
      <c r="BQ51" s="1267"/>
      <c r="BR51" s="1267"/>
      <c r="BS51" s="1267"/>
      <c r="BT51" s="1267"/>
      <c r="BU51" s="1267"/>
      <c r="BV51" s="1267"/>
      <c r="BW51" s="1267"/>
      <c r="BX51" s="1267"/>
      <c r="BY51" s="1267"/>
      <c r="BZ51" s="1267"/>
      <c r="CA51" s="1267"/>
      <c r="CB51" s="1267"/>
      <c r="CC51" s="1267"/>
      <c r="CD51" s="1267"/>
      <c r="CE51" s="1267"/>
      <c r="CF51" s="1267"/>
      <c r="CG51" s="1267"/>
      <c r="CH51" s="1267"/>
      <c r="CI51" s="1267"/>
      <c r="CJ51" s="1267"/>
      <c r="CK51" s="1267"/>
      <c r="CL51" s="1267"/>
      <c r="CM51" s="1267"/>
      <c r="CN51" s="1267"/>
      <c r="CO51" s="1267"/>
      <c r="CP51" s="1267"/>
      <c r="CQ51" s="1267"/>
      <c r="CR51" s="1267"/>
      <c r="CS51" s="1267"/>
      <c r="CT51" s="1267"/>
      <c r="CU51" s="1267"/>
      <c r="CV51" s="1267"/>
      <c r="CW51" s="1267"/>
      <c r="CX51" s="1267"/>
      <c r="CY51" s="1267"/>
      <c r="CZ51" s="1267"/>
      <c r="DA51" s="1267"/>
      <c r="DB51" s="1267"/>
      <c r="DC51" s="1267"/>
    </row>
    <row r="52" spans="1:109" ht="13" x14ac:dyDescent="0.2">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ht="13" x14ac:dyDescent="0.2">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571</v>
      </c>
      <c r="BC53" s="1269"/>
      <c r="BD53" s="1269"/>
      <c r="BE53" s="1269"/>
      <c r="BF53" s="1269"/>
      <c r="BG53" s="1269"/>
      <c r="BH53" s="1269"/>
      <c r="BI53" s="1269"/>
      <c r="BJ53" s="1269"/>
      <c r="BK53" s="1269"/>
      <c r="BL53" s="1269"/>
      <c r="BM53" s="1269"/>
      <c r="BN53" s="1269"/>
      <c r="BO53" s="1269"/>
      <c r="BP53" s="1267">
        <v>37.299999999999997</v>
      </c>
      <c r="BQ53" s="1267"/>
      <c r="BR53" s="1267"/>
      <c r="BS53" s="1267"/>
      <c r="BT53" s="1267"/>
      <c r="BU53" s="1267"/>
      <c r="BV53" s="1267"/>
      <c r="BW53" s="1267"/>
      <c r="BX53" s="1267">
        <v>39.200000000000003</v>
      </c>
      <c r="BY53" s="1267"/>
      <c r="BZ53" s="1267"/>
      <c r="CA53" s="1267"/>
      <c r="CB53" s="1267"/>
      <c r="CC53" s="1267"/>
      <c r="CD53" s="1267"/>
      <c r="CE53" s="1267"/>
      <c r="CF53" s="1267">
        <v>41.6</v>
      </c>
      <c r="CG53" s="1267"/>
      <c r="CH53" s="1267"/>
      <c r="CI53" s="1267"/>
      <c r="CJ53" s="1267"/>
      <c r="CK53" s="1267"/>
      <c r="CL53" s="1267"/>
      <c r="CM53" s="1267"/>
      <c r="CN53" s="1267">
        <v>43.7</v>
      </c>
      <c r="CO53" s="1267"/>
      <c r="CP53" s="1267"/>
      <c r="CQ53" s="1267"/>
      <c r="CR53" s="1267"/>
      <c r="CS53" s="1267"/>
      <c r="CT53" s="1267"/>
      <c r="CU53" s="1267"/>
      <c r="CV53" s="1267">
        <v>45.9</v>
      </c>
      <c r="CW53" s="1267"/>
      <c r="CX53" s="1267"/>
      <c r="CY53" s="1267"/>
      <c r="CZ53" s="1267"/>
      <c r="DA53" s="1267"/>
      <c r="DB53" s="1267"/>
      <c r="DC53" s="1267"/>
    </row>
    <row r="54" spans="1:109" ht="13" x14ac:dyDescent="0.2">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ht="13" x14ac:dyDescent="0.2">
      <c r="A55" s="380"/>
      <c r="B55" s="372"/>
      <c r="G55" s="1262"/>
      <c r="H55" s="1262"/>
      <c r="I55" s="1262"/>
      <c r="J55" s="1262"/>
      <c r="K55" s="1268"/>
      <c r="L55" s="1268"/>
      <c r="M55" s="1268"/>
      <c r="N55" s="1268"/>
      <c r="AN55" s="1266" t="s">
        <v>572</v>
      </c>
      <c r="AO55" s="1266"/>
      <c r="AP55" s="1266"/>
      <c r="AQ55" s="1266"/>
      <c r="AR55" s="1266"/>
      <c r="AS55" s="1266"/>
      <c r="AT55" s="1266"/>
      <c r="AU55" s="1266"/>
      <c r="AV55" s="1266"/>
      <c r="AW55" s="1266"/>
      <c r="AX55" s="1266"/>
      <c r="AY55" s="1266"/>
      <c r="AZ55" s="1266"/>
      <c r="BA55" s="1266"/>
      <c r="BB55" s="1269" t="s">
        <v>570</v>
      </c>
      <c r="BC55" s="1269"/>
      <c r="BD55" s="1269"/>
      <c r="BE55" s="1269"/>
      <c r="BF55" s="1269"/>
      <c r="BG55" s="1269"/>
      <c r="BH55" s="1269"/>
      <c r="BI55" s="1269"/>
      <c r="BJ55" s="1269"/>
      <c r="BK55" s="1269"/>
      <c r="BL55" s="1269"/>
      <c r="BM55" s="1269"/>
      <c r="BN55" s="1269"/>
      <c r="BO55" s="1269"/>
      <c r="BP55" s="1267">
        <v>15.5</v>
      </c>
      <c r="BQ55" s="1267"/>
      <c r="BR55" s="1267"/>
      <c r="BS55" s="1267"/>
      <c r="BT55" s="1267"/>
      <c r="BU55" s="1267"/>
      <c r="BV55" s="1267"/>
      <c r="BW55" s="1267"/>
      <c r="BX55" s="1267">
        <v>4.5999999999999996</v>
      </c>
      <c r="BY55" s="1267"/>
      <c r="BZ55" s="1267"/>
      <c r="CA55" s="1267"/>
      <c r="CB55" s="1267"/>
      <c r="CC55" s="1267"/>
      <c r="CD55" s="1267"/>
      <c r="CE55" s="1267"/>
      <c r="CF55" s="1267">
        <v>0.6</v>
      </c>
      <c r="CG55" s="1267"/>
      <c r="CH55" s="1267"/>
      <c r="CI55" s="1267"/>
      <c r="CJ55" s="1267"/>
      <c r="CK55" s="1267"/>
      <c r="CL55" s="1267"/>
      <c r="CM55" s="1267"/>
      <c r="CN55" s="1267">
        <v>0</v>
      </c>
      <c r="CO55" s="1267"/>
      <c r="CP55" s="1267"/>
      <c r="CQ55" s="1267"/>
      <c r="CR55" s="1267"/>
      <c r="CS55" s="1267"/>
      <c r="CT55" s="1267"/>
      <c r="CU55" s="1267"/>
      <c r="CV55" s="1267">
        <v>1</v>
      </c>
      <c r="CW55" s="1267"/>
      <c r="CX55" s="1267"/>
      <c r="CY55" s="1267"/>
      <c r="CZ55" s="1267"/>
      <c r="DA55" s="1267"/>
      <c r="DB55" s="1267"/>
      <c r="DC55" s="1267"/>
    </row>
    <row r="56" spans="1:109" ht="13" x14ac:dyDescent="0.2">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ht="13" x14ac:dyDescent="0.2">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571</v>
      </c>
      <c r="BC57" s="1269"/>
      <c r="BD57" s="1269"/>
      <c r="BE57" s="1269"/>
      <c r="BF57" s="1269"/>
      <c r="BG57" s="1269"/>
      <c r="BH57" s="1269"/>
      <c r="BI57" s="1269"/>
      <c r="BJ57" s="1269"/>
      <c r="BK57" s="1269"/>
      <c r="BL57" s="1269"/>
      <c r="BM57" s="1269"/>
      <c r="BN57" s="1269"/>
      <c r="BO57" s="1269"/>
      <c r="BP57" s="1267">
        <v>61.7</v>
      </c>
      <c r="BQ57" s="1267"/>
      <c r="BR57" s="1267"/>
      <c r="BS57" s="1267"/>
      <c r="BT57" s="1267"/>
      <c r="BU57" s="1267"/>
      <c r="BV57" s="1267"/>
      <c r="BW57" s="1267"/>
      <c r="BX57" s="1267">
        <v>61.4</v>
      </c>
      <c r="BY57" s="1267"/>
      <c r="BZ57" s="1267"/>
      <c r="CA57" s="1267"/>
      <c r="CB57" s="1267"/>
      <c r="CC57" s="1267"/>
      <c r="CD57" s="1267"/>
      <c r="CE57" s="1267"/>
      <c r="CF57" s="1267">
        <v>62.6</v>
      </c>
      <c r="CG57" s="1267"/>
      <c r="CH57" s="1267"/>
      <c r="CI57" s="1267"/>
      <c r="CJ57" s="1267"/>
      <c r="CK57" s="1267"/>
      <c r="CL57" s="1267"/>
      <c r="CM57" s="1267"/>
      <c r="CN57" s="1267">
        <v>63.6</v>
      </c>
      <c r="CO57" s="1267"/>
      <c r="CP57" s="1267"/>
      <c r="CQ57" s="1267"/>
      <c r="CR57" s="1267"/>
      <c r="CS57" s="1267"/>
      <c r="CT57" s="1267"/>
      <c r="CU57" s="1267"/>
      <c r="CV57" s="1267">
        <v>64.099999999999994</v>
      </c>
      <c r="CW57" s="1267"/>
      <c r="CX57" s="1267"/>
      <c r="CY57" s="1267"/>
      <c r="CZ57" s="1267"/>
      <c r="DA57" s="1267"/>
      <c r="DB57" s="1267"/>
      <c r="DC57" s="1267"/>
      <c r="DD57" s="385"/>
      <c r="DE57" s="384"/>
    </row>
    <row r="58" spans="1:109" s="380" customFormat="1" ht="13" x14ac:dyDescent="0.2">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ht="13"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5" x14ac:dyDescent="0.2">
      <c r="B63" s="391" t="s">
        <v>573</v>
      </c>
    </row>
    <row r="64" spans="1:109" ht="13" x14ac:dyDescent="0.2">
      <c r="B64" s="372"/>
      <c r="G64" s="379"/>
      <c r="I64" s="392"/>
      <c r="J64" s="392"/>
      <c r="K64" s="392"/>
      <c r="L64" s="392"/>
      <c r="M64" s="392"/>
      <c r="N64" s="393"/>
      <c r="AM64" s="379"/>
      <c r="AN64" s="379" t="s">
        <v>566</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 x14ac:dyDescent="0.2">
      <c r="B65" s="372"/>
      <c r="AN65" s="1253" t="s">
        <v>574</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ht="13" x14ac:dyDescent="0.2">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ht="13" x14ac:dyDescent="0.2">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ht="13" x14ac:dyDescent="0.2">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ht="13" x14ac:dyDescent="0.2">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ht="13"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 x14ac:dyDescent="0.2">
      <c r="B71" s="372"/>
      <c r="G71" s="397"/>
      <c r="I71" s="398"/>
      <c r="J71" s="395"/>
      <c r="K71" s="395"/>
      <c r="L71" s="396"/>
      <c r="M71" s="395"/>
      <c r="N71" s="396"/>
      <c r="AM71" s="397"/>
      <c r="AN71" s="366" t="s">
        <v>568</v>
      </c>
    </row>
    <row r="72" spans="2:107" ht="13" x14ac:dyDescent="0.2">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530</v>
      </c>
      <c r="BQ72" s="1266"/>
      <c r="BR72" s="1266"/>
      <c r="BS72" s="1266"/>
      <c r="BT72" s="1266"/>
      <c r="BU72" s="1266"/>
      <c r="BV72" s="1266"/>
      <c r="BW72" s="1266"/>
      <c r="BX72" s="1266" t="s">
        <v>531</v>
      </c>
      <c r="BY72" s="1266"/>
      <c r="BZ72" s="1266"/>
      <c r="CA72" s="1266"/>
      <c r="CB72" s="1266"/>
      <c r="CC72" s="1266"/>
      <c r="CD72" s="1266"/>
      <c r="CE72" s="1266"/>
      <c r="CF72" s="1266" t="s">
        <v>532</v>
      </c>
      <c r="CG72" s="1266"/>
      <c r="CH72" s="1266"/>
      <c r="CI72" s="1266"/>
      <c r="CJ72" s="1266"/>
      <c r="CK72" s="1266"/>
      <c r="CL72" s="1266"/>
      <c r="CM72" s="1266"/>
      <c r="CN72" s="1266" t="s">
        <v>533</v>
      </c>
      <c r="CO72" s="1266"/>
      <c r="CP72" s="1266"/>
      <c r="CQ72" s="1266"/>
      <c r="CR72" s="1266"/>
      <c r="CS72" s="1266"/>
      <c r="CT72" s="1266"/>
      <c r="CU72" s="1266"/>
      <c r="CV72" s="1266" t="s">
        <v>534</v>
      </c>
      <c r="CW72" s="1266"/>
      <c r="CX72" s="1266"/>
      <c r="CY72" s="1266"/>
      <c r="CZ72" s="1266"/>
      <c r="DA72" s="1266"/>
      <c r="DB72" s="1266"/>
      <c r="DC72" s="1266"/>
    </row>
    <row r="73" spans="2:107" ht="13" x14ac:dyDescent="0.2">
      <c r="B73" s="372"/>
      <c r="G73" s="1272"/>
      <c r="H73" s="1272"/>
      <c r="I73" s="1272"/>
      <c r="J73" s="1272"/>
      <c r="K73" s="1273"/>
      <c r="L73" s="1273"/>
      <c r="M73" s="1273"/>
      <c r="N73" s="1273"/>
      <c r="AM73" s="381"/>
      <c r="AN73" s="1269" t="s">
        <v>569</v>
      </c>
      <c r="AO73" s="1269"/>
      <c r="AP73" s="1269"/>
      <c r="AQ73" s="1269"/>
      <c r="AR73" s="1269"/>
      <c r="AS73" s="1269"/>
      <c r="AT73" s="1269"/>
      <c r="AU73" s="1269"/>
      <c r="AV73" s="1269"/>
      <c r="AW73" s="1269"/>
      <c r="AX73" s="1269"/>
      <c r="AY73" s="1269"/>
      <c r="AZ73" s="1269"/>
      <c r="BA73" s="1269"/>
      <c r="BB73" s="1269" t="s">
        <v>570</v>
      </c>
      <c r="BC73" s="1269"/>
      <c r="BD73" s="1269"/>
      <c r="BE73" s="1269"/>
      <c r="BF73" s="1269"/>
      <c r="BG73" s="1269"/>
      <c r="BH73" s="1269"/>
      <c r="BI73" s="1269"/>
      <c r="BJ73" s="1269"/>
      <c r="BK73" s="1269"/>
      <c r="BL73" s="1269"/>
      <c r="BM73" s="1269"/>
      <c r="BN73" s="1269"/>
      <c r="BO73" s="1269"/>
      <c r="BP73" s="1267"/>
      <c r="BQ73" s="1267"/>
      <c r="BR73" s="1267"/>
      <c r="BS73" s="1267"/>
      <c r="BT73" s="1267"/>
      <c r="BU73" s="1267"/>
      <c r="BV73" s="1267"/>
      <c r="BW73" s="1267"/>
      <c r="BX73" s="1267"/>
      <c r="BY73" s="1267"/>
      <c r="BZ73" s="1267"/>
      <c r="CA73" s="1267"/>
      <c r="CB73" s="1267"/>
      <c r="CC73" s="1267"/>
      <c r="CD73" s="1267"/>
      <c r="CE73" s="1267"/>
      <c r="CF73" s="1267"/>
      <c r="CG73" s="1267"/>
      <c r="CH73" s="1267"/>
      <c r="CI73" s="1267"/>
      <c r="CJ73" s="1267"/>
      <c r="CK73" s="1267"/>
      <c r="CL73" s="1267"/>
      <c r="CM73" s="1267"/>
      <c r="CN73" s="1267"/>
      <c r="CO73" s="1267"/>
      <c r="CP73" s="1267"/>
      <c r="CQ73" s="1267"/>
      <c r="CR73" s="1267"/>
      <c r="CS73" s="1267"/>
      <c r="CT73" s="1267"/>
      <c r="CU73" s="1267"/>
      <c r="CV73" s="1267"/>
      <c r="CW73" s="1267"/>
      <c r="CX73" s="1267"/>
      <c r="CY73" s="1267"/>
      <c r="CZ73" s="1267"/>
      <c r="DA73" s="1267"/>
      <c r="DB73" s="1267"/>
      <c r="DC73" s="1267"/>
    </row>
    <row r="74" spans="2:107" ht="13" x14ac:dyDescent="0.2">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ht="13" x14ac:dyDescent="0.2">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575</v>
      </c>
      <c r="BC75" s="1269"/>
      <c r="BD75" s="1269"/>
      <c r="BE75" s="1269"/>
      <c r="BF75" s="1269"/>
      <c r="BG75" s="1269"/>
      <c r="BH75" s="1269"/>
      <c r="BI75" s="1269"/>
      <c r="BJ75" s="1269"/>
      <c r="BK75" s="1269"/>
      <c r="BL75" s="1269"/>
      <c r="BM75" s="1269"/>
      <c r="BN75" s="1269"/>
      <c r="BO75" s="1269"/>
      <c r="BP75" s="1267">
        <v>5</v>
      </c>
      <c r="BQ75" s="1267"/>
      <c r="BR75" s="1267"/>
      <c r="BS75" s="1267"/>
      <c r="BT75" s="1267"/>
      <c r="BU75" s="1267"/>
      <c r="BV75" s="1267"/>
      <c r="BW75" s="1267"/>
      <c r="BX75" s="1267">
        <v>5.3</v>
      </c>
      <c r="BY75" s="1267"/>
      <c r="BZ75" s="1267"/>
      <c r="CA75" s="1267"/>
      <c r="CB75" s="1267"/>
      <c r="CC75" s="1267"/>
      <c r="CD75" s="1267"/>
      <c r="CE75" s="1267"/>
      <c r="CF75" s="1267">
        <v>5.4</v>
      </c>
      <c r="CG75" s="1267"/>
      <c r="CH75" s="1267"/>
      <c r="CI75" s="1267"/>
      <c r="CJ75" s="1267"/>
      <c r="CK75" s="1267"/>
      <c r="CL75" s="1267"/>
      <c r="CM75" s="1267"/>
      <c r="CN75" s="1267">
        <v>5</v>
      </c>
      <c r="CO75" s="1267"/>
      <c r="CP75" s="1267"/>
      <c r="CQ75" s="1267"/>
      <c r="CR75" s="1267"/>
      <c r="CS75" s="1267"/>
      <c r="CT75" s="1267"/>
      <c r="CU75" s="1267"/>
      <c r="CV75" s="1267">
        <v>5</v>
      </c>
      <c r="CW75" s="1267"/>
      <c r="CX75" s="1267"/>
      <c r="CY75" s="1267"/>
      <c r="CZ75" s="1267"/>
      <c r="DA75" s="1267"/>
      <c r="DB75" s="1267"/>
      <c r="DC75" s="1267"/>
    </row>
    <row r="76" spans="2:107" ht="13" x14ac:dyDescent="0.2">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ht="13" x14ac:dyDescent="0.2">
      <c r="B77" s="372"/>
      <c r="G77" s="1262"/>
      <c r="H77" s="1262"/>
      <c r="I77" s="1262"/>
      <c r="J77" s="1262"/>
      <c r="K77" s="1273"/>
      <c r="L77" s="1273"/>
      <c r="M77" s="1273"/>
      <c r="N77" s="1273"/>
      <c r="AN77" s="1266" t="s">
        <v>572</v>
      </c>
      <c r="AO77" s="1266"/>
      <c r="AP77" s="1266"/>
      <c r="AQ77" s="1266"/>
      <c r="AR77" s="1266"/>
      <c r="AS77" s="1266"/>
      <c r="AT77" s="1266"/>
      <c r="AU77" s="1266"/>
      <c r="AV77" s="1266"/>
      <c r="AW77" s="1266"/>
      <c r="AX77" s="1266"/>
      <c r="AY77" s="1266"/>
      <c r="AZ77" s="1266"/>
      <c r="BA77" s="1266"/>
      <c r="BB77" s="1269" t="s">
        <v>570</v>
      </c>
      <c r="BC77" s="1269"/>
      <c r="BD77" s="1269"/>
      <c r="BE77" s="1269"/>
      <c r="BF77" s="1269"/>
      <c r="BG77" s="1269"/>
      <c r="BH77" s="1269"/>
      <c r="BI77" s="1269"/>
      <c r="BJ77" s="1269"/>
      <c r="BK77" s="1269"/>
      <c r="BL77" s="1269"/>
      <c r="BM77" s="1269"/>
      <c r="BN77" s="1269"/>
      <c r="BO77" s="1269"/>
      <c r="BP77" s="1267">
        <v>15.5</v>
      </c>
      <c r="BQ77" s="1267"/>
      <c r="BR77" s="1267"/>
      <c r="BS77" s="1267"/>
      <c r="BT77" s="1267"/>
      <c r="BU77" s="1267"/>
      <c r="BV77" s="1267"/>
      <c r="BW77" s="1267"/>
      <c r="BX77" s="1267">
        <v>4.5999999999999996</v>
      </c>
      <c r="BY77" s="1267"/>
      <c r="BZ77" s="1267"/>
      <c r="CA77" s="1267"/>
      <c r="CB77" s="1267"/>
      <c r="CC77" s="1267"/>
      <c r="CD77" s="1267"/>
      <c r="CE77" s="1267"/>
      <c r="CF77" s="1267">
        <v>0.6</v>
      </c>
      <c r="CG77" s="1267"/>
      <c r="CH77" s="1267"/>
      <c r="CI77" s="1267"/>
      <c r="CJ77" s="1267"/>
      <c r="CK77" s="1267"/>
      <c r="CL77" s="1267"/>
      <c r="CM77" s="1267"/>
      <c r="CN77" s="1267">
        <v>0</v>
      </c>
      <c r="CO77" s="1267"/>
      <c r="CP77" s="1267"/>
      <c r="CQ77" s="1267"/>
      <c r="CR77" s="1267"/>
      <c r="CS77" s="1267"/>
      <c r="CT77" s="1267"/>
      <c r="CU77" s="1267"/>
      <c r="CV77" s="1267">
        <v>1</v>
      </c>
      <c r="CW77" s="1267"/>
      <c r="CX77" s="1267"/>
      <c r="CY77" s="1267"/>
      <c r="CZ77" s="1267"/>
      <c r="DA77" s="1267"/>
      <c r="DB77" s="1267"/>
      <c r="DC77" s="1267"/>
    </row>
    <row r="78" spans="2:107" ht="13" x14ac:dyDescent="0.2">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ht="13" x14ac:dyDescent="0.2">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575</v>
      </c>
      <c r="BC79" s="1269"/>
      <c r="BD79" s="1269"/>
      <c r="BE79" s="1269"/>
      <c r="BF79" s="1269"/>
      <c r="BG79" s="1269"/>
      <c r="BH79" s="1269"/>
      <c r="BI79" s="1269"/>
      <c r="BJ79" s="1269"/>
      <c r="BK79" s="1269"/>
      <c r="BL79" s="1269"/>
      <c r="BM79" s="1269"/>
      <c r="BN79" s="1269"/>
      <c r="BO79" s="1269"/>
      <c r="BP79" s="1267">
        <v>6.4</v>
      </c>
      <c r="BQ79" s="1267"/>
      <c r="BR79" s="1267"/>
      <c r="BS79" s="1267"/>
      <c r="BT79" s="1267"/>
      <c r="BU79" s="1267"/>
      <c r="BV79" s="1267"/>
      <c r="BW79" s="1267"/>
      <c r="BX79" s="1267">
        <v>6.3</v>
      </c>
      <c r="BY79" s="1267"/>
      <c r="BZ79" s="1267"/>
      <c r="CA79" s="1267"/>
      <c r="CB79" s="1267"/>
      <c r="CC79" s="1267"/>
      <c r="CD79" s="1267"/>
      <c r="CE79" s="1267"/>
      <c r="CF79" s="1267">
        <v>6.6</v>
      </c>
      <c r="CG79" s="1267"/>
      <c r="CH79" s="1267"/>
      <c r="CI79" s="1267"/>
      <c r="CJ79" s="1267"/>
      <c r="CK79" s="1267"/>
      <c r="CL79" s="1267"/>
      <c r="CM79" s="1267"/>
      <c r="CN79" s="1267">
        <v>6.8</v>
      </c>
      <c r="CO79" s="1267"/>
      <c r="CP79" s="1267"/>
      <c r="CQ79" s="1267"/>
      <c r="CR79" s="1267"/>
      <c r="CS79" s="1267"/>
      <c r="CT79" s="1267"/>
      <c r="CU79" s="1267"/>
      <c r="CV79" s="1267">
        <v>7</v>
      </c>
      <c r="CW79" s="1267"/>
      <c r="CX79" s="1267"/>
      <c r="CY79" s="1267"/>
      <c r="CZ79" s="1267"/>
      <c r="DA79" s="1267"/>
      <c r="DB79" s="1267"/>
      <c r="DC79" s="1267"/>
    </row>
    <row r="80" spans="2:107" ht="13" x14ac:dyDescent="0.2">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ht="13" x14ac:dyDescent="0.2">
      <c r="B81" s="372"/>
    </row>
    <row r="82" spans="2:109" ht="16.5"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 x14ac:dyDescent="0.2">
      <c r="DD84" s="366"/>
      <c r="DE84" s="366"/>
    </row>
    <row r="85" spans="2:109" ht="13" x14ac:dyDescent="0.2">
      <c r="DD85" s="366"/>
      <c r="DE85" s="366"/>
    </row>
  </sheetData>
  <sheetProtection algorithmName="SHA-512" hashValue="pq/HQtXDgGu1Oq0/Q3bktC8knhlSFhFQJcp81henA6Bv42EKb7XBIIVhwYhIu/zndeyZJmJmA635DT6Vad+grA==" saltValue="rDbjJ8NLQzK8+7zXPVp8E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70452-9552-40E2-97EF-94B7A43E71D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3" customWidth="1"/>
    <col min="35" max="122" width="2.453125" style="242" customWidth="1"/>
    <col min="123" max="16384" width="2.453125" style="242" hidden="1"/>
  </cols>
  <sheetData>
    <row r="1" spans="1:34" ht="13.5" customHeight="1" x14ac:dyDescent="0.2">
      <c r="A1" s="242"/>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row>
    <row r="2" spans="1:34" ht="13" x14ac:dyDescent="0.2">
      <c r="S2" s="242"/>
      <c r="AH2" s="242"/>
    </row>
    <row r="3" spans="1:34" ht="13" x14ac:dyDescent="0.2">
      <c r="C3" s="242"/>
      <c r="D3" s="242"/>
      <c r="E3" s="242"/>
      <c r="F3" s="242"/>
      <c r="G3" s="242"/>
      <c r="H3" s="242"/>
      <c r="I3" s="242"/>
      <c r="J3" s="242"/>
      <c r="K3" s="242"/>
      <c r="L3" s="242"/>
      <c r="M3" s="242"/>
      <c r="N3" s="242"/>
      <c r="O3" s="242"/>
      <c r="P3" s="242"/>
      <c r="Q3" s="242"/>
      <c r="R3" s="242"/>
      <c r="S3" s="242"/>
      <c r="U3" s="242"/>
      <c r="V3" s="242"/>
      <c r="W3" s="242"/>
      <c r="X3" s="242"/>
      <c r="Y3" s="242"/>
      <c r="Z3" s="242"/>
      <c r="AA3" s="242"/>
      <c r="AB3" s="242"/>
      <c r="AC3" s="242"/>
      <c r="AD3" s="242"/>
      <c r="AE3" s="242"/>
      <c r="AF3" s="242"/>
      <c r="AG3" s="242"/>
      <c r="AH3" s="242"/>
    </row>
    <row r="4" spans="1:34" ht="13" x14ac:dyDescent="0.2"/>
    <row r="5" spans="1:34" ht="13" x14ac:dyDescent="0.2"/>
    <row r="6" spans="1:34" ht="13" x14ac:dyDescent="0.2"/>
    <row r="7" spans="1:34" ht="13" x14ac:dyDescent="0.2"/>
    <row r="8" spans="1:34" ht="13" x14ac:dyDescent="0.2"/>
    <row r="9" spans="1:34" ht="13" x14ac:dyDescent="0.2">
      <c r="AH9" s="242"/>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2"/>
    </row>
    <row r="18" spans="12:34" ht="13" x14ac:dyDescent="0.2"/>
    <row r="19" spans="12:34" ht="13" x14ac:dyDescent="0.2"/>
    <row r="20" spans="12:34" ht="13" x14ac:dyDescent="0.2">
      <c r="AH20" s="242"/>
    </row>
    <row r="21" spans="12:34" ht="13" x14ac:dyDescent="0.2">
      <c r="AH21" s="242"/>
    </row>
    <row r="22" spans="12:34" ht="13" x14ac:dyDescent="0.2"/>
    <row r="23" spans="12:34" ht="13" x14ac:dyDescent="0.2"/>
    <row r="24" spans="12:34" ht="13" x14ac:dyDescent="0.2">
      <c r="Q24" s="242"/>
    </row>
    <row r="25" spans="12:34" ht="13" x14ac:dyDescent="0.2"/>
    <row r="26" spans="12:34" ht="13" x14ac:dyDescent="0.2"/>
    <row r="27" spans="12:34" ht="13" x14ac:dyDescent="0.2"/>
    <row r="28" spans="12:34" ht="13" x14ac:dyDescent="0.2">
      <c r="O28" s="242"/>
      <c r="T28" s="242"/>
      <c r="AH28" s="242"/>
    </row>
    <row r="29" spans="12:34" ht="13" x14ac:dyDescent="0.2"/>
    <row r="30" spans="12:34" ht="13" x14ac:dyDescent="0.2"/>
    <row r="31" spans="12:34" ht="13" x14ac:dyDescent="0.2">
      <c r="Q31" s="242"/>
    </row>
    <row r="32" spans="12:34" ht="13" x14ac:dyDescent="0.2">
      <c r="L32" s="242"/>
    </row>
    <row r="33" spans="2:34" ht="13" x14ac:dyDescent="0.2">
      <c r="C33" s="242"/>
      <c r="E33" s="242"/>
      <c r="G33" s="242"/>
      <c r="I33" s="242"/>
      <c r="X33" s="242"/>
    </row>
    <row r="34" spans="2:34" ht="13" x14ac:dyDescent="0.2">
      <c r="B34" s="242"/>
      <c r="P34" s="242"/>
      <c r="R34" s="242"/>
      <c r="T34" s="242"/>
    </row>
    <row r="35" spans="2:34" ht="13" x14ac:dyDescent="0.2">
      <c r="D35" s="242"/>
      <c r="W35" s="242"/>
      <c r="AC35" s="242"/>
      <c r="AD35" s="242"/>
      <c r="AE35" s="242"/>
      <c r="AF35" s="242"/>
      <c r="AG35" s="242"/>
      <c r="AH35" s="242"/>
    </row>
    <row r="36" spans="2:34" ht="13" x14ac:dyDescent="0.2">
      <c r="H36" s="242"/>
      <c r="J36" s="242"/>
      <c r="K36" s="242"/>
      <c r="M36" s="242"/>
      <c r="Y36" s="242"/>
      <c r="Z36" s="242"/>
      <c r="AA36" s="242"/>
      <c r="AB36" s="242"/>
      <c r="AC36" s="242"/>
      <c r="AD36" s="242"/>
      <c r="AE36" s="242"/>
      <c r="AF36" s="242"/>
      <c r="AG36" s="242"/>
      <c r="AH36" s="242"/>
    </row>
    <row r="37" spans="2:34" ht="13" x14ac:dyDescent="0.2">
      <c r="AH37" s="242"/>
    </row>
    <row r="38" spans="2:34" ht="13" x14ac:dyDescent="0.2">
      <c r="AG38" s="242"/>
      <c r="AH38" s="242"/>
    </row>
    <row r="39" spans="2:34" ht="13" x14ac:dyDescent="0.2"/>
    <row r="40" spans="2:34" ht="13" x14ac:dyDescent="0.2">
      <c r="X40" s="242"/>
    </row>
    <row r="41" spans="2:34" ht="13" x14ac:dyDescent="0.2">
      <c r="R41" s="242"/>
    </row>
    <row r="42" spans="2:34" ht="13" x14ac:dyDescent="0.2">
      <c r="W42" s="242"/>
    </row>
    <row r="43" spans="2:34" ht="13" x14ac:dyDescent="0.2">
      <c r="Y43" s="242"/>
      <c r="Z43" s="242"/>
      <c r="AA43" s="242"/>
      <c r="AB43" s="242"/>
      <c r="AC43" s="242"/>
      <c r="AD43" s="242"/>
      <c r="AE43" s="242"/>
      <c r="AF43" s="242"/>
      <c r="AG43" s="242"/>
      <c r="AH43" s="242"/>
    </row>
    <row r="44" spans="2:34" ht="13" x14ac:dyDescent="0.2">
      <c r="AH44" s="242"/>
    </row>
    <row r="45" spans="2:34" ht="13" x14ac:dyDescent="0.2">
      <c r="X45" s="242"/>
    </row>
    <row r="46" spans="2:34" ht="13" x14ac:dyDescent="0.2"/>
    <row r="47" spans="2:34" ht="13" x14ac:dyDescent="0.2"/>
    <row r="48" spans="2:34" ht="13" x14ac:dyDescent="0.2">
      <c r="W48" s="242"/>
      <c r="Y48" s="242"/>
      <c r="Z48" s="242"/>
      <c r="AA48" s="242"/>
      <c r="AB48" s="242"/>
      <c r="AC48" s="242"/>
      <c r="AD48" s="242"/>
      <c r="AE48" s="242"/>
      <c r="AF48" s="242"/>
      <c r="AG48" s="242"/>
      <c r="AH48" s="242"/>
    </row>
    <row r="49" spans="28:34" ht="13" x14ac:dyDescent="0.2"/>
    <row r="50" spans="28:34" ht="13" x14ac:dyDescent="0.2">
      <c r="AE50" s="242"/>
      <c r="AF50" s="242"/>
      <c r="AG50" s="242"/>
      <c r="AH50" s="242"/>
    </row>
    <row r="51" spans="28:34" ht="13" x14ac:dyDescent="0.2">
      <c r="AC51" s="242"/>
      <c r="AD51" s="242"/>
      <c r="AE51" s="242"/>
      <c r="AF51" s="242"/>
      <c r="AG51" s="242"/>
      <c r="AH51" s="242"/>
    </row>
    <row r="52" spans="28:34" ht="13" x14ac:dyDescent="0.2"/>
    <row r="53" spans="28:34" ht="13" x14ac:dyDescent="0.2">
      <c r="AF53" s="242"/>
      <c r="AG53" s="242"/>
      <c r="AH53" s="242"/>
    </row>
    <row r="54" spans="28:34" ht="13" x14ac:dyDescent="0.2">
      <c r="AH54" s="242"/>
    </row>
    <row r="55" spans="28:34" ht="13" x14ac:dyDescent="0.2"/>
    <row r="56" spans="28:34" ht="13" x14ac:dyDescent="0.2">
      <c r="AB56" s="242"/>
      <c r="AC56" s="242"/>
      <c r="AD56" s="242"/>
      <c r="AE56" s="242"/>
      <c r="AF56" s="242"/>
      <c r="AG56" s="242"/>
      <c r="AH56" s="242"/>
    </row>
    <row r="57" spans="28:34" ht="13" x14ac:dyDescent="0.2">
      <c r="AH57" s="242"/>
    </row>
    <row r="58" spans="28:34" ht="13" x14ac:dyDescent="0.2">
      <c r="AH58" s="242"/>
    </row>
    <row r="59" spans="28:34" ht="13" x14ac:dyDescent="0.2"/>
    <row r="60" spans="28:34" ht="13" x14ac:dyDescent="0.2"/>
    <row r="61" spans="28:34" ht="13" x14ac:dyDescent="0.2"/>
    <row r="62" spans="28:34" ht="13" x14ac:dyDescent="0.2"/>
    <row r="63" spans="28:34" ht="13" x14ac:dyDescent="0.2">
      <c r="AH63" s="242"/>
    </row>
    <row r="64" spans="28:34" ht="13" x14ac:dyDescent="0.2">
      <c r="AG64" s="242"/>
      <c r="AH64" s="242"/>
    </row>
    <row r="65" spans="28:34" ht="13" x14ac:dyDescent="0.2"/>
    <row r="66" spans="28:34" ht="13" x14ac:dyDescent="0.2"/>
    <row r="67" spans="28:34" ht="13" x14ac:dyDescent="0.2"/>
    <row r="68" spans="28:34" ht="13" x14ac:dyDescent="0.2">
      <c r="AB68" s="242"/>
      <c r="AC68" s="242"/>
      <c r="AD68" s="242"/>
      <c r="AE68" s="242"/>
      <c r="AF68" s="242"/>
      <c r="AG68" s="242"/>
      <c r="AH68" s="242"/>
    </row>
    <row r="69" spans="28:34" ht="13" x14ac:dyDescent="0.2">
      <c r="AF69" s="242"/>
      <c r="AG69" s="242"/>
      <c r="AH69" s="242"/>
    </row>
    <row r="70" spans="28:34" ht="13" x14ac:dyDescent="0.2"/>
    <row r="71" spans="28:34" ht="13" x14ac:dyDescent="0.2"/>
    <row r="72" spans="28:34" ht="13" x14ac:dyDescent="0.2"/>
    <row r="73" spans="28:34" ht="13" x14ac:dyDescent="0.2"/>
    <row r="74" spans="28:34" ht="13" x14ac:dyDescent="0.2"/>
    <row r="75" spans="28:34" ht="13" x14ac:dyDescent="0.2">
      <c r="AH75" s="242"/>
    </row>
    <row r="76" spans="28:34" ht="13" x14ac:dyDescent="0.2">
      <c r="AF76" s="242"/>
      <c r="AG76" s="242"/>
      <c r="AH76" s="242"/>
    </row>
    <row r="77" spans="28:34" ht="13" x14ac:dyDescent="0.2">
      <c r="AG77" s="242"/>
      <c r="AH77" s="242"/>
    </row>
    <row r="78" spans="28:34" ht="13" x14ac:dyDescent="0.2"/>
    <row r="79" spans="28:34" ht="13" x14ac:dyDescent="0.2"/>
    <row r="80" spans="28:34" ht="13" x14ac:dyDescent="0.2"/>
    <row r="81" spans="25:34" ht="13" x14ac:dyDescent="0.2"/>
    <row r="82" spans="25:34" ht="13" x14ac:dyDescent="0.2">
      <c r="Y82" s="242"/>
    </row>
    <row r="83" spans="25:34" ht="13" x14ac:dyDescent="0.2">
      <c r="Y83" s="242"/>
      <c r="Z83" s="242"/>
      <c r="AA83" s="242"/>
      <c r="AB83" s="242"/>
      <c r="AC83" s="242"/>
      <c r="AD83" s="242"/>
      <c r="AE83" s="242"/>
      <c r="AF83" s="242"/>
      <c r="AG83" s="242"/>
      <c r="AH83" s="242"/>
    </row>
    <row r="84" spans="25:34" ht="13" x14ac:dyDescent="0.2"/>
    <row r="85" spans="25:34" ht="13" x14ac:dyDescent="0.2"/>
    <row r="86" spans="25:34" ht="13" x14ac:dyDescent="0.2"/>
    <row r="87" spans="25:34" ht="13" x14ac:dyDescent="0.2"/>
    <row r="88" spans="25:34" ht="13" x14ac:dyDescent="0.2">
      <c r="AH88" s="242"/>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2"/>
      <c r="AG94" s="242"/>
      <c r="AH94" s="242"/>
    </row>
    <row r="95" spans="25:34" ht="13.5" customHeight="1" x14ac:dyDescent="0.2">
      <c r="AH95" s="24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2"/>
    </row>
    <row r="102" spans="33:34" ht="13.5" customHeight="1" x14ac:dyDescent="0.2"/>
    <row r="103" spans="33:34" ht="13.5" customHeight="1" x14ac:dyDescent="0.2"/>
    <row r="104" spans="33:34" ht="13.5" customHeight="1" x14ac:dyDescent="0.2">
      <c r="AG104" s="242"/>
      <c r="AH104" s="24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2"/>
    </row>
    <row r="117" spans="34:122" ht="13.5" customHeight="1" x14ac:dyDescent="0.2"/>
    <row r="118" spans="34:122" ht="13.5" customHeight="1" x14ac:dyDescent="0.2"/>
    <row r="119" spans="34:122" ht="13.5" customHeight="1" x14ac:dyDescent="0.2"/>
    <row r="120" spans="34:122" ht="13.5" customHeight="1" x14ac:dyDescent="0.2">
      <c r="AH120" s="242"/>
    </row>
    <row r="121" spans="34:122" ht="13.5" customHeight="1" x14ac:dyDescent="0.2">
      <c r="AH121" s="242"/>
    </row>
    <row r="122" spans="34:122" ht="13.5" customHeight="1" x14ac:dyDescent="0.2"/>
    <row r="123" spans="34:122" ht="13.5" customHeight="1" x14ac:dyDescent="0.2"/>
    <row r="124" spans="34:122" ht="13.5" customHeight="1" x14ac:dyDescent="0.2"/>
    <row r="125" spans="34:122" ht="13.5" customHeight="1" x14ac:dyDescent="0.2">
      <c r="DR125" s="242" t="s">
        <v>480</v>
      </c>
    </row>
  </sheetData>
  <sheetProtection algorithmName="SHA-512" hashValue="1nIOq5wjZILuMa5Br3zFScjqPUb0cX0Y7fscn/xzdseY6tbB+krYYN28Hu7yr/t9N0Yj59wtErb06T85Su1hKQ==" saltValue="FGPjr62/Wt7saBAi6Bu7n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CDAA8-D290-4174-8F46-89F04674A33F}">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3" customWidth="1"/>
    <col min="35" max="122" width="2.453125" style="242" customWidth="1"/>
    <col min="123" max="16384" width="2.453125" style="242" hidden="1"/>
  </cols>
  <sheetData>
    <row r="1" spans="2:34" ht="13.5" customHeight="1" x14ac:dyDescent="0.2">
      <c r="B1" s="242"/>
      <c r="C1" s="242"/>
      <c r="D1" s="242"/>
      <c r="E1" s="242"/>
      <c r="F1" s="242"/>
      <c r="G1" s="242"/>
      <c r="H1" s="242"/>
      <c r="I1" s="242"/>
      <c r="J1" s="242"/>
      <c r="K1" s="242"/>
      <c r="L1" s="242"/>
      <c r="M1" s="242"/>
      <c r="N1" s="242"/>
      <c r="O1" s="242"/>
      <c r="P1" s="242"/>
      <c r="Q1" s="242"/>
      <c r="R1" s="242"/>
      <c r="S1" s="242"/>
      <c r="T1" s="242"/>
      <c r="U1" s="242"/>
      <c r="V1" s="242"/>
      <c r="W1" s="242"/>
      <c r="X1" s="242"/>
      <c r="Y1" s="242"/>
      <c r="Z1" s="242"/>
      <c r="AA1" s="242"/>
      <c r="AB1" s="242"/>
      <c r="AC1" s="242"/>
      <c r="AD1" s="242"/>
      <c r="AE1" s="242"/>
      <c r="AF1" s="242"/>
      <c r="AG1" s="242"/>
      <c r="AH1" s="242"/>
    </row>
    <row r="2" spans="2:34" ht="13" x14ac:dyDescent="0.2">
      <c r="S2" s="242"/>
      <c r="AH2" s="242"/>
    </row>
    <row r="3" spans="2:34" ht="13" x14ac:dyDescent="0.2">
      <c r="C3" s="242"/>
      <c r="D3" s="242"/>
      <c r="E3" s="242"/>
      <c r="F3" s="242"/>
      <c r="G3" s="242"/>
      <c r="H3" s="242"/>
      <c r="I3" s="242"/>
      <c r="J3" s="242"/>
      <c r="K3" s="242"/>
      <c r="L3" s="242"/>
      <c r="M3" s="242"/>
      <c r="N3" s="242"/>
      <c r="O3" s="242"/>
      <c r="P3" s="242"/>
      <c r="Q3" s="242"/>
      <c r="R3" s="242"/>
      <c r="S3" s="242"/>
      <c r="U3" s="242"/>
      <c r="V3" s="242"/>
      <c r="W3" s="242"/>
      <c r="X3" s="242"/>
      <c r="Y3" s="242"/>
      <c r="Z3" s="242"/>
      <c r="AA3" s="242"/>
      <c r="AB3" s="242"/>
      <c r="AC3" s="242"/>
      <c r="AD3" s="242"/>
      <c r="AE3" s="242"/>
      <c r="AF3" s="242"/>
      <c r="AG3" s="242"/>
      <c r="AH3" s="242"/>
    </row>
    <row r="4" spans="2:34" ht="13" x14ac:dyDescent="0.2"/>
    <row r="5" spans="2:34" ht="13" x14ac:dyDescent="0.2"/>
    <row r="6" spans="2:34" ht="13" x14ac:dyDescent="0.2"/>
    <row r="7" spans="2:34" ht="13" x14ac:dyDescent="0.2"/>
    <row r="8" spans="2:34" ht="13" x14ac:dyDescent="0.2"/>
    <row r="9" spans="2:34" ht="13" x14ac:dyDescent="0.2">
      <c r="AH9" s="242"/>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2"/>
    </row>
    <row r="18" spans="12:34" ht="13" x14ac:dyDescent="0.2"/>
    <row r="19" spans="12:34" ht="13" x14ac:dyDescent="0.2"/>
    <row r="20" spans="12:34" ht="13" x14ac:dyDescent="0.2">
      <c r="AH20" s="242"/>
    </row>
    <row r="21" spans="12:34" ht="13" x14ac:dyDescent="0.2">
      <c r="AH21" s="242"/>
    </row>
    <row r="22" spans="12:34" ht="13" x14ac:dyDescent="0.2"/>
    <row r="23" spans="12:34" ht="13" x14ac:dyDescent="0.2"/>
    <row r="24" spans="12:34" ht="13" x14ac:dyDescent="0.2">
      <c r="Q24" s="242"/>
    </row>
    <row r="25" spans="12:34" ht="13" x14ac:dyDescent="0.2"/>
    <row r="26" spans="12:34" ht="13" x14ac:dyDescent="0.2"/>
    <row r="27" spans="12:34" ht="13" x14ac:dyDescent="0.2"/>
    <row r="28" spans="12:34" ht="13" x14ac:dyDescent="0.2">
      <c r="O28" s="242"/>
      <c r="T28" s="242"/>
      <c r="AH28" s="242"/>
    </row>
    <row r="29" spans="12:34" ht="13" x14ac:dyDescent="0.2"/>
    <row r="30" spans="12:34" ht="13" x14ac:dyDescent="0.2"/>
    <row r="31" spans="12:34" ht="13" x14ac:dyDescent="0.2">
      <c r="Q31" s="242"/>
    </row>
    <row r="32" spans="12:34" ht="13" x14ac:dyDescent="0.2">
      <c r="L32" s="242"/>
    </row>
    <row r="33" spans="2:34" ht="13" x14ac:dyDescent="0.2">
      <c r="C33" s="242"/>
      <c r="E33" s="242"/>
      <c r="G33" s="242"/>
      <c r="I33" s="242"/>
      <c r="X33" s="242"/>
    </row>
    <row r="34" spans="2:34" ht="13" x14ac:dyDescent="0.2">
      <c r="B34" s="242"/>
      <c r="P34" s="242"/>
      <c r="R34" s="242"/>
      <c r="T34" s="242"/>
    </row>
    <row r="35" spans="2:34" ht="13" x14ac:dyDescent="0.2">
      <c r="D35" s="242"/>
      <c r="W35" s="242"/>
      <c r="AC35" s="242"/>
      <c r="AD35" s="242"/>
      <c r="AE35" s="242"/>
      <c r="AF35" s="242"/>
      <c r="AG35" s="242"/>
      <c r="AH35" s="242"/>
    </row>
    <row r="36" spans="2:34" ht="13" x14ac:dyDescent="0.2">
      <c r="H36" s="242"/>
      <c r="J36" s="242"/>
      <c r="K36" s="242"/>
      <c r="M36" s="242"/>
      <c r="Y36" s="242"/>
      <c r="Z36" s="242"/>
      <c r="AA36" s="242"/>
      <c r="AB36" s="242"/>
      <c r="AC36" s="242"/>
      <c r="AD36" s="242"/>
      <c r="AE36" s="242"/>
      <c r="AF36" s="242"/>
      <c r="AG36" s="242"/>
      <c r="AH36" s="242"/>
    </row>
    <row r="37" spans="2:34" ht="13" x14ac:dyDescent="0.2">
      <c r="AH37" s="242"/>
    </row>
    <row r="38" spans="2:34" ht="13" x14ac:dyDescent="0.2">
      <c r="AG38" s="242"/>
      <c r="AH38" s="242"/>
    </row>
    <row r="39" spans="2:34" ht="13" x14ac:dyDescent="0.2"/>
    <row r="40" spans="2:34" ht="13" x14ac:dyDescent="0.2">
      <c r="X40" s="242"/>
    </row>
    <row r="41" spans="2:34" ht="13" x14ac:dyDescent="0.2">
      <c r="R41" s="242"/>
    </row>
    <row r="42" spans="2:34" ht="13" x14ac:dyDescent="0.2">
      <c r="W42" s="242"/>
    </row>
    <row r="43" spans="2:34" ht="13" x14ac:dyDescent="0.2">
      <c r="Y43" s="242"/>
      <c r="Z43" s="242"/>
      <c r="AA43" s="242"/>
      <c r="AB43" s="242"/>
      <c r="AC43" s="242"/>
      <c r="AD43" s="242"/>
      <c r="AE43" s="242"/>
      <c r="AF43" s="242"/>
      <c r="AG43" s="242"/>
      <c r="AH43" s="242"/>
    </row>
    <row r="44" spans="2:34" ht="13" x14ac:dyDescent="0.2">
      <c r="AH44" s="242"/>
    </row>
    <row r="45" spans="2:34" ht="13" x14ac:dyDescent="0.2">
      <c r="X45" s="242"/>
    </row>
    <row r="46" spans="2:34" ht="13" x14ac:dyDescent="0.2"/>
    <row r="47" spans="2:34" ht="13" x14ac:dyDescent="0.2"/>
    <row r="48" spans="2:34" ht="13" x14ac:dyDescent="0.2">
      <c r="W48" s="242"/>
      <c r="Y48" s="242"/>
      <c r="Z48" s="242"/>
      <c r="AA48" s="242"/>
      <c r="AB48" s="242"/>
      <c r="AC48" s="242"/>
      <c r="AD48" s="242"/>
      <c r="AE48" s="242"/>
      <c r="AF48" s="242"/>
      <c r="AG48" s="242"/>
      <c r="AH48" s="242"/>
    </row>
    <row r="49" spans="28:34" ht="13" x14ac:dyDescent="0.2"/>
    <row r="50" spans="28:34" ht="13" x14ac:dyDescent="0.2">
      <c r="AE50" s="242"/>
      <c r="AF50" s="242"/>
      <c r="AG50" s="242"/>
      <c r="AH50" s="242"/>
    </row>
    <row r="51" spans="28:34" ht="13" x14ac:dyDescent="0.2">
      <c r="AC51" s="242"/>
      <c r="AD51" s="242"/>
      <c r="AE51" s="242"/>
      <c r="AF51" s="242"/>
      <c r="AG51" s="242"/>
      <c r="AH51" s="242"/>
    </row>
    <row r="52" spans="28:34" ht="13" x14ac:dyDescent="0.2"/>
    <row r="53" spans="28:34" ht="13" x14ac:dyDescent="0.2">
      <c r="AF53" s="242"/>
      <c r="AG53" s="242"/>
      <c r="AH53" s="242"/>
    </row>
    <row r="54" spans="28:34" ht="13" x14ac:dyDescent="0.2">
      <c r="AH54" s="242"/>
    </row>
    <row r="55" spans="28:34" ht="13" x14ac:dyDescent="0.2"/>
    <row r="56" spans="28:34" ht="13" x14ac:dyDescent="0.2">
      <c r="AB56" s="242"/>
      <c r="AC56" s="242"/>
      <c r="AD56" s="242"/>
      <c r="AE56" s="242"/>
      <c r="AF56" s="242"/>
      <c r="AG56" s="242"/>
      <c r="AH56" s="242"/>
    </row>
    <row r="57" spans="28:34" ht="13" x14ac:dyDescent="0.2">
      <c r="AH57" s="242"/>
    </row>
    <row r="58" spans="28:34" ht="13" x14ac:dyDescent="0.2">
      <c r="AH58" s="242"/>
    </row>
    <row r="59" spans="28:34" ht="13" x14ac:dyDescent="0.2">
      <c r="AG59" s="242"/>
      <c r="AH59" s="242"/>
    </row>
    <row r="60" spans="28:34" ht="13" x14ac:dyDescent="0.2"/>
    <row r="61" spans="28:34" ht="13" x14ac:dyDescent="0.2"/>
    <row r="62" spans="28:34" ht="13" x14ac:dyDescent="0.2"/>
    <row r="63" spans="28:34" ht="13" x14ac:dyDescent="0.2">
      <c r="AH63" s="242"/>
    </row>
    <row r="64" spans="28:34" ht="13" x14ac:dyDescent="0.2">
      <c r="AG64" s="242"/>
      <c r="AH64" s="242"/>
    </row>
    <row r="65" spans="28:34" ht="13" x14ac:dyDescent="0.2"/>
    <row r="66" spans="28:34" ht="13" x14ac:dyDescent="0.2"/>
    <row r="67" spans="28:34" ht="13" x14ac:dyDescent="0.2"/>
    <row r="68" spans="28:34" ht="13" x14ac:dyDescent="0.2">
      <c r="AB68" s="242"/>
      <c r="AC68" s="242"/>
      <c r="AD68" s="242"/>
      <c r="AE68" s="242"/>
      <c r="AF68" s="242"/>
      <c r="AG68" s="242"/>
      <c r="AH68" s="242"/>
    </row>
    <row r="69" spans="28:34" ht="13" x14ac:dyDescent="0.2">
      <c r="AF69" s="242"/>
      <c r="AG69" s="242"/>
      <c r="AH69" s="242"/>
    </row>
    <row r="70" spans="28:34" ht="13" x14ac:dyDescent="0.2"/>
    <row r="71" spans="28:34" ht="13" x14ac:dyDescent="0.2"/>
    <row r="72" spans="28:34" ht="13" x14ac:dyDescent="0.2"/>
    <row r="73" spans="28:34" ht="13" x14ac:dyDescent="0.2"/>
    <row r="74" spans="28:34" ht="13" x14ac:dyDescent="0.2"/>
    <row r="75" spans="28:34" ht="13" x14ac:dyDescent="0.2">
      <c r="AH75" s="242"/>
    </row>
    <row r="76" spans="28:34" ht="13" x14ac:dyDescent="0.2">
      <c r="AF76" s="242"/>
      <c r="AG76" s="242"/>
      <c r="AH76" s="242"/>
    </row>
    <row r="77" spans="28:34" ht="13" x14ac:dyDescent="0.2">
      <c r="AG77" s="242"/>
      <c r="AH77" s="242"/>
    </row>
    <row r="78" spans="28:34" ht="13" x14ac:dyDescent="0.2"/>
    <row r="79" spans="28:34" ht="13" x14ac:dyDescent="0.2"/>
    <row r="80" spans="28:34" ht="13" x14ac:dyDescent="0.2"/>
    <row r="81" spans="25:34" ht="13" x14ac:dyDescent="0.2"/>
    <row r="82" spans="25:34" ht="13" x14ac:dyDescent="0.2">
      <c r="Y82" s="242"/>
    </row>
    <row r="83" spans="25:34" ht="13" x14ac:dyDescent="0.2">
      <c r="Y83" s="242"/>
      <c r="Z83" s="242"/>
      <c r="AA83" s="242"/>
      <c r="AB83" s="242"/>
      <c r="AC83" s="242"/>
      <c r="AD83" s="242"/>
      <c r="AE83" s="242"/>
      <c r="AF83" s="242"/>
      <c r="AG83" s="242"/>
      <c r="AH83" s="242"/>
    </row>
    <row r="84" spans="25:34" ht="13" x14ac:dyDescent="0.2"/>
    <row r="85" spans="25:34" ht="13" x14ac:dyDescent="0.2"/>
    <row r="86" spans="25:34" ht="13" x14ac:dyDescent="0.2"/>
    <row r="87" spans="25:34" ht="13" x14ac:dyDescent="0.2"/>
    <row r="88" spans="25:34" ht="13" x14ac:dyDescent="0.2">
      <c r="AH88" s="242"/>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2"/>
      <c r="AG94" s="242"/>
      <c r="AH94" s="242"/>
    </row>
    <row r="95" spans="25:34" ht="13.5" customHeight="1" x14ac:dyDescent="0.2">
      <c r="AH95" s="24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2"/>
    </row>
    <row r="102" spans="33:34" ht="13.5" customHeight="1" x14ac:dyDescent="0.2"/>
    <row r="103" spans="33:34" ht="13.5" customHeight="1" x14ac:dyDescent="0.2"/>
    <row r="104" spans="33:34" ht="13.5" customHeight="1" x14ac:dyDescent="0.2">
      <c r="AG104" s="242"/>
      <c r="AH104" s="24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2"/>
    </row>
    <row r="117" spans="34:122" ht="13.5" customHeight="1" x14ac:dyDescent="0.2"/>
    <row r="118" spans="34:122" ht="13.5" customHeight="1" x14ac:dyDescent="0.2"/>
    <row r="119" spans="34:122" ht="13.5" customHeight="1" x14ac:dyDescent="0.2"/>
    <row r="120" spans="34:122" ht="13.5" customHeight="1" x14ac:dyDescent="0.2">
      <c r="AH120" s="242"/>
    </row>
    <row r="121" spans="34:122" ht="13.5" customHeight="1" x14ac:dyDescent="0.2">
      <c r="AH121" s="242"/>
    </row>
    <row r="122" spans="34:122" ht="13.5" customHeight="1" x14ac:dyDescent="0.2"/>
    <row r="123" spans="34:122" ht="13.5" customHeight="1" x14ac:dyDescent="0.2"/>
    <row r="124" spans="34:122" ht="13.5" customHeight="1" x14ac:dyDescent="0.2"/>
    <row r="125" spans="34:122" ht="13.5" customHeight="1" x14ac:dyDescent="0.2">
      <c r="DR125" s="242" t="s">
        <v>480</v>
      </c>
    </row>
  </sheetData>
  <sheetProtection algorithmName="SHA-512" hashValue="JnLoEYh7WFSNRrYOeedNkthrKmB1h6M5H/h9CxmD6mkGx58gjKIyRxth1JIP4GXpxzLIEKHXzKI9/scdDg9l+Q==" saltValue="OPoeAMy6OfcWUELbpjNF+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529</v>
      </c>
      <c r="G2" s="139"/>
      <c r="H2" s="140"/>
    </row>
    <row r="3" spans="1:8" x14ac:dyDescent="0.2">
      <c r="A3" s="136" t="s">
        <v>522</v>
      </c>
      <c r="B3" s="141"/>
      <c r="C3" s="142"/>
      <c r="D3" s="143">
        <v>75516</v>
      </c>
      <c r="E3" s="144"/>
      <c r="F3" s="145">
        <v>52068</v>
      </c>
      <c r="G3" s="146"/>
      <c r="H3" s="147"/>
    </row>
    <row r="4" spans="1:8" x14ac:dyDescent="0.2">
      <c r="A4" s="148"/>
      <c r="B4" s="149"/>
      <c r="C4" s="150"/>
      <c r="D4" s="151">
        <v>21900</v>
      </c>
      <c r="E4" s="152"/>
      <c r="F4" s="153">
        <v>26936</v>
      </c>
      <c r="G4" s="154"/>
      <c r="H4" s="155"/>
    </row>
    <row r="5" spans="1:8" x14ac:dyDescent="0.2">
      <c r="A5" s="136" t="s">
        <v>524</v>
      </c>
      <c r="B5" s="141"/>
      <c r="C5" s="142"/>
      <c r="D5" s="143">
        <v>19560</v>
      </c>
      <c r="E5" s="144"/>
      <c r="F5" s="145">
        <v>47161</v>
      </c>
      <c r="G5" s="146"/>
      <c r="H5" s="147"/>
    </row>
    <row r="6" spans="1:8" x14ac:dyDescent="0.2">
      <c r="A6" s="148"/>
      <c r="B6" s="149"/>
      <c r="C6" s="150"/>
      <c r="D6" s="151">
        <v>13260</v>
      </c>
      <c r="E6" s="152"/>
      <c r="F6" s="153">
        <v>24595</v>
      </c>
      <c r="G6" s="154"/>
      <c r="H6" s="155"/>
    </row>
    <row r="7" spans="1:8" x14ac:dyDescent="0.2">
      <c r="A7" s="136" t="s">
        <v>525</v>
      </c>
      <c r="B7" s="141"/>
      <c r="C7" s="142"/>
      <c r="D7" s="143">
        <v>34320</v>
      </c>
      <c r="E7" s="144"/>
      <c r="F7" s="145">
        <v>43423</v>
      </c>
      <c r="G7" s="146"/>
      <c r="H7" s="147"/>
    </row>
    <row r="8" spans="1:8" x14ac:dyDescent="0.2">
      <c r="A8" s="148"/>
      <c r="B8" s="149"/>
      <c r="C8" s="150"/>
      <c r="D8" s="151">
        <v>16715</v>
      </c>
      <c r="E8" s="152"/>
      <c r="F8" s="153">
        <v>22207</v>
      </c>
      <c r="G8" s="154"/>
      <c r="H8" s="155"/>
    </row>
    <row r="9" spans="1:8" x14ac:dyDescent="0.2">
      <c r="A9" s="136" t="s">
        <v>526</v>
      </c>
      <c r="B9" s="141"/>
      <c r="C9" s="142"/>
      <c r="D9" s="143">
        <v>27254</v>
      </c>
      <c r="E9" s="144"/>
      <c r="F9" s="145">
        <v>45265</v>
      </c>
      <c r="G9" s="146"/>
      <c r="H9" s="147"/>
    </row>
    <row r="10" spans="1:8" x14ac:dyDescent="0.2">
      <c r="A10" s="148"/>
      <c r="B10" s="149"/>
      <c r="C10" s="150"/>
      <c r="D10" s="151">
        <v>15626</v>
      </c>
      <c r="E10" s="152"/>
      <c r="F10" s="153">
        <v>22600</v>
      </c>
      <c r="G10" s="154"/>
      <c r="H10" s="155"/>
    </row>
    <row r="11" spans="1:8" x14ac:dyDescent="0.2">
      <c r="A11" s="136" t="s">
        <v>527</v>
      </c>
      <c r="B11" s="141"/>
      <c r="C11" s="142"/>
      <c r="D11" s="143">
        <v>24221</v>
      </c>
      <c r="E11" s="144"/>
      <c r="F11" s="145">
        <v>54621</v>
      </c>
      <c r="G11" s="146"/>
      <c r="H11" s="147"/>
    </row>
    <row r="12" spans="1:8" x14ac:dyDescent="0.2">
      <c r="A12" s="148"/>
      <c r="B12" s="149"/>
      <c r="C12" s="156"/>
      <c r="D12" s="151">
        <v>15915</v>
      </c>
      <c r="E12" s="152"/>
      <c r="F12" s="153">
        <v>30892</v>
      </c>
      <c r="G12" s="154"/>
      <c r="H12" s="155"/>
    </row>
    <row r="13" spans="1:8" x14ac:dyDescent="0.2">
      <c r="A13" s="136"/>
      <c r="B13" s="141"/>
      <c r="C13" s="157"/>
      <c r="D13" s="158">
        <v>36174</v>
      </c>
      <c r="E13" s="159"/>
      <c r="F13" s="160">
        <v>48508</v>
      </c>
      <c r="G13" s="161"/>
      <c r="H13" s="147"/>
    </row>
    <row r="14" spans="1:8" x14ac:dyDescent="0.2">
      <c r="A14" s="148"/>
      <c r="B14" s="149"/>
      <c r="C14" s="150"/>
      <c r="D14" s="151">
        <v>16683</v>
      </c>
      <c r="E14" s="152"/>
      <c r="F14" s="153">
        <v>25446</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6.23</v>
      </c>
      <c r="C19" s="162">
        <f>ROUND(VALUE(SUBSTITUTE(実質収支比率等に係る経年分析!G$48,"▲","-")),2)</f>
        <v>3.78</v>
      </c>
      <c r="D19" s="162">
        <f>ROUND(VALUE(SUBSTITUTE(実質収支比率等に係る経年分析!H$48,"▲","-")),2)</f>
        <v>8.98</v>
      </c>
      <c r="E19" s="162">
        <f>ROUND(VALUE(SUBSTITUTE(実質収支比率等に係る経年分析!I$48,"▲","-")),2)</f>
        <v>5.24</v>
      </c>
      <c r="F19" s="162">
        <f>ROUND(VALUE(SUBSTITUTE(実質収支比率等に係る経年分析!J$48,"▲","-")),2)</f>
        <v>3.6</v>
      </c>
    </row>
    <row r="20" spans="1:11" x14ac:dyDescent="0.2">
      <c r="A20" s="162" t="s">
        <v>53</v>
      </c>
      <c r="B20" s="162">
        <f>ROUND(VALUE(SUBSTITUTE(実質収支比率等に係る経年分析!F$47,"▲","-")),2)</f>
        <v>21.78</v>
      </c>
      <c r="C20" s="162">
        <f>ROUND(VALUE(SUBSTITUTE(実質収支比率等に係る経年分析!G$47,"▲","-")),2)</f>
        <v>29.44</v>
      </c>
      <c r="D20" s="162">
        <f>ROUND(VALUE(SUBSTITUTE(実質収支比率等に係る経年分析!H$47,"▲","-")),2)</f>
        <v>39.25</v>
      </c>
      <c r="E20" s="162">
        <f>ROUND(VALUE(SUBSTITUTE(実質収支比率等に係る経年分析!I$47,"▲","-")),2)</f>
        <v>42.76</v>
      </c>
      <c r="F20" s="162">
        <f>ROUND(VALUE(SUBSTITUTE(実質収支比率等に係る経年分析!J$47,"▲","-")),2)</f>
        <v>42.78</v>
      </c>
    </row>
    <row r="21" spans="1:11" x14ac:dyDescent="0.2">
      <c r="A21" s="162" t="s">
        <v>54</v>
      </c>
      <c r="B21" s="162">
        <f>IF(ISNUMBER(VALUE(SUBSTITUTE(実質収支比率等に係る経年分析!F$49,"▲","-"))),ROUND(VALUE(SUBSTITUTE(実質収支比率等に係る経年分析!F$49,"▲","-")),2),NA())</f>
        <v>-0.54</v>
      </c>
      <c r="C21" s="162">
        <f>IF(ISNUMBER(VALUE(SUBSTITUTE(実質収支比率等に係る経年分析!G$49,"▲","-"))),ROUND(VALUE(SUBSTITUTE(実質収支比率等に係る経年分析!G$49,"▲","-")),2),NA())</f>
        <v>0.81</v>
      </c>
      <c r="D21" s="162">
        <f>IF(ISNUMBER(VALUE(SUBSTITUTE(実質収支比率等に係る経年分析!H$49,"▲","-"))),ROUND(VALUE(SUBSTITUTE(実質収支比率等に係る経年分析!H$49,"▲","-")),2),NA())</f>
        <v>10.84</v>
      </c>
      <c r="E21" s="162">
        <f>IF(ISNUMBER(VALUE(SUBSTITUTE(実質収支比率等に係る経年分析!I$49,"▲","-"))),ROUND(VALUE(SUBSTITUTE(実質収支比率等に係る経年分析!I$49,"▲","-")),2),NA())</f>
        <v>9.6</v>
      </c>
      <c r="F21" s="162">
        <f>IF(ISNUMBER(VALUE(SUBSTITUTE(実質収支比率等に係る経年分析!J$49,"▲","-"))),ROUND(VALUE(SUBSTITUTE(実質収支比率等に係る経年分析!J$49,"▲","-")),2),NA())</f>
        <v>-5.29</v>
      </c>
    </row>
    <row r="24" spans="1:11" x14ac:dyDescent="0.2">
      <c r="A24" s="132" t="s">
        <v>55</v>
      </c>
    </row>
    <row r="25" spans="1:11" x14ac:dyDescent="0.2">
      <c r="A25" s="163"/>
      <c r="B25" s="163" t="e">
        <f>#REF!</f>
        <v>#REF!</v>
      </c>
      <c r="C25" s="163"/>
      <c r="D25" s="163" t="e">
        <f>#REF!</f>
        <v>#REF!</v>
      </c>
      <c r="E25" s="163"/>
      <c r="F25" s="163" t="e">
        <f>#REF!</f>
        <v>#REF!</v>
      </c>
      <c r="G25" s="163"/>
      <c r="H25" s="163" t="e">
        <f>#REF!</f>
        <v>#REF!</v>
      </c>
      <c r="I25" s="163"/>
      <c r="J25" s="163" t="e">
        <f>#REF!</f>
        <v>#REF!</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e">
        <f>IF(#REF!="",NA(),#REF!)</f>
        <v>#REF!</v>
      </c>
      <c r="B27" s="163" t="e">
        <f>IF(ROUND(VALUE(SUBSTITUTE(#REF!,"▲", "-")), 2) &lt; 0, ABS(ROUND(VALUE(SUBSTITUTE(#REF!,"▲", "-")), 2)), NA())</f>
        <v>#REF!</v>
      </c>
      <c r="C27" s="163" t="e">
        <f>IF(ROUND(VALUE(SUBSTITUTE(#REF!,"▲", "-")), 2) &gt;= 0, ABS(ROUND(VALUE(SUBSTITUTE(#REF!,"▲", "-")), 2)), NA())</f>
        <v>#REF!</v>
      </c>
      <c r="D27" s="163" t="e">
        <f>IF(ROUND(VALUE(SUBSTITUTE(#REF!,"▲", "-")), 2) &lt; 0, ABS(ROUND(VALUE(SUBSTITUTE(#REF!,"▲", "-")), 2)), NA())</f>
        <v>#REF!</v>
      </c>
      <c r="E27" s="163" t="e">
        <f>IF(ROUND(VALUE(SUBSTITUTE(#REF!,"▲", "-")), 2) &gt;= 0, ABS(ROUND(VALUE(SUBSTITUTE(#REF!,"▲", "-")), 2)), NA())</f>
        <v>#REF!</v>
      </c>
      <c r="F27" s="163" t="e">
        <f>IF(ROUND(VALUE(SUBSTITUTE(#REF!,"▲", "-")), 2) &lt; 0, ABS(ROUND(VALUE(SUBSTITUTE(#REF!,"▲", "-")), 2)), NA())</f>
        <v>#REF!</v>
      </c>
      <c r="G27" s="163" t="e">
        <f>IF(ROUND(VALUE(SUBSTITUTE(#REF!,"▲", "-")), 2) &gt;= 0, ABS(ROUND(VALUE(SUBSTITUTE(#REF!,"▲", "-")), 2)), NA())</f>
        <v>#REF!</v>
      </c>
      <c r="H27" s="163" t="e">
        <f>IF(ROUND(VALUE(SUBSTITUTE(#REF!,"▲", "-")), 2) &lt; 0, ABS(ROUND(VALUE(SUBSTITUTE(#REF!,"▲", "-")), 2)), NA())</f>
        <v>#REF!</v>
      </c>
      <c r="I27" s="163" t="e">
        <f>IF(ROUND(VALUE(SUBSTITUTE(#REF!,"▲", "-")), 2) &gt;= 0, ABS(ROUND(VALUE(SUBSTITUTE(#REF!,"▲", "-")), 2)), NA())</f>
        <v>#REF!</v>
      </c>
      <c r="J27" s="163" t="e">
        <f>IF(ROUND(VALUE(SUBSTITUTE(#REF!,"▲", "-")), 2) &lt; 0, ABS(ROUND(VALUE(SUBSTITUTE(#REF!,"▲", "-")), 2)), NA())</f>
        <v>#REF!</v>
      </c>
      <c r="K27" s="163" t="e">
        <f>IF(ROUND(VALUE(SUBSTITUTE(#REF!,"▲", "-")), 2) &gt;= 0, ABS(ROUND(VALUE(SUBSTITUTE(#REF!,"▲", "-")), 2)), NA())</f>
        <v>#REF!</v>
      </c>
    </row>
    <row r="28" spans="1:11" x14ac:dyDescent="0.2">
      <c r="A28" s="163" t="e">
        <f>IF(#REF!="",NA(),#REF!)</f>
        <v>#REF!</v>
      </c>
      <c r="B28" s="163" t="e">
        <f>IF(ROUND(VALUE(SUBSTITUTE(#REF!,"▲", "-")), 2) &lt; 0, ABS(ROUND(VALUE(SUBSTITUTE(#REF!,"▲", "-")), 2)), NA())</f>
        <v>#REF!</v>
      </c>
      <c r="C28" s="163" t="e">
        <f>IF(ROUND(VALUE(SUBSTITUTE(#REF!,"▲", "-")), 2) &gt;= 0, ABS(ROUND(VALUE(SUBSTITUTE(#REF!,"▲", "-")), 2)), NA())</f>
        <v>#REF!</v>
      </c>
      <c r="D28" s="163" t="e">
        <f>IF(ROUND(VALUE(SUBSTITUTE(#REF!,"▲", "-")), 2) &lt; 0, ABS(ROUND(VALUE(SUBSTITUTE(#REF!,"▲", "-")), 2)), NA())</f>
        <v>#REF!</v>
      </c>
      <c r="E28" s="163" t="e">
        <f>IF(ROUND(VALUE(SUBSTITUTE(#REF!,"▲", "-")), 2) &gt;= 0, ABS(ROUND(VALUE(SUBSTITUTE(#REF!,"▲", "-")), 2)), NA())</f>
        <v>#REF!</v>
      </c>
      <c r="F28" s="163" t="e">
        <f>IF(ROUND(VALUE(SUBSTITUTE(#REF!,"▲", "-")), 2) &lt; 0, ABS(ROUND(VALUE(SUBSTITUTE(#REF!,"▲", "-")), 2)), NA())</f>
        <v>#REF!</v>
      </c>
      <c r="G28" s="163" t="e">
        <f>IF(ROUND(VALUE(SUBSTITUTE(#REF!,"▲", "-")), 2) &gt;= 0, ABS(ROUND(VALUE(SUBSTITUTE(#REF!,"▲", "-")), 2)), NA())</f>
        <v>#REF!</v>
      </c>
      <c r="H28" s="163" t="e">
        <f>IF(ROUND(VALUE(SUBSTITUTE(#REF!,"▲", "-")), 2) &lt; 0, ABS(ROUND(VALUE(SUBSTITUTE(#REF!,"▲", "-")), 2)), NA())</f>
        <v>#REF!</v>
      </c>
      <c r="I28" s="163" t="e">
        <f>IF(ROUND(VALUE(SUBSTITUTE(#REF!,"▲", "-")), 2) &gt;= 0, ABS(ROUND(VALUE(SUBSTITUTE(#REF!,"▲", "-")), 2)), NA())</f>
        <v>#REF!</v>
      </c>
      <c r="J28" s="163" t="e">
        <f>IF(ROUND(VALUE(SUBSTITUTE(#REF!,"▲", "-")), 2) &lt; 0, ABS(ROUND(VALUE(SUBSTITUTE(#REF!,"▲", "-")), 2)), NA())</f>
        <v>#REF!</v>
      </c>
      <c r="K28" s="163" t="e">
        <f>IF(ROUND(VALUE(SUBSTITUTE(#REF!,"▲", "-")), 2) &gt;= 0, ABS(ROUND(VALUE(SUBSTITUTE(#REF!,"▲", "-")), 2)), NA())</f>
        <v>#REF!</v>
      </c>
    </row>
    <row r="29" spans="1:11" x14ac:dyDescent="0.2">
      <c r="A29" s="163" t="e">
        <f>IF(#REF!="",NA(),#REF!)</f>
        <v>#REF!</v>
      </c>
      <c r="B29" s="163" t="e">
        <f>IF(ROUND(VALUE(SUBSTITUTE(#REF!,"▲", "-")), 2) &lt; 0, ABS(ROUND(VALUE(SUBSTITUTE(#REF!,"▲", "-")), 2)), NA())</f>
        <v>#REF!</v>
      </c>
      <c r="C29" s="163" t="e">
        <f>IF(ROUND(VALUE(SUBSTITUTE(#REF!,"▲", "-")), 2) &gt;= 0, ABS(ROUND(VALUE(SUBSTITUTE(#REF!,"▲", "-")), 2)), NA())</f>
        <v>#REF!</v>
      </c>
      <c r="D29" s="163" t="e">
        <f>IF(ROUND(VALUE(SUBSTITUTE(#REF!,"▲", "-")), 2) &lt; 0, ABS(ROUND(VALUE(SUBSTITUTE(#REF!,"▲", "-")), 2)), NA())</f>
        <v>#REF!</v>
      </c>
      <c r="E29" s="163" t="e">
        <f>IF(ROUND(VALUE(SUBSTITUTE(#REF!,"▲", "-")), 2) &gt;= 0, ABS(ROUND(VALUE(SUBSTITUTE(#REF!,"▲", "-")), 2)), NA())</f>
        <v>#REF!</v>
      </c>
      <c r="F29" s="163" t="e">
        <f>IF(ROUND(VALUE(SUBSTITUTE(#REF!,"▲", "-")), 2) &lt; 0, ABS(ROUND(VALUE(SUBSTITUTE(#REF!,"▲", "-")), 2)), NA())</f>
        <v>#REF!</v>
      </c>
      <c r="G29" s="163" t="e">
        <f>IF(ROUND(VALUE(SUBSTITUTE(#REF!,"▲", "-")), 2) &gt;= 0, ABS(ROUND(VALUE(SUBSTITUTE(#REF!,"▲", "-")), 2)), NA())</f>
        <v>#REF!</v>
      </c>
      <c r="H29" s="163" t="e">
        <f>IF(ROUND(VALUE(SUBSTITUTE(#REF!,"▲", "-")), 2) &lt; 0, ABS(ROUND(VALUE(SUBSTITUTE(#REF!,"▲", "-")), 2)), NA())</f>
        <v>#REF!</v>
      </c>
      <c r="I29" s="163" t="e">
        <f>IF(ROUND(VALUE(SUBSTITUTE(#REF!,"▲", "-")), 2) &gt;= 0, ABS(ROUND(VALUE(SUBSTITUTE(#REF!,"▲", "-")), 2)), NA())</f>
        <v>#REF!</v>
      </c>
      <c r="J29" s="163" t="e">
        <f>IF(ROUND(VALUE(SUBSTITUTE(#REF!,"▲", "-")), 2) &lt; 0, ABS(ROUND(VALUE(SUBSTITUTE(#REF!,"▲", "-")), 2)), NA())</f>
        <v>#REF!</v>
      </c>
      <c r="K29" s="163" t="e">
        <f>IF(ROUND(VALUE(SUBSTITUTE(#REF!,"▲", "-")), 2) &gt;= 0, ABS(ROUND(VALUE(SUBSTITUTE(#REF!,"▲", "-")), 2)), NA())</f>
        <v>#REF!</v>
      </c>
    </row>
    <row r="30" spans="1:11" x14ac:dyDescent="0.2">
      <c r="A30" s="163" t="e">
        <f>IF(#REF!="",NA(),#REF!)</f>
        <v>#REF!</v>
      </c>
      <c r="B30" s="163" t="e">
        <f>IF(ROUND(VALUE(SUBSTITUTE(#REF!,"▲", "-")), 2) &lt; 0, ABS(ROUND(VALUE(SUBSTITUTE(#REF!,"▲", "-")), 2)), NA())</f>
        <v>#REF!</v>
      </c>
      <c r="C30" s="163" t="e">
        <f>IF(ROUND(VALUE(SUBSTITUTE(#REF!,"▲", "-")), 2) &gt;= 0, ABS(ROUND(VALUE(SUBSTITUTE(#REF!,"▲", "-")), 2)), NA())</f>
        <v>#REF!</v>
      </c>
      <c r="D30" s="163" t="e">
        <f>IF(ROUND(VALUE(SUBSTITUTE(#REF!,"▲", "-")), 2) &lt; 0, ABS(ROUND(VALUE(SUBSTITUTE(#REF!,"▲", "-")), 2)), NA())</f>
        <v>#REF!</v>
      </c>
      <c r="E30" s="163" t="e">
        <f>IF(ROUND(VALUE(SUBSTITUTE(#REF!,"▲", "-")), 2) &gt;= 0, ABS(ROUND(VALUE(SUBSTITUTE(#REF!,"▲", "-")), 2)), NA())</f>
        <v>#REF!</v>
      </c>
      <c r="F30" s="163" t="e">
        <f>IF(ROUND(VALUE(SUBSTITUTE(#REF!,"▲", "-")), 2) &lt; 0, ABS(ROUND(VALUE(SUBSTITUTE(#REF!,"▲", "-")), 2)), NA())</f>
        <v>#REF!</v>
      </c>
      <c r="G30" s="163" t="e">
        <f>IF(ROUND(VALUE(SUBSTITUTE(#REF!,"▲", "-")), 2) &gt;= 0, ABS(ROUND(VALUE(SUBSTITUTE(#REF!,"▲", "-")), 2)), NA())</f>
        <v>#REF!</v>
      </c>
      <c r="H30" s="163" t="e">
        <f>IF(ROUND(VALUE(SUBSTITUTE(#REF!,"▲", "-")), 2) &lt; 0, ABS(ROUND(VALUE(SUBSTITUTE(#REF!,"▲", "-")), 2)), NA())</f>
        <v>#REF!</v>
      </c>
      <c r="I30" s="163" t="e">
        <f>IF(ROUND(VALUE(SUBSTITUTE(#REF!,"▲", "-")), 2) &gt;= 0, ABS(ROUND(VALUE(SUBSTITUTE(#REF!,"▲", "-")), 2)), NA())</f>
        <v>#REF!</v>
      </c>
      <c r="J30" s="163" t="e">
        <f>IF(ROUND(VALUE(SUBSTITUTE(#REF!,"▲", "-")), 2) &lt; 0, ABS(ROUND(VALUE(SUBSTITUTE(#REF!,"▲", "-")), 2)), NA())</f>
        <v>#REF!</v>
      </c>
      <c r="K30" s="163" t="e">
        <f>IF(ROUND(VALUE(SUBSTITUTE(#REF!,"▲", "-")), 2) &gt;= 0, ABS(ROUND(VALUE(SUBSTITUTE(#REF!,"▲", "-")), 2)), NA())</f>
        <v>#REF!</v>
      </c>
    </row>
    <row r="31" spans="1:11" x14ac:dyDescent="0.2">
      <c r="A31" s="163" t="e">
        <f>IF(#REF!="",NA(),#REF!)</f>
        <v>#REF!</v>
      </c>
      <c r="B31" s="163" t="e">
        <f>IF(ROUND(VALUE(SUBSTITUTE(#REF!,"▲", "-")), 2) &lt; 0, ABS(ROUND(VALUE(SUBSTITUTE(#REF!,"▲", "-")), 2)), NA())</f>
        <v>#REF!</v>
      </c>
      <c r="C31" s="163" t="e">
        <f>IF(ROUND(VALUE(SUBSTITUTE(#REF!,"▲", "-")), 2) &gt;= 0, ABS(ROUND(VALUE(SUBSTITUTE(#REF!,"▲", "-")), 2)), NA())</f>
        <v>#REF!</v>
      </c>
      <c r="D31" s="163" t="e">
        <f>IF(ROUND(VALUE(SUBSTITUTE(#REF!,"▲", "-")), 2) &lt; 0, ABS(ROUND(VALUE(SUBSTITUTE(#REF!,"▲", "-")), 2)), NA())</f>
        <v>#REF!</v>
      </c>
      <c r="E31" s="163" t="e">
        <f>IF(ROUND(VALUE(SUBSTITUTE(#REF!,"▲", "-")), 2) &gt;= 0, ABS(ROUND(VALUE(SUBSTITUTE(#REF!,"▲", "-")), 2)), NA())</f>
        <v>#REF!</v>
      </c>
      <c r="F31" s="163" t="e">
        <f>IF(ROUND(VALUE(SUBSTITUTE(#REF!,"▲", "-")), 2) &lt; 0, ABS(ROUND(VALUE(SUBSTITUTE(#REF!,"▲", "-")), 2)), NA())</f>
        <v>#REF!</v>
      </c>
      <c r="G31" s="163" t="e">
        <f>IF(ROUND(VALUE(SUBSTITUTE(#REF!,"▲", "-")), 2) &gt;= 0, ABS(ROUND(VALUE(SUBSTITUTE(#REF!,"▲", "-")), 2)), NA())</f>
        <v>#REF!</v>
      </c>
      <c r="H31" s="163" t="e">
        <f>IF(ROUND(VALUE(SUBSTITUTE(#REF!,"▲", "-")), 2) &lt; 0, ABS(ROUND(VALUE(SUBSTITUTE(#REF!,"▲", "-")), 2)), NA())</f>
        <v>#REF!</v>
      </c>
      <c r="I31" s="163" t="e">
        <f>IF(ROUND(VALUE(SUBSTITUTE(#REF!,"▲", "-")), 2) &gt;= 0, ABS(ROUND(VALUE(SUBSTITUTE(#REF!,"▲", "-")), 2)), NA())</f>
        <v>#REF!</v>
      </c>
      <c r="J31" s="163" t="e">
        <f>IF(ROUND(VALUE(SUBSTITUTE(#REF!,"▲", "-")), 2) &lt; 0, ABS(ROUND(VALUE(SUBSTITUTE(#REF!,"▲", "-")), 2)), NA())</f>
        <v>#REF!</v>
      </c>
      <c r="K31" s="163" t="e">
        <f>IF(ROUND(VALUE(SUBSTITUTE(#REF!,"▲", "-")), 2) &gt;= 0, ABS(ROUND(VALUE(SUBSTITUTE(#REF!,"▲", "-")), 2)), NA())</f>
        <v>#REF!</v>
      </c>
    </row>
    <row r="32" spans="1:11" x14ac:dyDescent="0.2">
      <c r="A32" s="163" t="e">
        <f>IF(#REF!="",NA(),#REF!)</f>
        <v>#REF!</v>
      </c>
      <c r="B32" s="163" t="e">
        <f>IF(ROUND(VALUE(SUBSTITUTE(#REF!,"▲", "-")), 2) &lt; 0, ABS(ROUND(VALUE(SUBSTITUTE(#REF!,"▲", "-")), 2)), NA())</f>
        <v>#REF!</v>
      </c>
      <c r="C32" s="163" t="e">
        <f>IF(ROUND(VALUE(SUBSTITUTE(#REF!,"▲", "-")), 2) &gt;= 0, ABS(ROUND(VALUE(SUBSTITUTE(#REF!,"▲", "-")), 2)), NA())</f>
        <v>#REF!</v>
      </c>
      <c r="D32" s="163" t="e">
        <f>IF(ROUND(VALUE(SUBSTITUTE(#REF!,"▲", "-")), 2) &lt; 0, ABS(ROUND(VALUE(SUBSTITUTE(#REF!,"▲", "-")), 2)), NA())</f>
        <v>#REF!</v>
      </c>
      <c r="E32" s="163" t="e">
        <f>IF(ROUND(VALUE(SUBSTITUTE(#REF!,"▲", "-")), 2) &gt;= 0, ABS(ROUND(VALUE(SUBSTITUTE(#REF!,"▲", "-")), 2)), NA())</f>
        <v>#REF!</v>
      </c>
      <c r="F32" s="163" t="e">
        <f>IF(ROUND(VALUE(SUBSTITUTE(#REF!,"▲", "-")), 2) &lt; 0, ABS(ROUND(VALUE(SUBSTITUTE(#REF!,"▲", "-")), 2)), NA())</f>
        <v>#REF!</v>
      </c>
      <c r="G32" s="163" t="e">
        <f>IF(ROUND(VALUE(SUBSTITUTE(#REF!,"▲", "-")), 2) &gt;= 0, ABS(ROUND(VALUE(SUBSTITUTE(#REF!,"▲", "-")), 2)), NA())</f>
        <v>#REF!</v>
      </c>
      <c r="H32" s="163" t="e">
        <f>IF(ROUND(VALUE(SUBSTITUTE(#REF!,"▲", "-")), 2) &lt; 0, ABS(ROUND(VALUE(SUBSTITUTE(#REF!,"▲", "-")), 2)), NA())</f>
        <v>#REF!</v>
      </c>
      <c r="I32" s="163" t="e">
        <f>IF(ROUND(VALUE(SUBSTITUTE(#REF!,"▲", "-")), 2) &gt;= 0, ABS(ROUND(VALUE(SUBSTITUTE(#REF!,"▲", "-")), 2)), NA())</f>
        <v>#REF!</v>
      </c>
      <c r="J32" s="163" t="e">
        <f>IF(ROUND(VALUE(SUBSTITUTE(#REF!,"▲", "-")), 2) &lt; 0, ABS(ROUND(VALUE(SUBSTITUTE(#REF!,"▲", "-")), 2)), NA())</f>
        <v>#REF!</v>
      </c>
      <c r="K32" s="163" t="e">
        <f>IF(ROUND(VALUE(SUBSTITUTE(#REF!,"▲", "-")), 2) &gt;= 0, ABS(ROUND(VALUE(SUBSTITUTE(#REF!,"▲", "-")), 2)), NA())</f>
        <v>#REF!</v>
      </c>
    </row>
    <row r="33" spans="1:16" x14ac:dyDescent="0.2">
      <c r="A33" s="163" t="e">
        <f>IF(#REF!="",NA(),#REF!)</f>
        <v>#REF!</v>
      </c>
      <c r="B33" s="163" t="e">
        <f>IF(ROUND(VALUE(SUBSTITUTE(#REF!,"▲", "-")), 2) &lt; 0, ABS(ROUND(VALUE(SUBSTITUTE(#REF!,"▲", "-")), 2)), NA())</f>
        <v>#REF!</v>
      </c>
      <c r="C33" s="163" t="e">
        <f>IF(ROUND(VALUE(SUBSTITUTE(#REF!,"▲", "-")), 2) &gt;= 0, ABS(ROUND(VALUE(SUBSTITUTE(#REF!,"▲", "-")), 2)), NA())</f>
        <v>#REF!</v>
      </c>
      <c r="D33" s="163" t="e">
        <f>IF(ROUND(VALUE(SUBSTITUTE(#REF!,"▲", "-")), 2) &lt; 0, ABS(ROUND(VALUE(SUBSTITUTE(#REF!,"▲", "-")), 2)), NA())</f>
        <v>#REF!</v>
      </c>
      <c r="E33" s="163" t="e">
        <f>IF(ROUND(VALUE(SUBSTITUTE(#REF!,"▲", "-")), 2) &gt;= 0, ABS(ROUND(VALUE(SUBSTITUTE(#REF!,"▲", "-")), 2)), NA())</f>
        <v>#REF!</v>
      </c>
      <c r="F33" s="163" t="e">
        <f>IF(ROUND(VALUE(SUBSTITUTE(#REF!,"▲", "-")), 2) &lt; 0, ABS(ROUND(VALUE(SUBSTITUTE(#REF!,"▲", "-")), 2)), NA())</f>
        <v>#REF!</v>
      </c>
      <c r="G33" s="163" t="e">
        <f>IF(ROUND(VALUE(SUBSTITUTE(#REF!,"▲", "-")), 2) &gt;= 0, ABS(ROUND(VALUE(SUBSTITUTE(#REF!,"▲", "-")), 2)), NA())</f>
        <v>#REF!</v>
      </c>
      <c r="H33" s="163" t="e">
        <f>IF(ROUND(VALUE(SUBSTITUTE(#REF!,"▲", "-")), 2) &lt; 0, ABS(ROUND(VALUE(SUBSTITUTE(#REF!,"▲", "-")), 2)), NA())</f>
        <v>#REF!</v>
      </c>
      <c r="I33" s="163" t="e">
        <f>IF(ROUND(VALUE(SUBSTITUTE(#REF!,"▲", "-")), 2) &gt;= 0, ABS(ROUND(VALUE(SUBSTITUTE(#REF!,"▲", "-")), 2)), NA())</f>
        <v>#REF!</v>
      </c>
      <c r="J33" s="163" t="e">
        <f>IF(ROUND(VALUE(SUBSTITUTE(#REF!,"▲", "-")), 2) &lt; 0, ABS(ROUND(VALUE(SUBSTITUTE(#REF!,"▲", "-")), 2)), NA())</f>
        <v>#REF!</v>
      </c>
      <c r="K33" s="163" t="e">
        <f>IF(ROUND(VALUE(SUBSTITUTE(#REF!,"▲", "-")), 2) &gt;= 0, ABS(ROUND(VALUE(SUBSTITUTE(#REF!,"▲", "-")), 2)), NA())</f>
        <v>#REF!</v>
      </c>
    </row>
    <row r="34" spans="1:16" x14ac:dyDescent="0.2">
      <c r="A34" s="163" t="e">
        <f>IF(#REF!="",NA(),#REF!)</f>
        <v>#REF!</v>
      </c>
      <c r="B34" s="163" t="e">
        <f>IF(ROUND(VALUE(SUBSTITUTE(#REF!,"▲", "-")), 2) &lt; 0, ABS(ROUND(VALUE(SUBSTITUTE(#REF!,"▲", "-")), 2)), NA())</f>
        <v>#REF!</v>
      </c>
      <c r="C34" s="163" t="e">
        <f>IF(ROUND(VALUE(SUBSTITUTE(#REF!,"▲", "-")), 2) &gt;= 0, ABS(ROUND(VALUE(SUBSTITUTE(#REF!,"▲", "-")), 2)), NA())</f>
        <v>#REF!</v>
      </c>
      <c r="D34" s="163" t="e">
        <f>IF(ROUND(VALUE(SUBSTITUTE(#REF!,"▲", "-")), 2) &lt; 0, ABS(ROUND(VALUE(SUBSTITUTE(#REF!,"▲", "-")), 2)), NA())</f>
        <v>#REF!</v>
      </c>
      <c r="E34" s="163" t="e">
        <f>IF(ROUND(VALUE(SUBSTITUTE(#REF!,"▲", "-")), 2) &gt;= 0, ABS(ROUND(VALUE(SUBSTITUTE(#REF!,"▲", "-")), 2)), NA())</f>
        <v>#REF!</v>
      </c>
      <c r="F34" s="163" t="e">
        <f>IF(ROUND(VALUE(SUBSTITUTE(#REF!,"▲", "-")), 2) &lt; 0, ABS(ROUND(VALUE(SUBSTITUTE(#REF!,"▲", "-")), 2)), NA())</f>
        <v>#REF!</v>
      </c>
      <c r="G34" s="163" t="e">
        <f>IF(ROUND(VALUE(SUBSTITUTE(#REF!,"▲", "-")), 2) &gt;= 0, ABS(ROUND(VALUE(SUBSTITUTE(#REF!,"▲", "-")), 2)), NA())</f>
        <v>#REF!</v>
      </c>
      <c r="H34" s="163" t="e">
        <f>IF(ROUND(VALUE(SUBSTITUTE(#REF!,"▲", "-")), 2) &lt; 0, ABS(ROUND(VALUE(SUBSTITUTE(#REF!,"▲", "-")), 2)), NA())</f>
        <v>#REF!</v>
      </c>
      <c r="I34" s="163" t="e">
        <f>IF(ROUND(VALUE(SUBSTITUTE(#REF!,"▲", "-")), 2) &gt;= 0, ABS(ROUND(VALUE(SUBSTITUTE(#REF!,"▲", "-")), 2)), NA())</f>
        <v>#REF!</v>
      </c>
      <c r="J34" s="163" t="e">
        <f>IF(ROUND(VALUE(SUBSTITUTE(#REF!,"▲", "-")), 2) &lt; 0, ABS(ROUND(VALUE(SUBSTITUTE(#REF!,"▲", "-")), 2)), NA())</f>
        <v>#REF!</v>
      </c>
      <c r="K34" s="163" t="e">
        <f>IF(ROUND(VALUE(SUBSTITUTE(#REF!,"▲", "-")), 2) &gt;= 0, ABS(ROUND(VALUE(SUBSTITUTE(#REF!,"▲", "-")), 2)), NA())</f>
        <v>#REF!</v>
      </c>
    </row>
    <row r="35" spans="1:16" x14ac:dyDescent="0.2">
      <c r="A35" s="163" t="e">
        <f>IF(#REF!="",NA(),#REF!)</f>
        <v>#REF!</v>
      </c>
      <c r="B35" s="163" t="e">
        <f>IF(ROUND(VALUE(SUBSTITUTE(#REF!,"▲", "-")), 2) &lt; 0, ABS(ROUND(VALUE(SUBSTITUTE(#REF!,"▲", "-")), 2)), NA())</f>
        <v>#REF!</v>
      </c>
      <c r="C35" s="163" t="e">
        <f>IF(ROUND(VALUE(SUBSTITUTE(#REF!,"▲", "-")), 2) &gt;= 0, ABS(ROUND(VALUE(SUBSTITUTE(#REF!,"▲", "-")), 2)), NA())</f>
        <v>#REF!</v>
      </c>
      <c r="D35" s="163" t="e">
        <f>IF(ROUND(VALUE(SUBSTITUTE(#REF!,"▲", "-")), 2) &lt; 0, ABS(ROUND(VALUE(SUBSTITUTE(#REF!,"▲", "-")), 2)), NA())</f>
        <v>#REF!</v>
      </c>
      <c r="E35" s="163" t="e">
        <f>IF(ROUND(VALUE(SUBSTITUTE(#REF!,"▲", "-")), 2) &gt;= 0, ABS(ROUND(VALUE(SUBSTITUTE(#REF!,"▲", "-")), 2)), NA())</f>
        <v>#REF!</v>
      </c>
      <c r="F35" s="163" t="e">
        <f>IF(ROUND(VALUE(SUBSTITUTE(#REF!,"▲", "-")), 2) &lt; 0, ABS(ROUND(VALUE(SUBSTITUTE(#REF!,"▲", "-")), 2)), NA())</f>
        <v>#REF!</v>
      </c>
      <c r="G35" s="163" t="e">
        <f>IF(ROUND(VALUE(SUBSTITUTE(#REF!,"▲", "-")), 2) &gt;= 0, ABS(ROUND(VALUE(SUBSTITUTE(#REF!,"▲", "-")), 2)), NA())</f>
        <v>#REF!</v>
      </c>
      <c r="H35" s="163" t="e">
        <f>IF(ROUND(VALUE(SUBSTITUTE(#REF!,"▲", "-")), 2) &lt; 0, ABS(ROUND(VALUE(SUBSTITUTE(#REF!,"▲", "-")), 2)), NA())</f>
        <v>#REF!</v>
      </c>
      <c r="I35" s="163" t="e">
        <f>IF(ROUND(VALUE(SUBSTITUTE(#REF!,"▲", "-")), 2) &gt;= 0, ABS(ROUND(VALUE(SUBSTITUTE(#REF!,"▲", "-")), 2)), NA())</f>
        <v>#REF!</v>
      </c>
      <c r="J35" s="163" t="e">
        <f>IF(ROUND(VALUE(SUBSTITUTE(#REF!,"▲", "-")), 2) &lt; 0, ABS(ROUND(VALUE(SUBSTITUTE(#REF!,"▲", "-")), 2)), NA())</f>
        <v>#REF!</v>
      </c>
      <c r="K35" s="163" t="e">
        <f>IF(ROUND(VALUE(SUBSTITUTE(#REF!,"▲", "-")), 2) &gt;= 0, ABS(ROUND(VALUE(SUBSTITUTE(#REF!,"▲", "-")), 2)), NA())</f>
        <v>#REF!</v>
      </c>
    </row>
    <row r="36" spans="1:16" x14ac:dyDescent="0.2">
      <c r="A36" s="163" t="e">
        <f>IF(#REF!="",NA(),#REF!)</f>
        <v>#REF!</v>
      </c>
      <c r="B36" s="163" t="e">
        <f>IF(ROUND(VALUE(SUBSTITUTE(#REF!,"▲", "-")), 2) &lt; 0, ABS(ROUND(VALUE(SUBSTITUTE(#REF!,"▲", "-")), 2)), NA())</f>
        <v>#REF!</v>
      </c>
      <c r="C36" s="163" t="e">
        <f>IF(ROUND(VALUE(SUBSTITUTE(#REF!,"▲", "-")), 2) &gt;= 0, ABS(ROUND(VALUE(SUBSTITUTE(#REF!,"▲", "-")), 2)), NA())</f>
        <v>#REF!</v>
      </c>
      <c r="D36" s="163" t="e">
        <f>IF(ROUND(VALUE(SUBSTITUTE(#REF!,"▲", "-")), 2) &lt; 0, ABS(ROUND(VALUE(SUBSTITUTE(#REF!,"▲", "-")), 2)), NA())</f>
        <v>#REF!</v>
      </c>
      <c r="E36" s="163" t="e">
        <f>IF(ROUND(VALUE(SUBSTITUTE(#REF!,"▲", "-")), 2) &gt;= 0, ABS(ROUND(VALUE(SUBSTITUTE(#REF!,"▲", "-")), 2)), NA())</f>
        <v>#REF!</v>
      </c>
      <c r="F36" s="163" t="e">
        <f>IF(ROUND(VALUE(SUBSTITUTE(#REF!,"▲", "-")), 2) &lt; 0, ABS(ROUND(VALUE(SUBSTITUTE(#REF!,"▲", "-")), 2)), NA())</f>
        <v>#REF!</v>
      </c>
      <c r="G36" s="163" t="e">
        <f>IF(ROUND(VALUE(SUBSTITUTE(#REF!,"▲", "-")), 2) &gt;= 0, ABS(ROUND(VALUE(SUBSTITUTE(#REF!,"▲", "-")), 2)), NA())</f>
        <v>#REF!</v>
      </c>
      <c r="H36" s="163" t="e">
        <f>IF(ROUND(VALUE(SUBSTITUTE(#REF!,"▲", "-")), 2) &lt; 0, ABS(ROUND(VALUE(SUBSTITUTE(#REF!,"▲", "-")), 2)), NA())</f>
        <v>#REF!</v>
      </c>
      <c r="I36" s="163" t="e">
        <f>IF(ROUND(VALUE(SUBSTITUTE(#REF!,"▲", "-")), 2) &gt;= 0, ABS(ROUND(VALUE(SUBSTITUTE(#REF!,"▲", "-")), 2)), NA())</f>
        <v>#REF!</v>
      </c>
      <c r="J36" s="163" t="e">
        <f>IF(ROUND(VALUE(SUBSTITUTE(#REF!,"▲", "-")), 2) &lt; 0, ABS(ROUND(VALUE(SUBSTITUTE(#REF!,"▲", "-")), 2)), NA())</f>
        <v>#REF!</v>
      </c>
      <c r="K36" s="163" t="e">
        <f>IF(ROUND(VALUE(SUBSTITUTE(#REF!,"▲", "-")), 2) &gt;= 0, ABS(ROUND(VALUE(SUBSTITUTE(#REF!,"▲", "-")), 2)), NA())</f>
        <v>#REF!</v>
      </c>
    </row>
    <row r="39" spans="1:16" x14ac:dyDescent="0.2">
      <c r="A39" s="132" t="s">
        <v>58</v>
      </c>
    </row>
    <row r="40" spans="1:16" x14ac:dyDescent="0.2">
      <c r="A40" s="164"/>
      <c r="B40" s="164" t="e">
        <f>#REF!</f>
        <v>#REF!</v>
      </c>
      <c r="C40" s="164"/>
      <c r="D40" s="164"/>
      <c r="E40" s="164" t="e">
        <f>#REF!</f>
        <v>#REF!</v>
      </c>
      <c r="F40" s="164"/>
      <c r="G40" s="164"/>
      <c r="H40" s="164" t="e">
        <f>#REF!</f>
        <v>#REF!</v>
      </c>
      <c r="I40" s="164"/>
      <c r="J40" s="164"/>
      <c r="K40" s="164" t="e">
        <f>#REF!</f>
        <v>#REF!</v>
      </c>
      <c r="L40" s="164"/>
      <c r="M40" s="164"/>
      <c r="N40" s="164" t="e">
        <f>#REF!</f>
        <v>#REF!</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t="e">
        <f>#REF!</f>
        <v>#REF!</v>
      </c>
      <c r="E42" s="164"/>
      <c r="F42" s="164"/>
      <c r="G42" s="164" t="e">
        <f>#REF!</f>
        <v>#REF!</v>
      </c>
      <c r="H42" s="164"/>
      <c r="I42" s="164"/>
      <c r="J42" s="164" t="e">
        <f>#REF!</f>
        <v>#REF!</v>
      </c>
      <c r="K42" s="164"/>
      <c r="L42" s="164"/>
      <c r="M42" s="164" t="e">
        <f>#REF!</f>
        <v>#REF!</v>
      </c>
      <c r="N42" s="164"/>
      <c r="O42" s="164"/>
      <c r="P42" s="164" t="e">
        <f>#REF!</f>
        <v>#REF!</v>
      </c>
    </row>
    <row r="43" spans="1:16" x14ac:dyDescent="0.2">
      <c r="A43" s="164" t="s">
        <v>16</v>
      </c>
      <c r="B43" s="164" t="e">
        <f>#REF!</f>
        <v>#REF!</v>
      </c>
      <c r="C43" s="164"/>
      <c r="D43" s="164"/>
      <c r="E43" s="164" t="e">
        <f>#REF!</f>
        <v>#REF!</v>
      </c>
      <c r="F43" s="164"/>
      <c r="G43" s="164"/>
      <c r="H43" s="164" t="e">
        <f>#REF!</f>
        <v>#REF!</v>
      </c>
      <c r="I43" s="164"/>
      <c r="J43" s="164"/>
      <c r="K43" s="164" t="e">
        <f>#REF!</f>
        <v>#REF!</v>
      </c>
      <c r="L43" s="164"/>
      <c r="M43" s="164"/>
      <c r="N43" s="164" t="e">
        <f>#REF!</f>
        <v>#REF!</v>
      </c>
      <c r="O43" s="164"/>
      <c r="P43" s="164"/>
    </row>
    <row r="44" spans="1:16" x14ac:dyDescent="0.2">
      <c r="A44" s="164" t="s">
        <v>62</v>
      </c>
      <c r="B44" s="164" t="e">
        <f>#REF!</f>
        <v>#REF!</v>
      </c>
      <c r="C44" s="164"/>
      <c r="D44" s="164"/>
      <c r="E44" s="164" t="e">
        <f>#REF!</f>
        <v>#REF!</v>
      </c>
      <c r="F44" s="164"/>
      <c r="G44" s="164"/>
      <c r="H44" s="164" t="e">
        <f>#REF!</f>
        <v>#REF!</v>
      </c>
      <c r="I44" s="164"/>
      <c r="J44" s="164"/>
      <c r="K44" s="164" t="e">
        <f>#REF!</f>
        <v>#REF!</v>
      </c>
      <c r="L44" s="164"/>
      <c r="M44" s="164"/>
      <c r="N44" s="164" t="e">
        <f>#REF!</f>
        <v>#REF!</v>
      </c>
      <c r="O44" s="164"/>
      <c r="P44" s="164"/>
    </row>
    <row r="45" spans="1:16" x14ac:dyDescent="0.2">
      <c r="A45" s="164" t="s">
        <v>63</v>
      </c>
      <c r="B45" s="164" t="e">
        <f>#REF!</f>
        <v>#REF!</v>
      </c>
      <c r="C45" s="164"/>
      <c r="D45" s="164"/>
      <c r="E45" s="164" t="e">
        <f>#REF!</f>
        <v>#REF!</v>
      </c>
      <c r="F45" s="164"/>
      <c r="G45" s="164"/>
      <c r="H45" s="164" t="e">
        <f>#REF!</f>
        <v>#REF!</v>
      </c>
      <c r="I45" s="164"/>
      <c r="J45" s="164"/>
      <c r="K45" s="164" t="e">
        <f>#REF!</f>
        <v>#REF!</v>
      </c>
      <c r="L45" s="164"/>
      <c r="M45" s="164"/>
      <c r="N45" s="164" t="e">
        <f>#REF!</f>
        <v>#REF!</v>
      </c>
      <c r="O45" s="164"/>
      <c r="P45" s="164"/>
    </row>
    <row r="46" spans="1:16" x14ac:dyDescent="0.2">
      <c r="A46" s="164" t="s">
        <v>64</v>
      </c>
      <c r="B46" s="164" t="e">
        <f>#REF!</f>
        <v>#REF!</v>
      </c>
      <c r="C46" s="164"/>
      <c r="D46" s="164"/>
      <c r="E46" s="164" t="e">
        <f>#REF!</f>
        <v>#REF!</v>
      </c>
      <c r="F46" s="164"/>
      <c r="G46" s="164"/>
      <c r="H46" s="164" t="e">
        <f>#REF!</f>
        <v>#REF!</v>
      </c>
      <c r="I46" s="164"/>
      <c r="J46" s="164"/>
      <c r="K46" s="164" t="e">
        <f>#REF!</f>
        <v>#REF!</v>
      </c>
      <c r="L46" s="164"/>
      <c r="M46" s="164"/>
      <c r="N46" s="164" t="e">
        <f>#REF!</f>
        <v>#REF!</v>
      </c>
      <c r="O46" s="164"/>
      <c r="P46" s="164"/>
    </row>
    <row r="47" spans="1:16" x14ac:dyDescent="0.2">
      <c r="A47" s="164" t="s">
        <v>12</v>
      </c>
      <c r="B47" s="164" t="e">
        <f>#REF!</f>
        <v>#REF!</v>
      </c>
      <c r="C47" s="164"/>
      <c r="D47" s="164"/>
      <c r="E47" s="164" t="e">
        <f>#REF!</f>
        <v>#REF!</v>
      </c>
      <c r="F47" s="164"/>
      <c r="G47" s="164"/>
      <c r="H47" s="164" t="e">
        <f>#REF!</f>
        <v>#REF!</v>
      </c>
      <c r="I47" s="164"/>
      <c r="J47" s="164"/>
      <c r="K47" s="164" t="e">
        <f>#REF!</f>
        <v>#REF!</v>
      </c>
      <c r="L47" s="164"/>
      <c r="M47" s="164"/>
      <c r="N47" s="164" t="e">
        <f>#REF!</f>
        <v>#REF!</v>
      </c>
      <c r="O47" s="164"/>
      <c r="P47" s="164"/>
    </row>
    <row r="48" spans="1:16" x14ac:dyDescent="0.2">
      <c r="A48" s="164" t="s">
        <v>65</v>
      </c>
      <c r="B48" s="164" t="e">
        <f>#REF!</f>
        <v>#REF!</v>
      </c>
      <c r="C48" s="164"/>
      <c r="D48" s="164"/>
      <c r="E48" s="164" t="e">
        <f>#REF!</f>
        <v>#REF!</v>
      </c>
      <c r="F48" s="164"/>
      <c r="G48" s="164"/>
      <c r="H48" s="164" t="e">
        <f>#REF!</f>
        <v>#REF!</v>
      </c>
      <c r="I48" s="164"/>
      <c r="J48" s="164"/>
      <c r="K48" s="164" t="e">
        <f>#REF!</f>
        <v>#REF!</v>
      </c>
      <c r="L48" s="164"/>
      <c r="M48" s="164"/>
      <c r="N48" s="164" t="e">
        <f>#REF!</f>
        <v>#REF!</v>
      </c>
      <c r="O48" s="164"/>
      <c r="P48" s="164"/>
    </row>
    <row r="49" spans="1:16" x14ac:dyDescent="0.2">
      <c r="A49" s="164" t="s">
        <v>66</v>
      </c>
      <c r="B49" s="164" t="e">
        <f>#REF!</f>
        <v>#REF!</v>
      </c>
      <c r="C49" s="164"/>
      <c r="D49" s="164"/>
      <c r="E49" s="164" t="e">
        <f>#REF!</f>
        <v>#REF!</v>
      </c>
      <c r="F49" s="164"/>
      <c r="G49" s="164"/>
      <c r="H49" s="164" t="e">
        <f>#REF!</f>
        <v>#REF!</v>
      </c>
      <c r="I49" s="164"/>
      <c r="J49" s="164"/>
      <c r="K49" s="164" t="e">
        <f>#REF!</f>
        <v>#REF!</v>
      </c>
      <c r="L49" s="164"/>
      <c r="M49" s="164"/>
      <c r="N49" s="164" t="e">
        <f>#REF!</f>
        <v>#REF!</v>
      </c>
      <c r="O49" s="164"/>
      <c r="P49" s="164"/>
    </row>
    <row r="50" spans="1:16" x14ac:dyDescent="0.2">
      <c r="A50" s="164" t="s">
        <v>67</v>
      </c>
      <c r="B50" s="164" t="e">
        <f>NA()</f>
        <v>#N/A</v>
      </c>
      <c r="C50" s="164" t="e">
        <f>IF(ISNUMBER(#REF!),#REF!,NA())</f>
        <v>#N/A</v>
      </c>
      <c r="D50" s="164" t="e">
        <f>NA()</f>
        <v>#N/A</v>
      </c>
      <c r="E50" s="164" t="e">
        <f>NA()</f>
        <v>#N/A</v>
      </c>
      <c r="F50" s="164" t="e">
        <f>IF(ISNUMBER(#REF!),#REF!,NA())</f>
        <v>#N/A</v>
      </c>
      <c r="G50" s="164" t="e">
        <f>NA()</f>
        <v>#N/A</v>
      </c>
      <c r="H50" s="164" t="e">
        <f>NA()</f>
        <v>#N/A</v>
      </c>
      <c r="I50" s="164" t="e">
        <f>IF(ISNUMBER(#REF!),#REF!,NA())</f>
        <v>#N/A</v>
      </c>
      <c r="J50" s="164" t="e">
        <f>NA()</f>
        <v>#N/A</v>
      </c>
      <c r="K50" s="164" t="e">
        <f>NA()</f>
        <v>#N/A</v>
      </c>
      <c r="L50" s="164" t="e">
        <f>IF(ISNUMBER(#REF!),#REF!,NA())</f>
        <v>#N/A</v>
      </c>
      <c r="M50" s="164" t="e">
        <f>NA()</f>
        <v>#N/A</v>
      </c>
      <c r="N50" s="164" t="e">
        <f>NA()</f>
        <v>#N/A</v>
      </c>
      <c r="O50" s="164" t="e">
        <f>IF(ISNUMBER(#REF!),#REF!,NA())</f>
        <v>#N/A</v>
      </c>
      <c r="P50" s="164" t="e">
        <f>NA()</f>
        <v>#N/A</v>
      </c>
    </row>
    <row r="53" spans="1:16" x14ac:dyDescent="0.2">
      <c r="A53" s="132" t="s">
        <v>68</v>
      </c>
    </row>
    <row r="54" spans="1:16" x14ac:dyDescent="0.2">
      <c r="A54" s="163"/>
      <c r="B54" s="163" t="e">
        <f>#REF!</f>
        <v>#REF!</v>
      </c>
      <c r="C54" s="163"/>
      <c r="D54" s="163"/>
      <c r="E54" s="163" t="e">
        <f>#REF!</f>
        <v>#REF!</v>
      </c>
      <c r="F54" s="163"/>
      <c r="G54" s="163"/>
      <c r="H54" s="163" t="e">
        <f>#REF!</f>
        <v>#REF!</v>
      </c>
      <c r="I54" s="163"/>
      <c r="J54" s="163"/>
      <c r="K54" s="163" t="e">
        <f>#REF!</f>
        <v>#REF!</v>
      </c>
      <c r="L54" s="163"/>
      <c r="M54" s="163"/>
      <c r="N54" s="163" t="e">
        <f>#REF!</f>
        <v>#REF!</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t="e">
        <f>#REF!</f>
        <v>#REF!</v>
      </c>
      <c r="E56" s="163"/>
      <c r="F56" s="163"/>
      <c r="G56" s="163" t="e">
        <f>#REF!</f>
        <v>#REF!</v>
      </c>
      <c r="H56" s="163"/>
      <c r="I56" s="163"/>
      <c r="J56" s="163" t="e">
        <f>#REF!</f>
        <v>#REF!</v>
      </c>
      <c r="K56" s="163"/>
      <c r="L56" s="163"/>
      <c r="M56" s="163" t="e">
        <f>#REF!</f>
        <v>#REF!</v>
      </c>
      <c r="N56" s="163"/>
      <c r="O56" s="163"/>
      <c r="P56" s="163" t="e">
        <f>#REF!</f>
        <v>#REF!</v>
      </c>
    </row>
    <row r="57" spans="1:16" x14ac:dyDescent="0.2">
      <c r="A57" s="163" t="s">
        <v>42</v>
      </c>
      <c r="B57" s="163"/>
      <c r="C57" s="163"/>
      <c r="D57" s="163" t="e">
        <f>#REF!</f>
        <v>#REF!</v>
      </c>
      <c r="E57" s="163"/>
      <c r="F57" s="163"/>
      <c r="G57" s="163" t="e">
        <f>#REF!</f>
        <v>#REF!</v>
      </c>
      <c r="H57" s="163"/>
      <c r="I57" s="163"/>
      <c r="J57" s="163" t="e">
        <f>#REF!</f>
        <v>#REF!</v>
      </c>
      <c r="K57" s="163"/>
      <c r="L57" s="163"/>
      <c r="M57" s="163" t="e">
        <f>#REF!</f>
        <v>#REF!</v>
      </c>
      <c r="N57" s="163"/>
      <c r="O57" s="163"/>
      <c r="P57" s="163" t="e">
        <f>#REF!</f>
        <v>#REF!</v>
      </c>
    </row>
    <row r="58" spans="1:16" x14ac:dyDescent="0.2">
      <c r="A58" s="163" t="s">
        <v>41</v>
      </c>
      <c r="B58" s="163"/>
      <c r="C58" s="163"/>
      <c r="D58" s="163" t="e">
        <f>#REF!</f>
        <v>#REF!</v>
      </c>
      <c r="E58" s="163"/>
      <c r="F58" s="163"/>
      <c r="G58" s="163" t="e">
        <f>#REF!</f>
        <v>#REF!</v>
      </c>
      <c r="H58" s="163"/>
      <c r="I58" s="163"/>
      <c r="J58" s="163" t="e">
        <f>#REF!</f>
        <v>#REF!</v>
      </c>
      <c r="K58" s="163"/>
      <c r="L58" s="163"/>
      <c r="M58" s="163" t="e">
        <f>#REF!</f>
        <v>#REF!</v>
      </c>
      <c r="N58" s="163"/>
      <c r="O58" s="163"/>
      <c r="P58" s="163" t="e">
        <f>#REF!</f>
        <v>#REF!</v>
      </c>
    </row>
    <row r="59" spans="1:16" x14ac:dyDescent="0.2">
      <c r="A59" s="163" t="s">
        <v>39</v>
      </c>
      <c r="B59" s="163" t="e">
        <f>#REF!</f>
        <v>#REF!</v>
      </c>
      <c r="C59" s="163"/>
      <c r="D59" s="163"/>
      <c r="E59" s="163" t="e">
        <f>#REF!</f>
        <v>#REF!</v>
      </c>
      <c r="F59" s="163"/>
      <c r="G59" s="163"/>
      <c r="H59" s="163" t="e">
        <f>#REF!</f>
        <v>#REF!</v>
      </c>
      <c r="I59" s="163"/>
      <c r="J59" s="163"/>
      <c r="K59" s="163" t="e">
        <f>#REF!</f>
        <v>#REF!</v>
      </c>
      <c r="L59" s="163"/>
      <c r="M59" s="163"/>
      <c r="N59" s="163" t="e">
        <f>#REF!</f>
        <v>#REF!</v>
      </c>
      <c r="O59" s="163"/>
      <c r="P59" s="163"/>
    </row>
    <row r="60" spans="1:16" x14ac:dyDescent="0.2">
      <c r="A60" s="163" t="s">
        <v>38</v>
      </c>
      <c r="B60" s="163" t="e">
        <f>#REF!</f>
        <v>#REF!</v>
      </c>
      <c r="C60" s="163"/>
      <c r="D60" s="163"/>
      <c r="E60" s="163" t="e">
        <f>#REF!</f>
        <v>#REF!</v>
      </c>
      <c r="F60" s="163"/>
      <c r="G60" s="163"/>
      <c r="H60" s="163" t="e">
        <f>#REF!</f>
        <v>#REF!</v>
      </c>
      <c r="I60" s="163"/>
      <c r="J60" s="163"/>
      <c r="K60" s="163" t="e">
        <f>#REF!</f>
        <v>#REF!</v>
      </c>
      <c r="L60" s="163"/>
      <c r="M60" s="163"/>
      <c r="N60" s="163" t="e">
        <f>#REF!</f>
        <v>#REF!</v>
      </c>
      <c r="O60" s="163"/>
      <c r="P60" s="163"/>
    </row>
    <row r="61" spans="1:16" x14ac:dyDescent="0.2">
      <c r="A61" s="163" t="s">
        <v>36</v>
      </c>
      <c r="B61" s="163" t="e">
        <f>#REF!</f>
        <v>#REF!</v>
      </c>
      <c r="C61" s="163"/>
      <c r="D61" s="163"/>
      <c r="E61" s="163" t="e">
        <f>#REF!</f>
        <v>#REF!</v>
      </c>
      <c r="F61" s="163"/>
      <c r="G61" s="163"/>
      <c r="H61" s="163" t="e">
        <f>#REF!</f>
        <v>#REF!</v>
      </c>
      <c r="I61" s="163"/>
      <c r="J61" s="163"/>
      <c r="K61" s="163" t="e">
        <f>#REF!</f>
        <v>#REF!</v>
      </c>
      <c r="L61" s="163"/>
      <c r="M61" s="163"/>
      <c r="N61" s="163" t="e">
        <f>#REF!</f>
        <v>#REF!</v>
      </c>
      <c r="O61" s="163"/>
      <c r="P61" s="163"/>
    </row>
    <row r="62" spans="1:16" x14ac:dyDescent="0.2">
      <c r="A62" s="163" t="s">
        <v>35</v>
      </c>
      <c r="B62" s="163" t="e">
        <f>#REF!</f>
        <v>#REF!</v>
      </c>
      <c r="C62" s="163"/>
      <c r="D62" s="163"/>
      <c r="E62" s="163" t="e">
        <f>#REF!</f>
        <v>#REF!</v>
      </c>
      <c r="F62" s="163"/>
      <c r="G62" s="163"/>
      <c r="H62" s="163" t="e">
        <f>#REF!</f>
        <v>#REF!</v>
      </c>
      <c r="I62" s="163"/>
      <c r="J62" s="163"/>
      <c r="K62" s="163" t="e">
        <f>#REF!</f>
        <v>#REF!</v>
      </c>
      <c r="L62" s="163"/>
      <c r="M62" s="163"/>
      <c r="N62" s="163" t="e">
        <f>#REF!</f>
        <v>#REF!</v>
      </c>
      <c r="O62" s="163"/>
      <c r="P62" s="163"/>
    </row>
    <row r="63" spans="1:16" x14ac:dyDescent="0.2">
      <c r="A63" s="163" t="s">
        <v>34</v>
      </c>
      <c r="B63" s="163" t="e">
        <f>#REF!</f>
        <v>#REF!</v>
      </c>
      <c r="C63" s="163"/>
      <c r="D63" s="163"/>
      <c r="E63" s="163" t="e">
        <f>#REF!</f>
        <v>#REF!</v>
      </c>
      <c r="F63" s="163"/>
      <c r="G63" s="163"/>
      <c r="H63" s="163" t="e">
        <f>#REF!</f>
        <v>#REF!</v>
      </c>
      <c r="I63" s="163"/>
      <c r="J63" s="163"/>
      <c r="K63" s="163" t="e">
        <f>#REF!</f>
        <v>#REF!</v>
      </c>
      <c r="L63" s="163"/>
      <c r="M63" s="163"/>
      <c r="N63" s="163" t="e">
        <f>#REF!</f>
        <v>#REF!</v>
      </c>
      <c r="O63" s="163"/>
      <c r="P63" s="163"/>
    </row>
    <row r="64" spans="1:16" x14ac:dyDescent="0.2">
      <c r="A64" s="163" t="s">
        <v>33</v>
      </c>
      <c r="B64" s="163" t="e">
        <f>#REF!</f>
        <v>#REF!</v>
      </c>
      <c r="C64" s="163"/>
      <c r="D64" s="163"/>
      <c r="E64" s="163" t="e">
        <f>#REF!</f>
        <v>#REF!</v>
      </c>
      <c r="F64" s="163"/>
      <c r="G64" s="163"/>
      <c r="H64" s="163" t="e">
        <f>#REF!</f>
        <v>#REF!</v>
      </c>
      <c r="I64" s="163"/>
      <c r="J64" s="163"/>
      <c r="K64" s="163" t="e">
        <f>#REF!</f>
        <v>#REF!</v>
      </c>
      <c r="L64" s="163"/>
      <c r="M64" s="163"/>
      <c r="N64" s="163" t="e">
        <f>#REF!</f>
        <v>#REF!</v>
      </c>
      <c r="O64" s="163"/>
      <c r="P64" s="163"/>
    </row>
    <row r="65" spans="1:16" x14ac:dyDescent="0.2">
      <c r="A65" s="163" t="s">
        <v>32</v>
      </c>
      <c r="B65" s="163" t="e">
        <f>#REF!</f>
        <v>#REF!</v>
      </c>
      <c r="C65" s="163"/>
      <c r="D65" s="163"/>
      <c r="E65" s="163" t="e">
        <f>#REF!</f>
        <v>#REF!</v>
      </c>
      <c r="F65" s="163"/>
      <c r="G65" s="163"/>
      <c r="H65" s="163" t="e">
        <f>#REF!</f>
        <v>#REF!</v>
      </c>
      <c r="I65" s="163"/>
      <c r="J65" s="163"/>
      <c r="K65" s="163" t="e">
        <f>#REF!</f>
        <v>#REF!</v>
      </c>
      <c r="L65" s="163"/>
      <c r="M65" s="163"/>
      <c r="N65" s="163" t="e">
        <f>#REF!</f>
        <v>#REF!</v>
      </c>
      <c r="O65" s="163"/>
      <c r="P65" s="163"/>
    </row>
    <row r="66" spans="1:16" x14ac:dyDescent="0.2">
      <c r="A66" s="163" t="s">
        <v>31</v>
      </c>
      <c r="B66" s="163" t="e">
        <f>#REF!</f>
        <v>#REF!</v>
      </c>
      <c r="C66" s="163"/>
      <c r="D66" s="163"/>
      <c r="E66" s="163" t="e">
        <f>#REF!</f>
        <v>#REF!</v>
      </c>
      <c r="F66" s="163"/>
      <c r="G66" s="163"/>
      <c r="H66" s="163" t="e">
        <f>#REF!</f>
        <v>#REF!</v>
      </c>
      <c r="I66" s="163"/>
      <c r="J66" s="163"/>
      <c r="K66" s="163" t="e">
        <f>#REF!</f>
        <v>#REF!</v>
      </c>
      <c r="L66" s="163"/>
      <c r="M66" s="163"/>
      <c r="N66" s="163" t="e">
        <f>#REF!</f>
        <v>#REF!</v>
      </c>
      <c r="O66" s="163"/>
      <c r="P66" s="163"/>
    </row>
    <row r="67" spans="1:16" x14ac:dyDescent="0.2">
      <c r="A67" s="163" t="s">
        <v>71</v>
      </c>
      <c r="B67" s="163" t="e">
        <f>NA()</f>
        <v>#N/A</v>
      </c>
      <c r="C67" s="163" t="e">
        <f>IF(ISNUMBER(#REF!), IF(#REF! &lt; 0, 0,#REF!), NA())</f>
        <v>#N/A</v>
      </c>
      <c r="D67" s="163" t="e">
        <f>NA()</f>
        <v>#N/A</v>
      </c>
      <c r="E67" s="163" t="e">
        <f>NA()</f>
        <v>#N/A</v>
      </c>
      <c r="F67" s="163" t="e">
        <f>IF(ISNUMBER(#REF!), IF(#REF! &lt; 0, 0,#REF!), NA())</f>
        <v>#N/A</v>
      </c>
      <c r="G67" s="163" t="e">
        <f>NA()</f>
        <v>#N/A</v>
      </c>
      <c r="H67" s="163" t="e">
        <f>NA()</f>
        <v>#N/A</v>
      </c>
      <c r="I67" s="163" t="e">
        <f>IF(ISNUMBER(#REF!), IF(#REF! &lt; 0, 0,#REF!), NA())</f>
        <v>#N/A</v>
      </c>
      <c r="J67" s="163" t="e">
        <f>NA()</f>
        <v>#N/A</v>
      </c>
      <c r="K67" s="163" t="e">
        <f>NA()</f>
        <v>#N/A</v>
      </c>
      <c r="L67" s="163" t="e">
        <f>IF(ISNUMBER(#REF!), IF(#REF! &lt; 0, 0,#REF!), NA())</f>
        <v>#N/A</v>
      </c>
      <c r="M67" s="163" t="e">
        <f>NA()</f>
        <v>#N/A</v>
      </c>
      <c r="N67" s="163" t="e">
        <f>NA()</f>
        <v>#N/A</v>
      </c>
      <c r="O67" s="163" t="e">
        <f>IF(ISNUMBER(#REF!), IF(#REF! &lt; 0, 0,#REF!), NA())</f>
        <v>#N/A</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3026</v>
      </c>
      <c r="C72" s="167">
        <f>基金残高に係る経年分析!G55</f>
        <v>3377</v>
      </c>
      <c r="D72" s="167">
        <f>基金残高に係る経年分析!H55</f>
        <v>3454</v>
      </c>
    </row>
    <row r="73" spans="1:16" x14ac:dyDescent="0.2">
      <c r="A73" s="166" t="s">
        <v>74</v>
      </c>
      <c r="B73" s="167">
        <f>基金残高に係る経年分析!F56</f>
        <v>2</v>
      </c>
      <c r="C73" s="167">
        <f>基金残高に係る経年分析!G56</f>
        <v>2</v>
      </c>
      <c r="D73" s="167">
        <f>基金残高に係る経年分析!H56</f>
        <v>35</v>
      </c>
    </row>
    <row r="74" spans="1:16" x14ac:dyDescent="0.2">
      <c r="A74" s="166" t="s">
        <v>75</v>
      </c>
      <c r="B74" s="167">
        <f>基金残高に係る経年分析!F57</f>
        <v>5359</v>
      </c>
      <c r="C74" s="167">
        <f>基金残高に係る経年分析!G57</f>
        <v>4604</v>
      </c>
      <c r="D74" s="167">
        <f>基金残高に係る経年分析!H57</f>
        <v>5107</v>
      </c>
    </row>
  </sheetData>
  <sheetProtection algorithmName="SHA-512" hashValue="l65l0iCf+4ckw0Ls4oR0znm0e0Rv31V+MpzPyies9Tv+M01siqWePR8KKsh+g3Xho0iR9YvG9iR2ynBD98Di8A==" saltValue="FaQh8+udQswMloV+GVY85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cp:lastPrinted>2026-03-13T08:24:05Z</cp:lastPrinted>
  <dcterms:created xsi:type="dcterms:W3CDTF">2026-02-26T09:22:15Z</dcterms:created>
  <dcterms:modified xsi:type="dcterms:W3CDTF">2026-10-19T11:22:39Z</dcterms:modified>
  <cp:category/>
</cp:coreProperties>
</file>