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A68" i="12" l="1"/>
  <c r="AA70" i="12" l="1"/>
  <c r="AA74" i="12"/>
  <c r="AA32" i="12" l="1"/>
  <c r="AA33" i="12" l="1"/>
  <c r="AA34" i="12"/>
  <c r="AA29" i="12"/>
  <c r="AA2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C34" i="10"/>
  <c r="BW35" i="10" l="1"/>
  <c r="BW36" i="10" s="1"/>
  <c r="BW37" i="10" s="1"/>
  <c r="BW38" i="10" s="1"/>
  <c r="BW39" i="10" s="1"/>
  <c r="BW40"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U34" i="10"/>
  <c r="U35" i="10" s="1"/>
  <c r="U36" i="10" s="1"/>
  <c r="U37" i="10" s="1"/>
  <c r="AM34" i="10" l="1"/>
  <c r="BE34" i="10" s="1"/>
  <c r="BE35" i="10" s="1"/>
</calcChain>
</file>

<file path=xl/sharedStrings.xml><?xml version="1.0" encoding="utf-8"?>
<sst xmlns="http://schemas.openxmlformats.org/spreadsheetml/2006/main" count="1124" uniqueCount="600">
  <si>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</si>
  <si>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</si>
  <si>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</si>
  <si>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</si>
  <si>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</si>
  <si>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</si>
  <si>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</si>
  <si>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</si>
  <si>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</si>
  <si>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</si>
  <si>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</si>
  <si>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</si>
  <si>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</si>
  <si>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</si>
  <si>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</si>
  <si>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</si>
  <si>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</si>
  <si>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</si>
  <si>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</si>
  <si>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</si>
  <si>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</si>
  <si>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</si>
  <si>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</si>
  <si>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</si>
  <si>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</si>
  <si>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</si>
  <si>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</si>
  <si>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</si>
  <si>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</si>
  <si>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</si>
  <si>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</si>
  <si>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</si>
  <si>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</si>
  <si>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</si>
  <si>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</si>
  <si>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</si>
  <si>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</si>
  <si>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</si>
  <si>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</si>
  <si>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</si>
  <si>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</si>
  <si>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</si>
  <si>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</si>
  <si>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</si>
  <si>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</si>
  <si>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</si>
  <si>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</si>
  <si>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</si>
  <si>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</si>
  <si>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</si>
  <si>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</si>
  <si>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</si>
  <si>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</si>
  <si>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</si>
  <si>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</si>
  <si>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</si>
  <si>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</si>
  <si>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</si>
  <si>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</si>
  <si>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</si>
  <si>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</si>
  <si>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</si>
  <si>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</si>
  <si>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</si>
  <si>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</si>
  <si>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</si>
  <si>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</si>
  <si>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</si>
  <si>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</si>
  <si>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</si>
  <si>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</si>
  <si>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</si>
  <si>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</si>
  <si>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</si>
  <si>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</si>
  <si>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</si>
  <si>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</si>
  <si>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</si>
  <si>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</si>
  <si>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</si>
  <si>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</si>
  <si>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</si>
  <si>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</si>
  <si>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</si>
  <si>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</si>
  <si>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</si>
  <si>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</si>
  <si>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</si>
  <si>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</si>
  <si>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</si>
  <si>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</si>
  <si>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</si>
  <si>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</si>
  <si>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</si>
  <si>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</si>
  <si>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</si>
  <si>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</si>
  <si>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</si>
  <si>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</si>
  <si>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</si>
  <si>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</si>
  <si>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</si>
  <si>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</si>
  <si>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</si>
  <si>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</si>
  <si>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</si>
  <si>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</si>
  <si>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</si>
  <si>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</si>
  <si>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</si>
  <si>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</si>
  <si>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</si>
  <si>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</si>
  <si>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</si>
  <si>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</si>
  <si>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</si>
  <si>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</si>
  <si>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</si>
  <si>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</si>
  <si>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</si>
  <si>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</si>
  <si>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</si>
  <si>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</si>
  <si>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</si>
  <si>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</si>
  <si>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</si>
  <si>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</si>
  <si>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</si>
  <si>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</si>
  <si>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</si>
  <si>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</si>
  <si>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</si>
  <si>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</si>
  <si>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</si>
  <si>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</si>
  <si>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</si>
  <si>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</si>
  <si>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</si>
  <si>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</si>
  <si>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</si>
  <si>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</si>
  <si>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</si>
  <si>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</si>
  <si>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</si>
  <si>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</si>
  <si>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</si>
  <si>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</si>
  <si>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</si>
  <si>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</si>
  <si>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</si>
  <si>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</si>
  <si>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</si>
  <si>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</si>
  <si>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</si>
  <si>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</si>
  <si>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</si>
  <si>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</si>
  <si>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</si>
  <si>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</si>
  <si>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</si>
  <si>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</si>
  <si>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</si>
  <si>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</si>
  <si>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</si>
  <si>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</si>
  <si>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</si>
  <si>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</si>
  <si>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</si>
  <si>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</si>
  <si>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</si>
  <si>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</si>
  <si>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</si>
  <si>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</si>
  <si>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</si>
  <si>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</si>
  <si>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</si>
  <si>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</si>
  <si>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</si>
  <si>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</si>
  <si>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</si>
  <si>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</si>
  <si>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</si>
  <si>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</si>
  <si>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</si>
  <si>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</si>
  <si>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</si>
  <si>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</si>
  <si>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</si>
  <si>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</si>
  <si>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</si>
  <si>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</si>
  <si>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</si>
  <si>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</si>
  <si>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</si>
  <si>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</si>
  <si>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</si>
  <si>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</si>
  <si>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</si>
  <si>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</si>
  <si>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</si>
  <si>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</si>
  <si>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</si>
  <si>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</si>
  <si>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</si>
  <si>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</si>
  <si>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</si>
  <si>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</si>
  <si>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宮城県松島町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</si>
  <si>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</si>
  <si>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</si>
  <si>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</si>
  <si>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</si>
  <si>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</si>
  <si>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</si>
  <si>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</si>
  <si>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</si>
  <si>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</si>
  <si>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</si>
  <si>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</si>
  <si>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</si>
  <si>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</si>
  <si>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</si>
  <si>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</si>
  <si>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</si>
  <si>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</si>
  <si>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</si>
  <si>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</si>
  <si>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</si>
  <si>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</si>
  <si>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</si>
  <si>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</si>
  <si>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</si>
  <si>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</si>
  <si>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</si>
  <si>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</si>
  <si>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</si>
  <si>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</si>
  <si>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</si>
  <si>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</si>
  <si>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</si>
  <si>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</si>
  <si>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</si>
  <si>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</si>
  <si>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</si>
  <si>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</si>
  <si>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</si>
  <si>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</si>
  <si>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</si>
  <si>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</si>
  <si>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</si>
  <si>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</si>
  <si>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</si>
  <si>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</si>
  <si>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</si>
  <si>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</si>
  <si>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</si>
  <si>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</si>
  <si>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</si>
  <si>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</si>
  <si>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</si>
  <si>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</si>
  <si>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</si>
  <si>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</si>
  <si>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</si>
  <si>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</si>
  <si>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</si>
  <si>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</si>
  <si>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</si>
  <si>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</si>
  <si>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</si>
  <si>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</si>
  <si>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</si>
  <si>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</si>
  <si>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</si>
  <si>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</si>
  <si>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</si>
  <si>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</si>
  <si>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</si>
  <si>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</si>
  <si>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</si>
  <si>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</si>
  <si>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</si>
  <si>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</si>
  <si>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</si>
  <si>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</si>
  <si>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</si>
  <si>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</si>
  <si>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</si>
  <si>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</si>
  <si>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</si>
  <si>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</si>
  <si>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</si>
  <si>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</si>
  <si>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</si>
  <si>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</si>
  <si>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</si>
  <si>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</si>
  <si>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</si>
  <si>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</si>
  <si>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</si>
  <si>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</si>
  <si>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</si>
  <si>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</si>
  <si>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</si>
  <si>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</si>
  <si>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</si>
  <si>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</si>
  <si>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</si>
  <si>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</si>
  <si>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</si>
  <si>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</si>
  <si>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</si>
  <si>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</si>
  <si>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</si>
  <si>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</si>
  <si>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</si>
  <si>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</si>
  <si>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</si>
  <si>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</si>
  <si>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</si>
  <si>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</si>
  <si>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</si>
  <si>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</si>
  <si>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</si>
  <si>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</si>
  <si>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</si>
  <si>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</si>
  <si>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</si>
  <si>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</si>
  <si>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</si>
  <si>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</si>
  <si>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</si>
  <si>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</si>
  <si>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</si>
  <si>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</si>
  <si>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</si>
  <si>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</si>
  <si>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</si>
  <si>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</si>
  <si>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</si>
  <si>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</si>
  <si>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</si>
  <si>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</si>
  <si>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</si>
  <si>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</si>
  <si>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</si>
  <si>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</si>
  <si>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</si>
  <si>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</si>
  <si>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</si>
  <si>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</si>
  <si>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</si>
  <si>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</si>
  <si>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</si>
  <si>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</si>
  <si>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</si>
  <si>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</si>
  <si>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</si>
  <si>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</si>
  <si>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</si>
  <si>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</si>
  <si>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</si>
  <si>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</si>
  <si>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宮城県松島町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</si>
  <si>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</si>
  <si>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</si>
  <si>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</si>
  <si>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</si>
  <si>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</si>
  <si>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</si>
  <si>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</si>
  <si>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</si>
  <si>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</si>
  <si>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</si>
  <si>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</si>
  <si>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</si>
  <si>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</si>
  <si>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</si>
  <si>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</si>
  <si>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</si>
  <si>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</si>
  <si>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</si>
  <si>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</si>
  <si>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</si>
  <si>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</si>
  <si>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</si>
  <si>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</si>
  <si>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</si>
  <si>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</si>
  <si>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</si>
  <si>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</si>
  <si>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</si>
  <si>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</si>
  <si>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</si>
  <si>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</si>
  <si>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</si>
  <si>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</si>
  <si>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</si>
  <si>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</si>
  <si>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</si>
  <si>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</si>
  <si>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</si>
  <si>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</si>
  <si>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</si>
  <si>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</si>
  <si>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</si>
  <si>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</si>
  <si>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</si>
  <si>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</si>
  <si>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</si>
  <si>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</si>
  <si>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</si>
  <si>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</si>
  <si>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</si>
  <si>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</si>
  <si>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</si>
  <si>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</si>
  <si>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</si>
  <si>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</si>
  <si>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</si>
  <si>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</si>
  <si>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</si>
  <si>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</si>
  <si>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</si>
  <si>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</si>
  <si>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</si>
  <si>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</si>
  <si>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</si>
  <si>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</si>
  <si>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</si>
  <si>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</si>
  <si>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</si>
  <si>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</si>
  <si>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</si>
  <si>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</si>
  <si>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</si>
  <si>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</si>
  <si>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</si>
  <si>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</si>
  <si>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</si>
  <si>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</si>
  <si>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</si>
  <si>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</si>
  <si>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</si>
  <si>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</si>
  <si>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</si>
  <si>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</si>
  <si>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</si>
  <si>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</si>
  <si>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</si>
  <si>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</si>
  <si>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</si>
  <si>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</si>
  <si>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</si>
  <si>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</si>
  <si>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</si>
  <si>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</si>
  <si>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</si>
  <si>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</si>
  <si>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</si>
  <si>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</si>
  <si>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</si>
  <si>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</si>
  <si>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</si>
  <si>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松島町下水道事業特別会計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</si>
  <si>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</si>
  <si>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</si>
  <si>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</si>
  <si>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</si>
  <si>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</si>
  <si>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</si>
  <si>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</si>
  <si>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</si>
  <si>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</si>
  <si>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</si>
  <si>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</si>
  <si>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</si>
  <si>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</si>
  <si>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</si>
  <si>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</si>
  <si>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</si>
  <si>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</si>
  <si>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</si>
  <si>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</si>
  <si>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</si>
  <si>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</si>
  <si>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</si>
  <si>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</si>
  <si>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</si>
  <si>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</si>
  <si>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</si>
  <si>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</si>
  <si>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</si>
  <si>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</si>
  <si>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</si>
  <si>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</si>
  <si>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</si>
  <si>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</si>
  <si>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</si>
  <si>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</si>
  <si>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</si>
  <si>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</si>
  <si>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</si>
  <si>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</si>
  <si>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</si>
  <si>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</si>
  <si>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</si>
  <si>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</si>
  <si>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</si>
  <si>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</si>
  <si>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</si>
  <si>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</si>
  <si>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</si>
  <si>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</si>
  <si>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</si>
  <si>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</si>
  <si>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</si>
  <si>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</si>
  <si>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</si>
  <si>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</si>
  <si>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</si>
  <si>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</si>
  <si>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</si>
  <si>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</si>
  <si>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</si>
  <si>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</si>
  <si>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</si>
  <si>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</si>
  <si>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</si>
  <si>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</si>
  <si>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</si>
  <si>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</si>
  <si>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</si>
  <si>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</si>
  <si>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</si>
  <si>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</si>
  <si>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</si>
  <si>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</si>
  <si>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</si>
  <si>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</si>
  <si>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</si>
  <si>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</si>
  <si>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</si>
  <si>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</si>
  <si>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</si>
  <si>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</si>
  <si>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</si>
  <si>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</si>
  <si>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</si>
  <si>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</si>
  <si>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</si>
  <si>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</si>
  <si>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109.33</t>
  </si>
  <si>
    <t>▲ 9.69</t>
  </si>
  <si>
    <t>▲ 19.58</t>
  </si>
  <si>
    <t>▲ 2.04</t>
  </si>
  <si>
    <t>松島町水道事業会計</t>
  </si>
  <si>
    <t>一般会計</t>
  </si>
  <si>
    <t>松島町介護保険特別会計</t>
  </si>
  <si>
    <t>松島町国民健康保険特別会計</t>
  </si>
  <si>
    <t>松島町下水道事業特別会計</t>
  </si>
  <si>
    <t>松島町観瀾亭等特別会計</t>
  </si>
  <si>
    <t>松島町後期高齢者医療特別会計</t>
  </si>
  <si>
    <t>松島町介護サービス事業特別会計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</si>
  <si>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</si>
  <si>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</si>
  <si>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</si>
  <si>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</si>
  <si>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</si>
  <si>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</si>
  <si>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</si>
  <si>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</si>
  <si>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東日本大震災復興交付金基金</t>
    <rPh sb="0" eb="3">
      <t>ヒガシニホン</t>
    </rPh>
    <rPh sb="3" eb="6">
      <t>ダイシンサイ</t>
    </rPh>
    <rPh sb="6" eb="8">
      <t>フッコウ</t>
    </rPh>
    <rPh sb="8" eb="11">
      <t>コウフキン</t>
    </rPh>
    <rPh sb="11" eb="13">
      <t>キキン</t>
    </rPh>
    <phoneticPr fontId="11"/>
  </si>
  <si>
    <t>庁舎建設基金</t>
    <rPh sb="0" eb="2">
      <t>チョウシャ</t>
    </rPh>
    <rPh sb="2" eb="4">
      <t>ケンセツ</t>
    </rPh>
    <rPh sb="4" eb="6">
      <t>キキン</t>
    </rPh>
    <phoneticPr fontId="11"/>
  </si>
  <si>
    <t>ふるさと納税基金</t>
    <rPh sb="4" eb="6">
      <t>ノウゼイ</t>
    </rPh>
    <rPh sb="6" eb="8">
      <t>キキン</t>
    </rPh>
    <phoneticPr fontId="12"/>
  </si>
  <si>
    <t>震災復興基金</t>
    <rPh sb="0" eb="2">
      <t>シンサイ</t>
    </rPh>
    <rPh sb="2" eb="4">
      <t>フッコウ</t>
    </rPh>
    <rPh sb="4" eb="6">
      <t>キキン</t>
    </rPh>
    <phoneticPr fontId="11"/>
  </si>
  <si>
    <t>長寿社会対策基金</t>
    <rPh sb="0" eb="2">
      <t>チョウジュ</t>
    </rPh>
    <rPh sb="2" eb="4">
      <t>シャカイ</t>
    </rPh>
    <rPh sb="4" eb="6">
      <t>タイサク</t>
    </rPh>
    <rPh sb="6" eb="8">
      <t>キキン</t>
    </rPh>
    <phoneticPr fontId="11"/>
  </si>
  <si>
    <t>-</t>
    <phoneticPr fontId="2"/>
  </si>
  <si>
    <t>品井沼ステーション</t>
  </si>
  <si>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</si>
  <si>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</si>
  <si>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</si>
  <si>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吉田川流域溜池大和町外３市３ヶ町村組合</t>
    <rPh sb="0" eb="3">
      <t>ヨシダガワ</t>
    </rPh>
    <rPh sb="3" eb="5">
      <t>リュウイキ</t>
    </rPh>
    <rPh sb="5" eb="7">
      <t>タメイケ</t>
    </rPh>
    <rPh sb="7" eb="10">
      <t>タイワチョウ</t>
    </rPh>
    <rPh sb="10" eb="11">
      <t>ソト</t>
    </rPh>
    <rPh sb="12" eb="13">
      <t>シ</t>
    </rPh>
    <rPh sb="15" eb="16">
      <t>マチ</t>
    </rPh>
    <rPh sb="16" eb="17">
      <t>ムラ</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</si>
  <si>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</si>
  <si>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</si>
  <si>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</si>
  <si>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</si>
  <si>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</si>
  <si>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</si>
  <si>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</si>
  <si>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</si>
  <si>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結果、類似団体より0.6ポイント低くなった。一方で、有形固定資産減価償却率は上昇傾向にあるため、公共施設等総合管理計画に基づき、老朽化対策等に努める。</t>
    <rPh sb="24" eb="26">
      <t>ケッカ</t>
    </rPh>
    <rPh sb="27" eb="29">
      <t>ルイジ</t>
    </rPh>
    <rPh sb="29" eb="31">
      <t>ダンタイ</t>
    </rPh>
    <rPh sb="40" eb="41">
      <t>ヒク</t>
    </rPh>
    <rPh sb="46" eb="48">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</si>
  <si>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</si>
  <si>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</si>
  <si>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</si>
  <si>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</si>
  <si>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</si>
  <si>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</si>
  <si>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毎年度数値が低下しており、令和2年度は類似団体より0.6ポイント低くなった。実質公債費比率も数値が低下しており、令和2年度は類似団体を0.9ポイント下回った。地方債の新規発行を抑えているため、今後も低下傾向は続くものと想定される。</t>
    <rPh sb="0" eb="2">
      <t>ショウライ</t>
    </rPh>
    <rPh sb="2" eb="4">
      <t>フタン</t>
    </rPh>
    <rPh sb="4" eb="6">
      <t>ヒリツ</t>
    </rPh>
    <rPh sb="7" eb="10">
      <t>マイネンド</t>
    </rPh>
    <rPh sb="10" eb="12">
      <t>スウチ</t>
    </rPh>
    <rPh sb="13" eb="15">
      <t>テイカ</t>
    </rPh>
    <rPh sb="20" eb="22">
      <t>レイワ</t>
    </rPh>
    <rPh sb="23" eb="25">
      <t>ネンド</t>
    </rPh>
    <rPh sb="26" eb="28">
      <t>ルイジ</t>
    </rPh>
    <rPh sb="28" eb="30">
      <t>ダンタイ</t>
    </rPh>
    <rPh sb="39" eb="40">
      <t>ヒク</t>
    </rPh>
    <rPh sb="81" eb="83">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</si>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</sst>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BFA8-4697-B278-461EDB9037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245670</c:v>
                </c:pt>
                <c:pt idx="1">
                  <c:v>147787</c:v>
                </c:pt>
                <c:pt idx="2">
                  <c:v>135996</c:v>
                </c:pt>
                <c:pt idx="3">
                  <c:v>140647</c:v>
                </c:pt>
                <c:pt idx="4">
                  <c:v>146339</c:v>
                </c:pt>
              </c:numCache>
            </c:numRef>
          </c:val>
          <c:smooth val="0"/>
          <c:extLst>
            <c:ext xmlns:c16="http://schemas.microsoft.com/office/drawing/2014/chart" uri="{C3380CC4-5D6E-409C-BE32-E72D297353CC}">
              <c16:uniqueId val="{00000001-BFA8-4697-B278-461EDB9037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79.989999999999995</c:v>
                </c:pt>
                <c:pt idx="1">
                  <c:v>11.27</c:v>
                </c:pt>
                <c:pt idx="2">
                  <c:v>14.16</c:v>
                </c:pt>
                <c:pt idx="3">
                  <c:v>8.35</c:v>
                </c:pt>
                <c:pt idx="4">
                  <c:v>9.74</c:v>
                </c:pt>
              </c:numCache>
            </c:numRef>
          </c:val>
          <c:extLst>
            <c:ext xmlns:c16="http://schemas.microsoft.com/office/drawing/2014/chart" uri="{C3380CC4-5D6E-409C-BE32-E72D297353CC}">
              <c16:uniqueId val="{00000000-4CD1-4DB7-8EB6-C9D13649A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46.96</c:v>
                </c:pt>
                <c:pt idx="1">
                  <c:v>44.54</c:v>
                </c:pt>
                <c:pt idx="2">
                  <c:v>37.56</c:v>
                </c:pt>
                <c:pt idx="3">
                  <c:v>31.26</c:v>
                </c:pt>
                <c:pt idx="4">
                  <c:v>30.12</c:v>
                </c:pt>
              </c:numCache>
            </c:numRef>
          </c:val>
          <c:extLst>
            <c:ext xmlns:c16="http://schemas.microsoft.com/office/drawing/2014/chart" uri="{C3380CC4-5D6E-409C-BE32-E72D297353CC}">
              <c16:uniqueId val="{00000001-4CD1-4DB7-8EB6-C9D13649AA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30.64</c:v>
                </c:pt>
                <c:pt idx="1">
                  <c:v>-109.33</c:v>
                </c:pt>
                <c:pt idx="2">
                  <c:v>-9.69</c:v>
                </c:pt>
                <c:pt idx="3">
                  <c:v>-19.579999999999998</c:v>
                </c:pt>
                <c:pt idx="4">
                  <c:v>-2.04</c:v>
                </c:pt>
              </c:numCache>
            </c:numRef>
          </c:val>
          <c:smooth val="0"/>
          <c:extLst>
            <c:ext xmlns:c16="http://schemas.microsoft.com/office/drawing/2014/chart" uri="{C3380CC4-5D6E-409C-BE32-E72D297353CC}">
              <c16:uniqueId val="{00000002-4CD1-4DB7-8EB6-C9D13649AA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0.44</c:v>
                </c:pt>
                <c:pt idx="8">
                  <c:v>#N/A</c:v>
                </c:pt>
                <c:pt idx="9">
                  <c:v>0</c:v>
                </c:pt>
              </c:numCache>
            </c:numRef>
          </c:val>
          <c:extLst>
            <c:ext xmlns:c16="http://schemas.microsoft.com/office/drawing/2014/chart" uri="{C3380CC4-5D6E-409C-BE32-E72D297353CC}">
              <c16:uniqueId val="{00000000-72FB-41CD-A63E-96304F1F3F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FB-41CD-A63E-96304F1F3FF8}"/>
            </c:ext>
          </c:extLst>
        </c:ser>
        <c:ser>
          <c:idx val="2"/>
          <c:order val="2"/>
          <c:tx>
            <c:strRef>
              <c:f>データシート!$A$29</c:f>
              <c:strCache>
                <c:ptCount val="1"/>
                <c:pt idx="0">
                  <c:v>松島町介護サービス事業特別会計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FB-41CD-A63E-96304F1F3FF8}"/>
            </c:ext>
          </c:extLst>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0.04</c:v>
                </c:pt>
                <c:pt idx="8">
                  <c:v>#N/A</c:v>
                </c:pt>
                <c:pt idx="9">
                  <c:v>0</c:v>
                </c:pt>
              </c:numCache>
            </c:numRef>
          </c:val>
          <c:extLst>
            <c:ext xmlns:c16="http://schemas.microsoft.com/office/drawing/2014/chart" uri="{C3380CC4-5D6E-409C-BE32-E72D297353CC}">
              <c16:uniqueId val="{00000003-72FB-41CD-A63E-96304F1F3FF8}"/>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0.8</c:v>
                </c:pt>
                <c:pt idx="4">
                  <c:v>#N/A</c:v>
                </c:pt>
                <c:pt idx="5">
                  <c:v>0.54</c:v>
                </c:pt>
                <c:pt idx="6">
                  <c:v>#N/A</c:v>
                </c:pt>
                <c:pt idx="7">
                  <c:v>0.38</c:v>
                </c:pt>
                <c:pt idx="8">
                  <c:v>#N/A</c:v>
                </c:pt>
                <c:pt idx="9">
                  <c:v>0.19</c:v>
                </c:pt>
              </c:numCache>
            </c:numRef>
          </c:val>
          <c:extLst>
            <c:ext xmlns:c16="http://schemas.microsoft.com/office/drawing/2014/chart" uri="{C3380CC4-5D6E-409C-BE32-E72D297353CC}">
              <c16:uniqueId val="{00000004-72FB-41CD-A63E-96304F1F3FF8}"/>
            </c:ext>
          </c:extLst>
        </c:ser>
        <c:ser>
          <c:idx val="5"/>
          <c:order val="5"/>
          <c:tx>
            <c:strRef>
              <c:f>データシート!$A$32</c:f>
              <c:strCache>
                <c:ptCount val="1"/>
                <c:pt idx="0">
                  <c:v>松島町下水道事業特別会計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53.68</c:v>
                </c:pt>
                <c:pt idx="2">
                  <c:v>#N/A</c:v>
                </c:pt>
                <c:pt idx="3">
                  <c:v>6.67</c:v>
                </c:pt>
                <c:pt idx="4">
                  <c:v>#N/A</c:v>
                </c:pt>
                <c:pt idx="5">
                  <c:v>3.58</c:v>
                </c:pt>
                <c:pt idx="6">
                  <c:v>#N/A</c:v>
                </c:pt>
                <c:pt idx="7">
                  <c:v>4.37</c:v>
                </c:pt>
                <c:pt idx="8">
                  <c:v>#N/A</c:v>
                </c:pt>
                <c:pt idx="9">
                  <c:v>0.66</c:v>
                </c:pt>
              </c:numCache>
            </c:numRef>
          </c:val>
          <c:extLst>
            <c:ext xmlns:c16="http://schemas.microsoft.com/office/drawing/2014/chart" uri="{C3380CC4-5D6E-409C-BE32-E72D297353CC}">
              <c16:uniqueId val="{00000005-72FB-41CD-A63E-96304F1F3FF8}"/>
            </c:ext>
          </c:extLst>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4.91</c:v>
                </c:pt>
                <c:pt idx="2">
                  <c:v>#N/A</c:v>
                </c:pt>
                <c:pt idx="3">
                  <c:v>4.8</c:v>
                </c:pt>
                <c:pt idx="4">
                  <c:v>#N/A</c:v>
                </c:pt>
                <c:pt idx="5">
                  <c:v>1.08</c:v>
                </c:pt>
                <c:pt idx="6">
                  <c:v>#N/A</c:v>
                </c:pt>
                <c:pt idx="7">
                  <c:v>1.92</c:v>
                </c:pt>
                <c:pt idx="8">
                  <c:v>#N/A</c:v>
                </c:pt>
                <c:pt idx="9">
                  <c:v>1.02</c:v>
                </c:pt>
              </c:numCache>
            </c:numRef>
          </c:val>
          <c:extLst>
            <c:ext xmlns:c16="http://schemas.microsoft.com/office/drawing/2014/chart" uri="{C3380CC4-5D6E-409C-BE32-E72D297353CC}">
              <c16:uniqueId val="{00000006-72FB-41CD-A63E-96304F1F3FF8}"/>
            </c:ext>
          </c:extLst>
        </c:ser>
        <c:ser>
          <c:idx val="7"/>
          <c:order val="7"/>
          <c:tx>
            <c:strRef>
              <c:f>データシート!$A$34</c:f>
              <c:strCache>
                <c:ptCount val="1"/>
                <c:pt idx="0">
                  <c:v>松島町介護保険特別会計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1.27</c:v>
                </c:pt>
                <c:pt idx="4">
                  <c:v>#N/A</c:v>
                </c:pt>
                <c:pt idx="5">
                  <c:v>1.37</c:v>
                </c:pt>
                <c:pt idx="6">
                  <c:v>#N/A</c:v>
                </c:pt>
                <c:pt idx="7">
                  <c:v>0.81</c:v>
                </c:pt>
                <c:pt idx="8">
                  <c:v>#N/A</c:v>
                </c:pt>
                <c:pt idx="9">
                  <c:v>1.29</c:v>
                </c:pt>
              </c:numCache>
            </c:numRef>
          </c:val>
          <c:extLst>
            <c:ext xmlns:c16="http://schemas.microsoft.com/office/drawing/2014/chart" uri="{C3380CC4-5D6E-409C-BE32-E72D297353CC}">
              <c16:uniqueId val="{00000007-72FB-41CD-A63E-96304F1F3F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79.959999999999994</c:v>
                </c:pt>
                <c:pt idx="2">
                  <c:v>#N/A</c:v>
                </c:pt>
                <c:pt idx="3">
                  <c:v>11.26</c:v>
                </c:pt>
                <c:pt idx="4">
                  <c:v>#N/A</c:v>
                </c:pt>
                <c:pt idx="5">
                  <c:v>14.15</c:v>
                </c:pt>
                <c:pt idx="6">
                  <c:v>#N/A</c:v>
                </c:pt>
                <c:pt idx="7">
                  <c:v>7.91</c:v>
                </c:pt>
                <c:pt idx="8">
                  <c:v>#N/A</c:v>
                </c:pt>
                <c:pt idx="9">
                  <c:v>9.74</c:v>
                </c:pt>
              </c:numCache>
            </c:numRef>
          </c:val>
          <c:extLst>
            <c:ext xmlns:c16="http://schemas.microsoft.com/office/drawing/2014/chart" uri="{C3380CC4-5D6E-409C-BE32-E72D297353CC}">
              <c16:uniqueId val="{00000008-72FB-41CD-A63E-96304F1F3FF8}"/>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36.56</c:v>
                </c:pt>
                <c:pt idx="2">
                  <c:v>#N/A</c:v>
                </c:pt>
                <c:pt idx="3">
                  <c:v>37.18</c:v>
                </c:pt>
                <c:pt idx="4">
                  <c:v>#N/A</c:v>
                </c:pt>
                <c:pt idx="5">
                  <c:v>39.92</c:v>
                </c:pt>
                <c:pt idx="6">
                  <c:v>#N/A</c:v>
                </c:pt>
                <c:pt idx="7">
                  <c:v>41.88</c:v>
                </c:pt>
                <c:pt idx="8">
                  <c:v>#N/A</c:v>
                </c:pt>
                <c:pt idx="9">
                  <c:v>39.49</c:v>
                </c:pt>
              </c:numCache>
            </c:numRef>
          </c:val>
          <c:extLst>
            <c:ext xmlns:c16="http://schemas.microsoft.com/office/drawing/2014/chart" uri="{C3380CC4-5D6E-409C-BE32-E72D297353CC}">
              <c16:uniqueId val="{00000009-72FB-41CD-A63E-96304F1F3F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568</c:v>
                </c:pt>
                <c:pt idx="5">
                  <c:v>571</c:v>
                </c:pt>
                <c:pt idx="8">
                  <c:v>541</c:v>
                </c:pt>
                <c:pt idx="11">
                  <c:v>522</c:v>
                </c:pt>
                <c:pt idx="14">
                  <c:v>491</c:v>
                </c:pt>
              </c:numCache>
            </c:numRef>
          </c:val>
          <c:extLst>
            <c:ext xmlns:c16="http://schemas.microsoft.com/office/drawing/2014/chart" uri="{C3380CC4-5D6E-409C-BE32-E72D297353CC}">
              <c16:uniqueId val="{00000000-0D3C-4987-8C2D-53CA70A096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3C-4987-8C2D-53CA70A096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3C-4987-8C2D-53CA70A096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6</c:v>
                </c:pt>
                <c:pt idx="6">
                  <c:v>4</c:v>
                </c:pt>
                <c:pt idx="9">
                  <c:v>5</c:v>
                </c:pt>
                <c:pt idx="12">
                  <c:v>8</c:v>
                </c:pt>
              </c:numCache>
            </c:numRef>
          </c:val>
          <c:extLst>
            <c:ext xmlns:c16="http://schemas.microsoft.com/office/drawing/2014/chart" uri="{C3380CC4-5D6E-409C-BE32-E72D297353CC}">
              <c16:uniqueId val="{00000003-0D3C-4987-8C2D-53CA70A096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360</c:v>
                </c:pt>
                <c:pt idx="3">
                  <c:v>316</c:v>
                </c:pt>
                <c:pt idx="6">
                  <c:v>178</c:v>
                </c:pt>
                <c:pt idx="9">
                  <c:v>321</c:v>
                </c:pt>
                <c:pt idx="12">
                  <c:v>186</c:v>
                </c:pt>
              </c:numCache>
            </c:numRef>
          </c:val>
          <c:extLst>
            <c:ext xmlns:c16="http://schemas.microsoft.com/office/drawing/2014/chart" uri="{C3380CC4-5D6E-409C-BE32-E72D297353CC}">
              <c16:uniqueId val="{00000004-0D3C-4987-8C2D-53CA70A096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C-4987-8C2D-53CA70A096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3C-4987-8C2D-53CA70A096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510</c:v>
                </c:pt>
                <c:pt idx="3">
                  <c:v>535</c:v>
                </c:pt>
                <c:pt idx="6">
                  <c:v>540</c:v>
                </c:pt>
                <c:pt idx="9">
                  <c:v>526</c:v>
                </c:pt>
                <c:pt idx="12">
                  <c:v>507</c:v>
                </c:pt>
              </c:numCache>
            </c:numRef>
          </c:val>
          <c:extLst>
            <c:ext xmlns:c16="http://schemas.microsoft.com/office/drawing/2014/chart" uri="{C3380CC4-5D6E-409C-BE32-E72D297353CC}">
              <c16:uniqueId val="{00000007-0D3C-4987-8C2D-53CA70A096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314</c:v>
                </c:pt>
                <c:pt idx="2">
                  <c:v>#N/A</c:v>
                </c:pt>
                <c:pt idx="3">
                  <c:v>#N/A</c:v>
                </c:pt>
                <c:pt idx="4">
                  <c:v>286</c:v>
                </c:pt>
                <c:pt idx="5">
                  <c:v>#N/A</c:v>
                </c:pt>
                <c:pt idx="6">
                  <c:v>#N/A</c:v>
                </c:pt>
                <c:pt idx="7">
                  <c:v>181</c:v>
                </c:pt>
                <c:pt idx="8">
                  <c:v>#N/A</c:v>
                </c:pt>
                <c:pt idx="9">
                  <c:v>#N/A</c:v>
                </c:pt>
                <c:pt idx="10">
                  <c:v>330</c:v>
                </c:pt>
                <c:pt idx="11">
                  <c:v>#N/A</c:v>
                </c:pt>
                <c:pt idx="12">
                  <c:v>#N/A</c:v>
                </c:pt>
                <c:pt idx="13">
                  <c:v>210</c:v>
                </c:pt>
                <c:pt idx="14">
                  <c:v>#N/A</c:v>
                </c:pt>
              </c:numCache>
            </c:numRef>
          </c:val>
          <c:smooth val="0"/>
          <c:extLst>
            <c:ext xmlns:c16="http://schemas.microsoft.com/office/drawing/2014/chart" uri="{C3380CC4-5D6E-409C-BE32-E72D297353CC}">
              <c16:uniqueId val="{00000008-0D3C-4987-8C2D-53CA70A096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6073</c:v>
                </c:pt>
                <c:pt idx="5">
                  <c:v>5847</c:v>
                </c:pt>
                <c:pt idx="8">
                  <c:v>5667</c:v>
                </c:pt>
                <c:pt idx="11">
                  <c:v>5485</c:v>
                </c:pt>
                <c:pt idx="14">
                  <c:v>5395</c:v>
                </c:pt>
              </c:numCache>
            </c:numRef>
          </c:val>
          <c:extLst>
            <c:ext xmlns:c16="http://schemas.microsoft.com/office/drawing/2014/chart" uri="{C3380CC4-5D6E-409C-BE32-E72D297353CC}">
              <c16:uniqueId val="{00000000-E267-496B-B612-A89CE33205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439</c:v>
                </c:pt>
                <c:pt idx="5">
                  <c:v>392</c:v>
                </c:pt>
                <c:pt idx="8">
                  <c:v>347</c:v>
                </c:pt>
                <c:pt idx="11">
                  <c:v>357</c:v>
                </c:pt>
                <c:pt idx="14">
                  <c:v>322</c:v>
                </c:pt>
              </c:numCache>
            </c:numRef>
          </c:val>
          <c:extLst>
            <c:ext xmlns:c16="http://schemas.microsoft.com/office/drawing/2014/chart" uri="{C3380CC4-5D6E-409C-BE32-E72D297353CC}">
              <c16:uniqueId val="{00000001-E267-496B-B612-A89CE33205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3021</c:v>
                </c:pt>
                <c:pt idx="5">
                  <c:v>3113</c:v>
                </c:pt>
                <c:pt idx="8">
                  <c:v>3048</c:v>
                </c:pt>
                <c:pt idx="11">
                  <c:v>3116</c:v>
                </c:pt>
                <c:pt idx="14">
                  <c:v>3152</c:v>
                </c:pt>
              </c:numCache>
            </c:numRef>
          </c:val>
          <c:extLst>
            <c:ext xmlns:c16="http://schemas.microsoft.com/office/drawing/2014/chart" uri="{C3380CC4-5D6E-409C-BE32-E72D297353CC}">
              <c16:uniqueId val="{00000002-E267-496B-B612-A89CE33205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67-496B-B612-A89CE33205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67-496B-B612-A89CE33205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5-E267-496B-B612-A89CE33205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1017</c:v>
                </c:pt>
                <c:pt idx="3">
                  <c:v>941</c:v>
                </c:pt>
                <c:pt idx="6">
                  <c:v>897</c:v>
                </c:pt>
                <c:pt idx="9">
                  <c:v>855</c:v>
                </c:pt>
                <c:pt idx="12">
                  <c:v>821</c:v>
                </c:pt>
              </c:numCache>
            </c:numRef>
          </c:val>
          <c:extLst>
            <c:ext xmlns:c16="http://schemas.microsoft.com/office/drawing/2014/chart" uri="{C3380CC4-5D6E-409C-BE32-E72D297353CC}">
              <c16:uniqueId val="{00000006-E267-496B-B612-A89CE33205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c:v>
                </c:pt>
                <c:pt idx="3">
                  <c:v>31</c:v>
                </c:pt>
                <c:pt idx="6">
                  <c:v>33</c:v>
                </c:pt>
                <c:pt idx="9">
                  <c:v>66</c:v>
                </c:pt>
                <c:pt idx="12">
                  <c:v>203</c:v>
                </c:pt>
              </c:numCache>
            </c:numRef>
          </c:val>
          <c:extLst>
            <c:ext xmlns:c16="http://schemas.microsoft.com/office/drawing/2014/chart" uri="{C3380CC4-5D6E-409C-BE32-E72D297353CC}">
              <c16:uniqueId val="{00000007-E267-496B-B612-A89CE33205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4773</c:v>
                </c:pt>
                <c:pt idx="3">
                  <c:v>4257</c:v>
                </c:pt>
                <c:pt idx="6">
                  <c:v>3418</c:v>
                </c:pt>
                <c:pt idx="9">
                  <c:v>3279</c:v>
                </c:pt>
                <c:pt idx="12">
                  <c:v>2901</c:v>
                </c:pt>
              </c:numCache>
            </c:numRef>
          </c:val>
          <c:extLst>
            <c:ext xmlns:c16="http://schemas.microsoft.com/office/drawing/2014/chart" uri="{C3380CC4-5D6E-409C-BE32-E72D297353CC}">
              <c16:uniqueId val="{00000008-E267-496B-B612-A89CE33205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c:v>
                </c:pt>
                <c:pt idx="3">
                  <c:v>25</c:v>
                </c:pt>
                <c:pt idx="6">
                  <c:v>16</c:v>
                </c:pt>
                <c:pt idx="9">
                  <c:v>7</c:v>
                </c:pt>
                <c:pt idx="12">
                  <c:v>2</c:v>
                </c:pt>
              </c:numCache>
            </c:numRef>
          </c:val>
          <c:extLst>
            <c:ext xmlns:c16="http://schemas.microsoft.com/office/drawing/2014/chart" uri="{C3380CC4-5D6E-409C-BE32-E72D297353CC}">
              <c16:uniqueId val="{00000009-E267-496B-B612-A89CE33205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6023</c:v>
                </c:pt>
                <c:pt idx="3">
                  <c:v>5870</c:v>
                </c:pt>
                <c:pt idx="6">
                  <c:v>5661</c:v>
                </c:pt>
                <c:pt idx="9">
                  <c:v>5482</c:v>
                </c:pt>
                <c:pt idx="12">
                  <c:v>5411</c:v>
                </c:pt>
              </c:numCache>
            </c:numRef>
          </c:val>
          <c:extLst>
            <c:ext xmlns:c16="http://schemas.microsoft.com/office/drawing/2014/chart" uri="{C3380CC4-5D6E-409C-BE32-E72D297353CC}">
              <c16:uniqueId val="{0000000A-E267-496B-B612-A89CE33205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2338</c:v>
                </c:pt>
                <c:pt idx="2">
                  <c:v>#N/A</c:v>
                </c:pt>
                <c:pt idx="3">
                  <c:v>#N/A</c:v>
                </c:pt>
                <c:pt idx="4">
                  <c:v>1775</c:v>
                </c:pt>
                <c:pt idx="5">
                  <c:v>#N/A</c:v>
                </c:pt>
                <c:pt idx="6">
                  <c:v>#N/A</c:v>
                </c:pt>
                <c:pt idx="7">
                  <c:v>964</c:v>
                </c:pt>
                <c:pt idx="8">
                  <c:v>#N/A</c:v>
                </c:pt>
                <c:pt idx="9">
                  <c:v>#N/A</c:v>
                </c:pt>
                <c:pt idx="10">
                  <c:v>732</c:v>
                </c:pt>
                <c:pt idx="11">
                  <c:v>#N/A</c:v>
                </c:pt>
                <c:pt idx="12">
                  <c:v>#N/A</c:v>
                </c:pt>
                <c:pt idx="13">
                  <c:v>470</c:v>
                </c:pt>
                <c:pt idx="14">
                  <c:v>#N/A</c:v>
                </c:pt>
              </c:numCache>
            </c:numRef>
          </c:val>
          <c:smooth val="0"/>
          <c:extLst>
            <c:ext xmlns:c16="http://schemas.microsoft.com/office/drawing/2014/chart" uri="{C3380CC4-5D6E-409C-BE32-E72D297353CC}">
              <c16:uniqueId val="{0000000B-E267-496B-B612-A89CE33205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1457</c:v>
                </c:pt>
                <c:pt idx="1">
                  <c:v>1206</c:v>
                </c:pt>
                <c:pt idx="2">
                  <c:v>1215</c:v>
                </c:pt>
              </c:numCache>
            </c:numRef>
          </c:val>
          <c:extLst>
            <c:ext xmlns:c16="http://schemas.microsoft.com/office/drawing/2014/chart" uri="{C3380CC4-5D6E-409C-BE32-E72D297353CC}">
              <c16:uniqueId val="{00000000-3105-4AA9-8B09-3003F77B14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301</c:v>
                </c:pt>
                <c:pt idx="1">
                  <c:v>301</c:v>
                </c:pt>
                <c:pt idx="2">
                  <c:v>281</c:v>
                </c:pt>
              </c:numCache>
            </c:numRef>
          </c:val>
          <c:extLst>
            <c:ext xmlns:c16="http://schemas.microsoft.com/office/drawing/2014/chart" uri="{C3380CC4-5D6E-409C-BE32-E72D297353CC}">
              <c16:uniqueId val="{00000001-3105-4AA9-8B09-3003F77B14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3584</c:v>
                </c:pt>
                <c:pt idx="1">
                  <c:v>2581</c:v>
                </c:pt>
                <c:pt idx="2">
                  <c:v>1892</c:v>
                </c:pt>
              </c:numCache>
            </c:numRef>
          </c:val>
          <c:extLst>
            <c:ext xmlns:c16="http://schemas.microsoft.com/office/drawing/2014/chart" uri="{C3380CC4-5D6E-409C-BE32-E72D297353CC}">
              <c16:uniqueId val="{00000002-3105-4AA9-8B09-3003F77B14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{B9447F1E-DD36-4F13-B494-F27E637970C4}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68-4E50-82D5-D5B4243478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{6843561D-A7A7-4E87-BE93-185633FAAA19}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68-4E50-82D5-D5B4243478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{14E92BBB-BC0C-4B97-8A37-31D26C831561}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68-4E50-82D5-D5B4243478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{3D409F1F-95B9-4687-9482-C400A04E9E3A}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68-4E50-82D5-D5B4243478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{F85F4FD4-BA9F-4BE8-837F-BB61C613CB37}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68-4E50-82D5-D5B42434785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{84A75935-7395-4A82-B2C8-CB178E102190}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68-4E50-82D5-D5B42434785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{4638299F-7673-4E46-A1DD-B4934AAEFA8E}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68-4E50-82D5-D5B42434785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{FF59A50A-3AC2-43DA-AA8C-8727948F8016}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68-4E50-82D5-D5B42434785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{E0A0D1EF-78E9-4D78-AC73-35175CB489EB}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68-4E50-82D5-D5B4243478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59.9</c:v>
                </c:pt>
                <c:pt idx="24">
                  <c:v>61.3</c:v>
                </c:pt>
                <c:pt idx="32">
                  <c:v>62.2</c:v>
                </c:pt>
              </c:numCache>
            </c:numRef>
          </c:xVal>
          <c:yVal>
            <c:numRef>
              <c:f>公会計指標分析・財政指標組合せ分析表!$BP$51:$DC$51</c:f>
              <c:numCache>
                <c:formatCode>#,##0.0;"▲ "#,##0.0</c:formatCode>
                <c:ptCount val="40"/>
                <c:pt idx="8">
                  <c:v>53.2</c:v>
                </c:pt>
                <c:pt idx="16">
                  <c:v>28.7</c:v>
                </c:pt>
                <c:pt idx="24">
                  <c:v>21.7</c:v>
                </c:pt>
                <c:pt idx="32">
                  <c:v>13.1</c:v>
                </c:pt>
              </c:numCache>
            </c:numRef>
          </c:yVal>
          <c:smooth val="0"/>
          <c:extLst>
            <c:ext xmlns:c16="http://schemas.microsoft.com/office/drawing/2014/chart" uri="{C3380CC4-5D6E-409C-BE32-E72D297353CC}">
              <c16:uniqueId val="{00000009-8568-4E50-82D5-D5B4243478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{1C2FD47C-26C3-49DB-861A-61BEBE617D34}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68-4E50-82D5-D5B4243478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{C44CFFC8-E50C-4C0A-BCB6-FEFCA98A0805}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68-4E50-82D5-D5B4243478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{831B3740-B869-46E1-A7DF-727E246DE9AB}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68-4E50-82D5-D5B4243478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{20FD19E2-8FB3-4B46-B2B0-01586EF404E0}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68-4E50-82D5-D5B4243478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{B568724C-D03D-4591-9573-11766629009A}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68-4E50-82D5-D5B42434785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{849D10E0-C0D8-4972-B0F8-2135B4459A53}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68-4E50-82D5-D5B42434785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{3819BE72-3B64-4514-AAFA-A6383D09BA48}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68-4E50-82D5-D5B42434785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{A457E5E8-E9AA-4244-BDAE-AD488076930C}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68-4E50-82D5-D5B42434785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{F1D8DBD1-8446-441F-AC60-39FC8AAE2E1B}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68-4E50-82D5-D5B4243478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59.9</c:v>
                </c:pt>
                <c:pt idx="24">
                  <c:v>61</c:v>
                </c:pt>
                <c:pt idx="32">
                  <c:v>61.9</c:v>
                </c:pt>
              </c:numCache>
            </c:numRef>
          </c:xVal>
          <c:yVal>
            <c:numRef>
              <c:f>公会計指標分析・財政指標組合せ分析表!$BP$55:$DC$55</c:f>
              <c:numCache>
                <c:formatCode>#,##0.0;"▲ "#,##0.0</c:formatCode>
                <c:ptCount val="40"/>
                <c:pt idx="8">
                  <c:v>0</c:v>
                </c:pt>
                <c:pt idx="16">
                  <c:v>0</c:v>
                </c:pt>
                <c:pt idx="24">
                  <c:v>3.1</c:v>
                </c:pt>
                <c:pt idx="32">
                  <c:v>13.7</c:v>
                </c:pt>
              </c:numCache>
            </c:numRef>
          </c:yVal>
          <c:smooth val="0"/>
          <c:extLst>
            <c:ext xmlns:c16="http://schemas.microsoft.com/office/drawing/2014/chart" uri="{C3380CC4-5D6E-409C-BE32-E72D297353CC}">
              <c16:uniqueId val="{00000013-8568-4E50-82D5-D5B42434785E}"/>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{6734BED6-B82B-4662-B151-1F39A7FC1145}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D20-4FBC-91A1-112B3759DF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{08636AF6-F2FA-48D2-841F-8633FE5BE84C}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0-4FBC-91A1-112B3759DF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{67230534-FEB1-41F9-93C8-31C1B6F2C1D6}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0-4FBC-91A1-112B3759DF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{63481510-857F-478E-A29E-75833D13E515}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0-4FBC-91A1-112B3759DF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{5A17694E-F928-4F19-86A3-5FFAF3801E4E}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0-4FBC-91A1-112B3759DF5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{A3484EE7-A596-4406-AD74-45068059C0A0}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D20-4FBC-91A1-112B3759DF5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{0D01BF23-AB55-4C3F-A271-8636E4C801A3}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D20-4FBC-91A1-112B3759DF5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{C6EC3115-E221-4018-8EAB-599D8921563F}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D20-4FBC-91A1-112B3759DF5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{493926A5-4ABA-48C0-B135-4F968A56A001}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D20-4FBC-91A1-112B3759DF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7.8</c:v>
                </c:pt>
                <c:pt idx="24">
                  <c:v>7.9</c:v>
                </c:pt>
                <c:pt idx="32">
                  <c:v>7</c:v>
                </c:pt>
              </c:numCache>
            </c:numRef>
          </c:xVal>
          <c:yVal>
            <c:numRef>
              <c:f>公会計指標分析・財政指標組合せ分析表!$BP$73:$DC$73</c:f>
              <c:numCache>
                <c:formatCode>#,##0.0;"▲ "#,##0.0</c:formatCode>
                <c:ptCount val="40"/>
                <c:pt idx="0">
                  <c:v>71.2</c:v>
                </c:pt>
                <c:pt idx="8">
                  <c:v>53.2</c:v>
                </c:pt>
                <c:pt idx="16">
                  <c:v>28.7</c:v>
                </c:pt>
                <c:pt idx="24">
                  <c:v>21.7</c:v>
                </c:pt>
                <c:pt idx="32">
                  <c:v>13.1</c:v>
                </c:pt>
              </c:numCache>
            </c:numRef>
          </c:yVal>
          <c:smooth val="0"/>
          <c:extLst>
            <c:ext xmlns:c16="http://schemas.microsoft.com/office/drawing/2014/chart" uri="{C3380CC4-5D6E-409C-BE32-E72D297353CC}">
              <c16:uniqueId val="{00000009-3D20-4FBC-91A1-112B3759DF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0059490090807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{CDD44CD2-D285-4121-BE42-650CAC9A2B5F}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D20-4FBC-91A1-112B3759DF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{63FDAB8A-DF0F-46BA-B944-5BBD345C283F}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0-4FBC-91A1-112B3759DF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{7E4259CD-6F9D-40C9-A90A-630AC98966A0}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0-4FBC-91A1-112B3759DF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{F27AACD5-8530-440A-AFFA-6ECBC1284FDD}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0-4FBC-91A1-112B3759DF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{BD961BB4-DF0A-45DD-AA18-8262F96457A7}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0-4FBC-91A1-112B3759DF55}"/>
                </c:ext>
              </c:extLst>
            </c:dLbl>
            <c:dLbl>
              <c:idx val="8"/>
              <c:layout>
                <c:manualLayout>
                  <c:x val="0"/>
                  <c:y val="5.99416606674260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{3FBFAE0A-31B7-4AE2-9539-C939169D8BE7}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D20-4FBC-91A1-112B3759DF55}"/>
                </c:ext>
              </c:extLst>
            </c:dLbl>
            <c:dLbl>
              <c:idx val="16"/>
              <c:layout>
                <c:manualLayout>
                  <c:x val="0"/>
                  <c:y val="-1.43116993068736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{68DAF1FD-23B9-413F-ABEF-BF338C3E0FA0}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D20-4FBC-91A1-112B3759DF55}"/>
                </c:ext>
              </c:extLst>
            </c:dLbl>
            <c:dLbl>
              <c:idx val="24"/>
              <c:layout>
                <c:manualLayout>
                  <c:x val="0"/>
                  <c:y val="-6.2349862011758283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{A18FAC9D-C0F6-405B-B4E3-3A0F644510CC}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D20-4FBC-91A1-112B3759DF5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{6E24C8B3-2947-4797-A18D-72525ECDABE1}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D20-4FBC-91A1-112B3759DF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3D20-4FBC-91A1-112B3759DF5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本町における実質公債費比率については、令和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元利償還金については、借入額の抑制や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磯崎高城線・農道北小泉幡谷線臨時地方道整備事業等の償還の終了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a:t>
          </a:r>
          <a:r>
            <a:rPr lang="ja-JP" altLang="en-US" sz="1300">
              <a:effectLst/>
              <a:latin typeface="ＭＳ ゴシック" panose="020B0609070205080204" pitchFamily="49" charset="-128"/>
              <a:ea typeface="ＭＳ ゴシック" panose="020B0609070205080204" pitchFamily="49" charset="-128"/>
            </a:rPr>
            <a:t>令和元年度より減額となった。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新規発行に際しては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事業精査を行い、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起債に大きく頼ることのない財政運営に努め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本町における将来負担比率については、令和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減となっている。地方債の現在高については、借入を抑制しており、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年度より残高が約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円減少している。また、一般会計等における現在高の半分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は臨時財政対策債である。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臨時財政対策債の借入</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見込まれ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が、新規発行に際しては、事業の緊急性・ニーズ等を的確に把握し適切な処理に努めていく。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・復興交付金事業の財源として配分されている東日本大震災復興交付金基金については、事業進捗により減少している。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財政調整基金については、震災復興特別交付税の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未精算分が含まれており、事業進捗により増加している。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・東日本大震災復興交付金基金については復興交付金事業の進捗により減少していくもので事業完了後には余剰分を国に返還となる。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財政調整基金については、震災復興特別交付税の未精算分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含まれており今後返還となる予定である。また、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認定</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こども園整備等の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ハード事業が予定されており、他の事業精査と並行して行いながらも積立額は減少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見込み</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・東日本大震災復興交付金基金：東日本大震災からの復興・復旧に係る避難道路整備事業や下水道整備事業等</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・震災復興基金：復興定住促進や住宅</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11696.81169.3811695.01.8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再建支援、防災対策事業等</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・庁舎建設基金：庁舎敷地購入・庁舎建設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・ふるさと納税基金：寄附者の意向に応じた施策の推進</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・長寿社会対策基金：福祉活動の促進、高齢化社会に対応した施策の推進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・東日本大震災復興交付金基金：前年度事業精査による積戻金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億円を積立する一方、</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避難道路整備事業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に係る財源として約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億円を充当したことにより減少</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・庁舎建設基金：庁舎建設財源として毎年積立しているため増加</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・ふるさと納税基金：寄附金の増による増加</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・震災復興基金：事業精査により約百万円積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立てた一方、復興事業推進のため復興定住促進事業や津波被災住宅再建支援事業・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避難所備品整理事業等の財源として約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・長寿社会対策基金：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千万円取り崩したが、約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千万円積み立てたため増加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・東日本大震災復興交付金基金：復興交付金事業完了後、未執行分については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年度中に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国に返還予定</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・庁舎建設基金：現庁舎敷地は令和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年度までの借地となっており、今後の建替えや敷地購入のため毎年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てていた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経常経費増による財源不足により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・ふるさと納税基金：寄附者の意向に沿って事業に活用していく予定</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・震災復興基金：復興事業に係る財源として取崩し予定で、基金中津波被災住宅再建支援分について残額を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中に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返還予定</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・長寿社会対策基金：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毎年充当している高齢者施設の起債償還が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に終了するため、今後は取崩額が減額する予定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・復興事業に係る震災復興特別交付税分が含まれており、事業進捗により増加した。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・少子高齢化や人口減少に加え、新型コロナウイルス感染症の影響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税の増加が見込めないため、事業の選択と集中に重点を置いた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予算編成を行ってきたが、震災後に新設した施設等の維持管理費や扶助費の増加が財政を圧迫している状況である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・予算編成時に財政調整基金の繰入上限額を定め、既存事業の見直しを行うなど、歳出の縮減の他、積極的な歳入の確保について努め、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年度は地方債の償還に充当するため、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全体事業計画と地方債償還計画を踏まえ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、必要額を積み立てしており、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予算状況により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積立・取崩しを行う予定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本町における有形固定資産減価償却率は</a:t>
          </a:r>
          <a:r>
            <a:rPr kumimoji="1" lang="en-US" altLang="ja-JP" sz="1050">
              <a:solidFill>
                <a:schemeClr val="dk1"/>
              </a:solidFill>
              <a:effectLst/>
              <a:latin typeface="+mn-lt"/>
              <a:ea typeface="+mn-ea"/>
              <a:cs typeface="+mn-cs"/>
            </a:rPr>
            <a:t>62.2</a:t>
          </a:r>
          <a:r>
            <a:rPr kumimoji="1" lang="ja-JP" altLang="ja-JP" sz="1050">
              <a:solidFill>
                <a:schemeClr val="dk1"/>
              </a:solidFill>
              <a:effectLst/>
              <a:latin typeface="+mn-lt"/>
              <a:ea typeface="+mn-ea"/>
              <a:cs typeface="+mn-cs"/>
            </a:rPr>
            <a:t>％であり、上昇傾向にある。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震災後に</a:t>
          </a:r>
          <a:r>
            <a:rPr kumimoji="1" lang="ja-JP" altLang="ja-JP" sz="1050">
              <a:solidFill>
                <a:schemeClr val="dk1"/>
              </a:solidFill>
              <a:effectLst/>
              <a:latin typeface="+mn-lt"/>
              <a:ea typeface="+mn-ea"/>
              <a:cs typeface="+mn-cs"/>
            </a:rPr>
            <a:t>整備した避難所等の災害関連施設が全体数値を引き下げて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、その他多くの固定資産は数値以上に更新時期に来ている</a:t>
          </a:r>
          <a:r>
            <a:rPr kumimoji="1" lang="ja-JP" altLang="en-US" sz="1050">
              <a:solidFill>
                <a:schemeClr val="dk1"/>
              </a:solidFill>
              <a:effectLst/>
              <a:latin typeface="+mn-lt"/>
              <a:ea typeface="+mn-ea"/>
              <a:cs typeface="+mn-cs"/>
            </a:rPr>
            <a:t>。今後は</a:t>
          </a:r>
          <a:r>
            <a:rPr kumimoji="1" lang="ja-JP" altLang="ja-JP" sz="1050">
              <a:solidFill>
                <a:schemeClr val="dk1"/>
              </a:solidFill>
              <a:effectLst/>
              <a:latin typeface="+mn-lt"/>
              <a:ea typeface="+mn-ea"/>
              <a:cs typeface="+mn-cs"/>
            </a:rPr>
            <a:t>公共施設等総合管理計画や個別施設計画に基づ</a:t>
          </a:r>
          <a:r>
            <a:rPr kumimoji="1" lang="ja-JP" altLang="en-US" sz="1050">
              <a:solidFill>
                <a:schemeClr val="dk1"/>
              </a:solidFill>
              <a:effectLst/>
              <a:latin typeface="+mn-lt"/>
              <a:ea typeface="+mn-ea"/>
              <a:cs typeface="+mn-cs"/>
            </a:rPr>
            <a:t>き、老朽化した施設の更新・複合化や除却等</a:t>
          </a:r>
          <a:r>
            <a:rPr kumimoji="1" lang="ja-JP" altLang="ja-JP" sz="1050">
              <a:solidFill>
                <a:schemeClr val="dk1"/>
              </a:solidFill>
              <a:effectLst/>
              <a:latin typeface="+mn-lt"/>
              <a:ea typeface="+mn-ea"/>
              <a:cs typeface="+mn-cs"/>
            </a:rPr>
            <a:t>を推進していく。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104474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01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101759</xdr:rowOff>
    </xdr:from>
    <xdr:to>
      <xdr:col>19</xdr:col>
      <xdr:colOff>187325</xdr:colOff>
      <xdr:row>31</xdr:row>
      <xdr:rowOff>31909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152559</xdr:rowOff>
    </xdr:from>
    <xdr:to>
      <xdr:col>23</xdr:col>
      <xdr:colOff>85725</xdr:colOff>
      <xdr:row>31</xdr:row>
      <xdr:rowOff>5397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067584"/>
          <a:ext cx="7112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114776</xdr:rowOff>
    </xdr:from>
    <xdr:to>
      <xdr:col>19</xdr:col>
      <xdr:colOff>136525</xdr:colOff>
      <xdr:row>30</xdr:row>
      <xdr:rowOff>152559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02980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114776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000115"/>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23036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10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本町における債務償還比率は</a:t>
          </a:r>
          <a:r>
            <a:rPr kumimoji="1" lang="en-US" altLang="ja-JP" sz="1050">
              <a:solidFill>
                <a:schemeClr val="dk1"/>
              </a:solidFill>
              <a:effectLst/>
              <a:latin typeface="+mn-lt"/>
              <a:ea typeface="+mn-ea"/>
              <a:cs typeface="+mn-cs"/>
            </a:rPr>
            <a:t>677.1</a:t>
          </a:r>
          <a:r>
            <a:rPr kumimoji="1" lang="ja-JP" altLang="ja-JP" sz="1050">
              <a:solidFill>
                <a:schemeClr val="dk1"/>
              </a:solidFill>
              <a:effectLst/>
              <a:latin typeface="+mn-lt"/>
              <a:ea typeface="+mn-ea"/>
              <a:cs typeface="+mn-cs"/>
            </a:rPr>
            <a:t>％であり、類似団体と比べると</a:t>
          </a:r>
          <a:r>
            <a:rPr kumimoji="1" lang="en-US" altLang="ja-JP" sz="1050">
              <a:solidFill>
                <a:schemeClr val="dk1"/>
              </a:solidFill>
              <a:effectLst/>
              <a:latin typeface="+mn-lt"/>
              <a:ea typeface="+mn-ea"/>
              <a:cs typeface="+mn-cs"/>
            </a:rPr>
            <a:t>122.3</a:t>
          </a:r>
          <a:r>
            <a:rPr kumimoji="1" lang="ja-JP" altLang="ja-JP" sz="1050">
              <a:solidFill>
                <a:schemeClr val="dk1"/>
              </a:solidFill>
              <a:effectLst/>
              <a:latin typeface="+mn-lt"/>
              <a:ea typeface="+mn-ea"/>
              <a:cs typeface="+mn-cs"/>
            </a:rPr>
            <a:t>ポイント高くなっている。地方債の新規発行を抑制し、償還が完了した起債もあることから、</a:t>
          </a:r>
          <a:r>
            <a:rPr kumimoji="1" lang="ja-JP" altLang="en-US" sz="1050">
              <a:solidFill>
                <a:schemeClr val="dk1"/>
              </a:solidFill>
              <a:effectLst/>
              <a:latin typeface="+mn-lt"/>
              <a:ea typeface="+mn-ea"/>
              <a:cs typeface="+mn-cs"/>
            </a:rPr>
            <a:t>類似団体の数値に近づいている。</a:t>
          </a:r>
          <a:endParaRPr kumimoji="1" lang="en-US" altLang="ja-JP" sz="105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3718</xdr:rowOff>
    </xdr:from>
    <xdr:to>
      <xdr:col>76</xdr:col>
      <xdr:colOff>73025</xdr:colOff>
      <xdr:row>30</xdr:row>
      <xdr:rowOff>105318</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59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153595</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58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161178</xdr:rowOff>
    </xdr:from>
    <xdr:to>
      <xdr:col>72</xdr:col>
      <xdr:colOff>123825</xdr:colOff>
      <xdr:row>30</xdr:row>
      <xdr:rowOff>91328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59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40528</xdr:rowOff>
    </xdr:from>
    <xdr:to>
      <xdr:col>76</xdr:col>
      <xdr:colOff>22225</xdr:colOff>
      <xdr:row>30</xdr:row>
      <xdr:rowOff>54518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5955553"/>
          <a:ext cx="711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29799</xdr:rowOff>
    </xdr:from>
    <xdr:to>
      <xdr:col>68</xdr:col>
      <xdr:colOff>123825</xdr:colOff>
      <xdr:row>30</xdr:row>
      <xdr:rowOff>131399</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59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40528</xdr:rowOff>
    </xdr:from>
    <xdr:to>
      <xdr:col>72</xdr:col>
      <xdr:colOff>73025</xdr:colOff>
      <xdr:row>30</xdr:row>
      <xdr:rowOff>80599</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5955553"/>
          <a:ext cx="762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95433</xdr:rowOff>
    </xdr:from>
    <xdr:to>
      <xdr:col>64</xdr:col>
      <xdr:colOff>123825</xdr:colOff>
      <xdr:row>31</xdr:row>
      <xdr:rowOff>25583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0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80599</xdr:rowOff>
    </xdr:from>
    <xdr:to>
      <xdr:col>68</xdr:col>
      <xdr:colOff>73025</xdr:colOff>
      <xdr:row>30</xdr:row>
      <xdr:rowOff>146233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5995624"/>
          <a:ext cx="762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65380</xdr:rowOff>
    </xdr:from>
    <xdr:to>
      <xdr:col>60</xdr:col>
      <xdr:colOff>123825</xdr:colOff>
      <xdr:row>30</xdr:row>
      <xdr:rowOff>166980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9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116180</xdr:rowOff>
    </xdr:from>
    <xdr:to>
      <xdr:col>64</xdr:col>
      <xdr:colOff>73025</xdr:colOff>
      <xdr:row>30</xdr:row>
      <xdr:rowOff>146233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031205"/>
          <a:ext cx="762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82455</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59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122526</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0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16710</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10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158107</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20828</xdr:rowOff>
    </xdr:from>
    <xdr:to>
      <xdr:col>24</xdr:col>
      <xdr:colOff>114300</xdr:colOff>
      <xdr:row>36</xdr:row>
      <xdr:rowOff>122428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43705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71628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392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164846</xdr:rowOff>
    </xdr:from>
    <xdr:to>
      <xdr:col>15</xdr:col>
      <xdr:colOff>101600</xdr:colOff>
      <xdr:row>36</xdr:row>
      <xdr:rowOff>94996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44196</xdr:rowOff>
    </xdr:from>
    <xdr:to>
      <xdr:col>19</xdr:col>
      <xdr:colOff>177800</xdr:colOff>
      <xdr:row>36</xdr:row>
      <xdr:rowOff>67056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16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155702</xdr:rowOff>
    </xdr:from>
    <xdr:to>
      <xdr:col>10</xdr:col>
      <xdr:colOff>165100</xdr:colOff>
      <xdr:row>36</xdr:row>
      <xdr:rowOff>85852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35052</xdr:rowOff>
    </xdr:from>
    <xdr:to>
      <xdr:col>15</xdr:col>
      <xdr:colOff>50800</xdr:colOff>
      <xdr:row>36</xdr:row>
      <xdr:rowOff>44196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07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111523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102379</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89751</xdr:rowOff>
    </xdr:from>
    <xdr:to>
      <xdr:col>55</xdr:col>
      <xdr:colOff>50800</xdr:colOff>
      <xdr:row>40</xdr:row>
      <xdr:rowOff>19901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67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68178</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7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96704</xdr:rowOff>
    </xdr:from>
    <xdr:to>
      <xdr:col>50</xdr:col>
      <xdr:colOff>165100</xdr:colOff>
      <xdr:row>40</xdr:row>
      <xdr:rowOff>26854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67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140551</xdr:rowOff>
    </xdr:from>
    <xdr:to>
      <xdr:col>55</xdr:col>
      <xdr:colOff>0</xdr:colOff>
      <xdr:row>39</xdr:row>
      <xdr:rowOff>147504</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6827101"/>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104591</xdr:rowOff>
    </xdr:from>
    <xdr:to>
      <xdr:col>46</xdr:col>
      <xdr:colOff>38100</xdr:colOff>
      <xdr:row>40</xdr:row>
      <xdr:rowOff>34741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6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147504</xdr:rowOff>
    </xdr:from>
    <xdr:to>
      <xdr:col>50</xdr:col>
      <xdr:colOff>114300</xdr:colOff>
      <xdr:row>39</xdr:row>
      <xdr:rowOff>155391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683405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112478</xdr:rowOff>
    </xdr:from>
    <xdr:to>
      <xdr:col>41</xdr:col>
      <xdr:colOff>101600</xdr:colOff>
      <xdr:row>40</xdr:row>
      <xdr:rowOff>42628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6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155391</xdr:rowOff>
    </xdr:from>
    <xdr:to>
      <xdr:col>45</xdr:col>
      <xdr:colOff>177800</xdr:colOff>
      <xdr:row>39</xdr:row>
      <xdr:rowOff>163278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684194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43381</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65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51268</xdr:rowOff>
    </xdr:from>
    <xdr:ext cx="534377"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483111" y="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59155</xdr:rowOff>
    </xdr:from>
    <xdr:ext cx="534377"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594111" y="65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73478</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1612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45720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1318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75112</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flipV="1">
          <a:off x="2019300" y="1013187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162271</xdr:rowOff>
    </xdr:from>
    <xdr:to>
      <xdr:col>55</xdr:col>
      <xdr:colOff>50800</xdr:colOff>
      <xdr:row>64</xdr:row>
      <xdr:rowOff>92421</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9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77198</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8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162814</xdr:rowOff>
    </xdr:from>
    <xdr:to>
      <xdr:col>50</xdr:col>
      <xdr:colOff>165100</xdr:colOff>
      <xdr:row>64</xdr:row>
      <xdr:rowOff>92964</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9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41621</xdr:rowOff>
    </xdr:from>
    <xdr:to>
      <xdr:col>55</xdr:col>
      <xdr:colOff>0</xdr:colOff>
      <xdr:row>64</xdr:row>
      <xdr:rowOff>42164</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1014421"/>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163477</xdr:rowOff>
    </xdr:from>
    <xdr:to>
      <xdr:col>46</xdr:col>
      <xdr:colOff>38100</xdr:colOff>
      <xdr:row>64</xdr:row>
      <xdr:rowOff>93627</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42164</xdr:rowOff>
    </xdr:from>
    <xdr:to>
      <xdr:col>50</xdr:col>
      <xdr:colOff>114300</xdr:colOff>
      <xdr:row>64</xdr:row>
      <xdr:rowOff>42827</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1014964"/>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167957</xdr:rowOff>
    </xdr:from>
    <xdr:to>
      <xdr:col>41</xdr:col>
      <xdr:colOff>101600</xdr:colOff>
      <xdr:row>64</xdr:row>
      <xdr:rowOff>98107</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9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42827</xdr:rowOff>
    </xdr:from>
    <xdr:to>
      <xdr:col>45</xdr:col>
      <xdr:colOff>177800</xdr:colOff>
      <xdr:row>64</xdr:row>
      <xdr:rowOff>47307</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101562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84091</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59411" y="110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84754</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83111" y="11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89234</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94111" y="110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129539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37807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64770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908300" y="13754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80</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693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100-000049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100-00004B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100-00004D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123889</xdr:rowOff>
    </xdr:from>
    <xdr:to>
      <xdr:col>55</xdr:col>
      <xdr:colOff>50800</xdr:colOff>
      <xdr:row>86</xdr:row>
      <xdr:rowOff>54039</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0426700" y="14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38816</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100-000059010000}"/>
            </a:ext>
          </a:extLst>
        </xdr:cNvPr>
        <xdr:cNvSpPr txBox="1"/>
      </xdr:nvSpPr>
      <xdr:spPr>
        <a:xfrm>
          <a:off x="10515600" y="146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125603</xdr:rowOff>
    </xdr:from>
    <xdr:to>
      <xdr:col>50</xdr:col>
      <xdr:colOff>165100</xdr:colOff>
      <xdr:row>86</xdr:row>
      <xdr:rowOff>55753</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9588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3239</xdr:rowOff>
    </xdr:from>
    <xdr:to>
      <xdr:col>55</xdr:col>
      <xdr:colOff>0</xdr:colOff>
      <xdr:row>86</xdr:row>
      <xdr:rowOff>4953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639300" y="1474793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94551</xdr:rowOff>
    </xdr:from>
    <xdr:to>
      <xdr:col>46</xdr:col>
      <xdr:colOff>38100</xdr:colOff>
      <xdr:row>86</xdr:row>
      <xdr:rowOff>24701</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8699500" y="146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145351</xdr:rowOff>
    </xdr:from>
    <xdr:to>
      <xdr:col>50</xdr:col>
      <xdr:colOff>114300</xdr:colOff>
      <xdr:row>86</xdr:row>
      <xdr:rowOff>4953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8750300" y="14718601"/>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97219</xdr:rowOff>
    </xdr:from>
    <xdr:to>
      <xdr:col>41</xdr:col>
      <xdr:colOff>101600</xdr:colOff>
      <xdr:row>86</xdr:row>
      <xdr:rowOff>27369</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7810500" y="14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145351</xdr:rowOff>
    </xdr:from>
    <xdr:to>
      <xdr:col>45</xdr:col>
      <xdr:colOff>177800</xdr:colOff>
      <xdr:row>85</xdr:row>
      <xdr:rowOff>148019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7861300" y="147186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52" name="n_1aveValue【公営住宅】&#10;一人当たり面積">
          <a:extLst>
            <a:ext uri="{FF2B5EF4-FFF2-40B4-BE49-F238E27FC236}">
              <a16:creationId xmlns:a16="http://schemas.microsoft.com/office/drawing/2014/main" id="{00000000-0008-0000-0100-000060010000}"/>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53" name="n_2aveValue【公営住宅】&#10;一人当たり面積">
          <a:extLst>
            <a:ext uri="{FF2B5EF4-FFF2-40B4-BE49-F238E27FC236}">
              <a16:creationId xmlns:a16="http://schemas.microsoft.com/office/drawing/2014/main" id="{00000000-0008-0000-0100-000061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54" name="n_3aveValue【公営住宅】&#10;一人当たり面積">
          <a:extLst>
            <a:ext uri="{FF2B5EF4-FFF2-40B4-BE49-F238E27FC236}">
              <a16:creationId xmlns:a16="http://schemas.microsoft.com/office/drawing/2014/main" id="{00000000-0008-0000-0100-00006201000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5" name="n_4aveValue【公営住宅】&#10;一人当たり面積">
          <a:extLst>
            <a:ext uri="{FF2B5EF4-FFF2-40B4-BE49-F238E27FC236}">
              <a16:creationId xmlns:a16="http://schemas.microsoft.com/office/drawing/2014/main" id="{00000000-0008-0000-0100-000063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46880</xdr:rowOff>
    </xdr:from>
    <xdr:ext cx="469744" cy="259045"/>
    <xdr:sp macro="" textlink="">
      <xdr:nvSpPr>
        <xdr:cNvPr id="356" name="n_1mainValue【公営住宅】&#10;一人当たり面積">
          <a:extLst>
            <a:ext uri="{FF2B5EF4-FFF2-40B4-BE49-F238E27FC236}">
              <a16:creationId xmlns:a16="http://schemas.microsoft.com/office/drawing/2014/main" id="{00000000-0008-0000-0100-000064010000}"/>
            </a:ext>
          </a:extLst>
        </xdr:cNvPr>
        <xdr:cNvSpPr txBox="1"/>
      </xdr:nvSpPr>
      <xdr:spPr>
        <a:xfrm>
          <a:off x="93917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15828</xdr:rowOff>
    </xdr:from>
    <xdr:ext cx="469744" cy="259045"/>
    <xdr:sp macro="" textlink="">
      <xdr:nvSpPr>
        <xdr:cNvPr id="357" name="n_2mainValue【公営住宅】&#10;一人当たり面積">
          <a:extLst>
            <a:ext uri="{FF2B5EF4-FFF2-40B4-BE49-F238E27FC236}">
              <a16:creationId xmlns:a16="http://schemas.microsoft.com/office/drawing/2014/main" id="{00000000-0008-0000-0100-000065010000}"/>
            </a:ext>
          </a:extLst>
        </xdr:cNvPr>
        <xdr:cNvSpPr txBox="1"/>
      </xdr:nvSpPr>
      <xdr:spPr>
        <a:xfrm>
          <a:off x="8515427" y="147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18496</xdr:rowOff>
    </xdr:from>
    <xdr:ext cx="469744" cy="259045"/>
    <xdr:sp macro="" textlink="">
      <xdr:nvSpPr>
        <xdr:cNvPr id="358" name="n_3mainValue【公営住宅】&#10;一人当たり面積">
          <a:extLst>
            <a:ext uri="{FF2B5EF4-FFF2-40B4-BE49-F238E27FC236}">
              <a16:creationId xmlns:a16="http://schemas.microsoft.com/office/drawing/2014/main" id="{00000000-0008-0000-0100-000066010000}"/>
            </a:ext>
          </a:extLst>
        </xdr:cNvPr>
        <xdr:cNvSpPr txBox="1"/>
      </xdr:nvSpPr>
      <xdr:spPr>
        <a:xfrm>
          <a:off x="7626427" y="1476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84" name="【港湾・漁港】&#10;有形固定資産減価償却率最小値テキスト">
          <a:extLst>
            <a:ext uri="{FF2B5EF4-FFF2-40B4-BE49-F238E27FC236}">
              <a16:creationId xmlns:a16="http://schemas.microsoft.com/office/drawing/2014/main" id="{00000000-0008-0000-0100-000080010000}"/>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86" name="【港湾・漁港】&#10;有形固定資産減価償却率最大値テキスト">
          <a:extLst>
            <a:ext uri="{FF2B5EF4-FFF2-40B4-BE49-F238E27FC236}">
              <a16:creationId xmlns:a16="http://schemas.microsoft.com/office/drawing/2014/main" id="{00000000-0008-0000-0100-000082010000}"/>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88" name="【港湾・漁港】&#10;有形固定資産減価償却率平均値テキスト">
          <a:extLst>
            <a:ext uri="{FF2B5EF4-FFF2-40B4-BE49-F238E27FC236}">
              <a16:creationId xmlns:a16="http://schemas.microsoft.com/office/drawing/2014/main" id="{00000000-0008-0000-0100-000084010000}"/>
            </a:ext>
          </a:extLst>
        </xdr:cNvPr>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50164</xdr:rowOff>
    </xdr:from>
    <xdr:to>
      <xdr:col>24</xdr:col>
      <xdr:colOff>114300</xdr:colOff>
      <xdr:row>103</xdr:row>
      <xdr:rowOff>151764</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4584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73041</xdr:rowOff>
    </xdr:from>
    <xdr:ext cx="405111" cy="259045"/>
    <xdr:sp macro="" textlink="">
      <xdr:nvSpPr>
        <xdr:cNvPr id="400" name="【港湾・漁港】&#10;有形固定資産減価償却率該当値テキスト">
          <a:extLst>
            <a:ext uri="{FF2B5EF4-FFF2-40B4-BE49-F238E27FC236}">
              <a16:creationId xmlns:a16="http://schemas.microsoft.com/office/drawing/2014/main" id="{00000000-0008-0000-0100-000090010000}"/>
            </a:ext>
          </a:extLst>
        </xdr:cNvPr>
        <xdr:cNvSpPr txBox="1"/>
      </xdr:nvSpPr>
      <xdr:spPr>
        <a:xfrm>
          <a:off x="4673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xdr:rowOff>
    </xdr:from>
    <xdr:to>
      <xdr:col>20</xdr:col>
      <xdr:colOff>38100</xdr:colOff>
      <xdr:row>103</xdr:row>
      <xdr:rowOff>106045</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3746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55245</xdr:rowOff>
    </xdr:from>
    <xdr:to>
      <xdr:col>24</xdr:col>
      <xdr:colOff>63500</xdr:colOff>
      <xdr:row>103</xdr:row>
      <xdr:rowOff>100964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3797300" y="177145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2857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55245</xdr:rowOff>
    </xdr:from>
    <xdr:to>
      <xdr:col>19</xdr:col>
      <xdr:colOff>177800</xdr:colOff>
      <xdr:row>103</xdr:row>
      <xdr:rowOff>85725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2908300" y="1771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74930</xdr:rowOff>
    </xdr:from>
    <xdr:to>
      <xdr:col>10</xdr:col>
      <xdr:colOff>165100</xdr:colOff>
      <xdr:row>104</xdr:row>
      <xdr:rowOff>5080</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96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85725</xdr:rowOff>
    </xdr:from>
    <xdr:to>
      <xdr:col>15</xdr:col>
      <xdr:colOff>50800</xdr:colOff>
      <xdr:row>103</xdr:row>
      <xdr:rowOff>125730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2019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07" name="n_1aveValue【港湾・漁港】&#10;有形固定資産減価償却率">
          <a:extLst>
            <a:ext uri="{FF2B5EF4-FFF2-40B4-BE49-F238E27FC236}">
              <a16:creationId xmlns:a16="http://schemas.microsoft.com/office/drawing/2014/main" id="{00000000-0008-0000-0100-000097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08" name="n_2aveValue【港湾・漁港】&#10;有形固定資産減価償却率">
          <a:extLst>
            <a:ext uri="{FF2B5EF4-FFF2-40B4-BE49-F238E27FC236}">
              <a16:creationId xmlns:a16="http://schemas.microsoft.com/office/drawing/2014/main" id="{00000000-0008-0000-0100-000098010000}"/>
            </a:ext>
          </a:extLst>
        </xdr:cNvPr>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09" name="n_3aveValue【港湾・漁港】&#10;有形固定資産減価償却率">
          <a:extLst>
            <a:ext uri="{FF2B5EF4-FFF2-40B4-BE49-F238E27FC236}">
              <a16:creationId xmlns:a16="http://schemas.microsoft.com/office/drawing/2014/main" id="{00000000-0008-0000-0100-000099010000}"/>
            </a:ext>
          </a:extLst>
        </xdr:cNvPr>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10" name="n_4aveValue【港湾・漁港】&#10;有形固定資産減価償却率">
          <a:extLst>
            <a:ext uri="{FF2B5EF4-FFF2-40B4-BE49-F238E27FC236}">
              <a16:creationId xmlns:a16="http://schemas.microsoft.com/office/drawing/2014/main" id="{00000000-0008-0000-0100-00009A010000}"/>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122572</xdr:rowOff>
    </xdr:from>
    <xdr:ext cx="405111" cy="259045"/>
    <xdr:sp macro="" textlink="">
      <xdr:nvSpPr>
        <xdr:cNvPr id="411" name="n_1mainValue【港湾・漁港】&#10;有形固定資産減価償却率">
          <a:extLst>
            <a:ext uri="{FF2B5EF4-FFF2-40B4-BE49-F238E27FC236}">
              <a16:creationId xmlns:a16="http://schemas.microsoft.com/office/drawing/2014/main" id="{00000000-0008-0000-0100-00009B010000}"/>
            </a:ext>
          </a:extLst>
        </xdr:cNvPr>
        <xdr:cNvSpPr txBox="1"/>
      </xdr:nvSpPr>
      <xdr:spPr>
        <a:xfrm>
          <a:off x="35820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12" name="n_2mainValue【港湾・漁港】&#10;有形固定資産減価償却率">
          <a:extLst>
            <a:ext uri="{FF2B5EF4-FFF2-40B4-BE49-F238E27FC236}">
              <a16:creationId xmlns:a16="http://schemas.microsoft.com/office/drawing/2014/main" id="{00000000-0008-0000-0100-00009C010000}"/>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21607</xdr:rowOff>
    </xdr:from>
    <xdr:ext cx="405111" cy="259045"/>
    <xdr:sp macro="" textlink="">
      <xdr:nvSpPr>
        <xdr:cNvPr id="413" name="n_3mainValue【港湾・漁港】&#10;有形固定資産減価償却率">
          <a:extLst>
            <a:ext uri="{FF2B5EF4-FFF2-40B4-BE49-F238E27FC236}">
              <a16:creationId xmlns:a16="http://schemas.microsoft.com/office/drawing/2014/main" id="{00000000-0008-0000-0100-00009D010000}"/>
            </a:ext>
          </a:extLst>
        </xdr:cNvPr>
        <xdr:cNvSpPr txBox="1"/>
      </xdr:nvSpPr>
      <xdr:spPr>
        <a:xfrm>
          <a:off x="1816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a:extLst>
            <a:ext uri="{FF2B5EF4-FFF2-40B4-BE49-F238E27FC236}">
              <a16:creationId xmlns:a16="http://schemas.microsoft.com/office/drawing/2014/main" id="{00000000-0008-0000-0100-0000B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36" name="【港湾・漁港】&#10;一人当たり有形固定資産（償却資産）額最小値テキスト">
          <a:extLst>
            <a:ext uri="{FF2B5EF4-FFF2-40B4-BE49-F238E27FC236}">
              <a16:creationId xmlns:a16="http://schemas.microsoft.com/office/drawing/2014/main" id="{00000000-0008-0000-0100-0000B4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38" name="【港湾・漁港】&#10;一人当たり有形固定資産（償却資産）額最大値テキスト">
          <a:extLst>
            <a:ext uri="{FF2B5EF4-FFF2-40B4-BE49-F238E27FC236}">
              <a16:creationId xmlns:a16="http://schemas.microsoft.com/office/drawing/2014/main" id="{00000000-0008-0000-0100-0000B6010000}"/>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40" name="【港湾・漁港】&#10;一人当たり有形固定資産（償却資産）額平均値テキスト">
          <a:extLst>
            <a:ext uri="{FF2B5EF4-FFF2-40B4-BE49-F238E27FC236}">
              <a16:creationId xmlns:a16="http://schemas.microsoft.com/office/drawing/2014/main" id="{00000000-0008-0000-0100-0000B8010000}"/>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110892</xdr:rowOff>
    </xdr:from>
    <xdr:to>
      <xdr:col>55</xdr:col>
      <xdr:colOff>50800</xdr:colOff>
      <xdr:row>108</xdr:row>
      <xdr:rowOff>41042</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04267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25819</xdr:rowOff>
    </xdr:from>
    <xdr:ext cx="599010" cy="259045"/>
    <xdr:sp macro="" textlink="">
      <xdr:nvSpPr>
        <xdr:cNvPr id="452" name="【港湾・漁港】&#10;一人当たり有形固定資産（償却資産）額該当値テキスト">
          <a:extLst>
            <a:ext uri="{FF2B5EF4-FFF2-40B4-BE49-F238E27FC236}">
              <a16:creationId xmlns:a16="http://schemas.microsoft.com/office/drawing/2014/main" id="{00000000-0008-0000-0100-0000C4010000}"/>
            </a:ext>
          </a:extLst>
        </xdr:cNvPr>
        <xdr:cNvSpPr txBox="1"/>
      </xdr:nvSpPr>
      <xdr:spPr>
        <a:xfrm>
          <a:off x="10515600" y="183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112241</xdr:rowOff>
    </xdr:from>
    <xdr:to>
      <xdr:col>50</xdr:col>
      <xdr:colOff>165100</xdr:colOff>
      <xdr:row>108</xdr:row>
      <xdr:rowOff>42391</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9588500" y="18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161692</xdr:rowOff>
    </xdr:from>
    <xdr:to>
      <xdr:col>55</xdr:col>
      <xdr:colOff>0</xdr:colOff>
      <xdr:row>107</xdr:row>
      <xdr:rowOff>163041</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9639300" y="18506842"/>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120050</xdr:rowOff>
    </xdr:from>
    <xdr:to>
      <xdr:col>46</xdr:col>
      <xdr:colOff>38100</xdr:colOff>
      <xdr:row>108</xdr:row>
      <xdr:rowOff>50200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8699500" y="18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163041</xdr:rowOff>
    </xdr:from>
    <xdr:to>
      <xdr:col>50</xdr:col>
      <xdr:colOff>114300</xdr:colOff>
      <xdr:row>107</xdr:row>
      <xdr:rowOff>170850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8750300" y="18508191"/>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127726</xdr:rowOff>
    </xdr:from>
    <xdr:to>
      <xdr:col>41</xdr:col>
      <xdr:colOff>101600</xdr:colOff>
      <xdr:row>108</xdr:row>
      <xdr:rowOff>57876</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7810500" y="184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170850</xdr:rowOff>
    </xdr:from>
    <xdr:to>
      <xdr:col>45</xdr:col>
      <xdr:colOff>177800</xdr:colOff>
      <xdr:row>108</xdr:row>
      <xdr:rowOff>7076</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7861300" y="1851600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00000000-0008-0000-0100-0000CB010000}"/>
            </a:ext>
          </a:extLst>
        </xdr:cNvPr>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33518</xdr:rowOff>
    </xdr:from>
    <xdr:ext cx="599010" cy="259045"/>
    <xdr:sp macro="" textlink="">
      <xdr:nvSpPr>
        <xdr:cNvPr id="463" name="n_1main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9327095" y="1855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41327</xdr:rowOff>
    </xdr:from>
    <xdr:ext cx="599010" cy="259045"/>
    <xdr:sp macro="" textlink="">
      <xdr:nvSpPr>
        <xdr:cNvPr id="464" name="n_2main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8450795" y="185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49003</xdr:rowOff>
    </xdr:from>
    <xdr:ext cx="599010" cy="259045"/>
    <xdr:sp macro="" textlink="">
      <xdr:nvSpPr>
        <xdr:cNvPr id="465" name="n_3main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7561795" y="1856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00000000-0008-0000-0100-0000E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00000000-0008-0000-0100-0000EC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94" name="【認定こども園・幼稚園・保育所】&#10;有形固定資産減価償却率最大値テキスト">
          <a:extLst>
            <a:ext uri="{FF2B5EF4-FFF2-40B4-BE49-F238E27FC236}">
              <a16:creationId xmlns:a16="http://schemas.microsoft.com/office/drawing/2014/main" id="{00000000-0008-0000-0100-0000EE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00000000-0008-0000-0100-0000F0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508" name="【認定こども園・幼稚園・保育所】&#10;有形固定資産減価償却率該当値テキスト">
          <a:extLst>
            <a:ext uri="{FF2B5EF4-FFF2-40B4-BE49-F238E27FC236}">
              <a16:creationId xmlns:a16="http://schemas.microsoft.com/office/drawing/2014/main" id="{00000000-0008-0000-0100-0000FC010000}"/>
            </a:ext>
          </a:extLst>
        </xdr:cNvPr>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79466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5481300" y="69146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156028</xdr:rowOff>
    </xdr:from>
    <xdr:to>
      <xdr:col>76</xdr:col>
      <xdr:colOff>165100</xdr:colOff>
      <xdr:row>40</xdr:row>
      <xdr:rowOff>86178</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4541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35378</xdr:rowOff>
    </xdr:from>
    <xdr:to>
      <xdr:col>81</xdr:col>
      <xdr:colOff>50800</xdr:colOff>
      <xdr:row>40</xdr:row>
      <xdr:rowOff>56606</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4592300" y="68933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35378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3703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15" name="n_1aveValue【認定こども園・幼稚園・保育所】&#10;有形固定資産減価償却率">
          <a:extLst>
            <a:ext uri="{FF2B5EF4-FFF2-40B4-BE49-F238E27FC236}">
              <a16:creationId xmlns:a16="http://schemas.microsoft.com/office/drawing/2014/main" id="{00000000-0008-0000-0100-000003020000}"/>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16" name="n_2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17" name="n_3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18" name="n_4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519" name="n_1main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77305</xdr:rowOff>
    </xdr:from>
    <xdr:ext cx="405111" cy="259045"/>
    <xdr:sp macro="" textlink="">
      <xdr:nvSpPr>
        <xdr:cNvPr id="520" name="n_2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521" name="n_3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00000000-0008-0000-0100-00001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00000000-0008-0000-0100-00002002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00000000-0008-0000-0100-00002202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00000000-0008-0000-0100-00002402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103124</xdr:rowOff>
    </xdr:from>
    <xdr:to>
      <xdr:col>116</xdr:col>
      <xdr:colOff>114300</xdr:colOff>
      <xdr:row>39</xdr:row>
      <xdr:rowOff>33274</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2110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126001</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00000000-0008-0000-0100-000030020000}"/>
            </a:ext>
          </a:extLst>
        </xdr:cNvPr>
        <xdr:cNvSpPr txBox="1"/>
      </xdr:nvSpPr>
      <xdr:spPr>
        <a:xfrm>
          <a:off x="22199600"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38</xdr:row>
      <xdr:rowOff>163068</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1323300" y="666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762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0434300" y="667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130556</xdr:rowOff>
    </xdr:from>
    <xdr:to>
      <xdr:col>102</xdr:col>
      <xdr:colOff>165100</xdr:colOff>
      <xdr:row>39</xdr:row>
      <xdr:rowOff>60706</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9494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9906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9545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00000000-0008-0000-0100-00003702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00000000-0008-0000-0100-000038020000}"/>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00000000-0008-0000-0100-00003902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33545</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00000000-0008-0000-0100-00003B02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42689</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0199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51833</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19310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00000000-0008-0000-0100-00005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00000000-0008-0000-0100-000057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00000000-0008-0000-0100-000059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00000000-0008-0000-0100-00005B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00000000-0008-0000-0100-000067020000}"/>
            </a:ext>
          </a:extLst>
        </xdr:cNvPr>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131445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5481300" y="105613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118110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4592300" y="10561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118110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3703300" y="10549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22" name="n_1aveValue【学校施設】&#10;有形固定資産減価償却率">
          <a:extLst>
            <a:ext uri="{FF2B5EF4-FFF2-40B4-BE49-F238E27FC236}">
              <a16:creationId xmlns:a16="http://schemas.microsoft.com/office/drawing/2014/main" id="{00000000-0008-0000-0100-00006E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23" name="n_2aveValue【学校施設】&#10;有形固定資産減価償却率">
          <a:extLst>
            <a:ext uri="{FF2B5EF4-FFF2-40B4-BE49-F238E27FC236}">
              <a16:creationId xmlns:a16="http://schemas.microsoft.com/office/drawing/2014/main" id="{00000000-0008-0000-0100-00006F02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24" name="n_3aveValue【学校施設】&#10;有形固定資産減価償却率">
          <a:extLst>
            <a:ext uri="{FF2B5EF4-FFF2-40B4-BE49-F238E27FC236}">
              <a16:creationId xmlns:a16="http://schemas.microsoft.com/office/drawing/2014/main" id="{00000000-0008-0000-0100-000070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25" name="n_4aveValue【学校施設】&#10;有形固定資産減価償却率">
          <a:extLst>
            <a:ext uri="{FF2B5EF4-FFF2-40B4-BE49-F238E27FC236}">
              <a16:creationId xmlns:a16="http://schemas.microsoft.com/office/drawing/2014/main" id="{00000000-0008-0000-0100-000071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26" name="n_1mainValue【学校施設】&#10;有形固定資産減価償却率">
          <a:extLst>
            <a:ext uri="{FF2B5EF4-FFF2-40B4-BE49-F238E27FC236}">
              <a16:creationId xmlns:a16="http://schemas.microsoft.com/office/drawing/2014/main" id="{00000000-0008-0000-0100-000072020000}"/>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627" name="n_2mainValue【学校施設】&#10;有形固定資産減価償却率">
          <a:extLst>
            <a:ext uri="{FF2B5EF4-FFF2-40B4-BE49-F238E27FC236}">
              <a16:creationId xmlns:a16="http://schemas.microsoft.com/office/drawing/2014/main" id="{00000000-0008-0000-0100-000073020000}"/>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628" name="n_3mainValue【学校施設】&#10;有形固定資産減価償却率">
          <a:extLst>
            <a:ext uri="{FF2B5EF4-FFF2-40B4-BE49-F238E27FC236}">
              <a16:creationId xmlns:a16="http://schemas.microsoft.com/office/drawing/2014/main" id="{00000000-0008-0000-0100-000074020000}"/>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00000000-0008-0000-0100-00008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54" name="【学校施設】&#10;一人当たり面積最小値テキスト">
          <a:extLst>
            <a:ext uri="{FF2B5EF4-FFF2-40B4-BE49-F238E27FC236}">
              <a16:creationId xmlns:a16="http://schemas.microsoft.com/office/drawing/2014/main" id="{00000000-0008-0000-0100-00008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6" name="【学校施設】&#10;一人当たり面積最大値テキスト">
          <a:extLst>
            <a:ext uri="{FF2B5EF4-FFF2-40B4-BE49-F238E27FC236}">
              <a16:creationId xmlns:a16="http://schemas.microsoft.com/office/drawing/2014/main" id="{00000000-0008-0000-0100-00009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58" name="【学校施設】&#10;一人当たり面積平均値テキスト">
          <a:extLst>
            <a:ext uri="{FF2B5EF4-FFF2-40B4-BE49-F238E27FC236}">
              <a16:creationId xmlns:a16="http://schemas.microsoft.com/office/drawing/2014/main" id="{00000000-0008-0000-0100-000092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161417</xdr:rowOff>
    </xdr:from>
    <xdr:to>
      <xdr:col>116</xdr:col>
      <xdr:colOff>114300</xdr:colOff>
      <xdr:row>63</xdr:row>
      <xdr:rowOff>91567</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21107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139844</xdr:rowOff>
    </xdr:from>
    <xdr:ext cx="469744" cy="259045"/>
    <xdr:sp macro="" textlink="">
      <xdr:nvSpPr>
        <xdr:cNvPr id="670" name="【学校施設】&#10;一人当たり面積該当値テキスト">
          <a:extLst>
            <a:ext uri="{FF2B5EF4-FFF2-40B4-BE49-F238E27FC236}">
              <a16:creationId xmlns:a16="http://schemas.microsoft.com/office/drawing/2014/main" id="{00000000-0008-0000-0100-00009E020000}"/>
            </a:ext>
          </a:extLst>
        </xdr:cNvPr>
        <xdr:cNvSpPr txBox="1"/>
      </xdr:nvSpPr>
      <xdr:spPr>
        <a:xfrm>
          <a:off x="22199600" y="107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170561</xdr:rowOff>
    </xdr:from>
    <xdr:to>
      <xdr:col>112</xdr:col>
      <xdr:colOff>38100</xdr:colOff>
      <xdr:row>63</xdr:row>
      <xdr:rowOff>100711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12725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40767</xdr:rowOff>
    </xdr:from>
    <xdr:to>
      <xdr:col>116</xdr:col>
      <xdr:colOff>63500</xdr:colOff>
      <xdr:row>63</xdr:row>
      <xdr:rowOff>49911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1323300" y="1084211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xdr:rowOff>
    </xdr:from>
    <xdr:to>
      <xdr:col>107</xdr:col>
      <xdr:colOff>101600</xdr:colOff>
      <xdr:row>63</xdr:row>
      <xdr:rowOff>112141</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0383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49911</xdr:rowOff>
    </xdr:from>
    <xdr:to>
      <xdr:col>111</xdr:col>
      <xdr:colOff>177800</xdr:colOff>
      <xdr:row>63</xdr:row>
      <xdr:rowOff>61341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0434300" y="108512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61341</xdr:rowOff>
    </xdr:from>
    <xdr:to>
      <xdr:col>107</xdr:col>
      <xdr:colOff>50800</xdr:colOff>
      <xdr:row>63</xdr:row>
      <xdr:rowOff>72390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9545300" y="1086269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77" name="n_1aveValue【学校施設】&#10;一人当たり面積">
          <a:extLst>
            <a:ext uri="{FF2B5EF4-FFF2-40B4-BE49-F238E27FC236}">
              <a16:creationId xmlns:a16="http://schemas.microsoft.com/office/drawing/2014/main" id="{00000000-0008-0000-0100-0000A5020000}"/>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78" name="n_2aveValue【学校施設】&#10;一人当たり面積">
          <a:extLst>
            <a:ext uri="{FF2B5EF4-FFF2-40B4-BE49-F238E27FC236}">
              <a16:creationId xmlns:a16="http://schemas.microsoft.com/office/drawing/2014/main" id="{00000000-0008-0000-0100-0000A6020000}"/>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79" name="n_3aveValue【学校施設】&#10;一人当たり面積">
          <a:extLst>
            <a:ext uri="{FF2B5EF4-FFF2-40B4-BE49-F238E27FC236}">
              <a16:creationId xmlns:a16="http://schemas.microsoft.com/office/drawing/2014/main" id="{00000000-0008-0000-0100-0000A7020000}"/>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80" name="n_4aveValue【学校施設】&#10;一人当たり面積">
          <a:extLst>
            <a:ext uri="{FF2B5EF4-FFF2-40B4-BE49-F238E27FC236}">
              <a16:creationId xmlns:a16="http://schemas.microsoft.com/office/drawing/2014/main" id="{00000000-0008-0000-0100-0000A8020000}"/>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91838</xdr:rowOff>
    </xdr:from>
    <xdr:ext cx="469744" cy="259045"/>
    <xdr:sp macro="" textlink="">
      <xdr:nvSpPr>
        <xdr:cNvPr id="681" name="n_1mainValue【学校施設】&#10;一人当たり面積">
          <a:extLst>
            <a:ext uri="{FF2B5EF4-FFF2-40B4-BE49-F238E27FC236}">
              <a16:creationId xmlns:a16="http://schemas.microsoft.com/office/drawing/2014/main" id="{00000000-0008-0000-0100-0000A9020000}"/>
            </a:ext>
          </a:extLst>
        </xdr:cNvPr>
        <xdr:cNvSpPr txBox="1"/>
      </xdr:nvSpPr>
      <xdr:spPr>
        <a:xfrm>
          <a:off x="21075727"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103268</xdr:rowOff>
    </xdr:from>
    <xdr:ext cx="469744" cy="259045"/>
    <xdr:sp macro="" textlink="">
      <xdr:nvSpPr>
        <xdr:cNvPr id="682" name="n_2mainValue【学校施設】&#10;一人当たり面積">
          <a:extLst>
            <a:ext uri="{FF2B5EF4-FFF2-40B4-BE49-F238E27FC236}">
              <a16:creationId xmlns:a16="http://schemas.microsoft.com/office/drawing/2014/main" id="{00000000-0008-0000-0100-0000AA020000}"/>
            </a:ext>
          </a:extLst>
        </xdr:cNvPr>
        <xdr:cNvSpPr txBox="1"/>
      </xdr:nvSpPr>
      <xdr:spPr>
        <a:xfrm>
          <a:off x="201994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683" name="n_3mainValue【学校施設】&#10;一人当たり面積">
          <a:extLst>
            <a:ext uri="{FF2B5EF4-FFF2-40B4-BE49-F238E27FC236}">
              <a16:creationId xmlns:a16="http://schemas.microsoft.com/office/drawing/2014/main" id="{00000000-0008-0000-0100-0000AB020000}"/>
            </a:ext>
          </a:extLst>
        </xdr:cNvPr>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00000000-0008-0000-01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08" name="【児童館】&#10;有形固定資産減価償却率最小値テキスト">
          <a:extLst>
            <a:ext uri="{FF2B5EF4-FFF2-40B4-BE49-F238E27FC236}">
              <a16:creationId xmlns:a16="http://schemas.microsoft.com/office/drawing/2014/main" id="{00000000-0008-0000-0100-0000C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0" name="【児童館】&#10;有形固定資産減価償却率最大値テキスト">
          <a:extLst>
            <a:ext uri="{FF2B5EF4-FFF2-40B4-BE49-F238E27FC236}">
              <a16:creationId xmlns:a16="http://schemas.microsoft.com/office/drawing/2014/main" id="{00000000-0008-0000-0100-0000C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712" name="【児童館】&#10;有形固定資産減価償却率平均値テキスト">
          <a:extLst>
            <a:ext uri="{FF2B5EF4-FFF2-40B4-BE49-F238E27FC236}">
              <a16:creationId xmlns:a16="http://schemas.microsoft.com/office/drawing/2014/main" id="{00000000-0008-0000-0100-0000C8020000}"/>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724" name="【児童館】&#10;有形固定資産減価償却率該当値テキスト">
          <a:extLst>
            <a:ext uri="{FF2B5EF4-FFF2-40B4-BE49-F238E27FC236}">
              <a16:creationId xmlns:a16="http://schemas.microsoft.com/office/drawing/2014/main" id="{00000000-0008-0000-0100-0000D4020000}"/>
            </a:ext>
          </a:extLst>
        </xdr:cNvPr>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31750</xdr:rowOff>
    </xdr:from>
    <xdr:to>
      <xdr:col>81</xdr:col>
      <xdr:colOff>101600</xdr:colOff>
      <xdr:row>79</xdr:row>
      <xdr:rowOff>133350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5430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82550</xdr:rowOff>
    </xdr:from>
    <xdr:to>
      <xdr:col>85</xdr:col>
      <xdr:colOff>127000</xdr:colOff>
      <xdr:row>79</xdr:row>
      <xdr:rowOff>140970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5481300" y="136271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144780</xdr:rowOff>
    </xdr:from>
    <xdr:to>
      <xdr:col>76</xdr:col>
      <xdr:colOff>165100</xdr:colOff>
      <xdr:row>79</xdr:row>
      <xdr:rowOff>74930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454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24130</xdr:rowOff>
    </xdr:from>
    <xdr:to>
      <xdr:col>81</xdr:col>
      <xdr:colOff>50800</xdr:colOff>
      <xdr:row>79</xdr:row>
      <xdr:rowOff>82550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4592300" y="135686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3652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79</xdr:row>
      <xdr:rowOff>24130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3703300" y="135102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31" name="n_1aveValue【児童館】&#10;有形固定資産減価償却率">
          <a:extLst>
            <a:ext uri="{FF2B5EF4-FFF2-40B4-BE49-F238E27FC236}">
              <a16:creationId xmlns:a16="http://schemas.microsoft.com/office/drawing/2014/main" id="{00000000-0008-0000-0100-0000DB02000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732" name="n_2aveValue【児童館】&#10;有形固定資産減価償却率">
          <a:extLst>
            <a:ext uri="{FF2B5EF4-FFF2-40B4-BE49-F238E27FC236}">
              <a16:creationId xmlns:a16="http://schemas.microsoft.com/office/drawing/2014/main" id="{00000000-0008-0000-0100-0000DC020000}"/>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733" name="n_3aveValue【児童館】&#10;有形固定資産減価償却率">
          <a:extLst>
            <a:ext uri="{FF2B5EF4-FFF2-40B4-BE49-F238E27FC236}">
              <a16:creationId xmlns:a16="http://schemas.microsoft.com/office/drawing/2014/main" id="{00000000-0008-0000-0100-0000DD020000}"/>
            </a:ext>
          </a:extLst>
        </xdr:cNvPr>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34" name="n_4aveValue【児童館】&#10;有形固定資産減価償却率">
          <a:extLst>
            <a:ext uri="{FF2B5EF4-FFF2-40B4-BE49-F238E27FC236}">
              <a16:creationId xmlns:a16="http://schemas.microsoft.com/office/drawing/2014/main" id="{00000000-0008-0000-0100-0000DE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149877</xdr:rowOff>
    </xdr:from>
    <xdr:ext cx="405111" cy="259045"/>
    <xdr:sp macro="" textlink="">
      <xdr:nvSpPr>
        <xdr:cNvPr id="735" name="n_1mainValue【児童館】&#10;有形固定資産減価償却率">
          <a:extLst>
            <a:ext uri="{FF2B5EF4-FFF2-40B4-BE49-F238E27FC236}">
              <a16:creationId xmlns:a16="http://schemas.microsoft.com/office/drawing/2014/main" id="{00000000-0008-0000-0100-0000DF020000}"/>
            </a:ext>
          </a:extLst>
        </xdr:cNvPr>
        <xdr:cNvSpPr txBox="1"/>
      </xdr:nvSpPr>
      <xdr:spPr>
        <a:xfrm>
          <a:off x="15266044"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91457</xdr:rowOff>
    </xdr:from>
    <xdr:ext cx="405111" cy="259045"/>
    <xdr:sp macro="" textlink="">
      <xdr:nvSpPr>
        <xdr:cNvPr id="736" name="n_2mainValue【児童館】&#10;有形固定資産減価償却率">
          <a:extLst>
            <a:ext uri="{FF2B5EF4-FFF2-40B4-BE49-F238E27FC236}">
              <a16:creationId xmlns:a16="http://schemas.microsoft.com/office/drawing/2014/main" id="{00000000-0008-0000-0100-0000E0020000}"/>
            </a:ext>
          </a:extLst>
        </xdr:cNvPr>
        <xdr:cNvSpPr txBox="1"/>
      </xdr:nvSpPr>
      <xdr:spPr>
        <a:xfrm>
          <a:off x="14389744"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737" name="n_3mainValue【児童館】&#10;有形固定資産減価償却率">
          <a:extLst>
            <a:ext uri="{FF2B5EF4-FFF2-40B4-BE49-F238E27FC236}">
              <a16:creationId xmlns:a16="http://schemas.microsoft.com/office/drawing/2014/main" id="{00000000-0008-0000-0100-0000E1020000}"/>
            </a:ext>
          </a:extLst>
        </xdr:cNvPr>
        <xdr:cNvSpPr txBox="1"/>
      </xdr:nvSpPr>
      <xdr:spPr>
        <a:xfrm>
          <a:off x="13500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a:extLst>
            <a:ext uri="{FF2B5EF4-FFF2-40B4-BE49-F238E27FC236}">
              <a16:creationId xmlns:a16="http://schemas.microsoft.com/office/drawing/2014/main" id="{00000000-0008-0000-0100-0000F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64" name="【児童館】&#10;一人当たり面積最小値テキスト">
          <a:extLst>
            <a:ext uri="{FF2B5EF4-FFF2-40B4-BE49-F238E27FC236}">
              <a16:creationId xmlns:a16="http://schemas.microsoft.com/office/drawing/2014/main" id="{00000000-0008-0000-0100-0000FC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66" name="【児童館】&#10;一人当たり面積最大値テキスト">
          <a:extLst>
            <a:ext uri="{FF2B5EF4-FFF2-40B4-BE49-F238E27FC236}">
              <a16:creationId xmlns:a16="http://schemas.microsoft.com/office/drawing/2014/main" id="{00000000-0008-0000-0100-0000FE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68" name="【児童館】&#10;一人当たり面積平均値テキスト">
          <a:extLst>
            <a:ext uri="{FF2B5EF4-FFF2-40B4-BE49-F238E27FC236}">
              <a16:creationId xmlns:a16="http://schemas.microsoft.com/office/drawing/2014/main" id="{00000000-0008-0000-0100-000000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780" name="【児童館】&#10;一人当たり面積該当値テキスト">
          <a:extLst>
            <a:ext uri="{FF2B5EF4-FFF2-40B4-BE49-F238E27FC236}">
              <a16:creationId xmlns:a16="http://schemas.microsoft.com/office/drawing/2014/main" id="{00000000-0008-0000-0100-00000C030000}"/>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13607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20434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24493</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9545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87" name="n_1aveValue【児童館】&#10;一人当たり面積">
          <a:extLst>
            <a:ext uri="{FF2B5EF4-FFF2-40B4-BE49-F238E27FC236}">
              <a16:creationId xmlns:a16="http://schemas.microsoft.com/office/drawing/2014/main" id="{00000000-0008-0000-0100-00001303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88" name="n_2aveValue【児童館】&#10;一人当たり面積">
          <a:extLst>
            <a:ext uri="{FF2B5EF4-FFF2-40B4-BE49-F238E27FC236}">
              <a16:creationId xmlns:a16="http://schemas.microsoft.com/office/drawing/2014/main" id="{00000000-0008-0000-0100-00001403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89" name="n_3aveValue【児童館】&#10;一人当たり面積">
          <a:extLst>
            <a:ext uri="{FF2B5EF4-FFF2-40B4-BE49-F238E27FC236}">
              <a16:creationId xmlns:a16="http://schemas.microsoft.com/office/drawing/2014/main" id="{00000000-0008-0000-0100-00001503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90" name="n_4aveValue【児童館】&#10;一人当たり面積">
          <a:extLst>
            <a:ext uri="{FF2B5EF4-FFF2-40B4-BE49-F238E27FC236}">
              <a16:creationId xmlns:a16="http://schemas.microsoft.com/office/drawing/2014/main" id="{00000000-0008-0000-0100-00001603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44648</xdr:rowOff>
    </xdr:from>
    <xdr:ext cx="469744" cy="259045"/>
    <xdr:sp macro="" textlink="">
      <xdr:nvSpPr>
        <xdr:cNvPr id="791" name="n_1mainValue【児童館】&#10;一人当たり面積">
          <a:extLst>
            <a:ext uri="{FF2B5EF4-FFF2-40B4-BE49-F238E27FC236}">
              <a16:creationId xmlns:a16="http://schemas.microsoft.com/office/drawing/2014/main" id="{00000000-0008-0000-0100-00001703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92" name="n_2mainValue【児童館】&#10;一人当たり面積">
          <a:extLst>
            <a:ext uri="{FF2B5EF4-FFF2-40B4-BE49-F238E27FC236}">
              <a16:creationId xmlns:a16="http://schemas.microsoft.com/office/drawing/2014/main" id="{00000000-0008-0000-0100-000018030000}"/>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793" name="n_3mainValue【児童館】&#10;一人当たり面積">
          <a:extLst>
            <a:ext uri="{FF2B5EF4-FFF2-40B4-BE49-F238E27FC236}">
              <a16:creationId xmlns:a16="http://schemas.microsoft.com/office/drawing/2014/main" id="{00000000-0008-0000-0100-000019030000}"/>
            </a:ext>
          </a:extLst>
        </xdr:cNvPr>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a:extLst>
            <a:ext uri="{FF2B5EF4-FFF2-40B4-BE49-F238E27FC236}">
              <a16:creationId xmlns:a16="http://schemas.microsoft.com/office/drawing/2014/main" id="{00000000-0008-0000-0100-00003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18" name="【公民館】&#10;有形固定資産減価償却率最小値テキスト">
          <a:extLst>
            <a:ext uri="{FF2B5EF4-FFF2-40B4-BE49-F238E27FC236}">
              <a16:creationId xmlns:a16="http://schemas.microsoft.com/office/drawing/2014/main" id="{00000000-0008-0000-0100-000032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20" name="【公民館】&#10;有形固定資産減価償却率最大値テキスト">
          <a:extLst>
            <a:ext uri="{FF2B5EF4-FFF2-40B4-BE49-F238E27FC236}">
              <a16:creationId xmlns:a16="http://schemas.microsoft.com/office/drawing/2014/main" id="{00000000-0008-0000-0100-000034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22" name="【公民館】&#10;有形固定資産減価償却率平均値テキスト">
          <a:extLst>
            <a:ext uri="{FF2B5EF4-FFF2-40B4-BE49-F238E27FC236}">
              <a16:creationId xmlns:a16="http://schemas.microsoft.com/office/drawing/2014/main" id="{00000000-0008-0000-0100-00003603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834" name="【公民館】&#10;有形固定資産減価償却率該当値テキスト">
          <a:extLst>
            <a:ext uri="{FF2B5EF4-FFF2-40B4-BE49-F238E27FC236}">
              <a16:creationId xmlns:a16="http://schemas.microsoft.com/office/drawing/2014/main" id="{00000000-0008-0000-0100-000042030000}"/>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149861</xdr:rowOff>
    </xdr:from>
    <xdr:to>
      <xdr:col>81</xdr:col>
      <xdr:colOff>101600</xdr:colOff>
      <xdr:row>106</xdr:row>
      <xdr:rowOff>80011</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5430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29211</xdr:rowOff>
    </xdr:from>
    <xdr:to>
      <xdr:col>85</xdr:col>
      <xdr:colOff>127000</xdr:colOff>
      <xdr:row>106</xdr:row>
      <xdr:rowOff>53339</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5481300" y="18202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127000</xdr:rowOff>
    </xdr:from>
    <xdr:to>
      <xdr:col>76</xdr:col>
      <xdr:colOff>165100</xdr:colOff>
      <xdr:row>106</xdr:row>
      <xdr:rowOff>57150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4541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xdr:rowOff>
    </xdr:from>
    <xdr:to>
      <xdr:col>81</xdr:col>
      <xdr:colOff>50800</xdr:colOff>
      <xdr:row>106</xdr:row>
      <xdr:rowOff>29211</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4592300" y="1818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102870</xdr:rowOff>
    </xdr:from>
    <xdr:to>
      <xdr:col>72</xdr:col>
      <xdr:colOff>38100</xdr:colOff>
      <xdr:row>106</xdr:row>
      <xdr:rowOff>33020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3652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153670</xdr:rowOff>
    </xdr:from>
    <xdr:to>
      <xdr:col>76</xdr:col>
      <xdr:colOff>114300</xdr:colOff>
      <xdr:row>106</xdr:row>
      <xdr:rowOff>6350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3703300" y="18155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841" name="n_1aveValue【公民館】&#10;有形固定資産減価償却率">
          <a:extLst>
            <a:ext uri="{FF2B5EF4-FFF2-40B4-BE49-F238E27FC236}">
              <a16:creationId xmlns:a16="http://schemas.microsoft.com/office/drawing/2014/main" id="{00000000-0008-0000-0100-00004903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842" name="n_2aveValue【公民館】&#10;有形固定資産減価償却率">
          <a:extLst>
            <a:ext uri="{FF2B5EF4-FFF2-40B4-BE49-F238E27FC236}">
              <a16:creationId xmlns:a16="http://schemas.microsoft.com/office/drawing/2014/main" id="{00000000-0008-0000-0100-00004A03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843" name="n_3aveValue【公民館】&#10;有形固定資産減価償却率">
          <a:extLst>
            <a:ext uri="{FF2B5EF4-FFF2-40B4-BE49-F238E27FC236}">
              <a16:creationId xmlns:a16="http://schemas.microsoft.com/office/drawing/2014/main" id="{00000000-0008-0000-0100-00004B03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844" name="n_4aveValue【公民館】&#10;有形固定資産減価償却率">
          <a:extLst>
            <a:ext uri="{FF2B5EF4-FFF2-40B4-BE49-F238E27FC236}">
              <a16:creationId xmlns:a16="http://schemas.microsoft.com/office/drawing/2014/main" id="{00000000-0008-0000-0100-00004C030000}"/>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71138</xdr:rowOff>
    </xdr:from>
    <xdr:ext cx="405111" cy="259045"/>
    <xdr:sp macro="" textlink="">
      <xdr:nvSpPr>
        <xdr:cNvPr id="845" name="n_1mainValue【公民館】&#10;有形固定資産減価償却率">
          <a:extLst>
            <a:ext uri="{FF2B5EF4-FFF2-40B4-BE49-F238E27FC236}">
              <a16:creationId xmlns:a16="http://schemas.microsoft.com/office/drawing/2014/main" id="{00000000-0008-0000-0100-00004D030000}"/>
            </a:ext>
          </a:extLst>
        </xdr:cNvPr>
        <xdr:cNvSpPr txBox="1"/>
      </xdr:nvSpPr>
      <xdr:spPr>
        <a:xfrm>
          <a:off x="152660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48277</xdr:rowOff>
    </xdr:from>
    <xdr:ext cx="405111" cy="259045"/>
    <xdr:sp macro="" textlink="">
      <xdr:nvSpPr>
        <xdr:cNvPr id="846" name="n_2mainValue【公民館】&#10;有形固定資産減価償却率">
          <a:extLst>
            <a:ext uri="{FF2B5EF4-FFF2-40B4-BE49-F238E27FC236}">
              <a16:creationId xmlns:a16="http://schemas.microsoft.com/office/drawing/2014/main" id="{00000000-0008-0000-0100-00004E030000}"/>
            </a:ext>
          </a:extLst>
        </xdr:cNvPr>
        <xdr:cNvSpPr txBox="1"/>
      </xdr:nvSpPr>
      <xdr:spPr>
        <a:xfrm>
          <a:off x="14389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24147</xdr:rowOff>
    </xdr:from>
    <xdr:ext cx="405111" cy="259045"/>
    <xdr:sp macro="" textlink="">
      <xdr:nvSpPr>
        <xdr:cNvPr id="847" name="n_3mainValue【公民館】&#10;有形固定資産減価償却率">
          <a:extLst>
            <a:ext uri="{FF2B5EF4-FFF2-40B4-BE49-F238E27FC236}">
              <a16:creationId xmlns:a16="http://schemas.microsoft.com/office/drawing/2014/main" id="{00000000-0008-0000-0100-00004F030000}"/>
            </a:ext>
          </a:extLst>
        </xdr:cNvPr>
        <xdr:cNvSpPr txBox="1"/>
      </xdr:nvSpPr>
      <xdr:spPr>
        <a:xfrm>
          <a:off x="13500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00000000-0008-0000-01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72" name="【公民館】&#10;一人当たり面積最小値テキスト">
          <a:extLst>
            <a:ext uri="{FF2B5EF4-FFF2-40B4-BE49-F238E27FC236}">
              <a16:creationId xmlns:a16="http://schemas.microsoft.com/office/drawing/2014/main" id="{00000000-0008-0000-0100-000068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74" name="【公民館】&#10;一人当たり面積最大値テキスト">
          <a:extLst>
            <a:ext uri="{FF2B5EF4-FFF2-40B4-BE49-F238E27FC236}">
              <a16:creationId xmlns:a16="http://schemas.microsoft.com/office/drawing/2014/main" id="{00000000-0008-0000-0100-00006A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76" name="【公民館】&#10;一人当たり面積平均値テキスト">
          <a:extLst>
            <a:ext uri="{FF2B5EF4-FFF2-40B4-BE49-F238E27FC236}">
              <a16:creationId xmlns:a16="http://schemas.microsoft.com/office/drawing/2014/main" id="{00000000-0008-0000-0100-00006C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80" name="フローチャート: 判断 879">
          <a:extLst>
            <a:ext uri="{FF2B5EF4-FFF2-40B4-BE49-F238E27FC236}">
              <a16:creationId xmlns:a16="http://schemas.microsoft.com/office/drawing/2014/main" id="{00000000-0008-0000-0100-000070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137161</xdr:rowOff>
    </xdr:from>
    <xdr:to>
      <xdr:col>116</xdr:col>
      <xdr:colOff>114300</xdr:colOff>
      <xdr:row>107</xdr:row>
      <xdr:rowOff>67311</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221107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888" name="【公民館】&#10;一人当たり面積該当値テキスト">
          <a:extLst>
            <a:ext uri="{FF2B5EF4-FFF2-40B4-BE49-F238E27FC236}">
              <a16:creationId xmlns:a16="http://schemas.microsoft.com/office/drawing/2014/main" id="{00000000-0008-0000-0100-000078030000}"/>
            </a:ext>
          </a:extLst>
        </xdr:cNvPr>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142239</xdr:rowOff>
    </xdr:from>
    <xdr:to>
      <xdr:col>112</xdr:col>
      <xdr:colOff>38100</xdr:colOff>
      <xdr:row>107</xdr:row>
      <xdr:rowOff>72389</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212725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16511</xdr:rowOff>
    </xdr:from>
    <xdr:to>
      <xdr:col>116</xdr:col>
      <xdr:colOff>63500</xdr:colOff>
      <xdr:row>107</xdr:row>
      <xdr:rowOff>21589</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flipV="1">
          <a:off x="21323300" y="183616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21589</xdr:rowOff>
    </xdr:from>
    <xdr:to>
      <xdr:col>111</xdr:col>
      <xdr:colOff>177800</xdr:colOff>
      <xdr:row>107</xdr:row>
      <xdr:rowOff>26670</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flipV="1">
          <a:off x="20434300" y="183667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153670</xdr:rowOff>
    </xdr:from>
    <xdr:to>
      <xdr:col>102</xdr:col>
      <xdr:colOff>165100</xdr:colOff>
      <xdr:row>107</xdr:row>
      <xdr:rowOff>83820</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19494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33020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flipV="1">
          <a:off x="19545300" y="183718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95" name="n_1aveValue【公民館】&#10;一人当たり面積">
          <a:extLst>
            <a:ext uri="{FF2B5EF4-FFF2-40B4-BE49-F238E27FC236}">
              <a16:creationId xmlns:a16="http://schemas.microsoft.com/office/drawing/2014/main" id="{00000000-0008-0000-0100-00007F030000}"/>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96" name="n_2aveValue【公民館】&#10;一人当たり面積">
          <a:extLst>
            <a:ext uri="{FF2B5EF4-FFF2-40B4-BE49-F238E27FC236}">
              <a16:creationId xmlns:a16="http://schemas.microsoft.com/office/drawing/2014/main" id="{00000000-0008-0000-0100-000080030000}"/>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97" name="n_3aveValue【公民館】&#10;一人当たり面積">
          <a:extLst>
            <a:ext uri="{FF2B5EF4-FFF2-40B4-BE49-F238E27FC236}">
              <a16:creationId xmlns:a16="http://schemas.microsoft.com/office/drawing/2014/main" id="{00000000-0008-0000-0100-00008103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98" name="n_4aveValue【公民館】&#10;一人当たり面積">
          <a:extLst>
            <a:ext uri="{FF2B5EF4-FFF2-40B4-BE49-F238E27FC236}">
              <a16:creationId xmlns:a16="http://schemas.microsoft.com/office/drawing/2014/main" id="{00000000-0008-0000-0100-000082030000}"/>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63516</xdr:rowOff>
    </xdr:from>
    <xdr:ext cx="469744" cy="259045"/>
    <xdr:sp macro="" textlink="">
      <xdr:nvSpPr>
        <xdr:cNvPr id="899" name="n_1mainValue【公民館】&#10;一人当たり面積">
          <a:extLst>
            <a:ext uri="{FF2B5EF4-FFF2-40B4-BE49-F238E27FC236}">
              <a16:creationId xmlns:a16="http://schemas.microsoft.com/office/drawing/2014/main" id="{00000000-0008-0000-0100-000083030000}"/>
            </a:ext>
          </a:extLst>
        </xdr:cNvPr>
        <xdr:cNvSpPr txBox="1"/>
      </xdr:nvSpPr>
      <xdr:spPr>
        <a:xfrm>
          <a:off x="21075727" y="184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00" name="n_2mainValue【公民館】&#10;一人当たり面積">
          <a:extLst>
            <a:ext uri="{FF2B5EF4-FFF2-40B4-BE49-F238E27FC236}">
              <a16:creationId xmlns:a16="http://schemas.microsoft.com/office/drawing/2014/main" id="{00000000-0008-0000-0100-000084030000}"/>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74947</xdr:rowOff>
    </xdr:from>
    <xdr:ext cx="469744" cy="259045"/>
    <xdr:sp macro="" textlink="">
      <xdr:nvSpPr>
        <xdr:cNvPr id="901" name="n_3mainValue【公民館】&#10;一人当たり面積">
          <a:extLst>
            <a:ext uri="{FF2B5EF4-FFF2-40B4-BE49-F238E27FC236}">
              <a16:creationId xmlns:a16="http://schemas.microsoft.com/office/drawing/2014/main" id="{00000000-0008-0000-0100-000085030000}"/>
            </a:ext>
          </a:extLst>
        </xdr:cNvPr>
        <xdr:cNvSpPr txBox="1"/>
      </xdr:nvSpPr>
      <xdr:spPr>
        <a:xfrm>
          <a:off x="19310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類似団体と比較して有形固定資産減価償却率が高くなっている施設は、認定こども園・幼稚園・保育所、学校施設、公民館であり、それ以外の類型においては同水準か、下回っている。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認定こども園・幼稚園・保育所については、令和</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年度に認定こども園の新設を予定しており、数値の改善が見込まれる。学校施設については、中学校が耐用年数を経過しており有形固定資産減価償却率を引き上げているが、</a:t>
          </a:r>
          <a:r>
            <a:rPr kumimoji="1" lang="ja-JP" altLang="ja-JP" sz="1100">
              <a:solidFill>
                <a:sysClr val="windowText" lastClr="000000"/>
              </a:solidFill>
              <a:effectLst/>
              <a:latin typeface="+mn-lt"/>
              <a:ea typeface="+mn-ea"/>
              <a:cs typeface="+mn-cs"/>
            </a:rPr>
            <a:t>令和元年度に個別施設計画を策定済であり、長寿命化に向けた取組を行っている。公民館については、地域にある分館の老朽化が進んで</a:t>
          </a:r>
          <a:r>
            <a:rPr kumimoji="1" lang="ja-JP" altLang="en-US" sz="1100">
              <a:solidFill>
                <a:sysClr val="windowText" lastClr="000000"/>
              </a:solidFill>
              <a:effectLst/>
              <a:latin typeface="+mn-lt"/>
              <a:ea typeface="+mn-ea"/>
              <a:cs typeface="+mn-cs"/>
            </a:rPr>
            <a:t>いるため</a:t>
          </a:r>
          <a:r>
            <a:rPr kumimoji="1" lang="ja-JP" altLang="ja-JP" sz="1100">
              <a:solidFill>
                <a:sysClr val="windowText" lastClr="000000"/>
              </a:solidFill>
              <a:effectLst/>
              <a:latin typeface="+mn-lt"/>
              <a:ea typeface="+mn-ea"/>
              <a:cs typeface="+mn-cs"/>
            </a:rPr>
            <a:t>高い数値となっている</a:t>
          </a:r>
          <a:r>
            <a:rPr kumimoji="1" lang="ja-JP" altLang="en-US" sz="1100">
              <a:solidFill>
                <a:sysClr val="windowText" lastClr="000000"/>
              </a:solidFill>
              <a:effectLst/>
              <a:latin typeface="+mn-lt"/>
              <a:ea typeface="+mn-ea"/>
              <a:cs typeface="+mn-cs"/>
            </a:rPr>
            <a:t>が、耐震基準を満たしており、適切に維持管理していく。</a:t>
          </a:r>
          <a:r>
            <a:rPr kumimoji="1" lang="ja-JP" altLang="ja-JP" sz="1100">
              <a:solidFill>
                <a:sysClr val="windowText" lastClr="000000"/>
              </a:solidFill>
              <a:effectLst/>
              <a:latin typeface="+mn-lt"/>
              <a:ea typeface="+mn-ea"/>
              <a:cs typeface="+mn-cs"/>
            </a:rPr>
            <a:t>道路については近年整備した避難道路等が数値を引き下げているが、その他の多くの道路は数値以上に更新時期に来ている。橋りょう・トンネルについては近年において計画的な更新を行っており、数値を見ると全国平均よりも低い数値となっている。公営住宅については、町営住宅総数の</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分の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程度が東日本大震災の災害公営住宅であり、</a:t>
          </a:r>
          <a:r>
            <a:rPr kumimoji="1" lang="ja-JP" altLang="en-US" sz="1100">
              <a:solidFill>
                <a:sysClr val="windowText" lastClr="000000"/>
              </a:solidFill>
              <a:effectLst/>
              <a:latin typeface="+mn-lt"/>
              <a:ea typeface="+mn-ea"/>
              <a:cs typeface="+mn-cs"/>
            </a:rPr>
            <a:t>震災後に整備したため、</a:t>
          </a:r>
          <a:r>
            <a:rPr kumimoji="1" lang="ja-JP" altLang="ja-JP" sz="1100">
              <a:solidFill>
                <a:sysClr val="windowText" lastClr="000000"/>
              </a:solidFill>
              <a:effectLst/>
              <a:latin typeface="+mn-lt"/>
              <a:ea typeface="+mn-ea"/>
              <a:cs typeface="+mn-cs"/>
            </a:rPr>
            <a:t>大きく数値を引き下げている。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一人あたりの面積については、学校施設と児童館が低い水準にある</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子どもの数が少なくなっているため、上昇</a:t>
          </a:r>
          <a:r>
            <a:rPr lang="ja-JP" altLang="en-US" sz="1100">
              <a:solidFill>
                <a:sysClr val="windowText" lastClr="000000"/>
              </a:solidFill>
              <a:effectLst/>
              <a:latin typeface="+mn-lt"/>
              <a:ea typeface="+mn-ea"/>
              <a:cs typeface="+mn-cs"/>
            </a:rPr>
            <a:t>傾向にある。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31024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1106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79828</xdr:rowOff>
    </xdr:from>
    <xdr:to>
      <xdr:col>15</xdr:col>
      <xdr:colOff>101600</xdr:colOff>
      <xdr:row>59</xdr:row>
      <xdr:rowOff>9978</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166551</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0747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94706</xdr:rowOff>
    </xdr:from>
    <xdr:to>
      <xdr:col>15</xdr:col>
      <xdr:colOff>50800</xdr:colOff>
      <xdr:row>58</xdr:row>
      <xdr:rowOff>130628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0388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26505</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117384</xdr:rowOff>
    </xdr:from>
    <xdr:to>
      <xdr:col>55</xdr:col>
      <xdr:colOff>50800</xdr:colOff>
      <xdr:row>62</xdr:row>
      <xdr:rowOff>47534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95811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125549</xdr:rowOff>
    </xdr:from>
    <xdr:to>
      <xdr:col>50</xdr:col>
      <xdr:colOff>165100</xdr:colOff>
      <xdr:row>62</xdr:row>
      <xdr:rowOff>55699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168184</xdr:rowOff>
    </xdr:from>
    <xdr:to>
      <xdr:col>55</xdr:col>
      <xdr:colOff>0</xdr:colOff>
      <xdr:row>62</xdr:row>
      <xdr:rowOff>4899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6266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4899</xdr:rowOff>
    </xdr:from>
    <xdr:to>
      <xdr:col>50</xdr:col>
      <xdr:colOff>114300</xdr:colOff>
      <xdr:row>62</xdr:row>
      <xdr:rowOff>13063</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6347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13063</xdr:rowOff>
    </xdr:from>
    <xdr:to>
      <xdr:col>45</xdr:col>
      <xdr:colOff>177800</xdr:colOff>
      <xdr:row>62</xdr:row>
      <xdr:rowOff>22860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6429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46826</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6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92075</xdr:rowOff>
    </xdr:from>
    <xdr:to>
      <xdr:col>20</xdr:col>
      <xdr:colOff>38100</xdr:colOff>
      <xdr:row>86</xdr:row>
      <xdr:rowOff>22225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142875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3797300" y="147142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46355</xdr:rowOff>
    </xdr:from>
    <xdr:to>
      <xdr:col>15</xdr:col>
      <xdr:colOff>101600</xdr:colOff>
      <xdr:row>85</xdr:row>
      <xdr:rowOff>147955</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97155</xdr:rowOff>
    </xdr:from>
    <xdr:to>
      <xdr:col>19</xdr:col>
      <xdr:colOff>177800</xdr:colOff>
      <xdr:row>85</xdr:row>
      <xdr:rowOff>142875</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908300" y="14670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97155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6208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13352</xdr:rowOff>
    </xdr:from>
    <xdr:ext cx="405111"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139082</xdr:rowOff>
    </xdr:from>
    <xdr:ext cx="405111" cy="259045"/>
    <xdr:sp macro="" textlink="">
      <xdr:nvSpPr>
        <xdr:cNvPr id="214" name="n_2main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215" name="n_3main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121920</xdr:rowOff>
    </xdr:from>
    <xdr:to>
      <xdr:col>55</xdr:col>
      <xdr:colOff>50800</xdr:colOff>
      <xdr:row>86</xdr:row>
      <xdr:rowOff>52070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36847</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6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xdr:rowOff>
    </xdr:from>
    <xdr:to>
      <xdr:col>55</xdr:col>
      <xdr:colOff>0</xdr:colOff>
      <xdr:row>86</xdr:row>
      <xdr:rowOff>3811</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745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125730</xdr:rowOff>
    </xdr:from>
    <xdr:to>
      <xdr:col>46</xdr:col>
      <xdr:colOff>38100</xdr:colOff>
      <xdr:row>86</xdr:row>
      <xdr:rowOff>55880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5080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5080</xdr:rowOff>
    </xdr:from>
    <xdr:to>
      <xdr:col>45</xdr:col>
      <xdr:colOff>177800</xdr:colOff>
      <xdr:row>86</xdr:row>
      <xdr:rowOff>7620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861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47007</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2" name="【消防施設】&#10;有形固定資産減価償却率グラフ枠">
          <a:extLst>
            <a:ext uri="{FF2B5EF4-FFF2-40B4-BE49-F238E27FC236}">
              <a16:creationId xmlns:a16="http://schemas.microsoft.com/office/drawing/2014/main" id="{00000000-0008-0000-0200-00005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344" name="【消防施設】&#10;有形固定資産減価償却率最小値テキスト">
          <a:extLst>
            <a:ext uri="{FF2B5EF4-FFF2-40B4-BE49-F238E27FC236}">
              <a16:creationId xmlns:a16="http://schemas.microsoft.com/office/drawing/2014/main" id="{00000000-0008-0000-0200-00005801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346" name="【消防施設】&#10;有形固定資産減価償却率最大値テキスト">
          <a:extLst>
            <a:ext uri="{FF2B5EF4-FFF2-40B4-BE49-F238E27FC236}">
              <a16:creationId xmlns:a16="http://schemas.microsoft.com/office/drawing/2014/main" id="{00000000-0008-0000-0200-00005A01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348" name="【消防施設】&#10;有形固定資産減価償却率平均値テキスト">
          <a:extLst>
            <a:ext uri="{FF2B5EF4-FFF2-40B4-BE49-F238E27FC236}">
              <a16:creationId xmlns:a16="http://schemas.microsoft.com/office/drawing/2014/main" id="{00000000-0008-0000-0200-00005C01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360" name="【消防施設】&#10;有形固定資産減価償却率該当値テキスト">
          <a:extLst>
            <a:ext uri="{FF2B5EF4-FFF2-40B4-BE49-F238E27FC236}">
              <a16:creationId xmlns:a16="http://schemas.microsoft.com/office/drawing/2014/main" id="{00000000-0008-0000-0200-000068010000}"/>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83</xdr:row>
      <xdr:rowOff>170362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5481300" y="143680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4541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84</xdr:row>
      <xdr:rowOff>13607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14592300" y="143680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365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13607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3703300" y="143876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367" name="n_1aveValue【消防施設】&#10;有形固定資産減価償却率">
          <a:extLst>
            <a:ext uri="{FF2B5EF4-FFF2-40B4-BE49-F238E27FC236}">
              <a16:creationId xmlns:a16="http://schemas.microsoft.com/office/drawing/2014/main" id="{00000000-0008-0000-0200-00006F01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368" name="n_2aveValue【消防施設】&#10;有形固定資産減価償却率">
          <a:extLst>
            <a:ext uri="{FF2B5EF4-FFF2-40B4-BE49-F238E27FC236}">
              <a16:creationId xmlns:a16="http://schemas.microsoft.com/office/drawing/2014/main" id="{00000000-0008-0000-0200-00007001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369" name="n_3aveValue【消防施設】&#10;有形固定資産減価償却率">
          <a:extLst>
            <a:ext uri="{FF2B5EF4-FFF2-40B4-BE49-F238E27FC236}">
              <a16:creationId xmlns:a16="http://schemas.microsoft.com/office/drawing/2014/main" id="{00000000-0008-0000-0200-00007101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370" name="n_4aveValue【消防施設】&#10;有形固定資産減価償却率">
          <a:extLst>
            <a:ext uri="{FF2B5EF4-FFF2-40B4-BE49-F238E27FC236}">
              <a16:creationId xmlns:a16="http://schemas.microsoft.com/office/drawing/2014/main" id="{00000000-0008-0000-0200-00007201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371" name="n_1mainValue【消防施設】&#10;有形固定資産減価償却率">
          <a:extLst>
            <a:ext uri="{FF2B5EF4-FFF2-40B4-BE49-F238E27FC236}">
              <a16:creationId xmlns:a16="http://schemas.microsoft.com/office/drawing/2014/main" id="{00000000-0008-0000-0200-000073010000}"/>
            </a:ext>
          </a:extLst>
        </xdr:cNvPr>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372" name="n_2mainValue【消防施設】&#10;有形固定資産減価償却率">
          <a:extLst>
            <a:ext uri="{FF2B5EF4-FFF2-40B4-BE49-F238E27FC236}">
              <a16:creationId xmlns:a16="http://schemas.microsoft.com/office/drawing/2014/main" id="{00000000-0008-0000-0200-000074010000}"/>
            </a:ext>
          </a:extLst>
        </xdr:cNvPr>
        <xdr:cNvSpPr txBox="1"/>
      </xdr:nvSpPr>
      <xdr:spPr>
        <a:xfrm>
          <a:off x="14389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373" name="n_3mainValue【消防施設】&#10;有形固定資産減価償却率">
          <a:extLst>
            <a:ext uri="{FF2B5EF4-FFF2-40B4-BE49-F238E27FC236}">
              <a16:creationId xmlns:a16="http://schemas.microsoft.com/office/drawing/2014/main" id="{00000000-0008-0000-0200-000075010000}"/>
            </a:ext>
          </a:extLst>
        </xdr:cNvPr>
        <xdr:cNvSpPr txBox="1"/>
      </xdr:nvSpPr>
      <xdr:spPr>
        <a:xfrm>
          <a:off x="13500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a:extLst>
            <a:ext uri="{FF2B5EF4-FFF2-40B4-BE49-F238E27FC236}">
              <a16:creationId xmlns:a16="http://schemas.microsoft.com/office/drawing/2014/main" id="{00000000-0008-0000-0200-00008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398" name="【消防施設】&#10;一人当たり面積最小値テキスト">
          <a:extLst>
            <a:ext uri="{FF2B5EF4-FFF2-40B4-BE49-F238E27FC236}">
              <a16:creationId xmlns:a16="http://schemas.microsoft.com/office/drawing/2014/main" id="{00000000-0008-0000-0200-00008E01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400" name="【消防施設】&#10;一人当たり面積最大値テキスト">
          <a:extLst>
            <a:ext uri="{FF2B5EF4-FFF2-40B4-BE49-F238E27FC236}">
              <a16:creationId xmlns:a16="http://schemas.microsoft.com/office/drawing/2014/main" id="{00000000-0008-0000-0200-00009001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402" name="【消防施設】&#10;一人当たり面積平均値テキスト">
          <a:extLst>
            <a:ext uri="{FF2B5EF4-FFF2-40B4-BE49-F238E27FC236}">
              <a16:creationId xmlns:a16="http://schemas.microsoft.com/office/drawing/2014/main" id="{00000000-0008-0000-0200-00009201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414" name="【消防施設】&#10;一人当たり面積該当値テキスト">
          <a:extLst>
            <a:ext uri="{FF2B5EF4-FFF2-40B4-BE49-F238E27FC236}">
              <a16:creationId xmlns:a16="http://schemas.microsoft.com/office/drawing/2014/main" id="{00000000-0008-0000-0200-00009E010000}"/>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127636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20434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80645</xdr:rowOff>
    </xdr:from>
    <xdr:to>
      <xdr:col>102</xdr:col>
      <xdr:colOff>165100</xdr:colOff>
      <xdr:row>86</xdr:row>
      <xdr:rowOff>10795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9494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127636</xdr:rowOff>
    </xdr:from>
    <xdr:to>
      <xdr:col>107</xdr:col>
      <xdr:colOff>50800</xdr:colOff>
      <xdr:row>85</xdr:row>
      <xdr:rowOff>131445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9545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421" name="n_1aveValue【消防施設】&#10;一人当たり面積">
          <a:extLst>
            <a:ext uri="{FF2B5EF4-FFF2-40B4-BE49-F238E27FC236}">
              <a16:creationId xmlns:a16="http://schemas.microsoft.com/office/drawing/2014/main" id="{00000000-0008-0000-0200-0000A5010000}"/>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422" name="n_2aveValue【消防施設】&#10;一人当たり面積">
          <a:extLst>
            <a:ext uri="{FF2B5EF4-FFF2-40B4-BE49-F238E27FC236}">
              <a16:creationId xmlns:a16="http://schemas.microsoft.com/office/drawing/2014/main" id="{00000000-0008-0000-0200-0000A601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423" name="n_3aveValue【消防施設】&#10;一人当たり面積">
          <a:extLst>
            <a:ext uri="{FF2B5EF4-FFF2-40B4-BE49-F238E27FC236}">
              <a16:creationId xmlns:a16="http://schemas.microsoft.com/office/drawing/2014/main" id="{00000000-0008-0000-0200-0000A701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424" name="n_4aveValue【消防施設】&#10;一人当たり面積">
          <a:extLst>
            <a:ext uri="{FF2B5EF4-FFF2-40B4-BE49-F238E27FC236}">
              <a16:creationId xmlns:a16="http://schemas.microsoft.com/office/drawing/2014/main" id="{00000000-0008-0000-0200-0000A801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425" name="n_1mainValue【消防施設】&#10;一人当たり面積">
          <a:extLst>
            <a:ext uri="{FF2B5EF4-FFF2-40B4-BE49-F238E27FC236}">
              <a16:creationId xmlns:a16="http://schemas.microsoft.com/office/drawing/2014/main" id="{00000000-0008-0000-0200-0000A9010000}"/>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426" name="n_2mainValue【消防施設】&#10;一人当たり面積">
          <a:extLst>
            <a:ext uri="{FF2B5EF4-FFF2-40B4-BE49-F238E27FC236}">
              <a16:creationId xmlns:a16="http://schemas.microsoft.com/office/drawing/2014/main" id="{00000000-0008-0000-0200-0000AA010000}"/>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1922</xdr:rowOff>
    </xdr:from>
    <xdr:ext cx="469744" cy="259045"/>
    <xdr:sp macro="" textlink="">
      <xdr:nvSpPr>
        <xdr:cNvPr id="427" name="n_3mainValue【消防施設】&#10;一人当たり面積">
          <a:extLst>
            <a:ext uri="{FF2B5EF4-FFF2-40B4-BE49-F238E27FC236}">
              <a16:creationId xmlns:a16="http://schemas.microsoft.com/office/drawing/2014/main" id="{00000000-0008-0000-0200-0000AB010000}"/>
            </a:ext>
          </a:extLst>
        </xdr:cNvPr>
        <xdr:cNvSpPr txBox="1"/>
      </xdr:nvSpPr>
      <xdr:spPr>
        <a:xfrm>
          <a:off x="19310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a:extLst>
            <a:ext uri="{FF2B5EF4-FFF2-40B4-BE49-F238E27FC236}">
              <a16:creationId xmlns:a16="http://schemas.microsoft.com/office/drawing/2014/main" id="{00000000-0008-0000-0200-0000C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4" name="【庁舎】&#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56" name="【庁舎】&#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458" name="【庁舎】&#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6268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470" name="【庁舎】&#10;有形固定資産減価償却率該当値テキスト">
          <a:extLst>
            <a:ext uri="{FF2B5EF4-FFF2-40B4-BE49-F238E27FC236}">
              <a16:creationId xmlns:a16="http://schemas.microsoft.com/office/drawing/2014/main" id="{00000000-0008-0000-0200-0000D6010000}"/>
            </a:ext>
          </a:extLst>
        </xdr:cNvPr>
        <xdr:cNvSpPr txBox="1"/>
      </xdr:nvSpPr>
      <xdr:spPr>
        <a:xfrm>
          <a:off x="16357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38644</xdr:rowOff>
    </xdr:from>
    <xdr:to>
      <xdr:col>85</xdr:col>
      <xdr:colOff>127000</xdr:colOff>
      <xdr:row>101</xdr:row>
      <xdr:rowOff>82731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5481300" y="1735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38644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4592300" y="1731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166007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3703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477" name="n_1aveValue【庁舎】&#10;有形固定資産減価償却率">
          <a:extLst>
            <a:ext uri="{FF2B5EF4-FFF2-40B4-BE49-F238E27FC236}">
              <a16:creationId xmlns:a16="http://schemas.microsoft.com/office/drawing/2014/main" id="{00000000-0008-0000-0200-0000DD010000}"/>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478" name="n_2aveValue【庁舎】&#10;有形固定資産減価償却率">
          <a:extLst>
            <a:ext uri="{FF2B5EF4-FFF2-40B4-BE49-F238E27FC236}">
              <a16:creationId xmlns:a16="http://schemas.microsoft.com/office/drawing/2014/main" id="{00000000-0008-0000-0200-0000DE010000}"/>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479" name="n_3aveValue【庁舎】&#10;有形固定資産減価償却率">
          <a:extLst>
            <a:ext uri="{FF2B5EF4-FFF2-40B4-BE49-F238E27FC236}">
              <a16:creationId xmlns:a16="http://schemas.microsoft.com/office/drawing/2014/main" id="{00000000-0008-0000-0200-0000DF010000}"/>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480" name="n_4aveValue【庁舎】&#10;有形固定資産減価償却率">
          <a:extLst>
            <a:ext uri="{FF2B5EF4-FFF2-40B4-BE49-F238E27FC236}">
              <a16:creationId xmlns:a16="http://schemas.microsoft.com/office/drawing/2014/main" id="{00000000-0008-0000-0200-0000E001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481" name="n_1mainValue【庁舎】&#10;有形固定資産減価償却率">
          <a:extLst>
            <a:ext uri="{FF2B5EF4-FFF2-40B4-BE49-F238E27FC236}">
              <a16:creationId xmlns:a16="http://schemas.microsoft.com/office/drawing/2014/main" id="{00000000-0008-0000-0200-0000E1010000}"/>
            </a:ext>
          </a:extLst>
        </xdr:cNvPr>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482" name="n_2mainValue【庁舎】&#10;有形固定資産減価償却率">
          <a:extLst>
            <a:ext uri="{FF2B5EF4-FFF2-40B4-BE49-F238E27FC236}">
              <a16:creationId xmlns:a16="http://schemas.microsoft.com/office/drawing/2014/main" id="{00000000-0008-0000-0200-0000E2010000}"/>
            </a:ext>
          </a:extLst>
        </xdr:cNvPr>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483" name="n_3mainValue【庁舎】&#10;有形固定資産減価償却率">
          <a:extLst>
            <a:ext uri="{FF2B5EF4-FFF2-40B4-BE49-F238E27FC236}">
              <a16:creationId xmlns:a16="http://schemas.microsoft.com/office/drawing/2014/main" id="{00000000-0008-0000-0200-0000E3010000}"/>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00000000-0008-0000-0200-0000F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506" name="【庁舎】&#10;一人当たり面積最小値テキスト">
          <a:extLst>
            <a:ext uri="{FF2B5EF4-FFF2-40B4-BE49-F238E27FC236}">
              <a16:creationId xmlns:a16="http://schemas.microsoft.com/office/drawing/2014/main" id="{00000000-0008-0000-0200-0000FA01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508" name="【庁舎】&#10;一人当たり面積最大値テキスト">
          <a:extLst>
            <a:ext uri="{FF2B5EF4-FFF2-40B4-BE49-F238E27FC236}">
              <a16:creationId xmlns:a16="http://schemas.microsoft.com/office/drawing/2014/main" id="{00000000-0008-0000-0200-0000FC01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510" name="【庁舎】&#10;一人当たり面積平均値テキスト">
          <a:extLst>
            <a:ext uri="{FF2B5EF4-FFF2-40B4-BE49-F238E27FC236}">
              <a16:creationId xmlns:a16="http://schemas.microsoft.com/office/drawing/2014/main" id="{00000000-0008-0000-0200-0000FE01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93523</xdr:rowOff>
    </xdr:from>
    <xdr:to>
      <xdr:col>116</xdr:col>
      <xdr:colOff>114300</xdr:colOff>
      <xdr:row>108</xdr:row>
      <xdr:rowOff>23673</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21107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8450</xdr:rowOff>
    </xdr:from>
    <xdr:ext cx="469744" cy="259045"/>
    <xdr:sp macro="" textlink="">
      <xdr:nvSpPr>
        <xdr:cNvPr id="522" name="【庁舎】&#10;一人当たり面積該当値テキスト">
          <a:extLst>
            <a:ext uri="{FF2B5EF4-FFF2-40B4-BE49-F238E27FC236}">
              <a16:creationId xmlns:a16="http://schemas.microsoft.com/office/drawing/2014/main" id="{00000000-0008-0000-0200-00000A020000}"/>
            </a:ext>
          </a:extLst>
        </xdr:cNvPr>
        <xdr:cNvSpPr txBox="1"/>
      </xdr:nvSpPr>
      <xdr:spPr>
        <a:xfrm>
          <a:off x="22199600" y="183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95352</xdr:rowOff>
    </xdr:from>
    <xdr:to>
      <xdr:col>112</xdr:col>
      <xdr:colOff>38100</xdr:colOff>
      <xdr:row>108</xdr:row>
      <xdr:rowOff>25502</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1272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144323</xdr:rowOff>
    </xdr:from>
    <xdr:to>
      <xdr:col>116</xdr:col>
      <xdr:colOff>63500</xdr:colOff>
      <xdr:row>107</xdr:row>
      <xdr:rowOff>146152</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1323300" y="1848947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97180</xdr:rowOff>
    </xdr:from>
    <xdr:to>
      <xdr:col>107</xdr:col>
      <xdr:colOff>101600</xdr:colOff>
      <xdr:row>108</xdr:row>
      <xdr:rowOff>27330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0383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146152</xdr:rowOff>
    </xdr:from>
    <xdr:to>
      <xdr:col>111</xdr:col>
      <xdr:colOff>177800</xdr:colOff>
      <xdr:row>107</xdr:row>
      <xdr:rowOff>147980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0434300" y="1849130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99009</xdr:rowOff>
    </xdr:from>
    <xdr:to>
      <xdr:col>102</xdr:col>
      <xdr:colOff>165100</xdr:colOff>
      <xdr:row>108</xdr:row>
      <xdr:rowOff>29159</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9494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147980</xdr:rowOff>
    </xdr:from>
    <xdr:to>
      <xdr:col>107</xdr:col>
      <xdr:colOff>50800</xdr:colOff>
      <xdr:row>107</xdr:row>
      <xdr:rowOff>149809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9545300" y="184931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529" name="n_1aveValue【庁舎】&#10;一人当たり面積">
          <a:extLst>
            <a:ext uri="{FF2B5EF4-FFF2-40B4-BE49-F238E27FC236}">
              <a16:creationId xmlns:a16="http://schemas.microsoft.com/office/drawing/2014/main" id="{00000000-0008-0000-0200-000011020000}"/>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30" name="n_2aveValue【庁舎】&#10;一人当たり面積">
          <a:extLst>
            <a:ext uri="{FF2B5EF4-FFF2-40B4-BE49-F238E27FC236}">
              <a16:creationId xmlns:a16="http://schemas.microsoft.com/office/drawing/2014/main" id="{00000000-0008-0000-0200-00001202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531" name="n_3aveValue【庁舎】&#10;一人当たり面積">
          <a:extLst>
            <a:ext uri="{FF2B5EF4-FFF2-40B4-BE49-F238E27FC236}">
              <a16:creationId xmlns:a16="http://schemas.microsoft.com/office/drawing/2014/main" id="{00000000-0008-0000-0200-000013020000}"/>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532" name="n_4aveValue【庁舎】&#10;一人当たり面積">
          <a:extLst>
            <a:ext uri="{FF2B5EF4-FFF2-40B4-BE49-F238E27FC236}">
              <a16:creationId xmlns:a16="http://schemas.microsoft.com/office/drawing/2014/main" id="{00000000-0008-0000-0200-00001402000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16629</xdr:rowOff>
    </xdr:from>
    <xdr:ext cx="469744" cy="259045"/>
    <xdr:sp macro="" textlink="">
      <xdr:nvSpPr>
        <xdr:cNvPr id="533" name="n_1mainValue【庁舎】&#10;一人当たり面積">
          <a:extLst>
            <a:ext uri="{FF2B5EF4-FFF2-40B4-BE49-F238E27FC236}">
              <a16:creationId xmlns:a16="http://schemas.microsoft.com/office/drawing/2014/main" id="{00000000-0008-0000-0200-000015020000}"/>
            </a:ext>
          </a:extLst>
        </xdr:cNvPr>
        <xdr:cNvSpPr txBox="1"/>
      </xdr:nvSpPr>
      <xdr:spPr>
        <a:xfrm>
          <a:off x="210757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18457</xdr:rowOff>
    </xdr:from>
    <xdr:ext cx="469744" cy="259045"/>
    <xdr:sp macro="" textlink="">
      <xdr:nvSpPr>
        <xdr:cNvPr id="534" name="n_2mainValue【庁舎】&#10;一人当たり面積">
          <a:extLst>
            <a:ext uri="{FF2B5EF4-FFF2-40B4-BE49-F238E27FC236}">
              <a16:creationId xmlns:a16="http://schemas.microsoft.com/office/drawing/2014/main" id="{00000000-0008-0000-0200-000016020000}"/>
            </a:ext>
          </a:extLst>
        </xdr:cNvPr>
        <xdr:cNvSpPr txBox="1"/>
      </xdr:nvSpPr>
      <xdr:spPr>
        <a:xfrm>
          <a:off x="20199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20286</xdr:rowOff>
    </xdr:from>
    <xdr:ext cx="469744" cy="259045"/>
    <xdr:sp macro="" textlink="">
      <xdr:nvSpPr>
        <xdr:cNvPr id="535" name="n_3mainValue【庁舎】&#10;一人当たり面積">
          <a:extLst>
            <a:ext uri="{FF2B5EF4-FFF2-40B4-BE49-F238E27FC236}">
              <a16:creationId xmlns:a16="http://schemas.microsoft.com/office/drawing/2014/main" id="{00000000-0008-0000-0200-000017020000}"/>
            </a:ext>
          </a:extLst>
        </xdr:cNvPr>
        <xdr:cNvSpPr txBox="1"/>
      </xdr:nvSpPr>
      <xdr:spPr>
        <a:xfrm>
          <a:off x="193104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類似団体と比較して有形固定資産減価償却率が高くなっている施設は、福祉施設と消防施設であり、低くなっている施設は体育館・プールと庁舎である。　</a:t>
          </a:r>
          <a:endParaRPr lang="ja-JP" altLang="ja-JP" sz="1400">
            <a:effectLst/>
          </a:endParaRPr>
        </a:p>
        <a:p>
          <a:r>
            <a:rPr kumimoji="1" lang="ja-JP" altLang="ja-JP" sz="1100">
              <a:solidFill>
                <a:schemeClr val="dk1"/>
              </a:solidFill>
              <a:effectLst/>
              <a:latin typeface="+mn-lt"/>
              <a:ea typeface="+mn-ea"/>
              <a:cs typeface="+mn-cs"/>
            </a:rPr>
            <a:t>　福祉施設については、</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が、個別施設計画を策定済みであり、</a:t>
          </a:r>
          <a:r>
            <a:rPr kumimoji="1" lang="ja-JP" altLang="ja-JP" sz="1100">
              <a:solidFill>
                <a:schemeClr val="dk1"/>
              </a:solidFill>
              <a:effectLst/>
              <a:latin typeface="+mn-lt"/>
              <a:ea typeface="+mn-ea"/>
              <a:cs typeface="+mn-cs"/>
            </a:rPr>
            <a:t>大規模修繕を行うなど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老朽化対策に取り組んでいくこととしている。消防施設については</a:t>
          </a:r>
          <a:r>
            <a:rPr kumimoji="1" lang="ja-JP" altLang="en-US" sz="1100">
              <a:solidFill>
                <a:schemeClr val="dk1"/>
              </a:solidFill>
              <a:effectLst/>
              <a:latin typeface="+mn-lt"/>
              <a:ea typeface="+mn-ea"/>
              <a:cs typeface="+mn-cs"/>
            </a:rPr>
            <a:t>中長期的に活用するため、定期的な点検を行い状況を把握すると共に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集会施設の統廃合計画や避難所等との調整を行いながら、施設のあり方を検討していく必要がある。</a:t>
          </a:r>
          <a:r>
            <a:rPr kumimoji="1" lang="ja-JP" altLang="ja-JP" sz="1100">
              <a:solidFill>
                <a:schemeClr val="dk1"/>
              </a:solidFill>
              <a:effectLst/>
              <a:latin typeface="+mn-lt"/>
              <a:ea typeface="+mn-ea"/>
              <a:cs typeface="+mn-cs"/>
            </a:rPr>
            <a:t>庁舎については、震災後に建て替えているため、有形固定資産減価償却率が低くなっている。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一人あたりの面積については人口減少の影響により若干であるが上昇しており、今後も上昇傾向が続くと想定される。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となっており、また、全国平均・宮城県平均よりも下回っている。人口減少や高齢化率が進んでいることに加え、町税の減収などから例年類似団体平均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る数値となって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おり、今後もこの傾向は継続する見通しである。公共施設等の適切な管理・統廃合に加え、企業誘致・定住促進の推進、徴税の徴収強化を図り、歳入確保に努める。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年度は扶助費や繰出金等が増加したが、普通交付税等の増加により、前年度に比べて</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ポイント改善した。しかし、類似団体と比べると</a:t>
          </a:r>
          <a:r>
            <a:rPr kumimoji="1" lang="en-US" altLang="ja-JP" sz="1300">
              <a:latin typeface="ＭＳ ゴシック" panose="020B0609070205080204" pitchFamily="49" charset="-128"/>
              <a:ea typeface="ＭＳ ゴシック" panose="020B0609070205080204" pitchFamily="49" charset="-128"/>
            </a:rPr>
            <a:t>3.9</a:t>
          </a:r>
          <a:r>
            <a:rPr kumimoji="1" lang="ja-JP" altLang="en-US" sz="1300">
              <a:latin typeface="ＭＳ ゴシック" panose="020B0609070205080204" pitchFamily="49" charset="-128"/>
              <a:ea typeface="ＭＳ ゴシック" panose="020B0609070205080204" pitchFamily="49" charset="-128"/>
            </a:rPr>
            <a:t>ポイント、コロナ禍による税収の減や高齢化による扶助費等の増加が予想されることから、今後も厳しい状況は変わらないものと考えられる。引き続き事務事業の見直しを進めるとともに、事務事業の優先度を確認し計画的に廃止・縮小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79587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3575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79587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2771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43392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2771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43392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8347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年度は人件費が増額となったこと、人口が減少したことにより人口</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人当たりの人件費・物件費等の金額が前年度に比して増額となった。類似団体と比べると低い数値となっているが、平成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から増加してきている傾向にある。これは、人口減少が大きな要因であり、保育士不足による保育士派遣業務委託や公共施設の維持管理経費なども影響している。全国・県平均を上回っており、今後も事業経費の精査・削減に努めていくとともに、事業の効率化等による適切な定員管理を行い人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132810</xdr:rowOff>
    </xdr:from>
    <xdr:to>
      <xdr:col>23</xdr:col>
      <xdr:colOff>133350</xdr:colOff>
      <xdr:row>81</xdr:row>
      <xdr:rowOff>148696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0260"/>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74368</xdr:rowOff>
    </xdr:from>
    <xdr:to>
      <xdr:col>19</xdr:col>
      <xdr:colOff>133350</xdr:colOff>
      <xdr:row>81</xdr:row>
      <xdr:rowOff>132810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1818"/>
          <a:ext cx="889000" cy="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74368</xdr:rowOff>
    </xdr:from>
    <xdr:to>
      <xdr:col>15</xdr:col>
      <xdr:colOff>82550</xdr:colOff>
      <xdr:row>81</xdr:row>
      <xdr:rowOff>81769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618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72637</xdr:rowOff>
    </xdr:from>
    <xdr:to>
      <xdr:col>11</xdr:col>
      <xdr:colOff>31750</xdr:colOff>
      <xdr:row>81</xdr:row>
      <xdr:rowOff>81769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0087"/>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97896</xdr:rowOff>
    </xdr:from>
    <xdr:to>
      <xdr:col>23</xdr:col>
      <xdr:colOff>184150</xdr:colOff>
      <xdr:row>82</xdr:row>
      <xdr:rowOff>28046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114423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82010</xdr:rowOff>
    </xdr:from>
    <xdr:to>
      <xdr:col>19</xdr:col>
      <xdr:colOff>184150</xdr:colOff>
      <xdr:row>82</xdr:row>
      <xdr:rowOff>12160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22337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23568</xdr:rowOff>
    </xdr:from>
    <xdr:to>
      <xdr:col>15</xdr:col>
      <xdr:colOff>133350</xdr:colOff>
      <xdr:row>81</xdr:row>
      <xdr:rowOff>125168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135345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30969</xdr:rowOff>
    </xdr:from>
    <xdr:to>
      <xdr:col>11</xdr:col>
      <xdr:colOff>82550</xdr:colOff>
      <xdr:row>81</xdr:row>
      <xdr:rowOff>132569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142746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21837</xdr:rowOff>
    </xdr:from>
    <xdr:to>
      <xdr:col>7</xdr:col>
      <xdr:colOff>31750</xdr:colOff>
      <xdr:row>81</xdr:row>
      <xdr:rowOff>123437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133614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前年度数値から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全国町村平均及び類似団体を下回っている状況であり、低くはあるが適正な水準内にあると考えられる。今後も人事院勧告に準拠し、適正な給与水準の保持に努める。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144841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36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144841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121859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ポイント低い数値、県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高い数値となっている。指定管理者制度等を導入していく取組を推進し、適正な定員管理に努めており、幼稚園・保育所の統合を図り認定こども園整備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するなど、改善に取り組んでいる。数年かけて減少側に推移すると予想される。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120828</xdr:rowOff>
    </xdr:from>
    <xdr:to>
      <xdr:col>81</xdr:col>
      <xdr:colOff>44450</xdr:colOff>
      <xdr:row>61</xdr:row>
      <xdr:rowOff>126619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7927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123241</xdr:rowOff>
    </xdr:from>
    <xdr:to>
      <xdr:col>77</xdr:col>
      <xdr:colOff>44450</xdr:colOff>
      <xdr:row>61</xdr:row>
      <xdr:rowOff>126619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169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113106</xdr:rowOff>
    </xdr:from>
    <xdr:to>
      <xdr:col>72</xdr:col>
      <xdr:colOff>203200</xdr:colOff>
      <xdr:row>61</xdr:row>
      <xdr:rowOff>123241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15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99593</xdr:rowOff>
    </xdr:from>
    <xdr:to>
      <xdr:col>68</xdr:col>
      <xdr:colOff>152400</xdr:colOff>
      <xdr:row>61</xdr:row>
      <xdr:rowOff>113106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8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70028</xdr:rowOff>
    </xdr:from>
    <xdr:to>
      <xdr:col>81</xdr:col>
      <xdr:colOff>95250</xdr:colOff>
      <xdr:row>62</xdr:row>
      <xdr:rowOff>178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86555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75819</xdr:rowOff>
    </xdr:from>
    <xdr:to>
      <xdr:col>77</xdr:col>
      <xdr:colOff>95250</xdr:colOff>
      <xdr:row>62</xdr:row>
      <xdr:rowOff>5969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72441</xdr:rowOff>
    </xdr:from>
    <xdr:to>
      <xdr:col>73</xdr:col>
      <xdr:colOff>44450</xdr:colOff>
      <xdr:row>62</xdr:row>
      <xdr:rowOff>2591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158818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62306</xdr:rowOff>
    </xdr:from>
    <xdr:to>
      <xdr:col>68</xdr:col>
      <xdr:colOff>203200</xdr:colOff>
      <xdr:row>61</xdr:row>
      <xdr:rowOff>163906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148683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48793</xdr:rowOff>
    </xdr:from>
    <xdr:to>
      <xdr:col>64</xdr:col>
      <xdr:colOff>152400</xdr:colOff>
      <xdr:row>61</xdr:row>
      <xdr:rowOff>150393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135170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9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ポイント低い数値、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数値となっている。ここ数年は借入抑制により償還額を下回る借入額に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収めている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こともあり、比率が大幅に増加することはないと思われる。起債に大きく頼ることのない財政運営に努め、比率の上昇を抑えていく。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95504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81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95504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153416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01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167894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前年度から</a:t>
          </a:r>
          <a:r>
            <a:rPr kumimoji="1" lang="en-US" altLang="ja-JP" sz="1300">
              <a:latin typeface="ＭＳ ゴシック" panose="020B0609070205080204" pitchFamily="49" charset="-128"/>
              <a:ea typeface="ＭＳ ゴシック" panose="020B0609070205080204" pitchFamily="49" charset="-128"/>
            </a:rPr>
            <a:t>8.6</a:t>
          </a:r>
          <a:r>
            <a:rPr kumimoji="1" lang="ja-JP" altLang="en-US" sz="1300">
              <a:latin typeface="ＭＳ ゴシック" panose="020B0609070205080204" pitchFamily="49" charset="-128"/>
              <a:ea typeface="ＭＳ ゴシック" panose="020B0609070205080204" pitchFamily="49" charset="-128"/>
            </a:rPr>
            <a:t>ポイント減となり、類似団体と比べても低い数値となっている。これは、償還額よりも借入額を抑えており、地方債残高が減少したためである。平成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年度から減少しているが、今後は公共施設の更新等による起債借入が必要となってくることから、数値は上昇していくと考えられる。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75734</xdr:rowOff>
    </xdr:from>
    <xdr:to>
      <xdr:col>81</xdr:col>
      <xdr:colOff>44450</xdr:colOff>
      <xdr:row>14</xdr:row>
      <xdr:rowOff>144907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76034"/>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60511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144907</xdr:rowOff>
    </xdr:from>
    <xdr:to>
      <xdr:col>77</xdr:col>
      <xdr:colOff>44450</xdr:colOff>
      <xdr:row>15</xdr:row>
      <xdr:rowOff>29760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4520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29760</xdr:rowOff>
    </xdr:from>
    <xdr:to>
      <xdr:col>72</xdr:col>
      <xdr:colOff>203200</xdr:colOff>
      <xdr:row>16</xdr:row>
      <xdr:rowOff>55372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01510"/>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55372</xdr:rowOff>
    </xdr:from>
    <xdr:to>
      <xdr:col>68</xdr:col>
      <xdr:colOff>152400</xdr:colOff>
      <xdr:row>17</xdr:row>
      <xdr:rowOff>28702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985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24934</xdr:rowOff>
    </xdr:from>
    <xdr:to>
      <xdr:col>81</xdr:col>
      <xdr:colOff>95250</xdr:colOff>
      <xdr:row>14</xdr:row>
      <xdr:rowOff>126534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117661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94107</xdr:rowOff>
    </xdr:from>
    <xdr:to>
      <xdr:col>77</xdr:col>
      <xdr:colOff>95250</xdr:colOff>
      <xdr:row>15</xdr:row>
      <xdr:rowOff>24257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9034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8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150410</xdr:rowOff>
    </xdr:from>
    <xdr:to>
      <xdr:col>73</xdr:col>
      <xdr:colOff>44450</xdr:colOff>
      <xdr:row>15</xdr:row>
      <xdr:rowOff>80560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65337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4572</xdr:rowOff>
    </xdr:from>
    <xdr:to>
      <xdr:col>68</xdr:col>
      <xdr:colOff>203200</xdr:colOff>
      <xdr:row>16</xdr:row>
      <xdr:rowOff>106172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90949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149352</xdr:rowOff>
    </xdr:from>
    <xdr:to>
      <xdr:col>64</xdr:col>
      <xdr:colOff>152400</xdr:colOff>
      <xdr:row>17</xdr:row>
      <xdr:rowOff>79502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64279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人件費に係る経常収支比率は前年度から</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ポイント減となった。これは、令和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年度分から計上されることになった会計年度任用職員人件費分が増となったが、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分母である経常一般財源が増加したことによる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ものである</a:t>
          </a:r>
          <a:r>
            <a:rPr kumimoji="1" lang="ja-JP" altLang="en-US" sz="1300">
              <a:latin typeface="ＭＳ ゴシック" panose="020B0609070205080204" pitchFamily="49" charset="-128"/>
              <a:ea typeface="ＭＳ ゴシック" panose="020B0609070205080204" pitchFamily="49" charset="-128"/>
            </a:rPr>
            <a:t>。今後も引き続き適正な定員管理を行い、人件費の抑制に努めていく。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35</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11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471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34</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131064</xdr:rowOff>
    </xdr:from>
    <xdr:to>
      <xdr:col>24</xdr:col>
      <xdr:colOff>76200</xdr:colOff>
      <xdr:row>35</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と同数値となり、令和元年度に引き続き、保育士不足による保育士派遣業務委託等により類似団体平均よりも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現在進行中の保育所再編事業により人員の適正配置が実現すれば数値は改善するものと考えられる。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107950</xdr:rowOff>
    </xdr:from>
    <xdr:to>
      <xdr:col>82</xdr:col>
      <xdr:colOff>107950</xdr:colOff>
      <xdr:row>20</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3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41275</xdr:rowOff>
    </xdr:from>
    <xdr:to>
      <xdr:col>78</xdr:col>
      <xdr:colOff>69850</xdr:colOff>
      <xdr:row>20</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988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19</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98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19</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7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57150</xdr:rowOff>
    </xdr:from>
    <xdr:to>
      <xdr:col>82</xdr:col>
      <xdr:colOff>158750</xdr:colOff>
      <xdr:row>20</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29227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57150</xdr:rowOff>
    </xdr:from>
    <xdr:to>
      <xdr:col>78</xdr:col>
      <xdr:colOff>120650</xdr:colOff>
      <xdr:row>20</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ポイント増となった。これは、障がい者自立支援給付事業などの増によるものである。また、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全体としては少子化対策事業の推進や高齢化率の上昇などにより増加傾向にあるが、類似団体平均と比較すると、人口一人当たりにかかる扶助費が全国でも低いことが分かる。今後も適正な運用に努める。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98425</xdr:rowOff>
    </xdr:from>
    <xdr:to>
      <xdr:col>24</xdr:col>
      <xdr:colOff>25400</xdr:colOff>
      <xdr:row>54</xdr:row>
      <xdr:rowOff>117475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356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356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117475</xdr:rowOff>
    </xdr:from>
    <xdr:to>
      <xdr:col>15</xdr:col>
      <xdr:colOff>98425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375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117475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34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66675</xdr:rowOff>
    </xdr:from>
    <xdr:to>
      <xdr:col>24</xdr:col>
      <xdr:colOff>76200</xdr:colOff>
      <xdr:row>54</xdr:row>
      <xdr:rowOff>168275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83202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47625</xdr:rowOff>
    </xdr:from>
    <xdr:to>
      <xdr:col>20</xdr:col>
      <xdr:colOff>38100</xdr:colOff>
      <xdr:row>54</xdr:row>
      <xdr:rowOff>149225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159402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66675</xdr:rowOff>
    </xdr:from>
    <xdr:to>
      <xdr:col>11</xdr:col>
      <xdr:colOff>60325</xdr:colOff>
      <xdr:row>54</xdr:row>
      <xdr:rowOff>168275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介護保険特別会計への繰出金が増加したが、分母である経常一般財源が増加したことによる。類似団体を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後期高齢者医療・介護給付費に係る繰出金は依然として多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、今後も同様の傾向が予想される。更に、個別施設計画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に基づいた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計画的補修が本格化すれば維持補修費の増加も見込まれる。まずは類似団体平均を目指し町全体で事業精査を行い額を減らしていくよう努める。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51888</xdr:rowOff>
    </xdr:from>
    <xdr:to>
      <xdr:col>82</xdr:col>
      <xdr:colOff>107950</xdr:colOff>
      <xdr:row>60</xdr:row>
      <xdr:rowOff>64951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388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64951</xdr:rowOff>
    </xdr:from>
    <xdr:to>
      <xdr:col>78</xdr:col>
      <xdr:colOff>69850</xdr:colOff>
      <xdr:row>60</xdr:row>
      <xdr:rowOff>97609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351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97609</xdr:rowOff>
    </xdr:from>
    <xdr:to>
      <xdr:col>73</xdr:col>
      <xdr:colOff>180975</xdr:colOff>
      <xdr:row>61</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8460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30662</xdr:rowOff>
    </xdr:from>
    <xdr:to>
      <xdr:col>69</xdr:col>
      <xdr:colOff>92075</xdr:colOff>
      <xdr:row>61</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89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1088</xdr:rowOff>
    </xdr:from>
    <xdr:to>
      <xdr:col>82</xdr:col>
      <xdr:colOff>158750</xdr:colOff>
      <xdr:row>60</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81115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xdr:rowOff>
    </xdr:from>
    <xdr:to>
      <xdr:col>78</xdr:col>
      <xdr:colOff>120650</xdr:colOff>
      <xdr:row>60</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100528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8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46809</xdr:rowOff>
    </xdr:from>
    <xdr:to>
      <xdr:col>74</xdr:col>
      <xdr:colOff>31750</xdr:colOff>
      <xdr:row>60</xdr:row>
      <xdr:rowOff>148409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133186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151312</xdr:rowOff>
    </xdr:from>
    <xdr:to>
      <xdr:col>65</xdr:col>
      <xdr:colOff>53975</xdr:colOff>
      <xdr:row>61</xdr:row>
      <xdr:rowOff>81462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66239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2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毎年度実績を元に金額の精査に努め総額は減少している。今後も事業の見直しを行い、補助金の交付について金額が適正か、事業の廃止が必要か等を検討し経費の縮減に努めていく。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借入の抑制や磯崎高城線・農道北小泉幡谷線臨時地方道整備事業等の償還の終了に伴い、前年度と比べて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業精査を行い、新規発行に際しては適切な処理に努める。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931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159004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159004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物件費については保育士派遣業務委託、扶助費においても高齢化率の上昇などにより増加傾向にある。高齢者・介護への繰出金や維持補修費も今後増加する見込みである。引き続き事業経費の精査・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098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92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092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79</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68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161092</xdr:rowOff>
    </xdr:from>
    <xdr:to>
      <xdr:col>29</xdr:col>
      <xdr:colOff>127000</xdr:colOff>
      <xdr:row>18</xdr:row>
      <xdr:rowOff>554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23367"/>
          <a:ext cx="647700" cy="1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151026</xdr:rowOff>
    </xdr:from>
    <xdr:to>
      <xdr:col>26</xdr:col>
      <xdr:colOff>50800</xdr:colOff>
      <xdr:row>17</xdr:row>
      <xdr:rowOff>161092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13301"/>
          <a:ext cx="698500" cy="1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151026</xdr:rowOff>
    </xdr:from>
    <xdr:to>
      <xdr:col>22</xdr:col>
      <xdr:colOff>114300</xdr:colOff>
      <xdr:row>17</xdr:row>
      <xdr:rowOff>154226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330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154226</xdr:rowOff>
    </xdr:from>
    <xdr:to>
      <xdr:col>18</xdr:col>
      <xdr:colOff>177800</xdr:colOff>
      <xdr:row>17</xdr:row>
      <xdr:rowOff>160886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6501"/>
          <a:ext cx="698500" cy="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121204</xdr:rowOff>
    </xdr:from>
    <xdr:to>
      <xdr:col>29</xdr:col>
      <xdr:colOff>177800</xdr:colOff>
      <xdr:row>18</xdr:row>
      <xdr:rowOff>51354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93281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110292</xdr:rowOff>
    </xdr:from>
    <xdr:to>
      <xdr:col>26</xdr:col>
      <xdr:colOff>101600</xdr:colOff>
      <xdr:row>18</xdr:row>
      <xdr:rowOff>40442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25219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100226</xdr:rowOff>
    </xdr:from>
    <xdr:to>
      <xdr:col>22</xdr:col>
      <xdr:colOff>165100</xdr:colOff>
      <xdr:row>18</xdr:row>
      <xdr:rowOff>30376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103426</xdr:rowOff>
    </xdr:from>
    <xdr:to>
      <xdr:col>19</xdr:col>
      <xdr:colOff>38100</xdr:colOff>
      <xdr:row>18</xdr:row>
      <xdr:rowOff>33576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18353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110086</xdr:rowOff>
    </xdr:from>
    <xdr:to>
      <xdr:col>15</xdr:col>
      <xdr:colOff>101600</xdr:colOff>
      <xdr:row>18</xdr:row>
      <xdr:rowOff>40236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50413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112179</xdr:rowOff>
    </xdr:from>
    <xdr:to>
      <xdr:col>29</xdr:col>
      <xdr:colOff>127000</xdr:colOff>
      <xdr:row>35</xdr:row>
      <xdr:rowOff>271780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22529"/>
          <a:ext cx="647700" cy="15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112179</xdr:rowOff>
    </xdr:from>
    <xdr:to>
      <xdr:col>26</xdr:col>
      <xdr:colOff>50800</xdr:colOff>
      <xdr:row>35</xdr:row>
      <xdr:rowOff>321463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2529"/>
          <a:ext cx="698500" cy="20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188417</xdr:rowOff>
    </xdr:from>
    <xdr:to>
      <xdr:col>22</xdr:col>
      <xdr:colOff>114300</xdr:colOff>
      <xdr:row>35</xdr:row>
      <xdr:rowOff>321463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8767"/>
          <a:ext cx="698500" cy="13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156756</xdr:rowOff>
    </xdr:from>
    <xdr:to>
      <xdr:col>18</xdr:col>
      <xdr:colOff>177800</xdr:colOff>
      <xdr:row>35</xdr:row>
      <xdr:rowOff>188417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7106"/>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220980</xdr:rowOff>
    </xdr:from>
    <xdr:to>
      <xdr:col>29</xdr:col>
      <xdr:colOff>177800</xdr:colOff>
      <xdr:row>35</xdr:row>
      <xdr:rowOff>322580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193057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61379</xdr:rowOff>
    </xdr:from>
    <xdr:to>
      <xdr:col>26</xdr:col>
      <xdr:colOff>101600</xdr:colOff>
      <xdr:row>35</xdr:row>
      <xdr:rowOff>162979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173156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270663</xdr:rowOff>
    </xdr:from>
    <xdr:to>
      <xdr:col>22</xdr:col>
      <xdr:colOff>165100</xdr:colOff>
      <xdr:row>36</xdr:row>
      <xdr:rowOff>29363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137617</xdr:rowOff>
    </xdr:from>
    <xdr:to>
      <xdr:col>19</xdr:col>
      <xdr:colOff>38100</xdr:colOff>
      <xdr:row>35</xdr:row>
      <xdr:rowOff>239217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223994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105956</xdr:rowOff>
    </xdr:from>
    <xdr:to>
      <xdr:col>15</xdr:col>
      <xdr:colOff>101600</xdr:colOff>
      <xdr:row>35</xdr:row>
      <xdr:rowOff>207556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217733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63654</xdr:rowOff>
    </xdr:from>
    <xdr:to>
      <xdr:col>24</xdr:col>
      <xdr:colOff>63500</xdr:colOff>
      <xdr:row>36</xdr:row>
      <xdr:rowOff>104418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5854"/>
          <a:ext cx="8382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104418</xdr:rowOff>
    </xdr:from>
    <xdr:to>
      <xdr:col>19</xdr:col>
      <xdr:colOff>177800</xdr:colOff>
      <xdr:row>36</xdr:row>
      <xdr:rowOff>123337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6618"/>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123337</xdr:rowOff>
    </xdr:from>
    <xdr:to>
      <xdr:col>15</xdr:col>
      <xdr:colOff>50800</xdr:colOff>
      <xdr:row>36</xdr:row>
      <xdr:rowOff>129546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553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127680</xdr:rowOff>
    </xdr:from>
    <xdr:to>
      <xdr:col>10</xdr:col>
      <xdr:colOff>114300</xdr:colOff>
      <xdr:row>36</xdr:row>
      <xdr:rowOff>129546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9880"/>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12854</xdr:rowOff>
    </xdr:from>
    <xdr:to>
      <xdr:col>24</xdr:col>
      <xdr:colOff>114300</xdr:colOff>
      <xdr:row>36</xdr:row>
      <xdr:rowOff>114454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162731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53618</xdr:rowOff>
    </xdr:from>
    <xdr:to>
      <xdr:col>20</xdr:col>
      <xdr:colOff>38100</xdr:colOff>
      <xdr:row>36</xdr:row>
      <xdr:rowOff>155218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146345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72537</xdr:rowOff>
    </xdr:from>
    <xdr:to>
      <xdr:col>15</xdr:col>
      <xdr:colOff>101600</xdr:colOff>
      <xdr:row>37</xdr:row>
      <xdr:rowOff>2687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165264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78746</xdr:rowOff>
    </xdr:from>
    <xdr:to>
      <xdr:col>10</xdr:col>
      <xdr:colOff>165100</xdr:colOff>
      <xdr:row>37</xdr:row>
      <xdr:rowOff>8896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76880</xdr:rowOff>
    </xdr:from>
    <xdr:to>
      <xdr:col>6</xdr:col>
      <xdr:colOff>38100</xdr:colOff>
      <xdr:row>37</xdr:row>
      <xdr:rowOff>7030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169607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23192</xdr:rowOff>
    </xdr:from>
    <xdr:to>
      <xdr:col>24</xdr:col>
      <xdr:colOff>63500</xdr:colOff>
      <xdr:row>56</xdr:row>
      <xdr:rowOff>39619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24392"/>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23192</xdr:rowOff>
    </xdr:from>
    <xdr:to>
      <xdr:col>19</xdr:col>
      <xdr:colOff>177800</xdr:colOff>
      <xdr:row>56</xdr:row>
      <xdr:rowOff>85883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24392"/>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74664</xdr:rowOff>
    </xdr:from>
    <xdr:to>
      <xdr:col>15</xdr:col>
      <xdr:colOff>50800</xdr:colOff>
      <xdr:row>56</xdr:row>
      <xdr:rowOff>85883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75864"/>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74664</xdr:rowOff>
    </xdr:from>
    <xdr:to>
      <xdr:col>10</xdr:col>
      <xdr:colOff>114300</xdr:colOff>
      <xdr:row>56</xdr:row>
      <xdr:rowOff>82738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5864"/>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160269</xdr:rowOff>
    </xdr:from>
    <xdr:to>
      <xdr:col>24</xdr:col>
      <xdr:colOff>114300</xdr:colOff>
      <xdr:row>56</xdr:row>
      <xdr:rowOff>90419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11696</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4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143842</xdr:rowOff>
    </xdr:from>
    <xdr:to>
      <xdr:col>20</xdr:col>
      <xdr:colOff>38100</xdr:colOff>
      <xdr:row>56</xdr:row>
      <xdr:rowOff>73992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90519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35083</xdr:rowOff>
    </xdr:from>
    <xdr:to>
      <xdr:col>15</xdr:col>
      <xdr:colOff>101600</xdr:colOff>
      <xdr:row>56</xdr:row>
      <xdr:rowOff>136683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127810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23864</xdr:rowOff>
    </xdr:from>
    <xdr:to>
      <xdr:col>10</xdr:col>
      <xdr:colOff>165100</xdr:colOff>
      <xdr:row>56</xdr:row>
      <xdr:rowOff>125464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31938</xdr:rowOff>
    </xdr:from>
    <xdr:to>
      <xdr:col>6</xdr:col>
      <xdr:colOff>38100</xdr:colOff>
      <xdr:row>56</xdr:row>
      <xdr:rowOff>133538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150065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163513</xdr:rowOff>
    </xdr:from>
    <xdr:to>
      <xdr:col>24</xdr:col>
      <xdr:colOff>63500</xdr:colOff>
      <xdr:row>78</xdr:row>
      <xdr:rowOff>163740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36613"/>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151397</xdr:rowOff>
    </xdr:from>
    <xdr:to>
      <xdr:col>19</xdr:col>
      <xdr:colOff>177800</xdr:colOff>
      <xdr:row>78</xdr:row>
      <xdr:rowOff>163513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2449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141376</xdr:rowOff>
    </xdr:from>
    <xdr:to>
      <xdr:col>15</xdr:col>
      <xdr:colOff>50800</xdr:colOff>
      <xdr:row>78</xdr:row>
      <xdr:rowOff>151397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1447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141376</xdr:rowOff>
    </xdr:from>
    <xdr:to>
      <xdr:col>10</xdr:col>
      <xdr:colOff>114300</xdr:colOff>
      <xdr:row>78</xdr:row>
      <xdr:rowOff>156387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14476"/>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112940</xdr:rowOff>
    </xdr:from>
    <xdr:to>
      <xdr:col>24</xdr:col>
      <xdr:colOff>114300</xdr:colOff>
      <xdr:row>79</xdr:row>
      <xdr:rowOff>43090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27867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112713</xdr:rowOff>
    </xdr:from>
    <xdr:to>
      <xdr:col>20</xdr:col>
      <xdr:colOff>38100</xdr:colOff>
      <xdr:row>79</xdr:row>
      <xdr:rowOff>42863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33990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100597</xdr:rowOff>
    </xdr:from>
    <xdr:to>
      <xdr:col>15</xdr:col>
      <xdr:colOff>101600</xdr:colOff>
      <xdr:row>79</xdr:row>
      <xdr:rowOff>30747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21874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90576</xdr:rowOff>
    </xdr:from>
    <xdr:to>
      <xdr:col>10</xdr:col>
      <xdr:colOff>165100</xdr:colOff>
      <xdr:row>79</xdr:row>
      <xdr:rowOff>20726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11853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5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105587</xdr:rowOff>
    </xdr:from>
    <xdr:to>
      <xdr:col>6</xdr:col>
      <xdr:colOff>38100</xdr:colOff>
      <xdr:row>79</xdr:row>
      <xdr:rowOff>35737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26864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104394</xdr:rowOff>
    </xdr:from>
    <xdr:to>
      <xdr:col>24</xdr:col>
      <xdr:colOff>63500</xdr:colOff>
      <xdr:row>98</xdr:row>
      <xdr:rowOff>116115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906494"/>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116115</xdr:rowOff>
    </xdr:from>
    <xdr:to>
      <xdr:col>19</xdr:col>
      <xdr:colOff>177800</xdr:colOff>
      <xdr:row>98</xdr:row>
      <xdr:rowOff>119101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18215"/>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117653</xdr:rowOff>
    </xdr:from>
    <xdr:to>
      <xdr:col>15</xdr:col>
      <xdr:colOff>50800</xdr:colOff>
      <xdr:row>98</xdr:row>
      <xdr:rowOff>119101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1975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72313</xdr:rowOff>
    </xdr:from>
    <xdr:to>
      <xdr:col>10</xdr:col>
      <xdr:colOff>114300</xdr:colOff>
      <xdr:row>98</xdr:row>
      <xdr:rowOff>117653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74413"/>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53594</xdr:rowOff>
    </xdr:from>
    <xdr:to>
      <xdr:col>24</xdr:col>
      <xdr:colOff>114300</xdr:colOff>
      <xdr:row>98</xdr:row>
      <xdr:rowOff>155194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32021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65315</xdr:rowOff>
    </xdr:from>
    <xdr:to>
      <xdr:col>20</xdr:col>
      <xdr:colOff>38100</xdr:colOff>
      <xdr:row>98</xdr:row>
      <xdr:rowOff>166915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158042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68301</xdr:rowOff>
    </xdr:from>
    <xdr:to>
      <xdr:col>15</xdr:col>
      <xdr:colOff>101600</xdr:colOff>
      <xdr:row>98</xdr:row>
      <xdr:rowOff>169901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161028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66853</xdr:rowOff>
    </xdr:from>
    <xdr:to>
      <xdr:col>10</xdr:col>
      <xdr:colOff>165100</xdr:colOff>
      <xdr:row>98</xdr:row>
      <xdr:rowOff>168453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159580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21513</xdr:rowOff>
    </xdr:from>
    <xdr:to>
      <xdr:col>6</xdr:col>
      <xdr:colOff>38100</xdr:colOff>
      <xdr:row>98</xdr:row>
      <xdr:rowOff>123113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114240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37481</xdr:rowOff>
    </xdr:from>
    <xdr:to>
      <xdr:col>55</xdr:col>
      <xdr:colOff>0</xdr:colOff>
      <xdr:row>38</xdr:row>
      <xdr:rowOff>3226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38231"/>
          <a:ext cx="838200" cy="48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3226</xdr:rowOff>
    </xdr:from>
    <xdr:to>
      <xdr:col>50</xdr:col>
      <xdr:colOff>114300</xdr:colOff>
      <xdr:row>38</xdr:row>
      <xdr:rowOff>43467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8326"/>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17566</xdr:rowOff>
    </xdr:from>
    <xdr:to>
      <xdr:col>45</xdr:col>
      <xdr:colOff>177800</xdr:colOff>
      <xdr:row>38</xdr:row>
      <xdr:rowOff>43467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32666"/>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106092</xdr:rowOff>
    </xdr:from>
    <xdr:to>
      <xdr:col>41</xdr:col>
      <xdr:colOff>50800</xdr:colOff>
      <xdr:row>38</xdr:row>
      <xdr:rowOff>17566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49742"/>
          <a:ext cx="889000" cy="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158131</xdr:rowOff>
    </xdr:from>
    <xdr:to>
      <xdr:col>55</xdr:col>
      <xdr:colOff>50800</xdr:colOff>
      <xdr:row>35</xdr:row>
      <xdr:rowOff>88281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136558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123876</xdr:rowOff>
    </xdr:from>
    <xdr:to>
      <xdr:col>50</xdr:col>
      <xdr:colOff>165100</xdr:colOff>
      <xdr:row>38</xdr:row>
      <xdr:rowOff>54026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45153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164117</xdr:rowOff>
    </xdr:from>
    <xdr:to>
      <xdr:col>46</xdr:col>
      <xdr:colOff>38100</xdr:colOff>
      <xdr:row>38</xdr:row>
      <xdr:rowOff>94267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85394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138217</xdr:rowOff>
    </xdr:from>
    <xdr:to>
      <xdr:col>41</xdr:col>
      <xdr:colOff>101600</xdr:colOff>
      <xdr:row>38</xdr:row>
      <xdr:rowOff>68366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81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59493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55292</xdr:rowOff>
    </xdr:from>
    <xdr:to>
      <xdr:col>36</xdr:col>
      <xdr:colOff>165100</xdr:colOff>
      <xdr:row>37</xdr:row>
      <xdr:rowOff>156892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148019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xdr:rowOff>
    </xdr:from>
    <xdr:to>
      <xdr:col>55</xdr:col>
      <xdr:colOff>0</xdr:colOff>
      <xdr:row>56</xdr:row>
      <xdr:rowOff>22935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02449"/>
          <a:ext cx="8382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22935</xdr:rowOff>
    </xdr:from>
    <xdr:to>
      <xdr:col>50</xdr:col>
      <xdr:colOff>114300</xdr:colOff>
      <xdr:row>56</xdr:row>
      <xdr:rowOff>40655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24135"/>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167181</xdr:rowOff>
    </xdr:from>
    <xdr:to>
      <xdr:col>45</xdr:col>
      <xdr:colOff>177800</xdr:colOff>
      <xdr:row>56</xdr:row>
      <xdr:rowOff>40655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96931"/>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137147</xdr:rowOff>
    </xdr:from>
    <xdr:to>
      <xdr:col>41</xdr:col>
      <xdr:colOff>50800</xdr:colOff>
      <xdr:row>55</xdr:row>
      <xdr:rowOff>167181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223997"/>
          <a:ext cx="889000" cy="3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121899</xdr:rowOff>
    </xdr:from>
    <xdr:to>
      <xdr:col>55</xdr:col>
      <xdr:colOff>50800</xdr:colOff>
      <xdr:row>56</xdr:row>
      <xdr:rowOff>52049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144776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0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143585</xdr:rowOff>
    </xdr:from>
    <xdr:to>
      <xdr:col>50</xdr:col>
      <xdr:colOff>165100</xdr:colOff>
      <xdr:row>56</xdr:row>
      <xdr:rowOff>73735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90262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161305</xdr:rowOff>
    </xdr:from>
    <xdr:to>
      <xdr:col>46</xdr:col>
      <xdr:colOff>38100</xdr:colOff>
      <xdr:row>56</xdr:row>
      <xdr:rowOff>91455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107982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6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116381</xdr:rowOff>
    </xdr:from>
    <xdr:to>
      <xdr:col>41</xdr:col>
      <xdr:colOff>101600</xdr:colOff>
      <xdr:row>56</xdr:row>
      <xdr:rowOff>46531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63058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32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86347</xdr:rowOff>
    </xdr:from>
    <xdr:to>
      <xdr:col>36</xdr:col>
      <xdr:colOff>165100</xdr:colOff>
      <xdr:row>54</xdr:row>
      <xdr:rowOff>16497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1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33024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89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75829</xdr:rowOff>
    </xdr:from>
    <xdr:to>
      <xdr:col>55</xdr:col>
      <xdr:colOff>0</xdr:colOff>
      <xdr:row>75</xdr:row>
      <xdr:rowOff>148524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34579"/>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148524</xdr:rowOff>
    </xdr:from>
    <xdr:to>
      <xdr:col>50</xdr:col>
      <xdr:colOff>114300</xdr:colOff>
      <xdr:row>76</xdr:row>
      <xdr:rowOff>65729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07274"/>
          <a:ext cx="889000" cy="8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65729</xdr:rowOff>
    </xdr:from>
    <xdr:to>
      <xdr:col>45</xdr:col>
      <xdr:colOff>177800</xdr:colOff>
      <xdr:row>77</xdr:row>
      <xdr:rowOff>117773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95929"/>
          <a:ext cx="889000" cy="2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78933</xdr:rowOff>
    </xdr:from>
    <xdr:to>
      <xdr:col>41</xdr:col>
      <xdr:colOff>50800</xdr:colOff>
      <xdr:row>77</xdr:row>
      <xdr:rowOff>117773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594783"/>
          <a:ext cx="889000" cy="7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25029</xdr:rowOff>
    </xdr:from>
    <xdr:to>
      <xdr:col>55</xdr:col>
      <xdr:colOff>50800</xdr:colOff>
      <xdr:row>75</xdr:row>
      <xdr:rowOff>126629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47906</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3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97724</xdr:rowOff>
    </xdr:from>
    <xdr:to>
      <xdr:col>50</xdr:col>
      <xdr:colOff>165100</xdr:colOff>
      <xdr:row>76</xdr:row>
      <xdr:rowOff>27874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44401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14929</xdr:rowOff>
    </xdr:from>
    <xdr:to>
      <xdr:col>46</xdr:col>
      <xdr:colOff>38100</xdr:colOff>
      <xdr:row>76</xdr:row>
      <xdr:rowOff>116529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133056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66973</xdr:rowOff>
    </xdr:from>
    <xdr:to>
      <xdr:col>41</xdr:col>
      <xdr:colOff>101600</xdr:colOff>
      <xdr:row>77</xdr:row>
      <xdr:rowOff>168573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13650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28133</xdr:rowOff>
    </xdr:from>
    <xdr:to>
      <xdr:col>36</xdr:col>
      <xdr:colOff>165100</xdr:colOff>
      <xdr:row>73</xdr:row>
      <xdr:rowOff>129733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5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146260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31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46696</xdr:rowOff>
    </xdr:from>
    <xdr:to>
      <xdr:col>55</xdr:col>
      <xdr:colOff>0</xdr:colOff>
      <xdr:row>98</xdr:row>
      <xdr:rowOff>75499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48796"/>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27973</xdr:rowOff>
    </xdr:from>
    <xdr:to>
      <xdr:col>50</xdr:col>
      <xdr:colOff>114300</xdr:colOff>
      <xdr:row>98</xdr:row>
      <xdr:rowOff>46696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3007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148076</xdr:rowOff>
    </xdr:from>
    <xdr:to>
      <xdr:col>45</xdr:col>
      <xdr:colOff>177800</xdr:colOff>
      <xdr:row>98</xdr:row>
      <xdr:rowOff>27973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607276"/>
          <a:ext cx="889000" cy="2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148076</xdr:rowOff>
    </xdr:from>
    <xdr:to>
      <xdr:col>41</xdr:col>
      <xdr:colOff>50800</xdr:colOff>
      <xdr:row>98</xdr:row>
      <xdr:rowOff>79894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07276"/>
          <a:ext cx="889000" cy="27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24699</xdr:rowOff>
    </xdr:from>
    <xdr:to>
      <xdr:col>55</xdr:col>
      <xdr:colOff>50800</xdr:colOff>
      <xdr:row>98</xdr:row>
      <xdr:rowOff>126299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111076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167346</xdr:rowOff>
    </xdr:from>
    <xdr:to>
      <xdr:col>50</xdr:col>
      <xdr:colOff>165100</xdr:colOff>
      <xdr:row>98</xdr:row>
      <xdr:rowOff>97496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88623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148623</xdr:rowOff>
    </xdr:from>
    <xdr:to>
      <xdr:col>46</xdr:col>
      <xdr:colOff>38100</xdr:colOff>
      <xdr:row>98</xdr:row>
      <xdr:rowOff>78773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69900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97276</xdr:rowOff>
    </xdr:from>
    <xdr:to>
      <xdr:col>41</xdr:col>
      <xdr:colOff>101600</xdr:colOff>
      <xdr:row>97</xdr:row>
      <xdr:rowOff>27426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43953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29094</xdr:rowOff>
    </xdr:from>
    <xdr:to>
      <xdr:col>36</xdr:col>
      <xdr:colOff>165100</xdr:colOff>
      <xdr:row>98</xdr:row>
      <xdr:rowOff>130694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121821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161943</xdr:rowOff>
    </xdr:from>
    <xdr:to>
      <xdr:col>85</xdr:col>
      <xdr:colOff>127000</xdr:colOff>
      <xdr:row>33</xdr:row>
      <xdr:rowOff>19319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5476893"/>
          <a:ext cx="838200" cy="20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19319</xdr:rowOff>
    </xdr:from>
    <xdr:to>
      <xdr:col>81</xdr:col>
      <xdr:colOff>50800</xdr:colOff>
      <xdr:row>36</xdr:row>
      <xdr:rowOff>151359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5677169"/>
          <a:ext cx="889000" cy="6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52123</xdr:rowOff>
    </xdr:from>
    <xdr:to>
      <xdr:col>76</xdr:col>
      <xdr:colOff>114300</xdr:colOff>
      <xdr:row>36</xdr:row>
      <xdr:rowOff>151359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5195623"/>
          <a:ext cx="889000" cy="11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52123</xdr:rowOff>
    </xdr:from>
    <xdr:to>
      <xdr:col>71</xdr:col>
      <xdr:colOff>177800</xdr:colOff>
      <xdr:row>32</xdr:row>
      <xdr:rowOff>104724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5195623"/>
          <a:ext cx="889000" cy="3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111143</xdr:rowOff>
    </xdr:from>
    <xdr:to>
      <xdr:col>85</xdr:col>
      <xdr:colOff>177800</xdr:colOff>
      <xdr:row>32</xdr:row>
      <xdr:rowOff>41293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54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64170</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53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139969</xdr:rowOff>
    </xdr:from>
    <xdr:to>
      <xdr:col>81</xdr:col>
      <xdr:colOff>101600</xdr:colOff>
      <xdr:row>33</xdr:row>
      <xdr:rowOff>70119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56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86646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4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100559</xdr:rowOff>
    </xdr:from>
    <xdr:to>
      <xdr:col>76</xdr:col>
      <xdr:colOff>165100</xdr:colOff>
      <xdr:row>37</xdr:row>
      <xdr:rowOff>30709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47236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1323</xdr:rowOff>
    </xdr:from>
    <xdr:to>
      <xdr:col>72</xdr:col>
      <xdr:colOff>38100</xdr:colOff>
      <xdr:row>30</xdr:row>
      <xdr:rowOff>102923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51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119450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49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53924</xdr:rowOff>
    </xdr:from>
    <xdr:to>
      <xdr:col>67</xdr:col>
      <xdr:colOff>101600</xdr:colOff>
      <xdr:row>32</xdr:row>
      <xdr:rowOff>155524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55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601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98994</xdr:rowOff>
    </xdr:from>
    <xdr:to>
      <xdr:col>85</xdr:col>
      <xdr:colOff>127000</xdr:colOff>
      <xdr:row>77</xdr:row>
      <xdr:rowOff>104679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00644"/>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97165</xdr:rowOff>
    </xdr:from>
    <xdr:to>
      <xdr:col>81</xdr:col>
      <xdr:colOff>50800</xdr:colOff>
      <xdr:row>77</xdr:row>
      <xdr:rowOff>98994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298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97165</xdr:rowOff>
    </xdr:from>
    <xdr:to>
      <xdr:col>76</xdr:col>
      <xdr:colOff>114300</xdr:colOff>
      <xdr:row>77</xdr:row>
      <xdr:rowOff>105150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298815"/>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105150</xdr:rowOff>
    </xdr:from>
    <xdr:to>
      <xdr:col>71</xdr:col>
      <xdr:colOff>177800</xdr:colOff>
      <xdr:row>77</xdr:row>
      <xdr:rowOff>122289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06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53879</xdr:rowOff>
    </xdr:from>
    <xdr:to>
      <xdr:col>85</xdr:col>
      <xdr:colOff>177800</xdr:colOff>
      <xdr:row>77</xdr:row>
      <xdr:rowOff>155479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32306</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48194</xdr:rowOff>
    </xdr:from>
    <xdr:to>
      <xdr:col>81</xdr:col>
      <xdr:colOff>101600</xdr:colOff>
      <xdr:row>77</xdr:row>
      <xdr:rowOff>149794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140921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46365</xdr:rowOff>
    </xdr:from>
    <xdr:to>
      <xdr:col>76</xdr:col>
      <xdr:colOff>165100</xdr:colOff>
      <xdr:row>77</xdr:row>
      <xdr:rowOff>147965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54350</xdr:rowOff>
    </xdr:from>
    <xdr:to>
      <xdr:col>72</xdr:col>
      <xdr:colOff>38100</xdr:colOff>
      <xdr:row>77</xdr:row>
      <xdr:rowOff>155950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147077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71489</xdr:rowOff>
    </xdr:from>
    <xdr:to>
      <xdr:col>67</xdr:col>
      <xdr:colOff>101600</xdr:colOff>
      <xdr:row>78</xdr:row>
      <xdr:rowOff>1639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164216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120306</xdr:rowOff>
    </xdr:from>
    <xdr:to>
      <xdr:col>85</xdr:col>
      <xdr:colOff>126364</xdr:colOff>
      <xdr:row>98</xdr:row>
      <xdr:rowOff>135032</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6408056"/>
          <a:ext cx="1269" cy="5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138859</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94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135032</xdr:rowOff>
    </xdr:from>
    <xdr:to>
      <xdr:col>86</xdr:col>
      <xdr:colOff>25400</xdr:colOff>
      <xdr:row>98</xdr:row>
      <xdr:rowOff>135032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93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66983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61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120306</xdr:rowOff>
    </xdr:from>
    <xdr:to>
      <xdr:col>86</xdr:col>
      <xdr:colOff>25400</xdr:colOff>
      <xdr:row>95</xdr:row>
      <xdr:rowOff>120306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40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147203</xdr:rowOff>
    </xdr:from>
    <xdr:to>
      <xdr:col>85</xdr:col>
      <xdr:colOff>127000</xdr:colOff>
      <xdr:row>98</xdr:row>
      <xdr:rowOff>55507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606403"/>
          <a:ext cx="838200" cy="2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158242</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61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135365</xdr:rowOff>
    </xdr:from>
    <xdr:to>
      <xdr:col>85</xdr:col>
      <xdr:colOff>177800</xdr:colOff>
      <xdr:row>98</xdr:row>
      <xdr:rowOff>65515</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147203</xdr:rowOff>
    </xdr:from>
    <xdr:to>
      <xdr:col>81</xdr:col>
      <xdr:colOff>50800</xdr:colOff>
      <xdr:row>97</xdr:row>
      <xdr:rowOff>140523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606403"/>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142909</xdr:rowOff>
    </xdr:from>
    <xdr:to>
      <xdr:col>81</xdr:col>
      <xdr:colOff>101600</xdr:colOff>
      <xdr:row>98</xdr:row>
      <xdr:rowOff>73059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64186</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1448</xdr:rowOff>
    </xdr:from>
    <xdr:to>
      <xdr:col>76</xdr:col>
      <xdr:colOff>114300</xdr:colOff>
      <xdr:row>97</xdr:row>
      <xdr:rowOff>140523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5774848"/>
          <a:ext cx="889000" cy="99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143650</xdr:rowOff>
    </xdr:from>
    <xdr:to>
      <xdr:col>76</xdr:col>
      <xdr:colOff>165100</xdr:colOff>
      <xdr:row>98</xdr:row>
      <xdr:rowOff>73800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64927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1448</xdr:rowOff>
    </xdr:from>
    <xdr:to>
      <xdr:col>71</xdr:col>
      <xdr:colOff>177800</xdr:colOff>
      <xdr:row>96</xdr:row>
      <xdr:rowOff>132952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5774848"/>
          <a:ext cx="889000" cy="8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152158</xdr:rowOff>
    </xdr:from>
    <xdr:to>
      <xdr:col>72</xdr:col>
      <xdr:colOff>38100</xdr:colOff>
      <xdr:row>98</xdr:row>
      <xdr:rowOff>82308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73435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8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158212</xdr:rowOff>
    </xdr:from>
    <xdr:to>
      <xdr:col>67</xdr:col>
      <xdr:colOff>101600</xdr:colOff>
      <xdr:row>98</xdr:row>
      <xdr:rowOff>88362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79489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4707</xdr:rowOff>
    </xdr:from>
    <xdr:to>
      <xdr:col>85</xdr:col>
      <xdr:colOff>177800</xdr:colOff>
      <xdr:row>98</xdr:row>
      <xdr:rowOff>106307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113793</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74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96403</xdr:rowOff>
    </xdr:from>
    <xdr:to>
      <xdr:col>81</xdr:col>
      <xdr:colOff>101600</xdr:colOff>
      <xdr:row>97</xdr:row>
      <xdr:rowOff>26553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5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43080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89723</xdr:rowOff>
    </xdr:from>
    <xdr:to>
      <xdr:col>76</xdr:col>
      <xdr:colOff>165100</xdr:colOff>
      <xdr:row>98</xdr:row>
      <xdr:rowOff>19873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122098</xdr:rowOff>
    </xdr:from>
    <xdr:to>
      <xdr:col>72</xdr:col>
      <xdr:colOff>38100</xdr:colOff>
      <xdr:row>92</xdr:row>
      <xdr:rowOff>52248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5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68775</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03795" y="154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82152</xdr:rowOff>
    </xdr:from>
    <xdr:to>
      <xdr:col>67</xdr:col>
      <xdr:colOff>101600</xdr:colOff>
      <xdr:row>97</xdr:row>
      <xdr:rowOff>12302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5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28829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6998</xdr:rowOff>
    </xdr:from>
    <xdr:to>
      <xdr:col>116</xdr:col>
      <xdr:colOff>63500</xdr:colOff>
      <xdr:row>58</xdr:row>
      <xdr:rowOff>10275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9951098"/>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169608</xdr:rowOff>
    </xdr:from>
    <xdr:to>
      <xdr:col>111</xdr:col>
      <xdr:colOff>177800</xdr:colOff>
      <xdr:row>58</xdr:row>
      <xdr:rowOff>10275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0434300" y="994225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169608</xdr:rowOff>
    </xdr:from>
    <xdr:to>
      <xdr:col>107</xdr:col>
      <xdr:colOff>50800</xdr:colOff>
      <xdr:row>58</xdr:row>
      <xdr:rowOff>2463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994225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2463</xdr:rowOff>
    </xdr:from>
    <xdr:to>
      <xdr:col>102</xdr:col>
      <xdr:colOff>114300</xdr:colOff>
      <xdr:row>58</xdr:row>
      <xdr:rowOff>5435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8656300" y="994656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127648</xdr:rowOff>
    </xdr:from>
    <xdr:to>
      <xdr:col>116</xdr:col>
      <xdr:colOff>114300</xdr:colOff>
      <xdr:row>58</xdr:row>
      <xdr:rowOff>57798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9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150525</xdr:rowOff>
    </xdr:from>
    <xdr:ext cx="469744"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75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130925</xdr:rowOff>
    </xdr:from>
    <xdr:to>
      <xdr:col>112</xdr:col>
      <xdr:colOff>38100</xdr:colOff>
      <xdr:row>58</xdr:row>
      <xdr:rowOff>61075</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77602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7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118808</xdr:rowOff>
    </xdr:from>
    <xdr:to>
      <xdr:col>107</xdr:col>
      <xdr:colOff>101600</xdr:colOff>
      <xdr:row>58</xdr:row>
      <xdr:rowOff>48958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8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65485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6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123113</xdr:rowOff>
    </xdr:from>
    <xdr:to>
      <xdr:col>102</xdr:col>
      <xdr:colOff>165100</xdr:colOff>
      <xdr:row>58</xdr:row>
      <xdr:rowOff>53263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69790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126085</xdr:rowOff>
    </xdr:from>
    <xdr:to>
      <xdr:col>98</xdr:col>
      <xdr:colOff>38100</xdr:colOff>
      <xdr:row>58</xdr:row>
      <xdr:rowOff>56235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72762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50744</xdr:rowOff>
    </xdr:from>
    <xdr:to>
      <xdr:col>116</xdr:col>
      <xdr:colOff>62864</xdr:colOff>
      <xdr:row>79</xdr:row>
      <xdr:rowOff>14573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566594"/>
          <a:ext cx="1269" cy="99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18400</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6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14573</xdr:rowOff>
    </xdr:from>
    <xdr:to>
      <xdr:col>116</xdr:col>
      <xdr:colOff>152400</xdr:colOff>
      <xdr:row>79</xdr:row>
      <xdr:rowOff>14573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5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168871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23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50744</xdr:rowOff>
    </xdr:from>
    <xdr:to>
      <xdr:col>116</xdr:col>
      <xdr:colOff>152400</xdr:colOff>
      <xdr:row>73</xdr:row>
      <xdr:rowOff>50744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5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50744</xdr:rowOff>
    </xdr:from>
    <xdr:to>
      <xdr:col>116</xdr:col>
      <xdr:colOff>63500</xdr:colOff>
      <xdr:row>73</xdr:row>
      <xdr:rowOff>73017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566594"/>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24449</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305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46022</xdr:rowOff>
    </xdr:from>
    <xdr:to>
      <xdr:col>116</xdr:col>
      <xdr:colOff>114300</xdr:colOff>
      <xdr:row>76</xdr:row>
      <xdr:rowOff>147622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307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98079</xdr:rowOff>
    </xdr:from>
    <xdr:to>
      <xdr:col>111</xdr:col>
      <xdr:colOff>177800</xdr:colOff>
      <xdr:row>73</xdr:row>
      <xdr:rowOff>73017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271029"/>
          <a:ext cx="8890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66833</xdr:rowOff>
    </xdr:from>
    <xdr:to>
      <xdr:col>112</xdr:col>
      <xdr:colOff>38100</xdr:colOff>
      <xdr:row>76</xdr:row>
      <xdr:rowOff>168433</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309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159560</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98079</xdr:rowOff>
    </xdr:from>
    <xdr:to>
      <xdr:col>107</xdr:col>
      <xdr:colOff>50800</xdr:colOff>
      <xdr:row>73</xdr:row>
      <xdr:rowOff>76820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271029"/>
          <a:ext cx="8890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62299</xdr:rowOff>
    </xdr:from>
    <xdr:to>
      <xdr:col>107</xdr:col>
      <xdr:colOff>101600</xdr:colOff>
      <xdr:row>76</xdr:row>
      <xdr:rowOff>163899</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155026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1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23007</xdr:rowOff>
    </xdr:from>
    <xdr:to>
      <xdr:col>102</xdr:col>
      <xdr:colOff>114300</xdr:colOff>
      <xdr:row>73</xdr:row>
      <xdr:rowOff>76820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195957"/>
          <a:ext cx="889000" cy="3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57635</xdr:rowOff>
    </xdr:from>
    <xdr:to>
      <xdr:col>102</xdr:col>
      <xdr:colOff>165100</xdr:colOff>
      <xdr:row>76</xdr:row>
      <xdr:rowOff>159235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150362</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66109</xdr:rowOff>
    </xdr:from>
    <xdr:to>
      <xdr:col>98</xdr:col>
      <xdr:colOff>38100</xdr:colOff>
      <xdr:row>76</xdr:row>
      <xdr:rowOff>167709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158836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171394</xdr:rowOff>
    </xdr:from>
    <xdr:to>
      <xdr:col>116</xdr:col>
      <xdr:colOff>114300</xdr:colOff>
      <xdr:row>73</xdr:row>
      <xdr:rowOff>101544</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5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124421</xdr:rowOff>
    </xdr:from>
    <xdr:ext cx="599010"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46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22217</xdr:rowOff>
    </xdr:from>
    <xdr:to>
      <xdr:col>112</xdr:col>
      <xdr:colOff>38100</xdr:colOff>
      <xdr:row>73</xdr:row>
      <xdr:rowOff>123817</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140344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47279</xdr:rowOff>
    </xdr:from>
    <xdr:to>
      <xdr:col>107</xdr:col>
      <xdr:colOff>101600</xdr:colOff>
      <xdr:row>71</xdr:row>
      <xdr:rowOff>148879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165406</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19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26020</xdr:rowOff>
    </xdr:from>
    <xdr:to>
      <xdr:col>102</xdr:col>
      <xdr:colOff>165100</xdr:colOff>
      <xdr:row>73</xdr:row>
      <xdr:rowOff>127620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144147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3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143657</xdr:rowOff>
    </xdr:from>
    <xdr:to>
      <xdr:col>98</xdr:col>
      <xdr:colOff>38100</xdr:colOff>
      <xdr:row>71</xdr:row>
      <xdr:rowOff>73807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90334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192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91,633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円となっており県平均や類似団体平均と比べても低い水準となっている。ラスパイレス指数が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類似団体平均と比べて低いことが要因である。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146,339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円と昨年度から増加しており、類似団体平均と比べて高水準となっている。また繰出金は住民１人当たり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134,174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最大値となっている。これらについては、東日本大震災復興交付金事業である避難道路整備事業や下水道整備事業に伴うものであり復興期間中は高水準で推移するものである。なお、普通建設事業費のうち更新整備に関しては類似団体平均を下回り、新規整備とは逆に低い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災害復旧事業費は住民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の増となっている。依然として類似団体平均と比べ高水準である。例年同様震災による災害復旧事業が大きな要因であり事業完了までは高水準が続くものである。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円と昨年度から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だが、令和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年度中に未執行分を全額返還し基金を廃止する予定であるため、今後は震災前の水準に近づくと予想される。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復興事業により住民１人当たりのコストが高水準となっているが、その後の維持費等も考慮し、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復興期間終了後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は類似団体平均を目指し事業の選択・精査を徹底し事業費の削減に努めていく。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13,678
13,613
53.56
11,696,808
10,990,757
392,950
4,033,554
5,410,841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22428</xdr:rowOff>
    </xdr:from>
    <xdr:to>
      <xdr:col>24</xdr:col>
      <xdr:colOff>63500</xdr:colOff>
      <xdr:row>33</xdr:row>
      <xdr:rowOff>85522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8027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22428</xdr:rowOff>
    </xdr:from>
    <xdr:to>
      <xdr:col>19</xdr:col>
      <xdr:colOff>177800</xdr:colOff>
      <xdr:row>33</xdr:row>
      <xdr:rowOff>47803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8027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47803</xdr:rowOff>
    </xdr:from>
    <xdr:to>
      <xdr:col>15</xdr:col>
      <xdr:colOff>50800</xdr:colOff>
      <xdr:row>34</xdr:row>
      <xdr:rowOff>4597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05653"/>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4597</xdr:rowOff>
    </xdr:from>
    <xdr:to>
      <xdr:col>10</xdr:col>
      <xdr:colOff>114300</xdr:colOff>
      <xdr:row>35</xdr:row>
      <xdr:rowOff>22199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33897"/>
          <a:ext cx="8890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34722</xdr:rowOff>
    </xdr:from>
    <xdr:to>
      <xdr:col>24</xdr:col>
      <xdr:colOff>114300</xdr:colOff>
      <xdr:row>33</xdr:row>
      <xdr:rowOff>136322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57599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143078</xdr:rowOff>
    </xdr:from>
    <xdr:to>
      <xdr:col>20</xdr:col>
      <xdr:colOff>38100</xdr:colOff>
      <xdr:row>33</xdr:row>
      <xdr:rowOff>73228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89755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168453</xdr:rowOff>
    </xdr:from>
    <xdr:to>
      <xdr:col>15</xdr:col>
      <xdr:colOff>101600</xdr:colOff>
      <xdr:row>33</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125247</xdr:rowOff>
    </xdr:from>
    <xdr:to>
      <xdr:col>10</xdr:col>
      <xdr:colOff>165100</xdr:colOff>
      <xdr:row>34</xdr:row>
      <xdr:rowOff>55397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71924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142849</xdr:rowOff>
    </xdr:from>
    <xdr:to>
      <xdr:col>6</xdr:col>
      <xdr:colOff>38100</xdr:colOff>
      <xdr:row>35</xdr:row>
      <xdr:rowOff>72999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89526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149919</xdr:rowOff>
    </xdr:from>
    <xdr:to>
      <xdr:col>24</xdr:col>
      <xdr:colOff>63500</xdr:colOff>
      <xdr:row>58</xdr:row>
      <xdr:rowOff>153266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2569"/>
          <a:ext cx="838200" cy="1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153266</xdr:rowOff>
    </xdr:from>
    <xdr:to>
      <xdr:col>19</xdr:col>
      <xdr:colOff>177800</xdr:colOff>
      <xdr:row>59</xdr:row>
      <xdr:rowOff>123577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97366"/>
          <a:ext cx="889000" cy="1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74298</xdr:rowOff>
    </xdr:from>
    <xdr:to>
      <xdr:col>15</xdr:col>
      <xdr:colOff>50800</xdr:colOff>
      <xdr:row>59</xdr:row>
      <xdr:rowOff>123577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04048"/>
          <a:ext cx="889000" cy="7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74298</xdr:rowOff>
    </xdr:from>
    <xdr:to>
      <xdr:col>10</xdr:col>
      <xdr:colOff>114300</xdr:colOff>
      <xdr:row>56</xdr:row>
      <xdr:rowOff>166008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04048"/>
          <a:ext cx="889000" cy="26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99119</xdr:rowOff>
    </xdr:from>
    <xdr:to>
      <xdr:col>24</xdr:col>
      <xdr:colOff>114300</xdr:colOff>
      <xdr:row>58</xdr:row>
      <xdr:rowOff>29269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14046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102466</xdr:rowOff>
    </xdr:from>
    <xdr:to>
      <xdr:col>20</xdr:col>
      <xdr:colOff>38100</xdr:colOff>
      <xdr:row>59</xdr:row>
      <xdr:rowOff>32616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49143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2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72777</xdr:rowOff>
    </xdr:from>
    <xdr:to>
      <xdr:col>15</xdr:col>
      <xdr:colOff>101600</xdr:colOff>
      <xdr:row>60</xdr:row>
      <xdr:rowOff>2927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165504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23498</xdr:rowOff>
    </xdr:from>
    <xdr:to>
      <xdr:col>10</xdr:col>
      <xdr:colOff>165100</xdr:colOff>
      <xdr:row>55</xdr:row>
      <xdr:rowOff>125098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141625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115208</xdr:rowOff>
    </xdr:from>
    <xdr:to>
      <xdr:col>6</xdr:col>
      <xdr:colOff>38100</xdr:colOff>
      <xdr:row>57</xdr:row>
      <xdr:rowOff>45358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61885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9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135562</xdr:rowOff>
    </xdr:from>
    <xdr:to>
      <xdr:col>24</xdr:col>
      <xdr:colOff>63500</xdr:colOff>
      <xdr:row>78</xdr:row>
      <xdr:rowOff>4787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7212"/>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4787</xdr:rowOff>
    </xdr:from>
    <xdr:to>
      <xdr:col>19</xdr:col>
      <xdr:colOff>177800</xdr:colOff>
      <xdr:row>78</xdr:row>
      <xdr:rowOff>93287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77887"/>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93287</xdr:rowOff>
    </xdr:from>
    <xdr:to>
      <xdr:col>15</xdr:col>
      <xdr:colOff>50800</xdr:colOff>
      <xdr:row>78</xdr:row>
      <xdr:rowOff>112040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6387"/>
          <a:ext cx="8890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112040</xdr:rowOff>
    </xdr:from>
    <xdr:to>
      <xdr:col>10</xdr:col>
      <xdr:colOff>114300</xdr:colOff>
      <xdr:row>78</xdr:row>
      <xdr:rowOff>129756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851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84762</xdr:rowOff>
    </xdr:from>
    <xdr:to>
      <xdr:col>24</xdr:col>
      <xdr:colOff>114300</xdr:colOff>
      <xdr:row>78</xdr:row>
      <xdr:rowOff>14912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63189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6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125437</xdr:rowOff>
    </xdr:from>
    <xdr:to>
      <xdr:col>20</xdr:col>
      <xdr:colOff>38100</xdr:colOff>
      <xdr:row>78</xdr:row>
      <xdr:rowOff>55587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46714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1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42487</xdr:rowOff>
    </xdr:from>
    <xdr:to>
      <xdr:col>15</xdr:col>
      <xdr:colOff>101600</xdr:colOff>
      <xdr:row>78</xdr:row>
      <xdr:rowOff>144087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135214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61240</xdr:rowOff>
    </xdr:from>
    <xdr:to>
      <xdr:col>10</xdr:col>
      <xdr:colOff>165100</xdr:colOff>
      <xdr:row>78</xdr:row>
      <xdr:rowOff>162840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153967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2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78956</xdr:rowOff>
    </xdr:from>
    <xdr:to>
      <xdr:col>6</xdr:col>
      <xdr:colOff>38100</xdr:colOff>
      <xdr:row>79</xdr:row>
      <xdr:rowOff>9106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133669</xdr:rowOff>
    </xdr:from>
    <xdr:to>
      <xdr:col>24</xdr:col>
      <xdr:colOff>63500</xdr:colOff>
      <xdr:row>97</xdr:row>
      <xdr:rowOff>14612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92869"/>
          <a:ext cx="838200" cy="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14612</xdr:rowOff>
    </xdr:from>
    <xdr:to>
      <xdr:col>19</xdr:col>
      <xdr:colOff>177800</xdr:colOff>
      <xdr:row>97</xdr:row>
      <xdr:rowOff>67712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5262"/>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64697</xdr:rowOff>
    </xdr:from>
    <xdr:to>
      <xdr:col>15</xdr:col>
      <xdr:colOff>50800</xdr:colOff>
      <xdr:row>97</xdr:row>
      <xdr:rowOff>67712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95347"/>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64697</xdr:rowOff>
    </xdr:from>
    <xdr:to>
      <xdr:col>10</xdr:col>
      <xdr:colOff>114300</xdr:colOff>
      <xdr:row>97</xdr:row>
      <xdr:rowOff>102645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95347"/>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82869</xdr:rowOff>
    </xdr:from>
    <xdr:to>
      <xdr:col>24</xdr:col>
      <xdr:colOff>114300</xdr:colOff>
      <xdr:row>97</xdr:row>
      <xdr:rowOff>13019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61296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135262</xdr:rowOff>
    </xdr:from>
    <xdr:to>
      <xdr:col>20</xdr:col>
      <xdr:colOff>38100</xdr:colOff>
      <xdr:row>97</xdr:row>
      <xdr:rowOff>65412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16912</xdr:rowOff>
    </xdr:from>
    <xdr:to>
      <xdr:col>15</xdr:col>
      <xdr:colOff>101600</xdr:colOff>
      <xdr:row>97</xdr:row>
      <xdr:rowOff>118512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109639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13897</xdr:rowOff>
    </xdr:from>
    <xdr:to>
      <xdr:col>10</xdr:col>
      <xdr:colOff>165100</xdr:colOff>
      <xdr:row>97</xdr:row>
      <xdr:rowOff>115497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106624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51845</xdr:rowOff>
    </xdr:from>
    <xdr:to>
      <xdr:col>6</xdr:col>
      <xdr:colOff>38100</xdr:colOff>
      <xdr:row>97</xdr:row>
      <xdr:rowOff>153445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136271</xdr:rowOff>
    </xdr:from>
    <xdr:to>
      <xdr:col>55</xdr:col>
      <xdr:colOff>0</xdr:colOff>
      <xdr:row>31</xdr:row>
      <xdr:rowOff>25019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279771"/>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25019</xdr:rowOff>
    </xdr:from>
    <xdr:to>
      <xdr:col>50</xdr:col>
      <xdr:colOff>114300</xdr:colOff>
      <xdr:row>31</xdr:row>
      <xdr:rowOff>63881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33996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63881</xdr:rowOff>
    </xdr:from>
    <xdr:to>
      <xdr:col>45</xdr:col>
      <xdr:colOff>177800</xdr:colOff>
      <xdr:row>31</xdr:row>
      <xdr:rowOff>74168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37883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74168</xdr:rowOff>
    </xdr:from>
    <xdr:to>
      <xdr:col>41</xdr:col>
      <xdr:colOff>50800</xdr:colOff>
      <xdr:row>31</xdr:row>
      <xdr:rowOff>124460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3891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85471</xdr:rowOff>
    </xdr:from>
    <xdr:to>
      <xdr:col>55</xdr:col>
      <xdr:colOff>50800</xdr:colOff>
      <xdr:row>31</xdr:row>
      <xdr:rowOff>15621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2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108348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08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145669</xdr:rowOff>
    </xdr:from>
    <xdr:to>
      <xdr:col>50</xdr:col>
      <xdr:colOff>165100</xdr:colOff>
      <xdr:row>31</xdr:row>
      <xdr:rowOff>75819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92346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0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13081</xdr:rowOff>
    </xdr:from>
    <xdr:to>
      <xdr:col>46</xdr:col>
      <xdr:colOff>38100</xdr:colOff>
      <xdr:row>31</xdr:row>
      <xdr:rowOff>114681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3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131208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10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23368</xdr:rowOff>
    </xdr:from>
    <xdr:to>
      <xdr:col>41</xdr:col>
      <xdr:colOff>101600</xdr:colOff>
      <xdr:row>31</xdr:row>
      <xdr:rowOff>124968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141495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1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73660</xdr:rowOff>
    </xdr:from>
    <xdr:to>
      <xdr:col>36</xdr:col>
      <xdr:colOff>165100</xdr:colOff>
      <xdr:row>32</xdr:row>
      <xdr:rowOff>3810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20337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26383</xdr:rowOff>
    </xdr:from>
    <xdr:to>
      <xdr:col>55</xdr:col>
      <xdr:colOff>0</xdr:colOff>
      <xdr:row>57</xdr:row>
      <xdr:rowOff>96649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9033"/>
          <a:ext cx="838200" cy="7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102615</xdr:rowOff>
    </xdr:from>
    <xdr:to>
      <xdr:col>50</xdr:col>
      <xdr:colOff>114300</xdr:colOff>
      <xdr:row>57</xdr:row>
      <xdr:rowOff>26383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03815"/>
          <a:ext cx="889000" cy="9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81087</xdr:rowOff>
    </xdr:from>
    <xdr:to>
      <xdr:col>45</xdr:col>
      <xdr:colOff>177800</xdr:colOff>
      <xdr:row>56</xdr:row>
      <xdr:rowOff>102615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82287"/>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72155</xdr:rowOff>
    </xdr:from>
    <xdr:to>
      <xdr:col>41</xdr:col>
      <xdr:colOff>50800</xdr:colOff>
      <xdr:row>56</xdr:row>
      <xdr:rowOff>81087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73355"/>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45849</xdr:rowOff>
    </xdr:from>
    <xdr:to>
      <xdr:col>55</xdr:col>
      <xdr:colOff>50800</xdr:colOff>
      <xdr:row>57</xdr:row>
      <xdr:rowOff>147449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132226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147033</xdr:rowOff>
    </xdr:from>
    <xdr:to>
      <xdr:col>50</xdr:col>
      <xdr:colOff>165100</xdr:colOff>
      <xdr:row>57</xdr:row>
      <xdr:rowOff>77183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2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51815</xdr:rowOff>
    </xdr:from>
    <xdr:to>
      <xdr:col>46</xdr:col>
      <xdr:colOff>38100</xdr:colOff>
      <xdr:row>56</xdr:row>
      <xdr:rowOff>153415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169942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30287</xdr:rowOff>
    </xdr:from>
    <xdr:to>
      <xdr:col>41</xdr:col>
      <xdr:colOff>101600</xdr:colOff>
      <xdr:row>56</xdr:row>
      <xdr:rowOff>131887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148414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0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21355</xdr:rowOff>
    </xdr:from>
    <xdr:to>
      <xdr:col>36</xdr:col>
      <xdr:colOff>165100</xdr:colOff>
      <xdr:row>56</xdr:row>
      <xdr:rowOff>122955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139482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65787</xdr:rowOff>
    </xdr:from>
    <xdr:to>
      <xdr:col>55</xdr:col>
      <xdr:colOff>0</xdr:colOff>
      <xdr:row>78</xdr:row>
      <xdr:rowOff>76479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67437"/>
          <a:ext cx="838200" cy="18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73558</xdr:rowOff>
    </xdr:from>
    <xdr:to>
      <xdr:col>50</xdr:col>
      <xdr:colOff>114300</xdr:colOff>
      <xdr:row>78</xdr:row>
      <xdr:rowOff>76479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665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24854</xdr:rowOff>
    </xdr:from>
    <xdr:to>
      <xdr:col>45</xdr:col>
      <xdr:colOff>177800</xdr:colOff>
      <xdr:row>78</xdr:row>
      <xdr:rowOff>73558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7954"/>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157099</xdr:rowOff>
    </xdr:from>
    <xdr:to>
      <xdr:col>41</xdr:col>
      <xdr:colOff>50800</xdr:colOff>
      <xdr:row>78</xdr:row>
      <xdr:rowOff>24854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58749"/>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14987</xdr:rowOff>
    </xdr:from>
    <xdr:to>
      <xdr:col>55</xdr:col>
      <xdr:colOff>50800</xdr:colOff>
      <xdr:row>77</xdr:row>
      <xdr:rowOff>116587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164864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25679</xdr:rowOff>
    </xdr:from>
    <xdr:to>
      <xdr:col>50</xdr:col>
      <xdr:colOff>165100</xdr:colOff>
      <xdr:row>78</xdr:row>
      <xdr:rowOff>127279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118406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22758</xdr:rowOff>
    </xdr:from>
    <xdr:to>
      <xdr:col>46</xdr:col>
      <xdr:colOff>38100</xdr:colOff>
      <xdr:row>78</xdr:row>
      <xdr:rowOff>124358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115485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145504</xdr:rowOff>
    </xdr:from>
    <xdr:to>
      <xdr:col>41</xdr:col>
      <xdr:colOff>101600</xdr:colOff>
      <xdr:row>78</xdr:row>
      <xdr:rowOff>75654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66781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106299</xdr:rowOff>
    </xdr:from>
    <xdr:to>
      <xdr:col>36</xdr:col>
      <xdr:colOff>165100</xdr:colOff>
      <xdr:row>78</xdr:row>
      <xdr:rowOff>36449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168106</xdr:rowOff>
    </xdr:from>
    <xdr:to>
      <xdr:col>54</xdr:col>
      <xdr:colOff>189865</xdr:colOff>
      <xdr:row>98</xdr:row>
      <xdr:rowOff>67782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941506"/>
          <a:ext cx="1270" cy="928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71609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67782</xdr:rowOff>
    </xdr:from>
    <xdr:to>
      <xdr:col>55</xdr:col>
      <xdr:colOff>88900</xdr:colOff>
      <xdr:row>98</xdr:row>
      <xdr:rowOff>67782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114783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7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168106</xdr:rowOff>
    </xdr:from>
    <xdr:to>
      <xdr:col>55</xdr:col>
      <xdr:colOff>88900</xdr:colOff>
      <xdr:row>92</xdr:row>
      <xdr:rowOff>168106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94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168106</xdr:rowOff>
    </xdr:from>
    <xdr:to>
      <xdr:col>55</xdr:col>
      <xdr:colOff>0</xdr:colOff>
      <xdr:row>93</xdr:row>
      <xdr:rowOff>92132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941506"/>
          <a:ext cx="8382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121578</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8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143151</xdr:rowOff>
    </xdr:from>
    <xdr:to>
      <xdr:col>55</xdr:col>
      <xdr:colOff>50800</xdr:colOff>
      <xdr:row>97</xdr:row>
      <xdr:rowOff>73301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145858</xdr:rowOff>
    </xdr:from>
    <xdr:to>
      <xdr:col>50</xdr:col>
      <xdr:colOff>114300</xdr:colOff>
      <xdr:row>93</xdr:row>
      <xdr:rowOff>92132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5919258"/>
          <a:ext cx="889000" cy="1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170903</xdr:rowOff>
    </xdr:from>
    <xdr:to>
      <xdr:col>50</xdr:col>
      <xdr:colOff>165100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7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145858</xdr:rowOff>
    </xdr:from>
    <xdr:to>
      <xdr:col>45</xdr:col>
      <xdr:colOff>177800</xdr:colOff>
      <xdr:row>93</xdr:row>
      <xdr:rowOff>163722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919258"/>
          <a:ext cx="889000" cy="1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161128</xdr:rowOff>
    </xdr:from>
    <xdr:to>
      <xdr:col>46</xdr:col>
      <xdr:colOff>38100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82405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95352</xdr:rowOff>
    </xdr:from>
    <xdr:to>
      <xdr:col>41</xdr:col>
      <xdr:colOff>50800</xdr:colOff>
      <xdr:row>93</xdr:row>
      <xdr:rowOff>163722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697302"/>
          <a:ext cx="889000" cy="4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1191</xdr:rowOff>
    </xdr:from>
    <xdr:to>
      <xdr:col>41</xdr:col>
      <xdr:colOff>101600</xdr:colOff>
      <xdr:row>97</xdr:row>
      <xdr:rowOff>102791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19048</xdr:rowOff>
    </xdr:from>
    <xdr:to>
      <xdr:col>36</xdr:col>
      <xdr:colOff>165100</xdr:colOff>
      <xdr:row>97</xdr:row>
      <xdr:rowOff>120648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111775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117306</xdr:rowOff>
    </xdr:from>
    <xdr:to>
      <xdr:col>55</xdr:col>
      <xdr:colOff>50800</xdr:colOff>
      <xdr:row>93</xdr:row>
      <xdr:rowOff>47456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70333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4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41332</xdr:rowOff>
    </xdr:from>
    <xdr:to>
      <xdr:col>50</xdr:col>
      <xdr:colOff>165100</xdr:colOff>
      <xdr:row>93</xdr:row>
      <xdr:rowOff>142932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159459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76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95058</xdr:rowOff>
    </xdr:from>
    <xdr:to>
      <xdr:col>46</xdr:col>
      <xdr:colOff>38100</xdr:colOff>
      <xdr:row>93</xdr:row>
      <xdr:rowOff>25208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8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41735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64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112922</xdr:rowOff>
    </xdr:from>
    <xdr:to>
      <xdr:col>41</xdr:col>
      <xdr:colOff>101600</xdr:colOff>
      <xdr:row>94</xdr:row>
      <xdr:rowOff>43072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59599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8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44552</xdr:rowOff>
    </xdr:from>
    <xdr:to>
      <xdr:col>36</xdr:col>
      <xdr:colOff>165100</xdr:colOff>
      <xdr:row>91</xdr:row>
      <xdr:rowOff>146152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162679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4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44614</xdr:rowOff>
    </xdr:from>
    <xdr:to>
      <xdr:col>85</xdr:col>
      <xdr:colOff>127000</xdr:colOff>
      <xdr:row>38</xdr:row>
      <xdr:rowOff>57774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59714"/>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42208</xdr:rowOff>
    </xdr:from>
    <xdr:to>
      <xdr:col>81</xdr:col>
      <xdr:colOff>50800</xdr:colOff>
      <xdr:row>38</xdr:row>
      <xdr:rowOff>44614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5730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155985</xdr:rowOff>
    </xdr:from>
    <xdr:to>
      <xdr:col>76</xdr:col>
      <xdr:colOff>114300</xdr:colOff>
      <xdr:row>38</xdr:row>
      <xdr:rowOff>42208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99635"/>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155985</xdr:rowOff>
    </xdr:from>
    <xdr:to>
      <xdr:col>71</xdr:col>
      <xdr:colOff>177800</xdr:colOff>
      <xdr:row>38</xdr:row>
      <xdr:rowOff>81266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99635"/>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6974</xdr:rowOff>
    </xdr:from>
    <xdr:to>
      <xdr:col>85</xdr:col>
      <xdr:colOff>177800</xdr:colOff>
      <xdr:row>38</xdr:row>
      <xdr:rowOff>108574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93351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165264</xdr:rowOff>
    </xdr:from>
    <xdr:to>
      <xdr:col>81</xdr:col>
      <xdr:colOff>101600</xdr:colOff>
      <xdr:row>38</xdr:row>
      <xdr:rowOff>95414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162858</xdr:rowOff>
    </xdr:from>
    <xdr:to>
      <xdr:col>76</xdr:col>
      <xdr:colOff>165100</xdr:colOff>
      <xdr:row>38</xdr:row>
      <xdr:rowOff>93008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84135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105185</xdr:rowOff>
    </xdr:from>
    <xdr:to>
      <xdr:col>72</xdr:col>
      <xdr:colOff>38100</xdr:colOff>
      <xdr:row>38</xdr:row>
      <xdr:rowOff>35335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51862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2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30466</xdr:rowOff>
    </xdr:from>
    <xdr:to>
      <xdr:col>67</xdr:col>
      <xdr:colOff>101600</xdr:colOff>
      <xdr:row>38</xdr:row>
      <xdr:rowOff>132066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123193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4510</xdr:rowOff>
    </xdr:from>
    <xdr:to>
      <xdr:col>85</xdr:col>
      <xdr:colOff>127000</xdr:colOff>
      <xdr:row>58</xdr:row>
      <xdr:rowOff>7283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48610"/>
          <a:ext cx="8382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7283</xdr:rowOff>
    </xdr:from>
    <xdr:to>
      <xdr:col>81</xdr:col>
      <xdr:colOff>50800</xdr:colOff>
      <xdr:row>58</xdr:row>
      <xdr:rowOff>44382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51383"/>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37340</xdr:rowOff>
    </xdr:from>
    <xdr:to>
      <xdr:col>76</xdr:col>
      <xdr:colOff>114300</xdr:colOff>
      <xdr:row>58</xdr:row>
      <xdr:rowOff>44382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81440"/>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37340</xdr:rowOff>
    </xdr:from>
    <xdr:to>
      <xdr:col>71</xdr:col>
      <xdr:colOff>177800</xdr:colOff>
      <xdr:row>58</xdr:row>
      <xdr:rowOff>51361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8144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125160</xdr:rowOff>
    </xdr:from>
    <xdr:to>
      <xdr:col>85</xdr:col>
      <xdr:colOff>177800</xdr:colOff>
      <xdr:row>58</xdr:row>
      <xdr:rowOff>55310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40087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127933</xdr:rowOff>
    </xdr:from>
    <xdr:to>
      <xdr:col>81</xdr:col>
      <xdr:colOff>101600</xdr:colOff>
      <xdr:row>58</xdr:row>
      <xdr:rowOff>58083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49210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165032</xdr:rowOff>
    </xdr:from>
    <xdr:to>
      <xdr:col>76</xdr:col>
      <xdr:colOff>165100</xdr:colOff>
      <xdr:row>58</xdr:row>
      <xdr:rowOff>95182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86309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157990</xdr:rowOff>
    </xdr:from>
    <xdr:to>
      <xdr:col>72</xdr:col>
      <xdr:colOff>38100</xdr:colOff>
      <xdr:row>58</xdr:row>
      <xdr:rowOff>88140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79267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xdr:rowOff>
    </xdr:from>
    <xdr:to>
      <xdr:col>67</xdr:col>
      <xdr:colOff>101600</xdr:colOff>
      <xdr:row>58</xdr:row>
      <xdr:rowOff>102161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93288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161943</xdr:rowOff>
    </xdr:from>
    <xdr:to>
      <xdr:col>85</xdr:col>
      <xdr:colOff>127000</xdr:colOff>
      <xdr:row>73</xdr:row>
      <xdr:rowOff>19319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334893"/>
          <a:ext cx="838200" cy="20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19319</xdr:rowOff>
    </xdr:from>
    <xdr:to>
      <xdr:col>81</xdr:col>
      <xdr:colOff>50800</xdr:colOff>
      <xdr:row>76</xdr:row>
      <xdr:rowOff>151358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535169"/>
          <a:ext cx="889000" cy="6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52123</xdr:rowOff>
    </xdr:from>
    <xdr:to>
      <xdr:col>76</xdr:col>
      <xdr:colOff>114300</xdr:colOff>
      <xdr:row>76</xdr:row>
      <xdr:rowOff>151358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053623"/>
          <a:ext cx="889000" cy="11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52123</xdr:rowOff>
    </xdr:from>
    <xdr:to>
      <xdr:col>71</xdr:col>
      <xdr:colOff>177800</xdr:colOff>
      <xdr:row>72</xdr:row>
      <xdr:rowOff>104724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053623"/>
          <a:ext cx="889000" cy="3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111143</xdr:rowOff>
    </xdr:from>
    <xdr:to>
      <xdr:col>85</xdr:col>
      <xdr:colOff>177800</xdr:colOff>
      <xdr:row>72</xdr:row>
      <xdr:rowOff>41293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2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64170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2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139969</xdr:rowOff>
    </xdr:from>
    <xdr:to>
      <xdr:col>81</xdr:col>
      <xdr:colOff>101600</xdr:colOff>
      <xdr:row>73</xdr:row>
      <xdr:rowOff>70119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4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86646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2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100558</xdr:rowOff>
    </xdr:from>
    <xdr:to>
      <xdr:col>76</xdr:col>
      <xdr:colOff>165100</xdr:colOff>
      <xdr:row>77</xdr:row>
      <xdr:rowOff>30708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47236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1323</xdr:rowOff>
    </xdr:from>
    <xdr:to>
      <xdr:col>72</xdr:col>
      <xdr:colOff>38100</xdr:colOff>
      <xdr:row>70</xdr:row>
      <xdr:rowOff>102923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119450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17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53924</xdr:rowOff>
    </xdr:from>
    <xdr:to>
      <xdr:col>67</xdr:col>
      <xdr:colOff>101600</xdr:colOff>
      <xdr:row>72</xdr:row>
      <xdr:rowOff>155524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98994</xdr:rowOff>
    </xdr:from>
    <xdr:to>
      <xdr:col>85</xdr:col>
      <xdr:colOff>127000</xdr:colOff>
      <xdr:row>97</xdr:row>
      <xdr:rowOff>104679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29644"/>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97165</xdr:rowOff>
    </xdr:from>
    <xdr:to>
      <xdr:col>81</xdr:col>
      <xdr:colOff>50800</xdr:colOff>
      <xdr:row>97</xdr:row>
      <xdr:rowOff>98994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27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97165</xdr:rowOff>
    </xdr:from>
    <xdr:to>
      <xdr:col>76</xdr:col>
      <xdr:colOff>114300</xdr:colOff>
      <xdr:row>97</xdr:row>
      <xdr:rowOff>105150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27815"/>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105150</xdr:rowOff>
    </xdr:from>
    <xdr:to>
      <xdr:col>71</xdr:col>
      <xdr:colOff>177800</xdr:colOff>
      <xdr:row>97</xdr:row>
      <xdr:rowOff>122289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35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53879</xdr:rowOff>
    </xdr:from>
    <xdr:to>
      <xdr:col>85</xdr:col>
      <xdr:colOff>177800</xdr:colOff>
      <xdr:row>97</xdr:row>
      <xdr:rowOff>155479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32306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48194</xdr:rowOff>
    </xdr:from>
    <xdr:to>
      <xdr:col>81</xdr:col>
      <xdr:colOff>101600</xdr:colOff>
      <xdr:row>97</xdr:row>
      <xdr:rowOff>149794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140921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46365</xdr:rowOff>
    </xdr:from>
    <xdr:to>
      <xdr:col>76</xdr:col>
      <xdr:colOff>165100</xdr:colOff>
      <xdr:row>97</xdr:row>
      <xdr:rowOff>147965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139092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54350</xdr:rowOff>
    </xdr:from>
    <xdr:to>
      <xdr:col>72</xdr:col>
      <xdr:colOff>38100</xdr:colOff>
      <xdr:row>97</xdr:row>
      <xdr:rowOff>155950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147077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71489</xdr:rowOff>
    </xdr:from>
    <xdr:to>
      <xdr:col>67</xdr:col>
      <xdr:colOff>101600</xdr:colOff>
      <xdr:row>98</xdr:row>
      <xdr:rowOff>1639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164216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189,371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円で前年度から増加し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た。これは、特別定額給付金事業分が増となったことによるものである。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218,787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円、災害復旧費は１人当たり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円となっており、類似団体平均より高い状況となっている。東日本大震災による復興・復旧事業により高水準となっている。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農林水産業費は住民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円となっており復興事業である農山漁村地域振興基盤総合整備事業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が減少したことにより類似団体平均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よりも低い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よる復興事業完了までは住民１人当たりのコストは類似団体より高水準で推移すると予想されるが、その後の維持費等も考慮し事業の選択・精査を徹底し、類似団体平均程度となるよう事業費の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財政調整基金については、事業の精査等により最低水準の取り崩しに努めているが、認定こども園整備事業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老朽化対策事業等により財源不足が見込まれ、基金取崩で減少していくと考えられる。実質収支額については、引き続き黒字となっている。復興事業の進捗により震災復興特別交付税分が財政調整基金に出入りしているため、復興の進捗と共に下がりながら震災前の水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％未満程度）に近づいていく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と考えられる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。今後は復興事業も完了に向かうため、事務事業の見直しを推進し、健全な行政運営に努めていく。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町においては全会計で黒字を維持している。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一般会計及び下水道事業特別会計においては復旧事業の影響により数値が変動する可能性が高いが、今後も各会計において適切な財源確保に努める。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4016_&#26494;&#2379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53.2</v>
          </cell>
          <cell r="CF51">
            <v>28.7</v>
          </cell>
          <cell r="CN51">
            <v>21.7</v>
          </cell>
          <cell r="CV51">
            <v>13.1</v>
          </cell>
        </row>
        <row r="53">
          <cell r="BX53">
            <v>58.8</v>
          </cell>
          <cell r="CF53">
            <v>59.9</v>
          </cell>
          <cell r="CN53">
            <v>61.3</v>
          </cell>
          <cell r="CV53">
            <v>62.2</v>
          </cell>
        </row>
        <row r="55">
          <cell r="AN55" t="str">
            <v>類似団体内平均値</v>
          </cell>
          <cell r="BX55">
            <v>0</v>
          </cell>
          <cell r="CF55">
            <v>0</v>
          </cell>
          <cell r="CN55">
            <v>3.1</v>
          </cell>
          <cell r="CV55">
            <v>13.7</v>
          </cell>
        </row>
        <row r="57">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71.2</v>
          </cell>
          <cell r="BX73">
            <v>53.2</v>
          </cell>
          <cell r="CF73">
            <v>28.7</v>
          </cell>
          <cell r="CN73">
            <v>21.7</v>
          </cell>
          <cell r="CV73">
            <v>13.1</v>
          </cell>
        </row>
        <row r="75">
          <cell r="BP75">
            <v>9.4</v>
          </cell>
          <cell r="BX75">
            <v>9.1</v>
          </cell>
          <cell r="CF75">
            <v>7.8</v>
          </cell>
          <cell r="CN75">
            <v>7.9</v>
          </cell>
          <cell r="CV75">
            <v>7</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11696808</v>
      </c>
      <c r="BO4" s="395"/>
      <c r="BP4" s="395"/>
      <c r="BQ4" s="395"/>
      <c r="BR4" s="395"/>
      <c r="BS4" s="395"/>
      <c r="BT4" s="395"/>
      <c r="BU4" s="396"/>
      <c r="BV4" s="394">
        <v>11681464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9.6999999999999993</v>
      </c>
      <c r="CU4" s="401"/>
      <c r="CV4" s="401"/>
      <c r="CW4" s="401"/>
      <c r="CX4" s="401"/>
      <c r="CY4" s="401"/>
      <c r="CZ4" s="401"/>
      <c r="DA4" s="402"/>
      <c r="DB4" s="400">
        <v>8.4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10990757</v>
      </c>
      <c r="BO5" s="432"/>
      <c r="BP5" s="432"/>
      <c r="BQ5" s="432"/>
      <c r="BR5" s="432"/>
      <c r="BS5" s="432"/>
      <c r="BT5" s="432"/>
      <c r="BU5" s="433"/>
      <c r="BV5" s="431">
        <v>9859395</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93.5</v>
      </c>
      <c r="CU5" s="429"/>
      <c r="CV5" s="429"/>
      <c r="CW5" s="429"/>
      <c r="CX5" s="429"/>
      <c r="CY5" s="429"/>
      <c r="CZ5" s="429"/>
      <c r="DA5" s="430"/>
      <c r="DB5" s="428">
        <v>96.4</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706051</v>
      </c>
      <c r="BO6" s="432"/>
      <c r="BP6" s="432"/>
      <c r="BQ6" s="432"/>
      <c r="BR6" s="432"/>
      <c r="BS6" s="432"/>
      <c r="BT6" s="432"/>
      <c r="BU6" s="433"/>
      <c r="BV6" s="431">
        <v>1822069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97.9</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313101</v>
      </c>
      <c r="BO7" s="432"/>
      <c r="BP7" s="432"/>
      <c r="BQ7" s="432"/>
      <c r="BR7" s="432"/>
      <c r="BS7" s="432"/>
      <c r="BT7" s="432"/>
      <c r="BU7" s="433"/>
      <c r="BV7" s="431">
        <v>1499845</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4033554</v>
      </c>
      <c r="CU7" s="432"/>
      <c r="CV7" s="432"/>
      <c r="CW7" s="432"/>
      <c r="CX7" s="432"/>
      <c r="CY7" s="432"/>
      <c r="CZ7" s="432"/>
      <c r="DA7" s="433"/>
      <c r="DB7" s="431">
        <v>3856774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392950</v>
      </c>
      <c r="BO8" s="432"/>
      <c r="BP8" s="432"/>
      <c r="BQ8" s="432"/>
      <c r="BR8" s="432"/>
      <c r="BS8" s="432"/>
      <c r="BT8" s="432"/>
      <c r="BU8" s="433"/>
      <c r="BV8" s="431">
        <v>322224</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0.46</v>
      </c>
      <c r="CU8" s="472"/>
      <c r="CV8" s="472"/>
      <c r="CW8" s="472"/>
      <c r="CX8" s="472"/>
      <c r="CY8" s="472"/>
      <c r="CZ8" s="472"/>
      <c r="DA8" s="473"/>
      <c r="DB8" s="471">
        <v>0.47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13323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70726</v>
      </c>
      <c r="BO9" s="432"/>
      <c r="BP9" s="432"/>
      <c r="BQ9" s="432"/>
      <c r="BR9" s="432"/>
      <c r="BS9" s="432"/>
      <c r="BT9" s="432"/>
      <c r="BU9" s="433"/>
      <c r="BV9" s="431">
        <v>-227159</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7.5</v>
      </c>
      <c r="CU9" s="429"/>
      <c r="CV9" s="429"/>
      <c r="CW9" s="429"/>
      <c r="CX9" s="429"/>
      <c r="CY9" s="429"/>
      <c r="CZ9" s="429"/>
      <c r="DA9" s="430"/>
      <c r="DB9" s="428">
        <v>7.2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14421</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334</v>
      </c>
      <c r="BO10" s="432"/>
      <c r="BP10" s="432"/>
      <c r="BQ10" s="432"/>
      <c r="BR10" s="432"/>
      <c r="BS10" s="432"/>
      <c r="BT10" s="432"/>
      <c r="BU10" s="433"/>
      <c r="BV10" s="431">
        <v>521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13678</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153339</v>
      </c>
      <c r="BO12" s="432"/>
      <c r="BP12" s="432"/>
      <c r="BQ12" s="432"/>
      <c r="BR12" s="432"/>
      <c r="BS12" s="432"/>
      <c r="BT12" s="432"/>
      <c r="BU12" s="433"/>
      <c r="BV12" s="431">
        <v>528705</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13613</v>
      </c>
      <c r="S13" s="516"/>
      <c r="T13" s="516"/>
      <c r="U13" s="516"/>
      <c r="V13" s="517"/>
      <c r="W13" s="447" t="s">
        <v>138</v>
      </c>
      <c r="X13" s="448"/>
      <c r="Y13" s="448"/>
      <c r="Z13" s="448"/>
      <c r="AA13" s="448"/>
      <c r="AB13" s="438"/>
      <c r="AC13" s="482">
        <v>352</v>
      </c>
      <c r="AD13" s="483"/>
      <c r="AE13" s="483"/>
      <c r="AF13" s="483"/>
      <c r="AG13" s="525"/>
      <c r="AH13" s="482">
        <v>385</v>
      </c>
      <c r="AI13" s="483"/>
      <c r="AJ13" s="483"/>
      <c r="AK13" s="483"/>
      <c r="AL13" s="484"/>
      <c r="AM13" s="460" t="s">
        <v>139</v>
      </c>
      <c r="AN13" s="461"/>
      <c r="AO13" s="461"/>
      <c r="AP13" s="461"/>
      <c r="AQ13" s="461"/>
      <c r="AR13" s="461"/>
      <c r="AS13" s="461"/>
      <c r="AT13" s="462"/>
      <c r="AU13" s="463" t="s">
        <v>133</v>
      </c>
      <c r="AV13" s="464"/>
      <c r="AW13" s="464"/>
      <c r="AX13" s="464"/>
      <c r="AY13" s="465" t="s">
        <v>140</v>
      </c>
      <c r="AZ13" s="466"/>
      <c r="BA13" s="466"/>
      <c r="BB13" s="466"/>
      <c r="BC13" s="466"/>
      <c r="BD13" s="466"/>
      <c r="BE13" s="466"/>
      <c r="BF13" s="466"/>
      <c r="BG13" s="466"/>
      <c r="BH13" s="466"/>
      <c r="BI13" s="466"/>
      <c r="BJ13" s="466"/>
      <c r="BK13" s="466"/>
      <c r="BL13" s="466"/>
      <c r="BM13" s="467"/>
      <c r="BN13" s="431">
        <v>-82279</v>
      </c>
      <c r="BO13" s="432"/>
      <c r="BP13" s="432"/>
      <c r="BQ13" s="432"/>
      <c r="BR13" s="432"/>
      <c r="BS13" s="432"/>
      <c r="BT13" s="432"/>
      <c r="BU13" s="433"/>
      <c r="BV13" s="431">
        <v>-755343</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7</v>
      </c>
      <c r="CU13" s="429"/>
      <c r="CV13" s="429"/>
      <c r="CW13" s="429"/>
      <c r="CX13" s="429"/>
      <c r="CY13" s="429"/>
      <c r="CZ13" s="429"/>
      <c r="DA13" s="430"/>
      <c r="DB13" s="428">
        <v>7.9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13896</v>
      </c>
      <c r="S14" s="516"/>
      <c r="T14" s="516"/>
      <c r="U14" s="516"/>
      <c r="V14" s="517"/>
      <c r="W14" s="421"/>
      <c r="X14" s="422"/>
      <c r="Y14" s="422"/>
      <c r="Z14" s="422"/>
      <c r="AA14" s="422"/>
      <c r="AB14" s="411"/>
      <c r="AC14" s="518">
        <v>5.2</v>
      </c>
      <c r="AD14" s="519"/>
      <c r="AE14" s="519"/>
      <c r="AF14" s="519"/>
      <c r="AG14" s="520"/>
      <c r="AH14" s="518">
        <v>5.6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13.1</v>
      </c>
      <c r="CU14" s="530"/>
      <c r="CV14" s="530"/>
      <c r="CW14" s="530"/>
      <c r="CX14" s="530"/>
      <c r="CY14" s="530"/>
      <c r="CZ14" s="530"/>
      <c r="DA14" s="531"/>
      <c r="DB14" s="529">
        <v>21.7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13838</v>
      </c>
      <c r="S15" s="516"/>
      <c r="T15" s="516"/>
      <c r="U15" s="516"/>
      <c r="V15" s="517"/>
      <c r="W15" s="447" t="s">
        <v>144</v>
      </c>
      <c r="X15" s="448"/>
      <c r="Y15" s="448"/>
      <c r="Z15" s="448"/>
      <c r="AA15" s="448"/>
      <c r="AB15" s="438"/>
      <c r="AC15" s="482">
        <v>1451</v>
      </c>
      <c r="AD15" s="483"/>
      <c r="AE15" s="483"/>
      <c r="AF15" s="483"/>
      <c r="AG15" s="525"/>
      <c r="AH15" s="482">
        <v>1364</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1542847</v>
      </c>
      <c r="BO15" s="395"/>
      <c r="BP15" s="395"/>
      <c r="BQ15" s="395"/>
      <c r="BR15" s="395"/>
      <c r="BS15" s="395"/>
      <c r="BT15" s="395"/>
      <c r="BU15" s="396"/>
      <c r="BV15" s="394">
        <v>1553196</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21.6</v>
      </c>
      <c r="AD16" s="519"/>
      <c r="AE16" s="519"/>
      <c r="AF16" s="519"/>
      <c r="AG16" s="520"/>
      <c r="AH16" s="518">
        <v>19.899999999999999</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3461163</v>
      </c>
      <c r="BO16" s="432"/>
      <c r="BP16" s="432"/>
      <c r="BQ16" s="432"/>
      <c r="BR16" s="432"/>
      <c r="BS16" s="432"/>
      <c r="BT16" s="432"/>
      <c r="BU16" s="433"/>
      <c r="BV16" s="431">
        <v>3274691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4919</v>
      </c>
      <c r="AD17" s="483"/>
      <c r="AE17" s="483"/>
      <c r="AF17" s="483"/>
      <c r="AG17" s="525"/>
      <c r="AH17" s="482">
        <v>5093</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1938028</v>
      </c>
      <c r="BO17" s="432"/>
      <c r="BP17" s="432"/>
      <c r="BQ17" s="432"/>
      <c r="BR17" s="432"/>
      <c r="BS17" s="432"/>
      <c r="BT17" s="432"/>
      <c r="BU17" s="433"/>
      <c r="BV17" s="431">
        <v>1974227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53.56</v>
      </c>
      <c r="M18" s="547"/>
      <c r="N18" s="547"/>
      <c r="O18" s="547"/>
      <c r="P18" s="547"/>
      <c r="Q18" s="547"/>
      <c r="R18" s="548"/>
      <c r="S18" s="548"/>
      <c r="T18" s="548"/>
      <c r="U18" s="548"/>
      <c r="V18" s="549"/>
      <c r="W18" s="449"/>
      <c r="X18" s="450"/>
      <c r="Y18" s="450"/>
      <c r="Z18" s="450"/>
      <c r="AA18" s="450"/>
      <c r="AB18" s="441"/>
      <c r="AC18" s="550">
        <v>73.2</v>
      </c>
      <c r="AD18" s="551"/>
      <c r="AE18" s="551"/>
      <c r="AF18" s="551"/>
      <c r="AG18" s="552"/>
      <c r="AH18" s="550">
        <v>74.400000000000006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3753818</v>
      </c>
      <c r="BO18" s="432"/>
      <c r="BP18" s="432"/>
      <c r="BQ18" s="432"/>
      <c r="BR18" s="432"/>
      <c r="BS18" s="432"/>
      <c r="BT18" s="432"/>
      <c r="BU18" s="433"/>
      <c r="BV18" s="431">
        <v>3746017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249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5979780</v>
      </c>
      <c r="BO19" s="432"/>
      <c r="BP19" s="432"/>
      <c r="BQ19" s="432"/>
      <c r="BR19" s="432"/>
      <c r="BS19" s="432"/>
      <c r="BT19" s="432"/>
      <c r="BU19" s="433"/>
      <c r="BV19" s="431">
        <v>7185034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5017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5410841</v>
      </c>
      <c r="BO23" s="432"/>
      <c r="BP23" s="432"/>
      <c r="BQ23" s="432"/>
      <c r="BR23" s="432"/>
      <c r="BS23" s="432"/>
      <c r="BT23" s="432"/>
      <c r="BU23" s="433"/>
      <c r="BV23" s="431">
        <v>5527682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8430</v>
      </c>
      <c r="R24" s="483"/>
      <c r="S24" s="483"/>
      <c r="T24" s="483"/>
      <c r="U24" s="483"/>
      <c r="V24" s="525"/>
      <c r="W24" s="584"/>
      <c r="X24" s="572"/>
      <c r="Y24" s="573"/>
      <c r="Z24" s="481" t="s">
        <v>167</v>
      </c>
      <c r="AA24" s="461"/>
      <c r="AB24" s="461"/>
      <c r="AC24" s="461"/>
      <c r="AD24" s="461"/>
      <c r="AE24" s="461"/>
      <c r="AF24" s="461"/>
      <c r="AG24" s="462"/>
      <c r="AH24" s="482">
        <v>133</v>
      </c>
      <c r="AI24" s="483"/>
      <c r="AJ24" s="483"/>
      <c r="AK24" s="483"/>
      <c r="AL24" s="525"/>
      <c r="AM24" s="482">
        <v>387695</v>
      </c>
      <c r="AN24" s="483"/>
      <c r="AO24" s="483"/>
      <c r="AP24" s="483"/>
      <c r="AQ24" s="483"/>
      <c r="AR24" s="525"/>
      <c r="AS24" s="482">
        <v>2915</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1154834</v>
      </c>
      <c r="BO24" s="432"/>
      <c r="BP24" s="432"/>
      <c r="BQ24" s="432"/>
      <c r="BR24" s="432"/>
      <c r="BS24" s="432"/>
      <c r="BT24" s="432"/>
      <c r="BU24" s="433"/>
      <c r="BV24" s="431">
        <v>1200715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6450</v>
      </c>
      <c r="R25" s="483"/>
      <c r="S25" s="483"/>
      <c r="T25" s="483"/>
      <c r="U25" s="483"/>
      <c r="V25" s="525"/>
      <c r="W25" s="584"/>
      <c r="X25" s="572"/>
      <c r="Y25" s="573"/>
      <c r="Z25" s="481" t="s">
        <v>170</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1480414</v>
      </c>
      <c r="BO25" s="395"/>
      <c r="BP25" s="395"/>
      <c r="BQ25" s="395"/>
      <c r="BR25" s="395"/>
      <c r="BS25" s="395"/>
      <c r="BT25" s="395"/>
      <c r="BU25" s="396"/>
      <c r="BV25" s="394">
        <v>2994684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5440</v>
      </c>
      <c r="R26" s="483"/>
      <c r="S26" s="483"/>
      <c r="T26" s="483"/>
      <c r="U26" s="483"/>
      <c r="V26" s="525"/>
      <c r="W26" s="584"/>
      <c r="X26" s="572"/>
      <c r="Y26" s="573"/>
      <c r="Z26" s="481" t="s">
        <v>173</v>
      </c>
      <c r="AA26" s="594"/>
      <c r="AB26" s="594"/>
      <c r="AC26" s="594"/>
      <c r="AD26" s="594"/>
      <c r="AE26" s="594"/>
      <c r="AF26" s="594"/>
      <c r="AG26" s="595"/>
      <c r="AH26" s="482">
        <v>4</v>
      </c>
      <c r="AI26" s="483"/>
      <c r="AJ26" s="483"/>
      <c r="AK26" s="483"/>
      <c r="AL26" s="525"/>
      <c r="AM26" s="482">
        <v>11996</v>
      </c>
      <c r="AN26" s="483"/>
      <c r="AO26" s="483"/>
      <c r="AP26" s="483"/>
      <c r="AQ26" s="483"/>
      <c r="AR26" s="525"/>
      <c r="AS26" s="482">
        <v>2999</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3210</v>
      </c>
      <c r="R27" s="483"/>
      <c r="S27" s="483"/>
      <c r="T27" s="483"/>
      <c r="U27" s="483"/>
      <c r="V27" s="525"/>
      <c r="W27" s="584"/>
      <c r="X27" s="572"/>
      <c r="Y27" s="573"/>
      <c r="Z27" s="481" t="s">
        <v>176</v>
      </c>
      <c r="AA27" s="461"/>
      <c r="AB27" s="461"/>
      <c r="AC27" s="461"/>
      <c r="AD27" s="461"/>
      <c r="AE27" s="461"/>
      <c r="AF27" s="461"/>
      <c r="AG27" s="462"/>
      <c r="AH27" s="482">
        <v>11</v>
      </c>
      <c r="AI27" s="483"/>
      <c r="AJ27" s="483"/>
      <c r="AK27" s="483"/>
      <c r="AL27" s="525"/>
      <c r="AM27" s="482">
        <v>26865</v>
      </c>
      <c r="AN27" s="483"/>
      <c r="AO27" s="483"/>
      <c r="AP27" s="483"/>
      <c r="AQ27" s="483"/>
      <c r="AR27" s="525"/>
      <c r="AS27" s="482">
        <v>2442</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231168</v>
      </c>
      <c r="BO27" s="608"/>
      <c r="BP27" s="608"/>
      <c r="BQ27" s="608"/>
      <c r="BR27" s="608"/>
      <c r="BS27" s="608"/>
      <c r="BT27" s="608"/>
      <c r="BU27" s="609"/>
      <c r="BV27" s="607">
        <v>231135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2750</v>
      </c>
      <c r="R28" s="483"/>
      <c r="S28" s="483"/>
      <c r="T28" s="483"/>
      <c r="U28" s="483"/>
      <c r="V28" s="525"/>
      <c r="W28" s="584"/>
      <c r="X28" s="572"/>
      <c r="Y28" s="573"/>
      <c r="Z28" s="481" t="s">
        <v>179</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180</v>
      </c>
      <c r="AZ28" s="611"/>
      <c r="BA28" s="611"/>
      <c r="BB28" s="612"/>
      <c r="BC28" s="391" t="s">
        <v>47</v>
      </c>
      <c r="BD28" s="392"/>
      <c r="BE28" s="392"/>
      <c r="BF28" s="392"/>
      <c r="BG28" s="392"/>
      <c r="BH28" s="392"/>
      <c r="BI28" s="392"/>
      <c r="BJ28" s="392"/>
      <c r="BK28" s="392"/>
      <c r="BL28" s="392"/>
      <c r="BM28" s="393"/>
      <c r="BN28" s="394">
        <v>1214798</v>
      </c>
      <c r="BO28" s="395"/>
      <c r="BP28" s="395"/>
      <c r="BQ28" s="395"/>
      <c r="BR28" s="395"/>
      <c r="BS28" s="395"/>
      <c r="BT28" s="395"/>
      <c r="BU28" s="396"/>
      <c r="BV28" s="394">
        <v>1205803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12</v>
      </c>
      <c r="M29" s="483"/>
      <c r="N29" s="483"/>
      <c r="O29" s="483"/>
      <c r="P29" s="525"/>
      <c r="Q29" s="482">
        <v>2540</v>
      </c>
      <c r="R29" s="483"/>
      <c r="S29" s="483"/>
      <c r="T29" s="483"/>
      <c r="U29" s="483"/>
      <c r="V29" s="525"/>
      <c r="W29" s="585"/>
      <c r="X29" s="586"/>
      <c r="Y29" s="587"/>
      <c r="Z29" s="481" t="s">
        <v>182</v>
      </c>
      <c r="AA29" s="461"/>
      <c r="AB29" s="461"/>
      <c r="AC29" s="461"/>
      <c r="AD29" s="461"/>
      <c r="AE29" s="461"/>
      <c r="AF29" s="461"/>
      <c r="AG29" s="462"/>
      <c r="AH29" s="482">
        <v>144</v>
      </c>
      <c r="AI29" s="483"/>
      <c r="AJ29" s="483"/>
      <c r="AK29" s="483"/>
      <c r="AL29" s="525"/>
      <c r="AM29" s="482">
        <v>414560</v>
      </c>
      <c r="AN29" s="483"/>
      <c r="AO29" s="483"/>
      <c r="AP29" s="483"/>
      <c r="AQ29" s="483"/>
      <c r="AR29" s="525"/>
      <c r="AS29" s="482">
        <v>2879</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280912</v>
      </c>
      <c r="BO29" s="432"/>
      <c r="BP29" s="432"/>
      <c r="BQ29" s="432"/>
      <c r="BR29" s="432"/>
      <c r="BS29" s="432"/>
      <c r="BT29" s="432"/>
      <c r="BU29" s="433"/>
      <c r="BV29" s="431">
        <v>300838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92.1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1891625</v>
      </c>
      <c r="BO30" s="608"/>
      <c r="BP30" s="608"/>
      <c r="BQ30" s="608"/>
      <c r="BR30" s="608"/>
      <c r="BS30" s="608"/>
      <c r="BT30" s="608"/>
      <c r="BU30" s="609"/>
      <c r="BV30" s="607">
        <v>2581464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松島町国民健康保険特別会計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松島町水道事業会計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松島町観瀾亭等特別会計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塩釜地区消防事務組合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品井沼ステーション</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松島町松島区外区有財産特別会計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松島町介護保険特別会計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IF('各会計、関係団体の財政状況及び健全化判断比率'!B34="","",'各会計、関係団体の財政状況及び健全化判断比率'!B34)</f>
        <v>松島町下水道事業特別会計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宮城東部衛生処理組合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松島町後期高齢者医療特別会計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宮城県後期高齢者医療広域連合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松島町介護サービス事業特別会計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吉田川流域溜池大和町外３市３ヶ町村組合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宮城県市町村職員退職手当組合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宮城県市町村非常勤消防団員補償報償組合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宮城県市町村自治振興センター</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zSIzqRHtjtqchFfj3xExfj+oD/NPZbufIFjVCMZjP8q8nK48DFjkncQwDmDVgDDOy/8a8hKZp3kVYZiV27yz/Q==" saltValue="S5pwjlWre5CbPHY2qadV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5" t="s">
        <v>556</v>
      </c>
      <c r="D34" s="1215"/>
      <c r="E34" s="1216"/>
      <c r="F34" s="32">
        <v>36.56</v>
      </c>
      <c r="G34" s="33">
        <v>37.18</v>
      </c>
      <c r="H34" s="33">
        <v>39.92</v>
      </c>
      <c r="I34" s="33">
        <v>41.88</v>
      </c>
      <c r="J34" s="34">
        <v>39.49</v>
      </c>
      <c r="K34" s="22"/>
      <c r="L34" s="22"/>
      <c r="M34" s="22"/>
      <c r="N34" s="22"/>
      <c r="O34" s="22"/>
      <c r="P34" s="22"/>
    </row>
    <row r="35" spans="1:16" ht="39" customHeight="1" x14ac:dyDescent="0.15">
      <c r="A35" s="22"/>
      <c r="B35" s="35"/>
      <c r="C35" s="1209" t="s">
        <v>557</v>
      </c>
      <c r="D35" s="1210"/>
      <c r="E35" s="1211"/>
      <c r="F35" s="36">
        <v>79.959999999999994</v>
      </c>
      <c r="G35" s="37">
        <v>11.26</v>
      </c>
      <c r="H35" s="37">
        <v>14.15</v>
      </c>
      <c r="I35" s="37">
        <v>7.91</v>
      </c>
      <c r="J35" s="38">
        <v>9.74</v>
      </c>
      <c r="K35" s="22"/>
      <c r="L35" s="22"/>
      <c r="M35" s="22"/>
      <c r="N35" s="22"/>
      <c r="O35" s="22"/>
      <c r="P35" s="22"/>
    </row>
    <row r="36" spans="1:16" ht="39" customHeight="1" x14ac:dyDescent="0.15">
      <c r="A36" s="22"/>
      <c r="B36" s="35"/>
      <c r="C36" s="1209" t="s">
        <v>558</v>
      </c>
      <c r="D36" s="1210"/>
      <c r="E36" s="1211"/>
      <c r="F36" s="36">
        <v>1.33</v>
      </c>
      <c r="G36" s="37">
        <v>1.27</v>
      </c>
      <c r="H36" s="37">
        <v>1.37</v>
      </c>
      <c r="I36" s="37">
        <v>0.81</v>
      </c>
      <c r="J36" s="38">
        <v>1.29</v>
      </c>
      <c r="K36" s="22"/>
      <c r="L36" s="22"/>
      <c r="M36" s="22"/>
      <c r="N36" s="22"/>
      <c r="O36" s="22"/>
      <c r="P36" s="22"/>
    </row>
    <row r="37" spans="1:16" ht="39" customHeight="1" x14ac:dyDescent="0.15">
      <c r="A37" s="22"/>
      <c r="B37" s="35"/>
      <c r="C37" s="1209" t="s">
        <v>559</v>
      </c>
      <c r="D37" s="1210"/>
      <c r="E37" s="1211"/>
      <c r="F37" s="36">
        <v>4.91</v>
      </c>
      <c r="G37" s="37">
        <v>4.8</v>
      </c>
      <c r="H37" s="37">
        <v>1.08</v>
      </c>
      <c r="I37" s="37">
        <v>1.92</v>
      </c>
      <c r="J37" s="38">
        <v>1.02</v>
      </c>
      <c r="K37" s="22"/>
      <c r="L37" s="22"/>
      <c r="M37" s="22"/>
      <c r="N37" s="22"/>
      <c r="O37" s="22"/>
      <c r="P37" s="22"/>
    </row>
    <row r="38" spans="1:16" ht="39" customHeight="1" x14ac:dyDescent="0.15">
      <c r="A38" s="22"/>
      <c r="B38" s="35"/>
      <c r="C38" s="1209" t="s">
        <v>560</v>
      </c>
      <c r="D38" s="1210"/>
      <c r="E38" s="1211"/>
      <c r="F38" s="36">
        <v>53.68</v>
      </c>
      <c r="G38" s="37">
        <v>6.67</v>
      </c>
      <c r="H38" s="37">
        <v>3.58</v>
      </c>
      <c r="I38" s="37">
        <v>4.37</v>
      </c>
      <c r="J38" s="38">
        <v>0.66</v>
      </c>
      <c r="K38" s="22"/>
      <c r="L38" s="22"/>
      <c r="M38" s="22"/>
      <c r="N38" s="22"/>
      <c r="O38" s="22"/>
      <c r="P38" s="22"/>
    </row>
    <row r="39" spans="1:16" ht="39" customHeight="1" x14ac:dyDescent="0.15">
      <c r="A39" s="22"/>
      <c r="B39" s="35"/>
      <c r="C39" s="1209" t="s">
        <v>561</v>
      </c>
      <c r="D39" s="1210"/>
      <c r="E39" s="1211"/>
      <c r="F39" s="36">
        <v>0.11</v>
      </c>
      <c r="G39" s="37">
        <v>0.8</v>
      </c>
      <c r="H39" s="37">
        <v>0.54</v>
      </c>
      <c r="I39" s="37">
        <v>0.38</v>
      </c>
      <c r="J39" s="38">
        <v>0.19</v>
      </c>
      <c r="K39" s="22"/>
      <c r="L39" s="22"/>
      <c r="M39" s="22"/>
      <c r="N39" s="22"/>
      <c r="O39" s="22"/>
      <c r="P39" s="22"/>
    </row>
    <row r="40" spans="1:16" ht="39" customHeight="1" x14ac:dyDescent="0.15">
      <c r="A40" s="22"/>
      <c r="B40" s="35"/>
      <c r="C40" s="1209" t="s">
        <v>562</v>
      </c>
      <c r="D40" s="1210"/>
      <c r="E40" s="1211"/>
      <c r="F40" s="36">
        <v>0</v>
      </c>
      <c r="G40" s="37">
        <v>0.02</v>
      </c>
      <c r="H40" s="37">
        <v>0.03</v>
      </c>
      <c r="I40" s="37">
        <v>0.04</v>
      </c>
      <c r="J40" s="38">
        <v>0</v>
      </c>
      <c r="K40" s="22"/>
      <c r="L40" s="22"/>
      <c r="M40" s="22"/>
      <c r="N40" s="22"/>
      <c r="O40" s="22"/>
      <c r="P40" s="22"/>
    </row>
    <row r="41" spans="1:16" ht="39" customHeight="1" x14ac:dyDescent="0.15">
      <c r="A41" s="22"/>
      <c r="B41" s="35"/>
      <c r="C41" s="1209" t="s">
        <v>563</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564</v>
      </c>
      <c r="D42" s="1210"/>
      <c r="E42" s="1211"/>
      <c r="F42" s="36" t="s">
        <v>505</v>
      </c>
      <c r="G42" s="37" t="s">
        <v>505</v>
      </c>
      <c r="H42" s="37" t="s">
        <v>505</v>
      </c>
      <c r="I42" s="37" t="s">
        <v>505</v>
      </c>
      <c r="J42" s="38" t="s">
        <v>505</v>
      </c>
      <c r="K42" s="22"/>
      <c r="L42" s="22"/>
      <c r="M42" s="22"/>
      <c r="N42" s="22"/>
      <c r="O42" s="22"/>
      <c r="P42" s="22"/>
    </row>
    <row r="43" spans="1:16" ht="39" customHeight="1" thickBot="1" x14ac:dyDescent="0.2">
      <c r="A43" s="22"/>
      <c r="B43" s="40"/>
      <c r="C43" s="1212" t="s">
        <v>565</v>
      </c>
      <c r="D43" s="1213"/>
      <c r="E43" s="1214"/>
      <c r="F43" s="41">
        <v>0.02</v>
      </c>
      <c r="G43" s="42">
        <v>0</v>
      </c>
      <c r="H43" s="42">
        <v>0</v>
      </c>
      <c r="I43" s="42">
        <v>0.44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7Ao4OyH1GVJzwULG48FeNfa/X4LtnNNjK8+2LHvlHDPfbeNWT/DhjvrA5N2PhXgKrork+opY4FnpwmQ4xrWOg==" saltValue="f+77gJHsi6UM5obxwae6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510</v>
      </c>
      <c r="L45" s="60">
        <v>535</v>
      </c>
      <c r="M45" s="60">
        <v>540</v>
      </c>
      <c r="N45" s="60">
        <v>526</v>
      </c>
      <c r="O45" s="61">
        <v>507</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505</v>
      </c>
      <c r="L46" s="64" t="s">
        <v>505</v>
      </c>
      <c r="M46" s="64" t="s">
        <v>505</v>
      </c>
      <c r="N46" s="64" t="s">
        <v>505</v>
      </c>
      <c r="O46" s="65" t="s">
        <v>505</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505</v>
      </c>
      <c r="L47" s="64" t="s">
        <v>505</v>
      </c>
      <c r="M47" s="64" t="s">
        <v>505</v>
      </c>
      <c r="N47" s="64" t="s">
        <v>505</v>
      </c>
      <c r="O47" s="65" t="s">
        <v>505</v>
      </c>
      <c r="P47" s="48"/>
      <c r="Q47" s="48"/>
      <c r="R47" s="48"/>
      <c r="S47" s="48"/>
      <c r="T47" s="48"/>
      <c r="U47" s="48"/>
    </row>
    <row r="48" spans="1:21" ht="30.75" customHeight="1" x14ac:dyDescent="0.15">
      <c r="A48" s="48"/>
      <c r="B48" s="1219"/>
      <c r="C48" s="1220"/>
      <c r="D48" s="62"/>
      <c r="E48" s="1225" t="s">
        <v>14</v>
      </c>
      <c r="F48" s="1225"/>
      <c r="G48" s="1225"/>
      <c r="H48" s="1225"/>
      <c r="I48" s="1225"/>
      <c r="J48" s="1226"/>
      <c r="K48" s="63">
        <v>360</v>
      </c>
      <c r="L48" s="64">
        <v>316</v>
      </c>
      <c r="M48" s="64">
        <v>178</v>
      </c>
      <c r="N48" s="64">
        <v>321</v>
      </c>
      <c r="O48" s="65">
        <v>186</v>
      </c>
      <c r="P48" s="48"/>
      <c r="Q48" s="48"/>
      <c r="R48" s="48"/>
      <c r="S48" s="48"/>
      <c r="T48" s="48"/>
      <c r="U48" s="48"/>
    </row>
    <row r="49" spans="1:21" ht="30.75" customHeight="1" x14ac:dyDescent="0.15">
      <c r="A49" s="48"/>
      <c r="B49" s="1219"/>
      <c r="C49" s="1220"/>
      <c r="D49" s="62"/>
      <c r="E49" s="1225" t="s">
        <v>15</v>
      </c>
      <c r="F49" s="1225"/>
      <c r="G49" s="1225"/>
      <c r="H49" s="1225"/>
      <c r="I49" s="1225"/>
      <c r="J49" s="1226"/>
      <c r="K49" s="63">
        <v>12</v>
      </c>
      <c r="L49" s="64">
        <v>6</v>
      </c>
      <c r="M49" s="64">
        <v>4</v>
      </c>
      <c r="N49" s="64">
        <v>5</v>
      </c>
      <c r="O49" s="65">
        <v>8</v>
      </c>
      <c r="P49" s="48"/>
      <c r="Q49" s="48"/>
      <c r="R49" s="48"/>
      <c r="S49" s="48"/>
      <c r="T49" s="48"/>
      <c r="U49" s="48"/>
    </row>
    <row r="50" spans="1:21" ht="30.75" customHeight="1" x14ac:dyDescent="0.15">
      <c r="A50" s="48"/>
      <c r="B50" s="1219"/>
      <c r="C50" s="1220"/>
      <c r="D50" s="62"/>
      <c r="E50" s="1225" t="s">
        <v>16</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505</v>
      </c>
      <c r="L51" s="64" t="s">
        <v>505</v>
      </c>
      <c r="M51" s="64" t="s">
        <v>505</v>
      </c>
      <c r="N51" s="64" t="s">
        <v>505</v>
      </c>
      <c r="O51" s="65" t="s">
        <v>505</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568</v>
      </c>
      <c r="L52" s="64">
        <v>571</v>
      </c>
      <c r="M52" s="64">
        <v>541</v>
      </c>
      <c r="N52" s="64">
        <v>522</v>
      </c>
      <c r="O52" s="65">
        <v>491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314</v>
      </c>
      <c r="L53" s="69">
        <v>286</v>
      </c>
      <c r="M53" s="69">
        <v>181</v>
      </c>
      <c r="N53" s="69">
        <v>330</v>
      </c>
      <c r="O53" s="70">
        <v>210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587</v>
      </c>
      <c r="L57" s="84" t="s">
        <v>587</v>
      </c>
      <c r="M57" s="84" t="s">
        <v>587</v>
      </c>
      <c r="N57" s="84" t="s">
        <v>587</v>
      </c>
      <c r="O57" s="85" t="s">
        <v>587</v>
      </c>
    </row>
    <row r="58" spans="1:21" ht="31.5" customHeight="1" thickBot="1" x14ac:dyDescent="0.2">
      <c r="B58" s="1235"/>
      <c r="C58" s="1236"/>
      <c r="D58" s="1240" t="s">
        <v>26</v>
      </c>
      <c r="E58" s="1241"/>
      <c r="F58" s="1241"/>
      <c r="G58" s="1241"/>
      <c r="H58" s="1241"/>
      <c r="I58" s="1241"/>
      <c r="J58" s="1242"/>
      <c r="K58" s="86" t="s">
        <v>587</v>
      </c>
      <c r="L58" s="87" t="s">
        <v>587</v>
      </c>
      <c r="M58" s="87" t="s">
        <v>587</v>
      </c>
      <c r="N58" s="87" t="s">
        <v>587</v>
      </c>
      <c r="O58" s="88" t="s">
        <v>587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7WLEKL8kZfsVxRsznrCh5yWGGtq1ZjpNDYWPFvo7JXZCcCh5VTvky9PP8w5nHyFwUYyboJGmB6/uGbLH7Fzg==" saltValue="NZ4bmUTgiq21VWPunZGX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43" t="s">
        <v>29</v>
      </c>
      <c r="C41" s="1244"/>
      <c r="D41" s="102"/>
      <c r="E41" s="1249" t="s">
        <v>30</v>
      </c>
      <c r="F41" s="1249"/>
      <c r="G41" s="1249"/>
      <c r="H41" s="1250"/>
      <c r="I41" s="103">
        <v>6023</v>
      </c>
      <c r="J41" s="104">
        <v>5870</v>
      </c>
      <c r="K41" s="104">
        <v>5661</v>
      </c>
      <c r="L41" s="104">
        <v>5482</v>
      </c>
      <c r="M41" s="105">
        <v>5411</v>
      </c>
    </row>
    <row r="42" spans="2:13" ht="27.75" customHeight="1" x14ac:dyDescent="0.15">
      <c r="B42" s="1245"/>
      <c r="C42" s="1246"/>
      <c r="D42" s="106"/>
      <c r="E42" s="1251" t="s">
        <v>31</v>
      </c>
      <c r="F42" s="1251"/>
      <c r="G42" s="1251"/>
      <c r="H42" s="1252"/>
      <c r="I42" s="107">
        <v>35</v>
      </c>
      <c r="J42" s="108">
        <v>25</v>
      </c>
      <c r="K42" s="108">
        <v>16</v>
      </c>
      <c r="L42" s="108">
        <v>7</v>
      </c>
      <c r="M42" s="109">
        <v>2</v>
      </c>
    </row>
    <row r="43" spans="2:13" ht="27.75" customHeight="1" x14ac:dyDescent="0.15">
      <c r="B43" s="1245"/>
      <c r="C43" s="1246"/>
      <c r="D43" s="106"/>
      <c r="E43" s="1251" t="s">
        <v>32</v>
      </c>
      <c r="F43" s="1251"/>
      <c r="G43" s="1251"/>
      <c r="H43" s="1252"/>
      <c r="I43" s="107">
        <v>4773</v>
      </c>
      <c r="J43" s="108">
        <v>4257</v>
      </c>
      <c r="K43" s="108">
        <v>3418</v>
      </c>
      <c r="L43" s="108">
        <v>3279</v>
      </c>
      <c r="M43" s="109">
        <v>2901</v>
      </c>
    </row>
    <row r="44" spans="2:13" ht="27.75" customHeight="1" x14ac:dyDescent="0.15">
      <c r="B44" s="1245"/>
      <c r="C44" s="1246"/>
      <c r="D44" s="106"/>
      <c r="E44" s="1251" t="s">
        <v>33</v>
      </c>
      <c r="F44" s="1251"/>
      <c r="G44" s="1251"/>
      <c r="H44" s="1252"/>
      <c r="I44" s="107">
        <v>21</v>
      </c>
      <c r="J44" s="108">
        <v>31</v>
      </c>
      <c r="K44" s="108">
        <v>33</v>
      </c>
      <c r="L44" s="108">
        <v>66</v>
      </c>
      <c r="M44" s="109">
        <v>203</v>
      </c>
    </row>
    <row r="45" spans="2:13" ht="27.75" customHeight="1" x14ac:dyDescent="0.15">
      <c r="B45" s="1245"/>
      <c r="C45" s="1246"/>
      <c r="D45" s="106"/>
      <c r="E45" s="1251" t="s">
        <v>34</v>
      </c>
      <c r="F45" s="1251"/>
      <c r="G45" s="1251"/>
      <c r="H45" s="1252"/>
      <c r="I45" s="107">
        <v>1017</v>
      </c>
      <c r="J45" s="108">
        <v>941</v>
      </c>
      <c r="K45" s="108">
        <v>897</v>
      </c>
      <c r="L45" s="108">
        <v>855</v>
      </c>
      <c r="M45" s="109">
        <v>821</v>
      </c>
    </row>
    <row r="46" spans="2:13" ht="27.75" customHeight="1" x14ac:dyDescent="0.15">
      <c r="B46" s="1245"/>
      <c r="C46" s="1246"/>
      <c r="D46" s="110"/>
      <c r="E46" s="1251" t="s">
        <v>35</v>
      </c>
      <c r="F46" s="1251"/>
      <c r="G46" s="1251"/>
      <c r="H46" s="1252"/>
      <c r="I46" s="107" t="s">
        <v>505</v>
      </c>
      <c r="J46" s="108">
        <v>4</v>
      </c>
      <c r="K46" s="108" t="s">
        <v>505</v>
      </c>
      <c r="L46" s="108" t="s">
        <v>505</v>
      </c>
      <c r="M46" s="109" t="s">
        <v>505</v>
      </c>
    </row>
    <row r="47" spans="2:13" ht="27.75" customHeight="1" x14ac:dyDescent="0.15">
      <c r="B47" s="1245"/>
      <c r="C47" s="1246"/>
      <c r="D47" s="111"/>
      <c r="E47" s="1253" t="s">
        <v>36</v>
      </c>
      <c r="F47" s="1254"/>
      <c r="G47" s="1254"/>
      <c r="H47" s="1255"/>
      <c r="I47" s="107" t="s">
        <v>505</v>
      </c>
      <c r="J47" s="108" t="s">
        <v>505</v>
      </c>
      <c r="K47" s="108" t="s">
        <v>505</v>
      </c>
      <c r="L47" s="108" t="s">
        <v>505</v>
      </c>
      <c r="M47" s="109" t="s">
        <v>505</v>
      </c>
    </row>
    <row r="48" spans="2:13" ht="27.75" customHeight="1" x14ac:dyDescent="0.15">
      <c r="B48" s="1245"/>
      <c r="C48" s="1246"/>
      <c r="D48" s="106"/>
      <c r="E48" s="1251" t="s">
        <v>37</v>
      </c>
      <c r="F48" s="1251"/>
      <c r="G48" s="1251"/>
      <c r="H48" s="1252"/>
      <c r="I48" s="107" t="s">
        <v>505</v>
      </c>
      <c r="J48" s="108" t="s">
        <v>505</v>
      </c>
      <c r="K48" s="108" t="s">
        <v>505</v>
      </c>
      <c r="L48" s="108" t="s">
        <v>505</v>
      </c>
      <c r="M48" s="109" t="s">
        <v>505</v>
      </c>
    </row>
    <row r="49" spans="2:13" ht="27.75" customHeight="1" x14ac:dyDescent="0.15">
      <c r="B49" s="1247"/>
      <c r="C49" s="1248"/>
      <c r="D49" s="106"/>
      <c r="E49" s="1251" t="s">
        <v>38</v>
      </c>
      <c r="F49" s="1251"/>
      <c r="G49" s="1251"/>
      <c r="H49" s="1252"/>
      <c r="I49" s="107" t="s">
        <v>505</v>
      </c>
      <c r="J49" s="108" t="s">
        <v>505</v>
      </c>
      <c r="K49" s="108" t="s">
        <v>505</v>
      </c>
      <c r="L49" s="108" t="s">
        <v>505</v>
      </c>
      <c r="M49" s="109" t="s">
        <v>505</v>
      </c>
    </row>
    <row r="50" spans="2:13" ht="27.75" customHeight="1" x14ac:dyDescent="0.15">
      <c r="B50" s="1256" t="s">
        <v>39</v>
      </c>
      <c r="C50" s="1257"/>
      <c r="D50" s="112"/>
      <c r="E50" s="1251" t="s">
        <v>40</v>
      </c>
      <c r="F50" s="1251"/>
      <c r="G50" s="1251"/>
      <c r="H50" s="1252"/>
      <c r="I50" s="107">
        <v>3021</v>
      </c>
      <c r="J50" s="108">
        <v>3113</v>
      </c>
      <c r="K50" s="108">
        <v>3048</v>
      </c>
      <c r="L50" s="108">
        <v>3116</v>
      </c>
      <c r="M50" s="109">
        <v>3152</v>
      </c>
    </row>
    <row r="51" spans="2:13" ht="27.75" customHeight="1" x14ac:dyDescent="0.15">
      <c r="B51" s="1245"/>
      <c r="C51" s="1246"/>
      <c r="D51" s="106"/>
      <c r="E51" s="1251" t="s">
        <v>41</v>
      </c>
      <c r="F51" s="1251"/>
      <c r="G51" s="1251"/>
      <c r="H51" s="1252"/>
      <c r="I51" s="107">
        <v>439</v>
      </c>
      <c r="J51" s="108">
        <v>392</v>
      </c>
      <c r="K51" s="108">
        <v>347</v>
      </c>
      <c r="L51" s="108">
        <v>357</v>
      </c>
      <c r="M51" s="109">
        <v>322</v>
      </c>
    </row>
    <row r="52" spans="2:13" ht="27.75" customHeight="1" x14ac:dyDescent="0.15">
      <c r="B52" s="1247"/>
      <c r="C52" s="1248"/>
      <c r="D52" s="106"/>
      <c r="E52" s="1251" t="s">
        <v>42</v>
      </c>
      <c r="F52" s="1251"/>
      <c r="G52" s="1251"/>
      <c r="H52" s="1252"/>
      <c r="I52" s="107">
        <v>6073</v>
      </c>
      <c r="J52" s="108">
        <v>5847</v>
      </c>
      <c r="K52" s="108">
        <v>5667</v>
      </c>
      <c r="L52" s="108">
        <v>5485</v>
      </c>
      <c r="M52" s="109">
        <v>5395</v>
      </c>
    </row>
    <row r="53" spans="2:13" ht="27.75" customHeight="1" thickBot="1" x14ac:dyDescent="0.2">
      <c r="B53" s="1258" t="s">
        <v>43</v>
      </c>
      <c r="C53" s="1259"/>
      <c r="D53" s="113"/>
      <c r="E53" s="1260" t="s">
        <v>44</v>
      </c>
      <c r="F53" s="1260"/>
      <c r="G53" s="1260"/>
      <c r="H53" s="1261"/>
      <c r="I53" s="114">
        <v>2338</v>
      </c>
      <c r="J53" s="115">
        <v>1775</v>
      </c>
      <c r="K53" s="115">
        <v>964</v>
      </c>
      <c r="L53" s="115">
        <v>732</v>
      </c>
      <c r="M53" s="116">
        <v>470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dtmeL0RQkh0kpqG/OEAaCE5k+qXaUtlE7rFX+rboHLOjj+0LBDmfUcHzMKjsdEZxPF41zix+dmc5nEa+y/1g==" saltValue="3scLFnfXIys6ZC1fcsEX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70" t="s">
        <v>47</v>
      </c>
      <c r="D55" s="1270"/>
      <c r="E55" s="1271"/>
      <c r="F55" s="128">
        <v>1457</v>
      </c>
      <c r="G55" s="128">
        <v>1206</v>
      </c>
      <c r="H55" s="129">
        <v>1215</v>
      </c>
    </row>
    <row r="56" spans="2:8" ht="52.5" customHeight="1" x14ac:dyDescent="0.15">
      <c r="B56" s="130"/>
      <c r="C56" s="1272" t="s">
        <v>48</v>
      </c>
      <c r="D56" s="1272"/>
      <c r="E56" s="1273"/>
      <c r="F56" s="131">
        <v>301</v>
      </c>
      <c r="G56" s="131">
        <v>301</v>
      </c>
      <c r="H56" s="132">
        <v>281</v>
      </c>
    </row>
    <row r="57" spans="2:8" ht="53.25" customHeight="1" x14ac:dyDescent="0.15">
      <c r="B57" s="130"/>
      <c r="C57" s="1274" t="s">
        <v>49</v>
      </c>
      <c r="D57" s="1274"/>
      <c r="E57" s="1275"/>
      <c r="F57" s="133">
        <v>3584</v>
      </c>
      <c r="G57" s="133">
        <v>2581</v>
      </c>
      <c r="H57" s="134">
        <v>1892</v>
      </c>
    </row>
    <row r="58" spans="2:8" ht="45.75" customHeight="1" x14ac:dyDescent="0.15">
      <c r="B58" s="135"/>
      <c r="C58" s="1262" t="s">
        <v>572</v>
      </c>
      <c r="D58" s="1263"/>
      <c r="E58" s="1264"/>
      <c r="F58" s="136">
        <v>2935</v>
      </c>
      <c r="G58" s="136">
        <v>1584</v>
      </c>
      <c r="H58" s="137">
        <v>876</v>
      </c>
    </row>
    <row r="59" spans="2:8" ht="45.75" customHeight="1" x14ac:dyDescent="0.15">
      <c r="B59" s="135"/>
      <c r="C59" s="1262" t="s">
        <v>573</v>
      </c>
      <c r="D59" s="1263"/>
      <c r="E59" s="1264"/>
      <c r="F59" s="136">
        <v>382</v>
      </c>
      <c r="G59" s="136">
        <v>432</v>
      </c>
      <c r="H59" s="137">
        <v>452</v>
      </c>
    </row>
    <row r="60" spans="2:8" ht="45.75" customHeight="1" x14ac:dyDescent="0.15">
      <c r="B60" s="135"/>
      <c r="C60" s="1262" t="s">
        <v>574</v>
      </c>
      <c r="D60" s="1263"/>
      <c r="E60" s="1264"/>
      <c r="F60" s="136">
        <v>55</v>
      </c>
      <c r="G60" s="136">
        <v>373</v>
      </c>
      <c r="H60" s="137">
        <v>379</v>
      </c>
    </row>
    <row r="61" spans="2:8" ht="45.75" customHeight="1" x14ac:dyDescent="0.15">
      <c r="B61" s="135"/>
      <c r="C61" s="1262" t="s">
        <v>575</v>
      </c>
      <c r="D61" s="1263"/>
      <c r="E61" s="1264"/>
      <c r="F61" s="136">
        <v>150</v>
      </c>
      <c r="G61" s="136">
        <v>128</v>
      </c>
      <c r="H61" s="137">
        <v>108</v>
      </c>
    </row>
    <row r="62" spans="2:8" ht="45.75" customHeight="1" thickBot="1" x14ac:dyDescent="0.2">
      <c r="B62" s="138"/>
      <c r="C62" s="1265" t="s">
        <v>576</v>
      </c>
      <c r="D62" s="1266"/>
      <c r="E62" s="1267"/>
      <c r="F62" s="139">
        <v>36</v>
      </c>
      <c r="G62" s="139">
        <v>23</v>
      </c>
      <c r="H62" s="140">
        <v>33</v>
      </c>
    </row>
    <row r="63" spans="2:8" ht="52.5" customHeight="1" thickBot="1" x14ac:dyDescent="0.2">
      <c r="B63" s="141"/>
      <c r="C63" s="1268" t="s">
        <v>50</v>
      </c>
      <c r="D63" s="1268"/>
      <c r="E63" s="1269"/>
      <c r="F63" s="142">
        <v>5342</v>
      </c>
      <c r="G63" s="142">
        <v>4088</v>
      </c>
      <c r="H63" s="143">
        <v>3387</v>
      </c>
    </row>
    <row r="64" spans="2:8" ht="15" customHeight="1" x14ac:dyDescent="0.15"/>
  </sheetData>
  <sheetProtection algorithmName="SHA-512" hashValue="PkE3cz5BH32u9tUbGmY0LFZvvCPZwXuRalfjnnzZW309NRUhyT17+in0DEVo3j4729DWj45F1mY4nNYRY/VkLA==" saltValue="nNfcrre5CW/H8gyqLxG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589</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590</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591</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592</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6">
        <v>53.2</v>
      </c>
      <c r="BY51" s="1316"/>
      <c r="BZ51" s="1316"/>
      <c r="CA51" s="1316"/>
      <c r="CB51" s="1316"/>
      <c r="CC51" s="1316"/>
      <c r="CD51" s="1316"/>
      <c r="CE51" s="1316"/>
      <c r="CF51" s="1316">
        <v>28.7</v>
      </c>
      <c r="CG51" s="1316"/>
      <c r="CH51" s="1316"/>
      <c r="CI51" s="1316"/>
      <c r="CJ51" s="1316"/>
      <c r="CK51" s="1316"/>
      <c r="CL51" s="1316"/>
      <c r="CM51" s="1316"/>
      <c r="CN51" s="1316">
        <v>21.7</v>
      </c>
      <c r="CO51" s="1316"/>
      <c r="CP51" s="1316"/>
      <c r="CQ51" s="1316"/>
      <c r="CR51" s="1316"/>
      <c r="CS51" s="1316"/>
      <c r="CT51" s="1316"/>
      <c r="CU51" s="1316"/>
      <c r="CV51" s="1316">
        <v>13.1</v>
      </c>
      <c r="CW51" s="1316"/>
      <c r="CX51" s="1316"/>
      <c r="CY51" s="1316"/>
      <c r="CZ51" s="1316"/>
      <c r="DA51" s="1316"/>
      <c r="DB51" s="1316"/>
      <c r="DC51" s="1316"/>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6">
        <v>58.8</v>
      </c>
      <c r="BY53" s="1316"/>
      <c r="BZ53" s="1316"/>
      <c r="CA53" s="1316"/>
      <c r="CB53" s="1316"/>
      <c r="CC53" s="1316"/>
      <c r="CD53" s="1316"/>
      <c r="CE53" s="1316"/>
      <c r="CF53" s="1316">
        <v>59.9</v>
      </c>
      <c r="CG53" s="1316"/>
      <c r="CH53" s="1316"/>
      <c r="CI53" s="1316"/>
      <c r="CJ53" s="1316"/>
      <c r="CK53" s="1316"/>
      <c r="CL53" s="1316"/>
      <c r="CM53" s="1316"/>
      <c r="CN53" s="1316">
        <v>61.3</v>
      </c>
      <c r="CO53" s="1316"/>
      <c r="CP53" s="1316"/>
      <c r="CQ53" s="1316"/>
      <c r="CR53" s="1316"/>
      <c r="CS53" s="1316"/>
      <c r="CT53" s="1316"/>
      <c r="CU53" s="1316"/>
      <c r="CV53" s="1316">
        <v>62.2</v>
      </c>
      <c r="CW53" s="1316"/>
      <c r="CX53" s="1316"/>
      <c r="CY53" s="1316"/>
      <c r="CZ53" s="1316"/>
      <c r="DA53" s="1316"/>
      <c r="DB53" s="1316"/>
      <c r="DC53" s="1316"/>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3"/>
      <c r="B55" s="1285"/>
      <c r="G55" s="1304"/>
      <c r="H55" s="1304"/>
      <c r="I55" s="1304"/>
      <c r="J55" s="1304"/>
      <c r="K55" s="1313"/>
      <c r="L55" s="1313"/>
      <c r="M55" s="1313"/>
      <c r="N55" s="1313"/>
      <c r="AN55" s="1310" t="s">
        <v>596</v>
      </c>
      <c r="AO55" s="1310"/>
      <c r="AP55" s="1310"/>
      <c r="AQ55" s="1310"/>
      <c r="AR55" s="1310"/>
      <c r="AS55" s="1310"/>
      <c r="AT55" s="1310"/>
      <c r="AU55" s="1310"/>
      <c r="AV55" s="1310"/>
      <c r="AW55" s="1310"/>
      <c r="AX55" s="1310"/>
      <c r="AY55" s="1310"/>
      <c r="AZ55" s="1310"/>
      <c r="BA55" s="1310"/>
      <c r="BB55" s="1314" t="s">
        <v>594</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3.1</v>
      </c>
      <c r="CO55" s="1316"/>
      <c r="CP55" s="1316"/>
      <c r="CQ55" s="1316"/>
      <c r="CR55" s="1316"/>
      <c r="CS55" s="1316"/>
      <c r="CT55" s="1316"/>
      <c r="CU55" s="1316"/>
      <c r="CV55" s="1316">
        <v>13.7</v>
      </c>
      <c r="CW55" s="1316"/>
      <c r="CX55" s="1316"/>
      <c r="CY55" s="1316"/>
      <c r="CZ55" s="1316"/>
      <c r="DA55" s="1316"/>
      <c r="DB55" s="1316"/>
      <c r="DC55" s="1316"/>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595</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6">
        <v>59.3</v>
      </c>
      <c r="BY57" s="1316"/>
      <c r="BZ57" s="1316"/>
      <c r="CA57" s="1316"/>
      <c r="CB57" s="1316"/>
      <c r="CC57" s="1316"/>
      <c r="CD57" s="1316"/>
      <c r="CE57" s="1316"/>
      <c r="CF57" s="1316">
        <v>59.9</v>
      </c>
      <c r="CG57" s="1316"/>
      <c r="CH57" s="1316"/>
      <c r="CI57" s="1316"/>
      <c r="CJ57" s="1316"/>
      <c r="CK57" s="1316"/>
      <c r="CL57" s="1316"/>
      <c r="CM57" s="1316"/>
      <c r="CN57" s="1316">
        <v>61</v>
      </c>
      <c r="CO57" s="1316"/>
      <c r="CP57" s="1316"/>
      <c r="CQ57" s="1316"/>
      <c r="CR57" s="1316"/>
      <c r="CS57" s="1316"/>
      <c r="CT57" s="1316"/>
      <c r="CU57" s="1316"/>
      <c r="CV57" s="1316">
        <v>61.9</v>
      </c>
      <c r="CW57" s="1316"/>
      <c r="CX57" s="1316"/>
      <c r="CY57" s="1316"/>
      <c r="CZ57" s="1316"/>
      <c r="DA57" s="1316"/>
      <c r="DB57" s="1316"/>
      <c r="DC57" s="1316"/>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597</v>
      </c>
    </row>
    <row r="64" spans="1:109" x14ac:dyDescent="0.15">
      <c r="B64" s="1285"/>
      <c r="G64" s="1292"/>
      <c r="I64" s="1326"/>
      <c r="J64" s="1326"/>
      <c r="K64" s="1326"/>
      <c r="L64" s="1326"/>
      <c r="M64" s="1326"/>
      <c r="N64" s="1327"/>
      <c r="AM64" s="1292"/>
      <c r="AN64" s="1292" t="s">
        <v>590</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598</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592</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6">
        <v>71.2</v>
      </c>
      <c r="BQ73" s="1316"/>
      <c r="BR73" s="1316"/>
      <c r="BS73" s="1316"/>
      <c r="BT73" s="1316"/>
      <c r="BU73" s="1316"/>
      <c r="BV73" s="1316"/>
      <c r="BW73" s="1316"/>
      <c r="BX73" s="1316">
        <v>53.2</v>
      </c>
      <c r="BY73" s="1316"/>
      <c r="BZ73" s="1316"/>
      <c r="CA73" s="1316"/>
      <c r="CB73" s="1316"/>
      <c r="CC73" s="1316"/>
      <c r="CD73" s="1316"/>
      <c r="CE73" s="1316"/>
      <c r="CF73" s="1316">
        <v>28.7</v>
      </c>
      <c r="CG73" s="1316"/>
      <c r="CH73" s="1316"/>
      <c r="CI73" s="1316"/>
      <c r="CJ73" s="1316"/>
      <c r="CK73" s="1316"/>
      <c r="CL73" s="1316"/>
      <c r="CM73" s="1316"/>
      <c r="CN73" s="1316">
        <v>21.7</v>
      </c>
      <c r="CO73" s="1316"/>
      <c r="CP73" s="1316"/>
      <c r="CQ73" s="1316"/>
      <c r="CR73" s="1316"/>
      <c r="CS73" s="1316"/>
      <c r="CT73" s="1316"/>
      <c r="CU73" s="1316"/>
      <c r="CV73" s="1316">
        <v>13.1</v>
      </c>
      <c r="CW73" s="1316"/>
      <c r="CX73" s="1316"/>
      <c r="CY73" s="1316"/>
      <c r="CZ73" s="1316"/>
      <c r="DA73" s="1316"/>
      <c r="DB73" s="1316"/>
      <c r="DC73" s="1316"/>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6">
        <v>9.4</v>
      </c>
      <c r="BQ75" s="1316"/>
      <c r="BR75" s="1316"/>
      <c r="BS75" s="1316"/>
      <c r="BT75" s="1316"/>
      <c r="BU75" s="1316"/>
      <c r="BV75" s="1316"/>
      <c r="BW75" s="1316"/>
      <c r="BX75" s="1316">
        <v>9.1</v>
      </c>
      <c r="BY75" s="1316"/>
      <c r="BZ75" s="1316"/>
      <c r="CA75" s="1316"/>
      <c r="CB75" s="1316"/>
      <c r="CC75" s="1316"/>
      <c r="CD75" s="1316"/>
      <c r="CE75" s="1316"/>
      <c r="CF75" s="1316">
        <v>7.8</v>
      </c>
      <c r="CG75" s="1316"/>
      <c r="CH75" s="1316"/>
      <c r="CI75" s="1316"/>
      <c r="CJ75" s="1316"/>
      <c r="CK75" s="1316"/>
      <c r="CL75" s="1316"/>
      <c r="CM75" s="1316"/>
      <c r="CN75" s="1316">
        <v>7.9</v>
      </c>
      <c r="CO75" s="1316"/>
      <c r="CP75" s="1316"/>
      <c r="CQ75" s="1316"/>
      <c r="CR75" s="1316"/>
      <c r="CS75" s="1316"/>
      <c r="CT75" s="1316"/>
      <c r="CU75" s="1316"/>
      <c r="CV75" s="1316">
        <v>7</v>
      </c>
      <c r="CW75" s="1316"/>
      <c r="CX75" s="1316"/>
      <c r="CY75" s="1316"/>
      <c r="CZ75" s="1316"/>
      <c r="DA75" s="1316"/>
      <c r="DB75" s="1316"/>
      <c r="DC75" s="1316"/>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5"/>
      <c r="G77" s="1304"/>
      <c r="H77" s="1304"/>
      <c r="I77" s="1304"/>
      <c r="J77" s="1304"/>
      <c r="K77" s="1333"/>
      <c r="L77" s="1333"/>
      <c r="M77" s="1333"/>
      <c r="N77" s="1333"/>
      <c r="AN77" s="1310" t="s">
        <v>596</v>
      </c>
      <c r="AO77" s="1310"/>
      <c r="AP77" s="1310"/>
      <c r="AQ77" s="1310"/>
      <c r="AR77" s="1310"/>
      <c r="AS77" s="1310"/>
      <c r="AT77" s="1310"/>
      <c r="AU77" s="1310"/>
      <c r="AV77" s="1310"/>
      <c r="AW77" s="1310"/>
      <c r="AX77" s="1310"/>
      <c r="AY77" s="1310"/>
      <c r="AZ77" s="1310"/>
      <c r="BA77" s="1310"/>
      <c r="BB77" s="1314" t="s">
        <v>594</v>
      </c>
      <c r="BC77" s="1314"/>
      <c r="BD77" s="1314"/>
      <c r="BE77" s="1314"/>
      <c r="BF77" s="1314"/>
      <c r="BG77" s="1314"/>
      <c r="BH77" s="1314"/>
      <c r="BI77" s="1314"/>
      <c r="BJ77" s="1314"/>
      <c r="BK77" s="1314"/>
      <c r="BL77" s="1314"/>
      <c r="BM77" s="1314"/>
      <c r="BN77" s="1314"/>
      <c r="BO77" s="1314"/>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3.1</v>
      </c>
      <c r="CO77" s="1316"/>
      <c r="CP77" s="1316"/>
      <c r="CQ77" s="1316"/>
      <c r="CR77" s="1316"/>
      <c r="CS77" s="1316"/>
      <c r="CT77" s="1316"/>
      <c r="CU77" s="1316"/>
      <c r="CV77" s="1316">
        <v>13.7</v>
      </c>
      <c r="CW77" s="1316"/>
      <c r="CX77" s="1316"/>
      <c r="CY77" s="1316"/>
      <c r="CZ77" s="1316"/>
      <c r="DA77" s="1316"/>
      <c r="DB77" s="1316"/>
      <c r="DC77" s="1316"/>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599</v>
      </c>
      <c r="BC79" s="1314"/>
      <c r="BD79" s="1314"/>
      <c r="BE79" s="1314"/>
      <c r="BF79" s="1314"/>
      <c r="BG79" s="1314"/>
      <c r="BH79" s="1314"/>
      <c r="BI79" s="1314"/>
      <c r="BJ79" s="1314"/>
      <c r="BK79" s="1314"/>
      <c r="BL79" s="1314"/>
      <c r="BM79" s="1314"/>
      <c r="BN79" s="1314"/>
      <c r="BO79" s="1314"/>
      <c r="BP79" s="1316">
        <v>7.9</v>
      </c>
      <c r="BQ79" s="1316"/>
      <c r="BR79" s="1316"/>
      <c r="BS79" s="1316"/>
      <c r="BT79" s="1316"/>
      <c r="BU79" s="1316"/>
      <c r="BV79" s="1316"/>
      <c r="BW79" s="1316"/>
      <c r="BX79" s="1316">
        <v>7.9</v>
      </c>
      <c r="BY79" s="1316"/>
      <c r="BZ79" s="1316"/>
      <c r="CA79" s="1316"/>
      <c r="CB79" s="1316"/>
      <c r="CC79" s="1316"/>
      <c r="CD79" s="1316"/>
      <c r="CE79" s="1316"/>
      <c r="CF79" s="1316">
        <v>7.8</v>
      </c>
      <c r="CG79" s="1316"/>
      <c r="CH79" s="1316"/>
      <c r="CI79" s="1316"/>
      <c r="CJ79" s="1316"/>
      <c r="CK79" s="1316"/>
      <c r="CL79" s="1316"/>
      <c r="CM79" s="1316"/>
      <c r="CN79" s="1316">
        <v>7.9</v>
      </c>
      <c r="CO79" s="1316"/>
      <c r="CP79" s="1316"/>
      <c r="CQ79" s="1316"/>
      <c r="CR79" s="1316"/>
      <c r="CS79" s="1316"/>
      <c r="CT79" s="1316"/>
      <c r="CU79" s="1316"/>
      <c r="CV79" s="1316">
        <v>7.9</v>
      </c>
      <c r="CW79" s="1316"/>
      <c r="CX79" s="1316"/>
      <c r="CY79" s="1316"/>
      <c r="CZ79" s="1316"/>
      <c r="DA79" s="1316"/>
      <c r="DB79" s="1316"/>
      <c r="DC79" s="1316"/>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Sd/azMSXpuOGGCBJVS75b0NgGaOEsFtkWME0ztKRIYKtAul3DAMmOg2BxDAeIZJceZICBN/GQZ7yUPjS6hhjAw==" saltValue="IjjiGZHWjvE/M/3pIl+D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ZlHuwX7tPu7o9fEEXAQEkY6K9sddJTDzvXRVrRczj663aG1tfNzj9DNG2YurQoOZg/X+caDDopMKSW/ghc/ulg==" saltValue="eMWicPzTSoA5jKUV3Oe5n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2+V0UlcZHb1QxxdJN5XHSFEDErrCr3DA5AjqnFM9hTsfcYUaHQLaSQGnjZvIb5ZWIiq974H5/I0J4I4IlulSrg==" saltValue="edXMObVMhPQrPhd1KvOgt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245670</v>
      </c>
      <c r="E3" s="162"/>
      <c r="F3" s="163">
        <v>79466</v>
      </c>
      <c r="G3" s="164"/>
      <c r="H3" s="165"/>
    </row>
    <row r="4" spans="1:8" x14ac:dyDescent="0.15">
      <c r="A4" s="166"/>
      <c r="B4" s="167"/>
      <c r="C4" s="168"/>
      <c r="D4" s="169">
        <v>15964</v>
      </c>
      <c r="E4" s="170"/>
      <c r="F4" s="171">
        <v>44645</v>
      </c>
      <c r="G4" s="172"/>
      <c r="H4" s="173"/>
    </row>
    <row r="5" spans="1:8" x14ac:dyDescent="0.15">
      <c r="A5" s="154" t="s">
        <v>539</v>
      </c>
      <c r="B5" s="159"/>
      <c r="C5" s="160"/>
      <c r="D5" s="161">
        <v>147787</v>
      </c>
      <c r="E5" s="162"/>
      <c r="F5" s="163">
        <v>90072</v>
      </c>
      <c r="G5" s="164"/>
      <c r="H5" s="165"/>
    </row>
    <row r="6" spans="1:8" x14ac:dyDescent="0.15">
      <c r="A6" s="166"/>
      <c r="B6" s="167"/>
      <c r="C6" s="168"/>
      <c r="D6" s="169">
        <v>17753</v>
      </c>
      <c r="E6" s="170"/>
      <c r="F6" s="171">
        <v>46083</v>
      </c>
      <c r="G6" s="172"/>
      <c r="H6" s="173"/>
    </row>
    <row r="7" spans="1:8" x14ac:dyDescent="0.15">
      <c r="A7" s="154" t="s">
        <v>540</v>
      </c>
      <c r="B7" s="159"/>
      <c r="C7" s="160"/>
      <c r="D7" s="161">
        <v>135996</v>
      </c>
      <c r="E7" s="162"/>
      <c r="F7" s="163">
        <v>88328</v>
      </c>
      <c r="G7" s="164"/>
      <c r="H7" s="165"/>
    </row>
    <row r="8" spans="1:8" x14ac:dyDescent="0.15">
      <c r="A8" s="166"/>
      <c r="B8" s="167"/>
      <c r="C8" s="168"/>
      <c r="D8" s="169">
        <v>11784</v>
      </c>
      <c r="E8" s="170"/>
      <c r="F8" s="171">
        <v>49013</v>
      </c>
      <c r="G8" s="172"/>
      <c r="H8" s="173"/>
    </row>
    <row r="9" spans="1:8" x14ac:dyDescent="0.15">
      <c r="A9" s="154" t="s">
        <v>541</v>
      </c>
      <c r="B9" s="159"/>
      <c r="C9" s="160"/>
      <c r="D9" s="161">
        <v>140647</v>
      </c>
      <c r="E9" s="162"/>
      <c r="F9" s="163">
        <v>103390</v>
      </c>
      <c r="G9" s="164"/>
      <c r="H9" s="165"/>
    </row>
    <row r="10" spans="1:8" x14ac:dyDescent="0.15">
      <c r="A10" s="166"/>
      <c r="B10" s="167"/>
      <c r="C10" s="168"/>
      <c r="D10" s="169">
        <v>8675</v>
      </c>
      <c r="E10" s="170"/>
      <c r="F10" s="171">
        <v>51269</v>
      </c>
      <c r="G10" s="172"/>
      <c r="H10" s="173"/>
    </row>
    <row r="11" spans="1:8" x14ac:dyDescent="0.15">
      <c r="A11" s="154" t="s">
        <v>542</v>
      </c>
      <c r="B11" s="159"/>
      <c r="C11" s="160"/>
      <c r="D11" s="161">
        <v>146339</v>
      </c>
      <c r="E11" s="162"/>
      <c r="F11" s="163">
        <v>117234</v>
      </c>
      <c r="G11" s="164"/>
      <c r="H11" s="165"/>
    </row>
    <row r="12" spans="1:8" x14ac:dyDescent="0.15">
      <c r="A12" s="166"/>
      <c r="B12" s="167"/>
      <c r="C12" s="174"/>
      <c r="D12" s="169">
        <v>12426</v>
      </c>
      <c r="E12" s="170"/>
      <c r="F12" s="171">
        <v>59796</v>
      </c>
      <c r="G12" s="172"/>
      <c r="H12" s="173"/>
    </row>
    <row r="13" spans="1:8" x14ac:dyDescent="0.15">
      <c r="A13" s="154"/>
      <c r="B13" s="159"/>
      <c r="C13" s="175"/>
      <c r="D13" s="176">
        <v>163288</v>
      </c>
      <c r="E13" s="177"/>
      <c r="F13" s="178">
        <v>95698</v>
      </c>
      <c r="G13" s="179"/>
      <c r="H13" s="165"/>
    </row>
    <row r="14" spans="1:8" x14ac:dyDescent="0.15">
      <c r="A14" s="166"/>
      <c r="B14" s="167"/>
      <c r="C14" s="168"/>
      <c r="D14" s="169">
        <v>13320</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79.989999999999995</v>
      </c>
      <c r="C19" s="180">
        <f>ROUND(VALUE(SUBSTITUTE(実質収支比率等に係る経年分析!G$48,"▲","-")),2)</f>
        <v>11.27</v>
      </c>
      <c r="D19" s="180">
        <f>ROUND(VALUE(SUBSTITUTE(実質収支比率等に係る経年分析!H$48,"▲","-")),2)</f>
        <v>14.16</v>
      </c>
      <c r="E19" s="180">
        <f>ROUND(VALUE(SUBSTITUTE(実質収支比率等に係る経年分析!I$48,"▲","-")),2)</f>
        <v>8.35</v>
      </c>
      <c r="F19" s="180">
        <f>ROUND(VALUE(SUBSTITUTE(実質収支比率等に係る経年分析!J$48,"▲","-")),2)</f>
        <v>9.74</v>
      </c>
    </row>
    <row r="20" spans="1:11" x14ac:dyDescent="0.15">
      <c r="A20" s="180" t="s">
        <v>54</v>
      </c>
      <c r="B20" s="180">
        <f>ROUND(VALUE(SUBSTITUTE(実質収支比率等に係る経年分析!F$47,"▲","-")),2)</f>
        <v>46.96</v>
      </c>
      <c r="C20" s="180">
        <f>ROUND(VALUE(SUBSTITUTE(実質収支比率等に係る経年分析!G$47,"▲","-")),2)</f>
        <v>44.54</v>
      </c>
      <c r="D20" s="180">
        <f>ROUND(VALUE(SUBSTITUTE(実質収支比率等に係る経年分析!H$47,"▲","-")),2)</f>
        <v>37.56</v>
      </c>
      <c r="E20" s="180">
        <f>ROUND(VALUE(SUBSTITUTE(実質収支比率等に係る経年分析!I$47,"▲","-")),2)</f>
        <v>31.26</v>
      </c>
      <c r="F20" s="180">
        <f>ROUND(VALUE(SUBSTITUTE(実質収支比率等に係る経年分析!J$47,"▲","-")),2)</f>
        <v>30.12</v>
      </c>
    </row>
    <row r="21" spans="1:11" x14ac:dyDescent="0.15">
      <c r="A21" s="180" t="s">
        <v>55</v>
      </c>
      <c r="B21" s="180">
        <f>IF(ISNUMBER(VALUE(SUBSTITUTE(実質収支比率等に係る経年分析!F$49,"▲","-"))),ROUND(VALUE(SUBSTITUTE(実質収支比率等に係る経年分析!F$49,"▲","-")),2),NA())</f>
        <v>30.64</v>
      </c>
      <c r="C21" s="180">
        <f>IF(ISNUMBER(VALUE(SUBSTITUTE(実質収支比率等に係る経年分析!G$49,"▲","-"))),ROUND(VALUE(SUBSTITUTE(実質収支比率等に係る経年分析!G$49,"▲","-")),2),NA())</f>
        <v>-109.33</v>
      </c>
      <c r="D21" s="180">
        <f>IF(ISNUMBER(VALUE(SUBSTITUTE(実質収支比率等に係る経年分析!H$49,"▲","-"))),ROUND(VALUE(SUBSTITUTE(実質収支比率等に係る経年分析!H$49,"▲","-")),2),NA())</f>
        <v>-9.69</v>
      </c>
      <c r="E21" s="180">
        <f>IF(ISNUMBER(VALUE(SUBSTITUTE(実質収支比率等に係る経年分析!I$49,"▲","-"))),ROUND(VALUE(SUBSTITUTE(実質収支比率等に係る経年分析!I$49,"▲","-")),2),NA())</f>
        <v>-19.579999999999998</v>
      </c>
      <c r="F21" s="180">
        <f>IF(ISNUMBER(VALUE(SUBSTITUTE(実質収支比率等に係る経年分析!J$49,"▲","-"))),ROUND(VALUE(SUBSTITUTE(実質収支比率等に係る経年分析!J$49,"▲","-")),2),NA())</f>
        <v>-2.04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松島町介護サービス事業特別会計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松島町後期高齢者医療特別会計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松島町観瀾亭等特別会計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松島町下水道事業特別会計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53.68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松島町国民健康保険特別会計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松島町介護保険特別会計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79.959999999999994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9.74</v>
      </c>
    </row>
    <row r="36" spans="1:16" x14ac:dyDescent="0.15">
      <c r="A36" s="181" t="str">
        <f>IF(連結実質赤字比率に係る赤字・黒字の構成分析!C$34="",NA(),連結実質赤字比率に係る赤字・黒字の構成分析!C$34)</f>
        <v>松島町水道事業会計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39.49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568</v>
      </c>
      <c r="E42" s="182"/>
      <c r="F42" s="182"/>
      <c r="G42" s="182">
        <f>'実質公債費比率（分子）の構造'!L$52</f>
        <v>571</v>
      </c>
      <c r="H42" s="182"/>
      <c r="I42" s="182"/>
      <c r="J42" s="182">
        <f>'実質公債費比率（分子）の構造'!M$52</f>
        <v>541</v>
      </c>
      <c r="K42" s="182"/>
      <c r="L42" s="182"/>
      <c r="M42" s="182">
        <f>'実質公債費比率（分子）の構造'!N$52</f>
        <v>522</v>
      </c>
      <c r="N42" s="182"/>
      <c r="O42" s="182"/>
      <c r="P42" s="182">
        <f>'実質公債費比率（分子）の構造'!O$52</f>
        <v>491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12</v>
      </c>
      <c r="C45" s="182"/>
      <c r="D45" s="182"/>
      <c r="E45" s="182">
        <f>'実質公債費比率（分子）の構造'!L$49</f>
        <v>6</v>
      </c>
      <c r="F45" s="182"/>
      <c r="G45" s="182"/>
      <c r="H45" s="182">
        <f>'実質公債費比率（分子）の構造'!M$49</f>
        <v>4</v>
      </c>
      <c r="I45" s="182"/>
      <c r="J45" s="182"/>
      <c r="K45" s="182">
        <f>'実質公債費比率（分子）の構造'!N$49</f>
        <v>5</v>
      </c>
      <c r="L45" s="182"/>
      <c r="M45" s="182"/>
      <c r="N45" s="182">
        <f>'実質公債費比率（分子）の構造'!O$49</f>
        <v>8</v>
      </c>
      <c r="O45" s="182"/>
      <c r="P45" s="182"/>
    </row>
    <row r="46" spans="1:16" x14ac:dyDescent="0.15">
      <c r="A46" s="182" t="s">
        <v>66</v>
      </c>
      <c r="B46" s="182">
        <f>'実質公債費比率（分子）の構造'!K$48</f>
        <v>360</v>
      </c>
      <c r="C46" s="182"/>
      <c r="D46" s="182"/>
      <c r="E46" s="182">
        <f>'実質公債費比率（分子）の構造'!L$48</f>
        <v>316</v>
      </c>
      <c r="F46" s="182"/>
      <c r="G46" s="182"/>
      <c r="H46" s="182">
        <f>'実質公債費比率（分子）の構造'!M$48</f>
        <v>178</v>
      </c>
      <c r="I46" s="182"/>
      <c r="J46" s="182"/>
      <c r="K46" s="182">
        <f>'実質公債費比率（分子）の構造'!N$48</f>
        <v>321</v>
      </c>
      <c r="L46" s="182"/>
      <c r="M46" s="182"/>
      <c r="N46" s="182">
        <f>'実質公債費比率（分子）の構造'!O$48</f>
        <v>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510</v>
      </c>
      <c r="C49" s="182"/>
      <c r="D49" s="182"/>
      <c r="E49" s="182">
        <f>'実質公債費比率（分子）の構造'!L$45</f>
        <v>535</v>
      </c>
      <c r="F49" s="182"/>
      <c r="G49" s="182"/>
      <c r="H49" s="182">
        <f>'実質公債費比率（分子）の構造'!M$45</f>
        <v>540</v>
      </c>
      <c r="I49" s="182"/>
      <c r="J49" s="182"/>
      <c r="K49" s="182">
        <f>'実質公債費比率（分子）の構造'!N$45</f>
        <v>526</v>
      </c>
      <c r="L49" s="182"/>
      <c r="M49" s="182"/>
      <c r="N49" s="182">
        <f>'実質公債費比率（分子）の構造'!O$45</f>
        <v>507</v>
      </c>
      <c r="O49" s="182"/>
      <c r="P49" s="182"/>
    </row>
    <row r="50" spans="1:16" x14ac:dyDescent="0.15">
      <c r="A50" s="182" t="s">
        <v>70</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330</v>
      </c>
      <c r="M50" s="182" t="e">
        <f>NA()</f>
        <v>#N/A</v>
      </c>
      <c r="N50" s="182" t="e">
        <f>NA()</f>
        <v>#N/A</v>
      </c>
      <c r="O50" s="182">
        <f>IF(ISNUMBER('実質公債費比率（分子）の構造'!O$53),'実質公債費比率（分子）の構造'!O$53,NA())</f>
        <v>210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6073</v>
      </c>
      <c r="E56" s="181"/>
      <c r="F56" s="181"/>
      <c r="G56" s="181">
        <f>'将来負担比率（分子）の構造'!J$52</f>
        <v>5847</v>
      </c>
      <c r="H56" s="181"/>
      <c r="I56" s="181"/>
      <c r="J56" s="181">
        <f>'将来負担比率（分子）の構造'!K$52</f>
        <v>5667</v>
      </c>
      <c r="K56" s="181"/>
      <c r="L56" s="181"/>
      <c r="M56" s="181">
        <f>'将来負担比率（分子）の構造'!L$52</f>
        <v>5485</v>
      </c>
      <c r="N56" s="181"/>
      <c r="O56" s="181"/>
      <c r="P56" s="181">
        <f>'将来負担比率（分子）の構造'!M$52</f>
        <v>5395</v>
      </c>
    </row>
    <row r="57" spans="1:16" x14ac:dyDescent="0.15">
      <c r="A57" s="181" t="s">
        <v>41</v>
      </c>
      <c r="B57" s="181"/>
      <c r="C57" s="181"/>
      <c r="D57" s="181">
        <f>'将来負担比率（分子）の構造'!I$51</f>
        <v>439</v>
      </c>
      <c r="E57" s="181"/>
      <c r="F57" s="181"/>
      <c r="G57" s="181">
        <f>'将来負担比率（分子）の構造'!J$51</f>
        <v>392</v>
      </c>
      <c r="H57" s="181"/>
      <c r="I57" s="181"/>
      <c r="J57" s="181">
        <f>'将来負担比率（分子）の構造'!K$51</f>
        <v>347</v>
      </c>
      <c r="K57" s="181"/>
      <c r="L57" s="181"/>
      <c r="M57" s="181">
        <f>'将来負担比率（分子）の構造'!L$51</f>
        <v>357</v>
      </c>
      <c r="N57" s="181"/>
      <c r="O57" s="181"/>
      <c r="P57" s="181">
        <f>'将来負担比率（分子）の構造'!M$51</f>
        <v>322</v>
      </c>
    </row>
    <row r="58" spans="1:16" x14ac:dyDescent="0.15">
      <c r="A58" s="181" t="s">
        <v>40</v>
      </c>
      <c r="B58" s="181"/>
      <c r="C58" s="181"/>
      <c r="D58" s="181">
        <f>'将来負担比率（分子）の構造'!I$50</f>
        <v>3021</v>
      </c>
      <c r="E58" s="181"/>
      <c r="F58" s="181"/>
      <c r="G58" s="181">
        <f>'将来負担比率（分子）の構造'!J$50</f>
        <v>3113</v>
      </c>
      <c r="H58" s="181"/>
      <c r="I58" s="181"/>
      <c r="J58" s="181">
        <f>'将来負担比率（分子）の構造'!K$50</f>
        <v>3048</v>
      </c>
      <c r="K58" s="181"/>
      <c r="L58" s="181"/>
      <c r="M58" s="181">
        <f>'将来負担比率（分子）の構造'!L$50</f>
        <v>3116</v>
      </c>
      <c r="N58" s="181"/>
      <c r="O58" s="181"/>
      <c r="P58" s="181">
        <f>'将来負担比率（分子）の構造'!M$50</f>
        <v>3152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1017</v>
      </c>
      <c r="C62" s="181"/>
      <c r="D62" s="181"/>
      <c r="E62" s="181">
        <f>'将来負担比率（分子）の構造'!J$45</f>
        <v>941</v>
      </c>
      <c r="F62" s="181"/>
      <c r="G62" s="181"/>
      <c r="H62" s="181">
        <f>'将来負担比率（分子）の構造'!K$45</f>
        <v>897</v>
      </c>
      <c r="I62" s="181"/>
      <c r="J62" s="181"/>
      <c r="K62" s="181">
        <f>'将来負担比率（分子）の構造'!L$45</f>
        <v>855</v>
      </c>
      <c r="L62" s="181"/>
      <c r="M62" s="181"/>
      <c r="N62" s="181">
        <f>'将来負担比率（分子）の構造'!M$45</f>
        <v>821</v>
      </c>
      <c r="O62" s="181"/>
      <c r="P62" s="181"/>
    </row>
    <row r="63" spans="1:16" x14ac:dyDescent="0.15">
      <c r="A63" s="181" t="s">
        <v>33</v>
      </c>
      <c r="B63" s="181">
        <f>'将来負担比率（分子）の構造'!I$44</f>
        <v>21</v>
      </c>
      <c r="C63" s="181"/>
      <c r="D63" s="181"/>
      <c r="E63" s="181">
        <f>'将来負担比率（分子）の構造'!J$44</f>
        <v>31</v>
      </c>
      <c r="F63" s="181"/>
      <c r="G63" s="181"/>
      <c r="H63" s="181">
        <f>'将来負担比率（分子）の構造'!K$44</f>
        <v>33</v>
      </c>
      <c r="I63" s="181"/>
      <c r="J63" s="181"/>
      <c r="K63" s="181">
        <f>'将来負担比率（分子）の構造'!L$44</f>
        <v>66</v>
      </c>
      <c r="L63" s="181"/>
      <c r="M63" s="181"/>
      <c r="N63" s="181">
        <f>'将来負担比率（分子）の構造'!M$44</f>
        <v>203</v>
      </c>
      <c r="O63" s="181"/>
      <c r="P63" s="181"/>
    </row>
    <row r="64" spans="1:16" x14ac:dyDescent="0.15">
      <c r="A64" s="181" t="s">
        <v>32</v>
      </c>
      <c r="B64" s="181">
        <f>'将来負担比率（分子）の構造'!I$43</f>
        <v>4773</v>
      </c>
      <c r="C64" s="181"/>
      <c r="D64" s="181"/>
      <c r="E64" s="181">
        <f>'将来負担比率（分子）の構造'!J$43</f>
        <v>4257</v>
      </c>
      <c r="F64" s="181"/>
      <c r="G64" s="181"/>
      <c r="H64" s="181">
        <f>'将来負担比率（分子）の構造'!K$43</f>
        <v>3418</v>
      </c>
      <c r="I64" s="181"/>
      <c r="J64" s="181"/>
      <c r="K64" s="181">
        <f>'将来負担比率（分子）の構造'!L$43</f>
        <v>3279</v>
      </c>
      <c r="L64" s="181"/>
      <c r="M64" s="181"/>
      <c r="N64" s="181">
        <f>'将来負担比率（分子）の構造'!M$43</f>
        <v>2901</v>
      </c>
      <c r="O64" s="181"/>
      <c r="P64" s="181"/>
    </row>
    <row r="65" spans="1:16" x14ac:dyDescent="0.15">
      <c r="A65" s="181" t="s">
        <v>31</v>
      </c>
      <c r="B65" s="181">
        <f>'将来負担比率（分子）の構造'!I$42</f>
        <v>35</v>
      </c>
      <c r="C65" s="181"/>
      <c r="D65" s="181"/>
      <c r="E65" s="181">
        <f>'将来負担比率（分子）の構造'!J$42</f>
        <v>25</v>
      </c>
      <c r="F65" s="181"/>
      <c r="G65" s="181"/>
      <c r="H65" s="181">
        <f>'将来負担比率（分子）の構造'!K$42</f>
        <v>16</v>
      </c>
      <c r="I65" s="181"/>
      <c r="J65" s="181"/>
      <c r="K65" s="181">
        <f>'将来負担比率（分子）の構造'!L$42</f>
        <v>7</v>
      </c>
      <c r="L65" s="181"/>
      <c r="M65" s="181"/>
      <c r="N65" s="181">
        <f>'将来負担比率（分子）の構造'!M$42</f>
        <v>2</v>
      </c>
      <c r="O65" s="181"/>
      <c r="P65" s="181"/>
    </row>
    <row r="66" spans="1:16" x14ac:dyDescent="0.15">
      <c r="A66" s="181" t="s">
        <v>30</v>
      </c>
      <c r="B66" s="181">
        <f>'将来負担比率（分子）の構造'!I$41</f>
        <v>6023</v>
      </c>
      <c r="C66" s="181"/>
      <c r="D66" s="181"/>
      <c r="E66" s="181">
        <f>'将来負担比率（分子）の構造'!J$41</f>
        <v>5870</v>
      </c>
      <c r="F66" s="181"/>
      <c r="G66" s="181"/>
      <c r="H66" s="181">
        <f>'将来負担比率（分子）の構造'!K$41</f>
        <v>5661</v>
      </c>
      <c r="I66" s="181"/>
      <c r="J66" s="181"/>
      <c r="K66" s="181">
        <f>'将来負担比率（分子）の構造'!L$41</f>
        <v>5482</v>
      </c>
      <c r="L66" s="181"/>
      <c r="M66" s="181"/>
      <c r="N66" s="181">
        <f>'将来負担比率（分子）の構造'!M$41</f>
        <v>5411</v>
      </c>
      <c r="O66" s="181"/>
      <c r="P66" s="181"/>
    </row>
    <row r="67" spans="1:16" x14ac:dyDescent="0.15">
      <c r="A67" s="181" t="s">
        <v>74</v>
      </c>
      <c r="B67" s="181" t="e">
        <f>NA()</f>
        <v>#N/A</v>
      </c>
      <c r="C67" s="181">
        <f>IF(ISNUMBER('将来負担比率（分子）の構造'!I$53), IF('将来負担比率（分子）の構造'!I$53 &lt; 0, 0, '将来負担比率（分子）の構造'!I$53), NA())</f>
        <v>2338</v>
      </c>
      <c r="D67" s="181" t="e">
        <f>NA()</f>
        <v>#N/A</v>
      </c>
      <c r="E67" s="181" t="e">
        <f>NA()</f>
        <v>#N/A</v>
      </c>
      <c r="F67" s="181">
        <f>IF(ISNUMBER('将来負担比率（分子）の構造'!J$53), IF('将来負担比率（分子）の構造'!J$53 &lt; 0, 0, '将来負担比率（分子）の構造'!J$53), NA())</f>
        <v>1775</v>
      </c>
      <c r="G67" s="181" t="e">
        <f>NA()</f>
        <v>#N/A</v>
      </c>
      <c r="H67" s="181" t="e">
        <f>NA()</f>
        <v>#N/A</v>
      </c>
      <c r="I67" s="181">
        <f>IF(ISNUMBER('将来負担比率（分子）の構造'!K$53), IF('将来負担比率（分子）の構造'!K$53 &lt; 0, 0, '将来負担比率（分子）の構造'!K$53), NA())</f>
        <v>964</v>
      </c>
      <c r="J67" s="181" t="e">
        <f>NA()</f>
        <v>#N/A</v>
      </c>
      <c r="K67" s="181" t="e">
        <f>NA()</f>
        <v>#N/A</v>
      </c>
      <c r="L67" s="181">
        <f>IF(ISNUMBER('将来負担比率（分子）の構造'!L$53), IF('将来負担比率（分子）の構造'!L$53 &lt; 0, 0, '将来負担比率（分子）の構造'!L$53), NA())</f>
        <v>732</v>
      </c>
      <c r="M67" s="181" t="e">
        <f>NA()</f>
        <v>#N/A</v>
      </c>
      <c r="N67" s="181" t="e">
        <f>NA()</f>
        <v>#N/A</v>
      </c>
      <c r="O67" s="181">
        <f>IF(ISNUMBER('将来負担比率（分子）の構造'!M$53), IF('将来負担比率（分子）の構造'!M$53 &lt; 0, 0, '将来負担比率（分子）の構造'!M$53), NA())</f>
        <v>470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1457</v>
      </c>
      <c r="C72" s="185">
        <f>基金残高に係る経年分析!G55</f>
        <v>1206</v>
      </c>
      <c r="D72" s="185">
        <f>基金残高に係る経年分析!H55</f>
        <v>1215</v>
      </c>
    </row>
    <row r="73" spans="1:16" x14ac:dyDescent="0.15">
      <c r="A73" s="184" t="s">
        <v>77</v>
      </c>
      <c r="B73" s="185">
        <f>基金残高に係る経年分析!F56</f>
        <v>301</v>
      </c>
      <c r="C73" s="185">
        <f>基金残高に係る経年分析!G56</f>
        <v>301</v>
      </c>
      <c r="D73" s="185">
        <f>基金残高に係る経年分析!H56</f>
        <v>281</v>
      </c>
    </row>
    <row r="74" spans="1:16" x14ac:dyDescent="0.15">
      <c r="A74" s="184" t="s">
        <v>78</v>
      </c>
      <c r="B74" s="185">
        <f>基金残高に係る経年分析!F57</f>
        <v>3584</v>
      </c>
      <c r="C74" s="185">
        <f>基金残高に係る経年分析!G57</f>
        <v>2581</v>
      </c>
      <c r="D74" s="185">
        <f>基金残高に係る経年分析!H57</f>
        <v>1892</v>
      </c>
    </row>
  </sheetData>
  <sheetProtection algorithmName="SHA-512" hashValue="ITYmvEu7pu2HzxCOv8GK/3JxxXHKQ+5AXtBL/nrh5Ku5zqjJ067LU1sx8xAUV8B6RKnNEwdgvs1klhMhF+HV1g==" saltValue="bHxDA1TURTXyLMKHY8SO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219</v>
      </c>
      <c r="C5" s="634"/>
      <c r="D5" s="634"/>
      <c r="E5" s="634"/>
      <c r="F5" s="634"/>
      <c r="G5" s="634"/>
      <c r="H5" s="634"/>
      <c r="I5" s="634"/>
      <c r="J5" s="634"/>
      <c r="K5" s="634"/>
      <c r="L5" s="634"/>
      <c r="M5" s="634"/>
      <c r="N5" s="634"/>
      <c r="O5" s="634"/>
      <c r="P5" s="634"/>
      <c r="Q5" s="635"/>
      <c r="R5" s="636">
        <v>1535866</v>
      </c>
      <c r="S5" s="637"/>
      <c r="T5" s="637"/>
      <c r="U5" s="637"/>
      <c r="V5" s="637"/>
      <c r="W5" s="637"/>
      <c r="X5" s="637"/>
      <c r="Y5" s="638"/>
      <c r="Z5" s="639">
        <v>13.1</v>
      </c>
      <c r="AA5" s="639"/>
      <c r="AB5" s="639"/>
      <c r="AC5" s="639"/>
      <c r="AD5" s="640">
        <v>1472692</v>
      </c>
      <c r="AE5" s="640"/>
      <c r="AF5" s="640"/>
      <c r="AG5" s="640"/>
      <c r="AH5" s="640"/>
      <c r="AI5" s="640"/>
      <c r="AJ5" s="640"/>
      <c r="AK5" s="640"/>
      <c r="AL5" s="641">
        <v>38.4</v>
      </c>
      <c r="AM5" s="642"/>
      <c r="AN5" s="642"/>
      <c r="AO5" s="643"/>
      <c r="AP5" s="633" t="s">
        <v>220</v>
      </c>
      <c r="AQ5" s="634"/>
      <c r="AR5" s="634"/>
      <c r="AS5" s="634"/>
      <c r="AT5" s="634"/>
      <c r="AU5" s="634"/>
      <c r="AV5" s="634"/>
      <c r="AW5" s="634"/>
      <c r="AX5" s="634"/>
      <c r="AY5" s="634"/>
      <c r="AZ5" s="634"/>
      <c r="BA5" s="634"/>
      <c r="BB5" s="634"/>
      <c r="BC5" s="634"/>
      <c r="BD5" s="634"/>
      <c r="BE5" s="634"/>
      <c r="BF5" s="635"/>
      <c r="BG5" s="647">
        <v>1450023</v>
      </c>
      <c r="BH5" s="648"/>
      <c r="BI5" s="648"/>
      <c r="BJ5" s="648"/>
      <c r="BK5" s="648"/>
      <c r="BL5" s="648"/>
      <c r="BM5" s="648"/>
      <c r="BN5" s="649"/>
      <c r="BO5" s="650">
        <v>94.4</v>
      </c>
      <c r="BP5" s="650"/>
      <c r="BQ5" s="650"/>
      <c r="BR5" s="650"/>
      <c r="BS5" s="651" t="s">
        <v>221</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222</v>
      </c>
      <c r="CS5" s="630"/>
      <c r="CT5" s="630"/>
      <c r="CU5" s="630"/>
      <c r="CV5" s="630"/>
      <c r="CW5" s="630"/>
      <c r="CX5" s="630"/>
      <c r="CY5" s="631"/>
      <c r="CZ5" s="629" t="s">
        <v>213</v>
      </c>
      <c r="DA5" s="630"/>
      <c r="DB5" s="630"/>
      <c r="DC5" s="631"/>
      <c r="DD5" s="629" t="s">
        <v>223</v>
      </c>
      <c r="DE5" s="630"/>
      <c r="DF5" s="630"/>
      <c r="DG5" s="630"/>
      <c r="DH5" s="630"/>
      <c r="DI5" s="630"/>
      <c r="DJ5" s="630"/>
      <c r="DK5" s="630"/>
      <c r="DL5" s="630"/>
      <c r="DM5" s="630"/>
      <c r="DN5" s="630"/>
      <c r="DO5" s="630"/>
      <c r="DP5" s="631"/>
      <c r="DQ5" s="629" t="s">
        <v>224</v>
      </c>
      <c r="DR5" s="630"/>
      <c r="DS5" s="630"/>
      <c r="DT5" s="630"/>
      <c r="DU5" s="630"/>
      <c r="DV5" s="630"/>
      <c r="DW5" s="630"/>
      <c r="DX5" s="630"/>
      <c r="DY5" s="630"/>
      <c r="DZ5" s="630"/>
      <c r="EA5" s="630"/>
      <c r="EB5" s="630"/>
      <c r="EC5" s="631"/>
    </row>
    <row r="6" spans="2:143" ht="11.25" customHeight="1" x14ac:dyDescent="0.15">
      <c r="B6" s="644" t="s">
        <v>225</v>
      </c>
      <c r="C6" s="645"/>
      <c r="D6" s="645"/>
      <c r="E6" s="645"/>
      <c r="F6" s="645"/>
      <c r="G6" s="645"/>
      <c r="H6" s="645"/>
      <c r="I6" s="645"/>
      <c r="J6" s="645"/>
      <c r="K6" s="645"/>
      <c r="L6" s="645"/>
      <c r="M6" s="645"/>
      <c r="N6" s="645"/>
      <c r="O6" s="645"/>
      <c r="P6" s="645"/>
      <c r="Q6" s="646"/>
      <c r="R6" s="647">
        <v>53710</v>
      </c>
      <c r="S6" s="648"/>
      <c r="T6" s="648"/>
      <c r="U6" s="648"/>
      <c r="V6" s="648"/>
      <c r="W6" s="648"/>
      <c r="X6" s="648"/>
      <c r="Y6" s="649"/>
      <c r="Z6" s="650">
        <v>0.5</v>
      </c>
      <c r="AA6" s="650"/>
      <c r="AB6" s="650"/>
      <c r="AC6" s="650"/>
      <c r="AD6" s="651">
        <v>53710</v>
      </c>
      <c r="AE6" s="651"/>
      <c r="AF6" s="651"/>
      <c r="AG6" s="651"/>
      <c r="AH6" s="651"/>
      <c r="AI6" s="651"/>
      <c r="AJ6" s="651"/>
      <c r="AK6" s="651"/>
      <c r="AL6" s="652">
        <v>1.4</v>
      </c>
      <c r="AM6" s="653"/>
      <c r="AN6" s="653"/>
      <c r="AO6" s="654"/>
      <c r="AP6" s="644" t="s">
        <v>226</v>
      </c>
      <c r="AQ6" s="645"/>
      <c r="AR6" s="645"/>
      <c r="AS6" s="645"/>
      <c r="AT6" s="645"/>
      <c r="AU6" s="645"/>
      <c r="AV6" s="645"/>
      <c r="AW6" s="645"/>
      <c r="AX6" s="645"/>
      <c r="AY6" s="645"/>
      <c r="AZ6" s="645"/>
      <c r="BA6" s="645"/>
      <c r="BB6" s="645"/>
      <c r="BC6" s="645"/>
      <c r="BD6" s="645"/>
      <c r="BE6" s="645"/>
      <c r="BF6" s="646"/>
      <c r="BG6" s="647">
        <v>1450023</v>
      </c>
      <c r="BH6" s="648"/>
      <c r="BI6" s="648"/>
      <c r="BJ6" s="648"/>
      <c r="BK6" s="648"/>
      <c r="BL6" s="648"/>
      <c r="BM6" s="648"/>
      <c r="BN6" s="649"/>
      <c r="BO6" s="650">
        <v>94.4</v>
      </c>
      <c r="BP6" s="650"/>
      <c r="BQ6" s="650"/>
      <c r="BR6" s="650"/>
      <c r="BS6" s="651" t="s">
        <v>221</v>
      </c>
      <c r="BT6" s="651"/>
      <c r="BU6" s="651"/>
      <c r="BV6" s="651"/>
      <c r="BW6" s="651"/>
      <c r="BX6" s="651"/>
      <c r="BY6" s="651"/>
      <c r="BZ6" s="651"/>
      <c r="CA6" s="651"/>
      <c r="CB6" s="655"/>
      <c r="CD6" s="658" t="s">
        <v>227</v>
      </c>
      <c r="CE6" s="659"/>
      <c r="CF6" s="659"/>
      <c r="CG6" s="659"/>
      <c r="CH6" s="659"/>
      <c r="CI6" s="659"/>
      <c r="CJ6" s="659"/>
      <c r="CK6" s="659"/>
      <c r="CL6" s="659"/>
      <c r="CM6" s="659"/>
      <c r="CN6" s="659"/>
      <c r="CO6" s="659"/>
      <c r="CP6" s="659"/>
      <c r="CQ6" s="660"/>
      <c r="CR6" s="647">
        <v>109240</v>
      </c>
      <c r="CS6" s="648"/>
      <c r="CT6" s="648"/>
      <c r="CU6" s="648"/>
      <c r="CV6" s="648"/>
      <c r="CW6" s="648"/>
      <c r="CX6" s="648"/>
      <c r="CY6" s="649"/>
      <c r="CZ6" s="641">
        <v>1</v>
      </c>
      <c r="DA6" s="642"/>
      <c r="DB6" s="642"/>
      <c r="DC6" s="661"/>
      <c r="DD6" s="656" t="s">
        <v>221</v>
      </c>
      <c r="DE6" s="648"/>
      <c r="DF6" s="648"/>
      <c r="DG6" s="648"/>
      <c r="DH6" s="648"/>
      <c r="DI6" s="648"/>
      <c r="DJ6" s="648"/>
      <c r="DK6" s="648"/>
      <c r="DL6" s="648"/>
      <c r="DM6" s="648"/>
      <c r="DN6" s="648"/>
      <c r="DO6" s="648"/>
      <c r="DP6" s="649"/>
      <c r="DQ6" s="656">
        <v>109240</v>
      </c>
      <c r="DR6" s="648"/>
      <c r="DS6" s="648"/>
      <c r="DT6" s="648"/>
      <c r="DU6" s="648"/>
      <c r="DV6" s="648"/>
      <c r="DW6" s="648"/>
      <c r="DX6" s="648"/>
      <c r="DY6" s="648"/>
      <c r="DZ6" s="648"/>
      <c r="EA6" s="648"/>
      <c r="EB6" s="648"/>
      <c r="EC6" s="657"/>
    </row>
    <row r="7" spans="2:143" ht="11.25" customHeight="1" x14ac:dyDescent="0.15">
      <c r="B7" s="644" t="s">
        <v>228</v>
      </c>
      <c r="C7" s="645"/>
      <c r="D7" s="645"/>
      <c r="E7" s="645"/>
      <c r="F7" s="645"/>
      <c r="G7" s="645"/>
      <c r="H7" s="645"/>
      <c r="I7" s="645"/>
      <c r="J7" s="645"/>
      <c r="K7" s="645"/>
      <c r="L7" s="645"/>
      <c r="M7" s="645"/>
      <c r="N7" s="645"/>
      <c r="O7" s="645"/>
      <c r="P7" s="645"/>
      <c r="Q7" s="646"/>
      <c r="R7" s="647">
        <v>777</v>
      </c>
      <c r="S7" s="648"/>
      <c r="T7" s="648"/>
      <c r="U7" s="648"/>
      <c r="V7" s="648"/>
      <c r="W7" s="648"/>
      <c r="X7" s="648"/>
      <c r="Y7" s="649"/>
      <c r="Z7" s="650">
        <v>0</v>
      </c>
      <c r="AA7" s="650"/>
      <c r="AB7" s="650"/>
      <c r="AC7" s="650"/>
      <c r="AD7" s="651">
        <v>777</v>
      </c>
      <c r="AE7" s="651"/>
      <c r="AF7" s="651"/>
      <c r="AG7" s="651"/>
      <c r="AH7" s="651"/>
      <c r="AI7" s="651"/>
      <c r="AJ7" s="651"/>
      <c r="AK7" s="651"/>
      <c r="AL7" s="652">
        <v>0</v>
      </c>
      <c r="AM7" s="653"/>
      <c r="AN7" s="653"/>
      <c r="AO7" s="654"/>
      <c r="AP7" s="644" t="s">
        <v>229</v>
      </c>
      <c r="AQ7" s="645"/>
      <c r="AR7" s="645"/>
      <c r="AS7" s="645"/>
      <c r="AT7" s="645"/>
      <c r="AU7" s="645"/>
      <c r="AV7" s="645"/>
      <c r="AW7" s="645"/>
      <c r="AX7" s="645"/>
      <c r="AY7" s="645"/>
      <c r="AZ7" s="645"/>
      <c r="BA7" s="645"/>
      <c r="BB7" s="645"/>
      <c r="BC7" s="645"/>
      <c r="BD7" s="645"/>
      <c r="BE7" s="645"/>
      <c r="BF7" s="646"/>
      <c r="BG7" s="647">
        <v>581656</v>
      </c>
      <c r="BH7" s="648"/>
      <c r="BI7" s="648"/>
      <c r="BJ7" s="648"/>
      <c r="BK7" s="648"/>
      <c r="BL7" s="648"/>
      <c r="BM7" s="648"/>
      <c r="BN7" s="649"/>
      <c r="BO7" s="650">
        <v>37.9</v>
      </c>
      <c r="BP7" s="650"/>
      <c r="BQ7" s="650"/>
      <c r="BR7" s="650"/>
      <c r="BS7" s="651" t="s">
        <v>221</v>
      </c>
      <c r="BT7" s="651"/>
      <c r="BU7" s="651"/>
      <c r="BV7" s="651"/>
      <c r="BW7" s="651"/>
      <c r="BX7" s="651"/>
      <c r="BY7" s="651"/>
      <c r="BZ7" s="651"/>
      <c r="CA7" s="651"/>
      <c r="CB7" s="655"/>
      <c r="CD7" s="662" t="s">
        <v>230</v>
      </c>
      <c r="CE7" s="663"/>
      <c r="CF7" s="663"/>
      <c r="CG7" s="663"/>
      <c r="CH7" s="663"/>
      <c r="CI7" s="663"/>
      <c r="CJ7" s="663"/>
      <c r="CK7" s="663"/>
      <c r="CL7" s="663"/>
      <c r="CM7" s="663"/>
      <c r="CN7" s="663"/>
      <c r="CO7" s="663"/>
      <c r="CP7" s="663"/>
      <c r="CQ7" s="664"/>
      <c r="CR7" s="647">
        <v>2590219</v>
      </c>
      <c r="CS7" s="648"/>
      <c r="CT7" s="648"/>
      <c r="CU7" s="648"/>
      <c r="CV7" s="648"/>
      <c r="CW7" s="648"/>
      <c r="CX7" s="648"/>
      <c r="CY7" s="649"/>
      <c r="CZ7" s="650">
        <v>23.6</v>
      </c>
      <c r="DA7" s="650"/>
      <c r="DB7" s="650"/>
      <c r="DC7" s="650"/>
      <c r="DD7" s="656">
        <v>37313</v>
      </c>
      <c r="DE7" s="648"/>
      <c r="DF7" s="648"/>
      <c r="DG7" s="648"/>
      <c r="DH7" s="648"/>
      <c r="DI7" s="648"/>
      <c r="DJ7" s="648"/>
      <c r="DK7" s="648"/>
      <c r="DL7" s="648"/>
      <c r="DM7" s="648"/>
      <c r="DN7" s="648"/>
      <c r="DO7" s="648"/>
      <c r="DP7" s="649"/>
      <c r="DQ7" s="656">
        <v>850681</v>
      </c>
      <c r="DR7" s="648"/>
      <c r="DS7" s="648"/>
      <c r="DT7" s="648"/>
      <c r="DU7" s="648"/>
      <c r="DV7" s="648"/>
      <c r="DW7" s="648"/>
      <c r="DX7" s="648"/>
      <c r="DY7" s="648"/>
      <c r="DZ7" s="648"/>
      <c r="EA7" s="648"/>
      <c r="EB7" s="648"/>
      <c r="EC7" s="657"/>
    </row>
    <row r="8" spans="2:143" ht="11.25" customHeight="1" x14ac:dyDescent="0.15">
      <c r="B8" s="644" t="s">
        <v>231</v>
      </c>
      <c r="C8" s="645"/>
      <c r="D8" s="645"/>
      <c r="E8" s="645"/>
      <c r="F8" s="645"/>
      <c r="G8" s="645"/>
      <c r="H8" s="645"/>
      <c r="I8" s="645"/>
      <c r="J8" s="645"/>
      <c r="K8" s="645"/>
      <c r="L8" s="645"/>
      <c r="M8" s="645"/>
      <c r="N8" s="645"/>
      <c r="O8" s="645"/>
      <c r="P8" s="645"/>
      <c r="Q8" s="646"/>
      <c r="R8" s="647">
        <v>3529</v>
      </c>
      <c r="S8" s="648"/>
      <c r="T8" s="648"/>
      <c r="U8" s="648"/>
      <c r="V8" s="648"/>
      <c r="W8" s="648"/>
      <c r="X8" s="648"/>
      <c r="Y8" s="649"/>
      <c r="Z8" s="650">
        <v>0</v>
      </c>
      <c r="AA8" s="650"/>
      <c r="AB8" s="650"/>
      <c r="AC8" s="650"/>
      <c r="AD8" s="651">
        <v>3529</v>
      </c>
      <c r="AE8" s="651"/>
      <c r="AF8" s="651"/>
      <c r="AG8" s="651"/>
      <c r="AH8" s="651"/>
      <c r="AI8" s="651"/>
      <c r="AJ8" s="651"/>
      <c r="AK8" s="651"/>
      <c r="AL8" s="652">
        <v>0.1</v>
      </c>
      <c r="AM8" s="653"/>
      <c r="AN8" s="653"/>
      <c r="AO8" s="654"/>
      <c r="AP8" s="644" t="s">
        <v>232</v>
      </c>
      <c r="AQ8" s="645"/>
      <c r="AR8" s="645"/>
      <c r="AS8" s="645"/>
      <c r="AT8" s="645"/>
      <c r="AU8" s="645"/>
      <c r="AV8" s="645"/>
      <c r="AW8" s="645"/>
      <c r="AX8" s="645"/>
      <c r="AY8" s="645"/>
      <c r="AZ8" s="645"/>
      <c r="BA8" s="645"/>
      <c r="BB8" s="645"/>
      <c r="BC8" s="645"/>
      <c r="BD8" s="645"/>
      <c r="BE8" s="645"/>
      <c r="BF8" s="646"/>
      <c r="BG8" s="647">
        <v>19137</v>
      </c>
      <c r="BH8" s="648"/>
      <c r="BI8" s="648"/>
      <c r="BJ8" s="648"/>
      <c r="BK8" s="648"/>
      <c r="BL8" s="648"/>
      <c r="BM8" s="648"/>
      <c r="BN8" s="649"/>
      <c r="BO8" s="650">
        <v>1.2</v>
      </c>
      <c r="BP8" s="650"/>
      <c r="BQ8" s="650"/>
      <c r="BR8" s="650"/>
      <c r="BS8" s="656" t="s">
        <v>221</v>
      </c>
      <c r="BT8" s="648"/>
      <c r="BU8" s="648"/>
      <c r="BV8" s="648"/>
      <c r="BW8" s="648"/>
      <c r="BX8" s="648"/>
      <c r="BY8" s="648"/>
      <c r="BZ8" s="648"/>
      <c r="CA8" s="648"/>
      <c r="CB8" s="657"/>
      <c r="CD8" s="662" t="s">
        <v>233</v>
      </c>
      <c r="CE8" s="663"/>
      <c r="CF8" s="663"/>
      <c r="CG8" s="663"/>
      <c r="CH8" s="663"/>
      <c r="CI8" s="663"/>
      <c r="CJ8" s="663"/>
      <c r="CK8" s="663"/>
      <c r="CL8" s="663"/>
      <c r="CM8" s="663"/>
      <c r="CN8" s="663"/>
      <c r="CO8" s="663"/>
      <c r="CP8" s="663"/>
      <c r="CQ8" s="664"/>
      <c r="CR8" s="647">
        <v>1819764</v>
      </c>
      <c r="CS8" s="648"/>
      <c r="CT8" s="648"/>
      <c r="CU8" s="648"/>
      <c r="CV8" s="648"/>
      <c r="CW8" s="648"/>
      <c r="CX8" s="648"/>
      <c r="CY8" s="649"/>
      <c r="CZ8" s="650">
        <v>16.600000000000001</v>
      </c>
      <c r="DA8" s="650"/>
      <c r="DB8" s="650"/>
      <c r="DC8" s="650"/>
      <c r="DD8" s="656">
        <v>14942</v>
      </c>
      <c r="DE8" s="648"/>
      <c r="DF8" s="648"/>
      <c r="DG8" s="648"/>
      <c r="DH8" s="648"/>
      <c r="DI8" s="648"/>
      <c r="DJ8" s="648"/>
      <c r="DK8" s="648"/>
      <c r="DL8" s="648"/>
      <c r="DM8" s="648"/>
      <c r="DN8" s="648"/>
      <c r="DO8" s="648"/>
      <c r="DP8" s="649"/>
      <c r="DQ8" s="656">
        <v>1182547</v>
      </c>
      <c r="DR8" s="648"/>
      <c r="DS8" s="648"/>
      <c r="DT8" s="648"/>
      <c r="DU8" s="648"/>
      <c r="DV8" s="648"/>
      <c r="DW8" s="648"/>
      <c r="DX8" s="648"/>
      <c r="DY8" s="648"/>
      <c r="DZ8" s="648"/>
      <c r="EA8" s="648"/>
      <c r="EB8" s="648"/>
      <c r="EC8" s="657"/>
    </row>
    <row r="9" spans="2:143" ht="11.25" customHeight="1" x14ac:dyDescent="0.15">
      <c r="B9" s="644" t="s">
        <v>234</v>
      </c>
      <c r="C9" s="645"/>
      <c r="D9" s="645"/>
      <c r="E9" s="645"/>
      <c r="F9" s="645"/>
      <c r="G9" s="645"/>
      <c r="H9" s="645"/>
      <c r="I9" s="645"/>
      <c r="J9" s="645"/>
      <c r="K9" s="645"/>
      <c r="L9" s="645"/>
      <c r="M9" s="645"/>
      <c r="N9" s="645"/>
      <c r="O9" s="645"/>
      <c r="P9" s="645"/>
      <c r="Q9" s="646"/>
      <c r="R9" s="647">
        <v>3961</v>
      </c>
      <c r="S9" s="648"/>
      <c r="T9" s="648"/>
      <c r="U9" s="648"/>
      <c r="V9" s="648"/>
      <c r="W9" s="648"/>
      <c r="X9" s="648"/>
      <c r="Y9" s="649"/>
      <c r="Z9" s="650">
        <v>0</v>
      </c>
      <c r="AA9" s="650"/>
      <c r="AB9" s="650"/>
      <c r="AC9" s="650"/>
      <c r="AD9" s="651">
        <v>3961</v>
      </c>
      <c r="AE9" s="651"/>
      <c r="AF9" s="651"/>
      <c r="AG9" s="651"/>
      <c r="AH9" s="651"/>
      <c r="AI9" s="651"/>
      <c r="AJ9" s="651"/>
      <c r="AK9" s="651"/>
      <c r="AL9" s="652">
        <v>0.1</v>
      </c>
      <c r="AM9" s="653"/>
      <c r="AN9" s="653"/>
      <c r="AO9" s="654"/>
      <c r="AP9" s="644" t="s">
        <v>235</v>
      </c>
      <c r="AQ9" s="645"/>
      <c r="AR9" s="645"/>
      <c r="AS9" s="645"/>
      <c r="AT9" s="645"/>
      <c r="AU9" s="645"/>
      <c r="AV9" s="645"/>
      <c r="AW9" s="645"/>
      <c r="AX9" s="645"/>
      <c r="AY9" s="645"/>
      <c r="AZ9" s="645"/>
      <c r="BA9" s="645"/>
      <c r="BB9" s="645"/>
      <c r="BC9" s="645"/>
      <c r="BD9" s="645"/>
      <c r="BE9" s="645"/>
      <c r="BF9" s="646"/>
      <c r="BG9" s="647">
        <v>512451</v>
      </c>
      <c r="BH9" s="648"/>
      <c r="BI9" s="648"/>
      <c r="BJ9" s="648"/>
      <c r="BK9" s="648"/>
      <c r="BL9" s="648"/>
      <c r="BM9" s="648"/>
      <c r="BN9" s="649"/>
      <c r="BO9" s="650">
        <v>33.4</v>
      </c>
      <c r="BP9" s="650"/>
      <c r="BQ9" s="650"/>
      <c r="BR9" s="650"/>
      <c r="BS9" s="656" t="s">
        <v>236</v>
      </c>
      <c r="BT9" s="648"/>
      <c r="BU9" s="648"/>
      <c r="BV9" s="648"/>
      <c r="BW9" s="648"/>
      <c r="BX9" s="648"/>
      <c r="BY9" s="648"/>
      <c r="BZ9" s="648"/>
      <c r="CA9" s="648"/>
      <c r="CB9" s="657"/>
      <c r="CD9" s="662" t="s">
        <v>237</v>
      </c>
      <c r="CE9" s="663"/>
      <c r="CF9" s="663"/>
      <c r="CG9" s="663"/>
      <c r="CH9" s="663"/>
      <c r="CI9" s="663"/>
      <c r="CJ9" s="663"/>
      <c r="CK9" s="663"/>
      <c r="CL9" s="663"/>
      <c r="CM9" s="663"/>
      <c r="CN9" s="663"/>
      <c r="CO9" s="663"/>
      <c r="CP9" s="663"/>
      <c r="CQ9" s="664"/>
      <c r="CR9" s="647">
        <v>602573</v>
      </c>
      <c r="CS9" s="648"/>
      <c r="CT9" s="648"/>
      <c r="CU9" s="648"/>
      <c r="CV9" s="648"/>
      <c r="CW9" s="648"/>
      <c r="CX9" s="648"/>
      <c r="CY9" s="649"/>
      <c r="CZ9" s="650">
        <v>5.5</v>
      </c>
      <c r="DA9" s="650"/>
      <c r="DB9" s="650"/>
      <c r="DC9" s="650"/>
      <c r="DD9" s="656">
        <v>3204</v>
      </c>
      <c r="DE9" s="648"/>
      <c r="DF9" s="648"/>
      <c r="DG9" s="648"/>
      <c r="DH9" s="648"/>
      <c r="DI9" s="648"/>
      <c r="DJ9" s="648"/>
      <c r="DK9" s="648"/>
      <c r="DL9" s="648"/>
      <c r="DM9" s="648"/>
      <c r="DN9" s="648"/>
      <c r="DO9" s="648"/>
      <c r="DP9" s="649"/>
      <c r="DQ9" s="656">
        <v>559379</v>
      </c>
      <c r="DR9" s="648"/>
      <c r="DS9" s="648"/>
      <c r="DT9" s="648"/>
      <c r="DU9" s="648"/>
      <c r="DV9" s="648"/>
      <c r="DW9" s="648"/>
      <c r="DX9" s="648"/>
      <c r="DY9" s="648"/>
      <c r="DZ9" s="648"/>
      <c r="EA9" s="648"/>
      <c r="EB9" s="648"/>
      <c r="EC9" s="657"/>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221</v>
      </c>
      <c r="S10" s="648"/>
      <c r="T10" s="648"/>
      <c r="U10" s="648"/>
      <c r="V10" s="648"/>
      <c r="W10" s="648"/>
      <c r="X10" s="648"/>
      <c r="Y10" s="649"/>
      <c r="Z10" s="650" t="s">
        <v>236</v>
      </c>
      <c r="AA10" s="650"/>
      <c r="AB10" s="650"/>
      <c r="AC10" s="650"/>
      <c r="AD10" s="651" t="s">
        <v>236</v>
      </c>
      <c r="AE10" s="651"/>
      <c r="AF10" s="651"/>
      <c r="AG10" s="651"/>
      <c r="AH10" s="651"/>
      <c r="AI10" s="651"/>
      <c r="AJ10" s="651"/>
      <c r="AK10" s="651"/>
      <c r="AL10" s="652" t="s">
        <v>221</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31180</v>
      </c>
      <c r="BH10" s="648"/>
      <c r="BI10" s="648"/>
      <c r="BJ10" s="648"/>
      <c r="BK10" s="648"/>
      <c r="BL10" s="648"/>
      <c r="BM10" s="648"/>
      <c r="BN10" s="649"/>
      <c r="BO10" s="650">
        <v>2</v>
      </c>
      <c r="BP10" s="650"/>
      <c r="BQ10" s="650"/>
      <c r="BR10" s="650"/>
      <c r="BS10" s="656" t="s">
        <v>221</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52094</v>
      </c>
      <c r="CS10" s="648"/>
      <c r="CT10" s="648"/>
      <c r="CU10" s="648"/>
      <c r="CV10" s="648"/>
      <c r="CW10" s="648"/>
      <c r="CX10" s="648"/>
      <c r="CY10" s="649"/>
      <c r="CZ10" s="650">
        <v>0.5</v>
      </c>
      <c r="DA10" s="650"/>
      <c r="DB10" s="650"/>
      <c r="DC10" s="650"/>
      <c r="DD10" s="656">
        <v>2613</v>
      </c>
      <c r="DE10" s="648"/>
      <c r="DF10" s="648"/>
      <c r="DG10" s="648"/>
      <c r="DH10" s="648"/>
      <c r="DI10" s="648"/>
      <c r="DJ10" s="648"/>
      <c r="DK10" s="648"/>
      <c r="DL10" s="648"/>
      <c r="DM10" s="648"/>
      <c r="DN10" s="648"/>
      <c r="DO10" s="648"/>
      <c r="DP10" s="649"/>
      <c r="DQ10" s="656">
        <v>18705</v>
      </c>
      <c r="DR10" s="648"/>
      <c r="DS10" s="648"/>
      <c r="DT10" s="648"/>
      <c r="DU10" s="648"/>
      <c r="DV10" s="648"/>
      <c r="DW10" s="648"/>
      <c r="DX10" s="648"/>
      <c r="DY10" s="648"/>
      <c r="DZ10" s="648"/>
      <c r="EA10" s="648"/>
      <c r="EB10" s="648"/>
      <c r="EC10" s="657"/>
    </row>
    <row r="11" spans="2:143" ht="11.25" customHeight="1" x14ac:dyDescent="0.15">
      <c r="B11" s="644" t="s">
        <v>241</v>
      </c>
      <c r="C11" s="645"/>
      <c r="D11" s="645"/>
      <c r="E11" s="645"/>
      <c r="F11" s="645"/>
      <c r="G11" s="645"/>
      <c r="H11" s="645"/>
      <c r="I11" s="645"/>
      <c r="J11" s="645"/>
      <c r="K11" s="645"/>
      <c r="L11" s="645"/>
      <c r="M11" s="645"/>
      <c r="N11" s="645"/>
      <c r="O11" s="645"/>
      <c r="P11" s="645"/>
      <c r="Q11" s="646"/>
      <c r="R11" s="647">
        <v>297625</v>
      </c>
      <c r="S11" s="648"/>
      <c r="T11" s="648"/>
      <c r="U11" s="648"/>
      <c r="V11" s="648"/>
      <c r="W11" s="648"/>
      <c r="X11" s="648"/>
      <c r="Y11" s="649"/>
      <c r="Z11" s="652">
        <v>2.5</v>
      </c>
      <c r="AA11" s="653"/>
      <c r="AB11" s="653"/>
      <c r="AC11" s="665"/>
      <c r="AD11" s="656">
        <v>297625</v>
      </c>
      <c r="AE11" s="648"/>
      <c r="AF11" s="648"/>
      <c r="AG11" s="648"/>
      <c r="AH11" s="648"/>
      <c r="AI11" s="648"/>
      <c r="AJ11" s="648"/>
      <c r="AK11" s="649"/>
      <c r="AL11" s="652">
        <v>7.8</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18888</v>
      </c>
      <c r="BH11" s="648"/>
      <c r="BI11" s="648"/>
      <c r="BJ11" s="648"/>
      <c r="BK11" s="648"/>
      <c r="BL11" s="648"/>
      <c r="BM11" s="648"/>
      <c r="BN11" s="649"/>
      <c r="BO11" s="650">
        <v>1.2</v>
      </c>
      <c r="BP11" s="650"/>
      <c r="BQ11" s="650"/>
      <c r="BR11" s="650"/>
      <c r="BS11" s="656" t="s">
        <v>221</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239811</v>
      </c>
      <c r="CS11" s="648"/>
      <c r="CT11" s="648"/>
      <c r="CU11" s="648"/>
      <c r="CV11" s="648"/>
      <c r="CW11" s="648"/>
      <c r="CX11" s="648"/>
      <c r="CY11" s="649"/>
      <c r="CZ11" s="650">
        <v>2.2000000000000002</v>
      </c>
      <c r="DA11" s="650"/>
      <c r="DB11" s="650"/>
      <c r="DC11" s="650"/>
      <c r="DD11" s="656">
        <v>71269</v>
      </c>
      <c r="DE11" s="648"/>
      <c r="DF11" s="648"/>
      <c r="DG11" s="648"/>
      <c r="DH11" s="648"/>
      <c r="DI11" s="648"/>
      <c r="DJ11" s="648"/>
      <c r="DK11" s="648"/>
      <c r="DL11" s="648"/>
      <c r="DM11" s="648"/>
      <c r="DN11" s="648"/>
      <c r="DO11" s="648"/>
      <c r="DP11" s="649"/>
      <c r="DQ11" s="656">
        <v>127258</v>
      </c>
      <c r="DR11" s="648"/>
      <c r="DS11" s="648"/>
      <c r="DT11" s="648"/>
      <c r="DU11" s="648"/>
      <c r="DV11" s="648"/>
      <c r="DW11" s="648"/>
      <c r="DX11" s="648"/>
      <c r="DY11" s="648"/>
      <c r="DZ11" s="648"/>
      <c r="EA11" s="648"/>
      <c r="EB11" s="648"/>
      <c r="EC11" s="657"/>
    </row>
    <row r="12" spans="2:143" ht="11.25" customHeight="1" x14ac:dyDescent="0.15">
      <c r="B12" s="644" t="s">
        <v>244</v>
      </c>
      <c r="C12" s="645"/>
      <c r="D12" s="645"/>
      <c r="E12" s="645"/>
      <c r="F12" s="645"/>
      <c r="G12" s="645"/>
      <c r="H12" s="645"/>
      <c r="I12" s="645"/>
      <c r="J12" s="645"/>
      <c r="K12" s="645"/>
      <c r="L12" s="645"/>
      <c r="M12" s="645"/>
      <c r="N12" s="645"/>
      <c r="O12" s="645"/>
      <c r="P12" s="645"/>
      <c r="Q12" s="646"/>
      <c r="R12" s="647">
        <v>17823</v>
      </c>
      <c r="S12" s="648"/>
      <c r="T12" s="648"/>
      <c r="U12" s="648"/>
      <c r="V12" s="648"/>
      <c r="W12" s="648"/>
      <c r="X12" s="648"/>
      <c r="Y12" s="649"/>
      <c r="Z12" s="650">
        <v>0.2</v>
      </c>
      <c r="AA12" s="650"/>
      <c r="AB12" s="650"/>
      <c r="AC12" s="650"/>
      <c r="AD12" s="651">
        <v>17823</v>
      </c>
      <c r="AE12" s="651"/>
      <c r="AF12" s="651"/>
      <c r="AG12" s="651"/>
      <c r="AH12" s="651"/>
      <c r="AI12" s="651"/>
      <c r="AJ12" s="651"/>
      <c r="AK12" s="651"/>
      <c r="AL12" s="652">
        <v>0.5</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752634</v>
      </c>
      <c r="BH12" s="648"/>
      <c r="BI12" s="648"/>
      <c r="BJ12" s="648"/>
      <c r="BK12" s="648"/>
      <c r="BL12" s="648"/>
      <c r="BM12" s="648"/>
      <c r="BN12" s="649"/>
      <c r="BO12" s="650">
        <v>49</v>
      </c>
      <c r="BP12" s="650"/>
      <c r="BQ12" s="650"/>
      <c r="BR12" s="650"/>
      <c r="BS12" s="656" t="s">
        <v>221</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346332</v>
      </c>
      <c r="CS12" s="648"/>
      <c r="CT12" s="648"/>
      <c r="CU12" s="648"/>
      <c r="CV12" s="648"/>
      <c r="CW12" s="648"/>
      <c r="CX12" s="648"/>
      <c r="CY12" s="649"/>
      <c r="CZ12" s="650">
        <v>3.2</v>
      </c>
      <c r="DA12" s="650"/>
      <c r="DB12" s="650"/>
      <c r="DC12" s="650"/>
      <c r="DD12" s="656" t="s">
        <v>221</v>
      </c>
      <c r="DE12" s="648"/>
      <c r="DF12" s="648"/>
      <c r="DG12" s="648"/>
      <c r="DH12" s="648"/>
      <c r="DI12" s="648"/>
      <c r="DJ12" s="648"/>
      <c r="DK12" s="648"/>
      <c r="DL12" s="648"/>
      <c r="DM12" s="648"/>
      <c r="DN12" s="648"/>
      <c r="DO12" s="648"/>
      <c r="DP12" s="649"/>
      <c r="DQ12" s="656">
        <v>209629</v>
      </c>
      <c r="DR12" s="648"/>
      <c r="DS12" s="648"/>
      <c r="DT12" s="648"/>
      <c r="DU12" s="648"/>
      <c r="DV12" s="648"/>
      <c r="DW12" s="648"/>
      <c r="DX12" s="648"/>
      <c r="DY12" s="648"/>
      <c r="DZ12" s="648"/>
      <c r="EA12" s="648"/>
      <c r="EB12" s="648"/>
      <c r="EC12" s="657"/>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221</v>
      </c>
      <c r="S13" s="648"/>
      <c r="T13" s="648"/>
      <c r="U13" s="648"/>
      <c r="V13" s="648"/>
      <c r="W13" s="648"/>
      <c r="X13" s="648"/>
      <c r="Y13" s="649"/>
      <c r="Z13" s="650" t="s">
        <v>221</v>
      </c>
      <c r="AA13" s="650"/>
      <c r="AB13" s="650"/>
      <c r="AC13" s="650"/>
      <c r="AD13" s="651" t="s">
        <v>236</v>
      </c>
      <c r="AE13" s="651"/>
      <c r="AF13" s="651"/>
      <c r="AG13" s="651"/>
      <c r="AH13" s="651"/>
      <c r="AI13" s="651"/>
      <c r="AJ13" s="651"/>
      <c r="AK13" s="651"/>
      <c r="AL13" s="652" t="s">
        <v>221</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750641</v>
      </c>
      <c r="BH13" s="648"/>
      <c r="BI13" s="648"/>
      <c r="BJ13" s="648"/>
      <c r="BK13" s="648"/>
      <c r="BL13" s="648"/>
      <c r="BM13" s="648"/>
      <c r="BN13" s="649"/>
      <c r="BO13" s="650">
        <v>48.9</v>
      </c>
      <c r="BP13" s="650"/>
      <c r="BQ13" s="650"/>
      <c r="BR13" s="650"/>
      <c r="BS13" s="656" t="s">
        <v>221</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2992563</v>
      </c>
      <c r="CS13" s="648"/>
      <c r="CT13" s="648"/>
      <c r="CU13" s="648"/>
      <c r="CV13" s="648"/>
      <c r="CW13" s="648"/>
      <c r="CX13" s="648"/>
      <c r="CY13" s="649"/>
      <c r="CZ13" s="650">
        <v>27.2</v>
      </c>
      <c r="DA13" s="650"/>
      <c r="DB13" s="650"/>
      <c r="DC13" s="650"/>
      <c r="DD13" s="656">
        <v>1745270</v>
      </c>
      <c r="DE13" s="648"/>
      <c r="DF13" s="648"/>
      <c r="DG13" s="648"/>
      <c r="DH13" s="648"/>
      <c r="DI13" s="648"/>
      <c r="DJ13" s="648"/>
      <c r="DK13" s="648"/>
      <c r="DL13" s="648"/>
      <c r="DM13" s="648"/>
      <c r="DN13" s="648"/>
      <c r="DO13" s="648"/>
      <c r="DP13" s="649"/>
      <c r="DQ13" s="656">
        <v>901273</v>
      </c>
      <c r="DR13" s="648"/>
      <c r="DS13" s="648"/>
      <c r="DT13" s="648"/>
      <c r="DU13" s="648"/>
      <c r="DV13" s="648"/>
      <c r="DW13" s="648"/>
      <c r="DX13" s="648"/>
      <c r="DY13" s="648"/>
      <c r="DZ13" s="648"/>
      <c r="EA13" s="648"/>
      <c r="EB13" s="648"/>
      <c r="EC13" s="657"/>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221</v>
      </c>
      <c r="S14" s="648"/>
      <c r="T14" s="648"/>
      <c r="U14" s="648"/>
      <c r="V14" s="648"/>
      <c r="W14" s="648"/>
      <c r="X14" s="648"/>
      <c r="Y14" s="649"/>
      <c r="Z14" s="650" t="s">
        <v>236</v>
      </c>
      <c r="AA14" s="650"/>
      <c r="AB14" s="650"/>
      <c r="AC14" s="650"/>
      <c r="AD14" s="651" t="s">
        <v>221</v>
      </c>
      <c r="AE14" s="651"/>
      <c r="AF14" s="651"/>
      <c r="AG14" s="651"/>
      <c r="AH14" s="651"/>
      <c r="AI14" s="651"/>
      <c r="AJ14" s="651"/>
      <c r="AK14" s="651"/>
      <c r="AL14" s="652" t="s">
        <v>221</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36350</v>
      </c>
      <c r="BH14" s="648"/>
      <c r="BI14" s="648"/>
      <c r="BJ14" s="648"/>
      <c r="BK14" s="648"/>
      <c r="BL14" s="648"/>
      <c r="BM14" s="648"/>
      <c r="BN14" s="649"/>
      <c r="BO14" s="650">
        <v>2.4</v>
      </c>
      <c r="BP14" s="650"/>
      <c r="BQ14" s="650"/>
      <c r="BR14" s="650"/>
      <c r="BS14" s="656" t="s">
        <v>236</v>
      </c>
      <c r="BT14" s="648"/>
      <c r="BU14" s="648"/>
      <c r="BV14" s="648"/>
      <c r="BW14" s="648"/>
      <c r="BX14" s="648"/>
      <c r="BY14" s="648"/>
      <c r="BZ14" s="648"/>
      <c r="CA14" s="648"/>
      <c r="CB14" s="657"/>
      <c r="CD14" s="662" t="s">
        <v>252</v>
      </c>
      <c r="CE14" s="663"/>
      <c r="CF14" s="663"/>
      <c r="CG14" s="663"/>
      <c r="CH14" s="663"/>
      <c r="CI14" s="663"/>
      <c r="CJ14" s="663"/>
      <c r="CK14" s="663"/>
      <c r="CL14" s="663"/>
      <c r="CM14" s="663"/>
      <c r="CN14" s="663"/>
      <c r="CO14" s="663"/>
      <c r="CP14" s="663"/>
      <c r="CQ14" s="664"/>
      <c r="CR14" s="647">
        <v>267075</v>
      </c>
      <c r="CS14" s="648"/>
      <c r="CT14" s="648"/>
      <c r="CU14" s="648"/>
      <c r="CV14" s="648"/>
      <c r="CW14" s="648"/>
      <c r="CX14" s="648"/>
      <c r="CY14" s="649"/>
      <c r="CZ14" s="650">
        <v>2.4</v>
      </c>
      <c r="DA14" s="650"/>
      <c r="DB14" s="650"/>
      <c r="DC14" s="650"/>
      <c r="DD14" s="656">
        <v>17664</v>
      </c>
      <c r="DE14" s="648"/>
      <c r="DF14" s="648"/>
      <c r="DG14" s="648"/>
      <c r="DH14" s="648"/>
      <c r="DI14" s="648"/>
      <c r="DJ14" s="648"/>
      <c r="DK14" s="648"/>
      <c r="DL14" s="648"/>
      <c r="DM14" s="648"/>
      <c r="DN14" s="648"/>
      <c r="DO14" s="648"/>
      <c r="DP14" s="649"/>
      <c r="DQ14" s="656">
        <v>238631</v>
      </c>
      <c r="DR14" s="648"/>
      <c r="DS14" s="648"/>
      <c r="DT14" s="648"/>
      <c r="DU14" s="648"/>
      <c r="DV14" s="648"/>
      <c r="DW14" s="648"/>
      <c r="DX14" s="648"/>
      <c r="DY14" s="648"/>
      <c r="DZ14" s="648"/>
      <c r="EA14" s="648"/>
      <c r="EB14" s="648"/>
      <c r="EC14" s="657"/>
    </row>
    <row r="15" spans="2:143" ht="11.25" customHeight="1" x14ac:dyDescent="0.15">
      <c r="B15" s="644" t="s">
        <v>253</v>
      </c>
      <c r="C15" s="645"/>
      <c r="D15" s="645"/>
      <c r="E15" s="645"/>
      <c r="F15" s="645"/>
      <c r="G15" s="645"/>
      <c r="H15" s="645"/>
      <c r="I15" s="645"/>
      <c r="J15" s="645"/>
      <c r="K15" s="645"/>
      <c r="L15" s="645"/>
      <c r="M15" s="645"/>
      <c r="N15" s="645"/>
      <c r="O15" s="645"/>
      <c r="P15" s="645"/>
      <c r="Q15" s="646"/>
      <c r="R15" s="647" t="s">
        <v>236</v>
      </c>
      <c r="S15" s="648"/>
      <c r="T15" s="648"/>
      <c r="U15" s="648"/>
      <c r="V15" s="648"/>
      <c r="W15" s="648"/>
      <c r="X15" s="648"/>
      <c r="Y15" s="649"/>
      <c r="Z15" s="650" t="s">
        <v>236</v>
      </c>
      <c r="AA15" s="650"/>
      <c r="AB15" s="650"/>
      <c r="AC15" s="650"/>
      <c r="AD15" s="651" t="s">
        <v>221</v>
      </c>
      <c r="AE15" s="651"/>
      <c r="AF15" s="651"/>
      <c r="AG15" s="651"/>
      <c r="AH15" s="651"/>
      <c r="AI15" s="651"/>
      <c r="AJ15" s="651"/>
      <c r="AK15" s="651"/>
      <c r="AL15" s="652" t="s">
        <v>136</v>
      </c>
      <c r="AM15" s="653"/>
      <c r="AN15" s="653"/>
      <c r="AO15" s="654"/>
      <c r="AP15" s="644" t="s">
        <v>254</v>
      </c>
      <c r="AQ15" s="645"/>
      <c r="AR15" s="645"/>
      <c r="AS15" s="645"/>
      <c r="AT15" s="645"/>
      <c r="AU15" s="645"/>
      <c r="AV15" s="645"/>
      <c r="AW15" s="645"/>
      <c r="AX15" s="645"/>
      <c r="AY15" s="645"/>
      <c r="AZ15" s="645"/>
      <c r="BA15" s="645"/>
      <c r="BB15" s="645"/>
      <c r="BC15" s="645"/>
      <c r="BD15" s="645"/>
      <c r="BE15" s="645"/>
      <c r="BF15" s="646"/>
      <c r="BG15" s="647">
        <v>79383</v>
      </c>
      <c r="BH15" s="648"/>
      <c r="BI15" s="648"/>
      <c r="BJ15" s="648"/>
      <c r="BK15" s="648"/>
      <c r="BL15" s="648"/>
      <c r="BM15" s="648"/>
      <c r="BN15" s="649"/>
      <c r="BO15" s="650">
        <v>5.2</v>
      </c>
      <c r="BP15" s="650"/>
      <c r="BQ15" s="650"/>
      <c r="BR15" s="650"/>
      <c r="BS15" s="656" t="s">
        <v>236</v>
      </c>
      <c r="BT15" s="648"/>
      <c r="BU15" s="648"/>
      <c r="BV15" s="648"/>
      <c r="BW15" s="648"/>
      <c r="BX15" s="648"/>
      <c r="BY15" s="648"/>
      <c r="BZ15" s="648"/>
      <c r="CA15" s="648"/>
      <c r="CB15" s="657"/>
      <c r="CD15" s="662" t="s">
        <v>255</v>
      </c>
      <c r="CE15" s="663"/>
      <c r="CF15" s="663"/>
      <c r="CG15" s="663"/>
      <c r="CH15" s="663"/>
      <c r="CI15" s="663"/>
      <c r="CJ15" s="663"/>
      <c r="CK15" s="663"/>
      <c r="CL15" s="663"/>
      <c r="CM15" s="663"/>
      <c r="CN15" s="663"/>
      <c r="CO15" s="663"/>
      <c r="CP15" s="663"/>
      <c r="CQ15" s="664"/>
      <c r="CR15" s="647">
        <v>758894</v>
      </c>
      <c r="CS15" s="648"/>
      <c r="CT15" s="648"/>
      <c r="CU15" s="648"/>
      <c r="CV15" s="648"/>
      <c r="CW15" s="648"/>
      <c r="CX15" s="648"/>
      <c r="CY15" s="649"/>
      <c r="CZ15" s="650">
        <v>6.9</v>
      </c>
      <c r="DA15" s="650"/>
      <c r="DB15" s="650"/>
      <c r="DC15" s="650"/>
      <c r="DD15" s="656">
        <v>109351</v>
      </c>
      <c r="DE15" s="648"/>
      <c r="DF15" s="648"/>
      <c r="DG15" s="648"/>
      <c r="DH15" s="648"/>
      <c r="DI15" s="648"/>
      <c r="DJ15" s="648"/>
      <c r="DK15" s="648"/>
      <c r="DL15" s="648"/>
      <c r="DM15" s="648"/>
      <c r="DN15" s="648"/>
      <c r="DO15" s="648"/>
      <c r="DP15" s="649"/>
      <c r="DQ15" s="656">
        <v>598699</v>
      </c>
      <c r="DR15" s="648"/>
      <c r="DS15" s="648"/>
      <c r="DT15" s="648"/>
      <c r="DU15" s="648"/>
      <c r="DV15" s="648"/>
      <c r="DW15" s="648"/>
      <c r="DX15" s="648"/>
      <c r="DY15" s="648"/>
      <c r="DZ15" s="648"/>
      <c r="EA15" s="648"/>
      <c r="EB15" s="648"/>
      <c r="EC15" s="657"/>
    </row>
    <row r="16" spans="2:143" ht="11.25" customHeight="1" x14ac:dyDescent="0.15">
      <c r="B16" s="644" t="s">
        <v>256</v>
      </c>
      <c r="C16" s="645"/>
      <c r="D16" s="645"/>
      <c r="E16" s="645"/>
      <c r="F16" s="645"/>
      <c r="G16" s="645"/>
      <c r="H16" s="645"/>
      <c r="I16" s="645"/>
      <c r="J16" s="645"/>
      <c r="K16" s="645"/>
      <c r="L16" s="645"/>
      <c r="M16" s="645"/>
      <c r="N16" s="645"/>
      <c r="O16" s="645"/>
      <c r="P16" s="645"/>
      <c r="Q16" s="646"/>
      <c r="R16" s="647">
        <v>4656</v>
      </c>
      <c r="S16" s="648"/>
      <c r="T16" s="648"/>
      <c r="U16" s="648"/>
      <c r="V16" s="648"/>
      <c r="W16" s="648"/>
      <c r="X16" s="648"/>
      <c r="Y16" s="649"/>
      <c r="Z16" s="650">
        <v>0</v>
      </c>
      <c r="AA16" s="650"/>
      <c r="AB16" s="650"/>
      <c r="AC16" s="650"/>
      <c r="AD16" s="651">
        <v>4656</v>
      </c>
      <c r="AE16" s="651"/>
      <c r="AF16" s="651"/>
      <c r="AG16" s="651"/>
      <c r="AH16" s="651"/>
      <c r="AI16" s="651"/>
      <c r="AJ16" s="651"/>
      <c r="AK16" s="651"/>
      <c r="AL16" s="652">
        <v>0.1</v>
      </c>
      <c r="AM16" s="653"/>
      <c r="AN16" s="653"/>
      <c r="AO16" s="654"/>
      <c r="AP16" s="644" t="s">
        <v>257</v>
      </c>
      <c r="AQ16" s="645"/>
      <c r="AR16" s="645"/>
      <c r="AS16" s="645"/>
      <c r="AT16" s="645"/>
      <c r="AU16" s="645"/>
      <c r="AV16" s="645"/>
      <c r="AW16" s="645"/>
      <c r="AX16" s="645"/>
      <c r="AY16" s="645"/>
      <c r="AZ16" s="645"/>
      <c r="BA16" s="645"/>
      <c r="BB16" s="645"/>
      <c r="BC16" s="645"/>
      <c r="BD16" s="645"/>
      <c r="BE16" s="645"/>
      <c r="BF16" s="646"/>
      <c r="BG16" s="647" t="s">
        <v>221</v>
      </c>
      <c r="BH16" s="648"/>
      <c r="BI16" s="648"/>
      <c r="BJ16" s="648"/>
      <c r="BK16" s="648"/>
      <c r="BL16" s="648"/>
      <c r="BM16" s="648"/>
      <c r="BN16" s="649"/>
      <c r="BO16" s="650" t="s">
        <v>236</v>
      </c>
      <c r="BP16" s="650"/>
      <c r="BQ16" s="650"/>
      <c r="BR16" s="650"/>
      <c r="BS16" s="656" t="s">
        <v>221</v>
      </c>
      <c r="BT16" s="648"/>
      <c r="BU16" s="648"/>
      <c r="BV16" s="648"/>
      <c r="BW16" s="648"/>
      <c r="BX16" s="648"/>
      <c r="BY16" s="648"/>
      <c r="BZ16" s="648"/>
      <c r="CA16" s="648"/>
      <c r="CB16" s="657"/>
      <c r="CD16" s="662" t="s">
        <v>258</v>
      </c>
      <c r="CE16" s="663"/>
      <c r="CF16" s="663"/>
      <c r="CG16" s="663"/>
      <c r="CH16" s="663"/>
      <c r="CI16" s="663"/>
      <c r="CJ16" s="663"/>
      <c r="CK16" s="663"/>
      <c r="CL16" s="663"/>
      <c r="CM16" s="663"/>
      <c r="CN16" s="663"/>
      <c r="CO16" s="663"/>
      <c r="CP16" s="663"/>
      <c r="CQ16" s="664"/>
      <c r="CR16" s="647">
        <v>704789</v>
      </c>
      <c r="CS16" s="648"/>
      <c r="CT16" s="648"/>
      <c r="CU16" s="648"/>
      <c r="CV16" s="648"/>
      <c r="CW16" s="648"/>
      <c r="CX16" s="648"/>
      <c r="CY16" s="649"/>
      <c r="CZ16" s="650">
        <v>6.4</v>
      </c>
      <c r="DA16" s="650"/>
      <c r="DB16" s="650"/>
      <c r="DC16" s="650"/>
      <c r="DD16" s="656" t="s">
        <v>236</v>
      </c>
      <c r="DE16" s="648"/>
      <c r="DF16" s="648"/>
      <c r="DG16" s="648"/>
      <c r="DH16" s="648"/>
      <c r="DI16" s="648"/>
      <c r="DJ16" s="648"/>
      <c r="DK16" s="648"/>
      <c r="DL16" s="648"/>
      <c r="DM16" s="648"/>
      <c r="DN16" s="648"/>
      <c r="DO16" s="648"/>
      <c r="DP16" s="649"/>
      <c r="DQ16" s="656">
        <v>31512</v>
      </c>
      <c r="DR16" s="648"/>
      <c r="DS16" s="648"/>
      <c r="DT16" s="648"/>
      <c r="DU16" s="648"/>
      <c r="DV16" s="648"/>
      <c r="DW16" s="648"/>
      <c r="DX16" s="648"/>
      <c r="DY16" s="648"/>
      <c r="DZ16" s="648"/>
      <c r="EA16" s="648"/>
      <c r="EB16" s="648"/>
      <c r="EC16" s="657"/>
    </row>
    <row r="17" spans="2:133" ht="11.25" customHeight="1" x14ac:dyDescent="0.15">
      <c r="B17" s="644" t="s">
        <v>259</v>
      </c>
      <c r="C17" s="645"/>
      <c r="D17" s="645"/>
      <c r="E17" s="645"/>
      <c r="F17" s="645"/>
      <c r="G17" s="645"/>
      <c r="H17" s="645"/>
      <c r="I17" s="645"/>
      <c r="J17" s="645"/>
      <c r="K17" s="645"/>
      <c r="L17" s="645"/>
      <c r="M17" s="645"/>
      <c r="N17" s="645"/>
      <c r="O17" s="645"/>
      <c r="P17" s="645"/>
      <c r="Q17" s="646"/>
      <c r="R17" s="647">
        <v>7131</v>
      </c>
      <c r="S17" s="648"/>
      <c r="T17" s="648"/>
      <c r="U17" s="648"/>
      <c r="V17" s="648"/>
      <c r="W17" s="648"/>
      <c r="X17" s="648"/>
      <c r="Y17" s="649"/>
      <c r="Z17" s="650">
        <v>0.1</v>
      </c>
      <c r="AA17" s="650"/>
      <c r="AB17" s="650"/>
      <c r="AC17" s="650"/>
      <c r="AD17" s="651">
        <v>7131</v>
      </c>
      <c r="AE17" s="651"/>
      <c r="AF17" s="651"/>
      <c r="AG17" s="651"/>
      <c r="AH17" s="651"/>
      <c r="AI17" s="651"/>
      <c r="AJ17" s="651"/>
      <c r="AK17" s="651"/>
      <c r="AL17" s="652">
        <v>0.2</v>
      </c>
      <c r="AM17" s="653"/>
      <c r="AN17" s="653"/>
      <c r="AO17" s="654"/>
      <c r="AP17" s="644" t="s">
        <v>260</v>
      </c>
      <c r="AQ17" s="645"/>
      <c r="AR17" s="645"/>
      <c r="AS17" s="645"/>
      <c r="AT17" s="645"/>
      <c r="AU17" s="645"/>
      <c r="AV17" s="645"/>
      <c r="AW17" s="645"/>
      <c r="AX17" s="645"/>
      <c r="AY17" s="645"/>
      <c r="AZ17" s="645"/>
      <c r="BA17" s="645"/>
      <c r="BB17" s="645"/>
      <c r="BC17" s="645"/>
      <c r="BD17" s="645"/>
      <c r="BE17" s="645"/>
      <c r="BF17" s="646"/>
      <c r="BG17" s="647" t="s">
        <v>221</v>
      </c>
      <c r="BH17" s="648"/>
      <c r="BI17" s="648"/>
      <c r="BJ17" s="648"/>
      <c r="BK17" s="648"/>
      <c r="BL17" s="648"/>
      <c r="BM17" s="648"/>
      <c r="BN17" s="649"/>
      <c r="BO17" s="650" t="s">
        <v>221</v>
      </c>
      <c r="BP17" s="650"/>
      <c r="BQ17" s="650"/>
      <c r="BR17" s="650"/>
      <c r="BS17" s="656" t="s">
        <v>236</v>
      </c>
      <c r="BT17" s="648"/>
      <c r="BU17" s="648"/>
      <c r="BV17" s="648"/>
      <c r="BW17" s="648"/>
      <c r="BX17" s="648"/>
      <c r="BY17" s="648"/>
      <c r="BZ17" s="648"/>
      <c r="CA17" s="648"/>
      <c r="CB17" s="657"/>
      <c r="CD17" s="662" t="s">
        <v>261</v>
      </c>
      <c r="CE17" s="663"/>
      <c r="CF17" s="663"/>
      <c r="CG17" s="663"/>
      <c r="CH17" s="663"/>
      <c r="CI17" s="663"/>
      <c r="CJ17" s="663"/>
      <c r="CK17" s="663"/>
      <c r="CL17" s="663"/>
      <c r="CM17" s="663"/>
      <c r="CN17" s="663"/>
      <c r="CO17" s="663"/>
      <c r="CP17" s="663"/>
      <c r="CQ17" s="664"/>
      <c r="CR17" s="647">
        <v>507403</v>
      </c>
      <c r="CS17" s="648"/>
      <c r="CT17" s="648"/>
      <c r="CU17" s="648"/>
      <c r="CV17" s="648"/>
      <c r="CW17" s="648"/>
      <c r="CX17" s="648"/>
      <c r="CY17" s="649"/>
      <c r="CZ17" s="650">
        <v>4.5999999999999996</v>
      </c>
      <c r="DA17" s="650"/>
      <c r="DB17" s="650"/>
      <c r="DC17" s="650"/>
      <c r="DD17" s="656" t="s">
        <v>221</v>
      </c>
      <c r="DE17" s="648"/>
      <c r="DF17" s="648"/>
      <c r="DG17" s="648"/>
      <c r="DH17" s="648"/>
      <c r="DI17" s="648"/>
      <c r="DJ17" s="648"/>
      <c r="DK17" s="648"/>
      <c r="DL17" s="648"/>
      <c r="DM17" s="648"/>
      <c r="DN17" s="648"/>
      <c r="DO17" s="648"/>
      <c r="DP17" s="649"/>
      <c r="DQ17" s="656">
        <v>446175</v>
      </c>
      <c r="DR17" s="648"/>
      <c r="DS17" s="648"/>
      <c r="DT17" s="648"/>
      <c r="DU17" s="648"/>
      <c r="DV17" s="648"/>
      <c r="DW17" s="648"/>
      <c r="DX17" s="648"/>
      <c r="DY17" s="648"/>
      <c r="DZ17" s="648"/>
      <c r="EA17" s="648"/>
      <c r="EB17" s="648"/>
      <c r="EC17" s="657"/>
    </row>
    <row r="18" spans="2:133" ht="11.25" customHeight="1" x14ac:dyDescent="0.15">
      <c r="B18" s="644" t="s">
        <v>262</v>
      </c>
      <c r="C18" s="645"/>
      <c r="D18" s="645"/>
      <c r="E18" s="645"/>
      <c r="F18" s="645"/>
      <c r="G18" s="645"/>
      <c r="H18" s="645"/>
      <c r="I18" s="645"/>
      <c r="J18" s="645"/>
      <c r="K18" s="645"/>
      <c r="L18" s="645"/>
      <c r="M18" s="645"/>
      <c r="N18" s="645"/>
      <c r="O18" s="645"/>
      <c r="P18" s="645"/>
      <c r="Q18" s="646"/>
      <c r="R18" s="647">
        <v>13951</v>
      </c>
      <c r="S18" s="648"/>
      <c r="T18" s="648"/>
      <c r="U18" s="648"/>
      <c r="V18" s="648"/>
      <c r="W18" s="648"/>
      <c r="X18" s="648"/>
      <c r="Y18" s="649"/>
      <c r="Z18" s="650">
        <v>0.1</v>
      </c>
      <c r="AA18" s="650"/>
      <c r="AB18" s="650"/>
      <c r="AC18" s="650"/>
      <c r="AD18" s="651">
        <v>13951</v>
      </c>
      <c r="AE18" s="651"/>
      <c r="AF18" s="651"/>
      <c r="AG18" s="651"/>
      <c r="AH18" s="651"/>
      <c r="AI18" s="651"/>
      <c r="AJ18" s="651"/>
      <c r="AK18" s="651"/>
      <c r="AL18" s="652">
        <v>0.4</v>
      </c>
      <c r="AM18" s="653"/>
      <c r="AN18" s="653"/>
      <c r="AO18" s="654"/>
      <c r="AP18" s="644" t="s">
        <v>263</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136</v>
      </c>
      <c r="BT18" s="648"/>
      <c r="BU18" s="648"/>
      <c r="BV18" s="648"/>
      <c r="BW18" s="648"/>
      <c r="BX18" s="648"/>
      <c r="BY18" s="648"/>
      <c r="BZ18" s="648"/>
      <c r="CA18" s="648"/>
      <c r="CB18" s="657"/>
      <c r="CD18" s="662" t="s">
        <v>264</v>
      </c>
      <c r="CE18" s="663"/>
      <c r="CF18" s="663"/>
      <c r="CG18" s="663"/>
      <c r="CH18" s="663"/>
      <c r="CI18" s="663"/>
      <c r="CJ18" s="663"/>
      <c r="CK18" s="663"/>
      <c r="CL18" s="663"/>
      <c r="CM18" s="663"/>
      <c r="CN18" s="663"/>
      <c r="CO18" s="663"/>
      <c r="CP18" s="663"/>
      <c r="CQ18" s="664"/>
      <c r="CR18" s="647" t="s">
        <v>221</v>
      </c>
      <c r="CS18" s="648"/>
      <c r="CT18" s="648"/>
      <c r="CU18" s="648"/>
      <c r="CV18" s="648"/>
      <c r="CW18" s="648"/>
      <c r="CX18" s="648"/>
      <c r="CY18" s="649"/>
      <c r="CZ18" s="650" t="s">
        <v>236</v>
      </c>
      <c r="DA18" s="650"/>
      <c r="DB18" s="650"/>
      <c r="DC18" s="650"/>
      <c r="DD18" s="656" t="s">
        <v>221</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265</v>
      </c>
      <c r="C19" s="645"/>
      <c r="D19" s="645"/>
      <c r="E19" s="645"/>
      <c r="F19" s="645"/>
      <c r="G19" s="645"/>
      <c r="H19" s="645"/>
      <c r="I19" s="645"/>
      <c r="J19" s="645"/>
      <c r="K19" s="645"/>
      <c r="L19" s="645"/>
      <c r="M19" s="645"/>
      <c r="N19" s="645"/>
      <c r="O19" s="645"/>
      <c r="P19" s="645"/>
      <c r="Q19" s="646"/>
      <c r="R19" s="647">
        <v>10899</v>
      </c>
      <c r="S19" s="648"/>
      <c r="T19" s="648"/>
      <c r="U19" s="648"/>
      <c r="V19" s="648"/>
      <c r="W19" s="648"/>
      <c r="X19" s="648"/>
      <c r="Y19" s="649"/>
      <c r="Z19" s="650">
        <v>0.1</v>
      </c>
      <c r="AA19" s="650"/>
      <c r="AB19" s="650"/>
      <c r="AC19" s="650"/>
      <c r="AD19" s="651">
        <v>10899</v>
      </c>
      <c r="AE19" s="651"/>
      <c r="AF19" s="651"/>
      <c r="AG19" s="651"/>
      <c r="AH19" s="651"/>
      <c r="AI19" s="651"/>
      <c r="AJ19" s="651"/>
      <c r="AK19" s="651"/>
      <c r="AL19" s="652">
        <v>0.3</v>
      </c>
      <c r="AM19" s="653"/>
      <c r="AN19" s="653"/>
      <c r="AO19" s="654"/>
      <c r="AP19" s="644" t="s">
        <v>266</v>
      </c>
      <c r="AQ19" s="645"/>
      <c r="AR19" s="645"/>
      <c r="AS19" s="645"/>
      <c r="AT19" s="645"/>
      <c r="AU19" s="645"/>
      <c r="AV19" s="645"/>
      <c r="AW19" s="645"/>
      <c r="AX19" s="645"/>
      <c r="AY19" s="645"/>
      <c r="AZ19" s="645"/>
      <c r="BA19" s="645"/>
      <c r="BB19" s="645"/>
      <c r="BC19" s="645"/>
      <c r="BD19" s="645"/>
      <c r="BE19" s="645"/>
      <c r="BF19" s="646"/>
      <c r="BG19" s="647">
        <v>85843</v>
      </c>
      <c r="BH19" s="648"/>
      <c r="BI19" s="648"/>
      <c r="BJ19" s="648"/>
      <c r="BK19" s="648"/>
      <c r="BL19" s="648"/>
      <c r="BM19" s="648"/>
      <c r="BN19" s="649"/>
      <c r="BO19" s="650">
        <v>5.6</v>
      </c>
      <c r="BP19" s="650"/>
      <c r="BQ19" s="650"/>
      <c r="BR19" s="650"/>
      <c r="BS19" s="656" t="s">
        <v>236</v>
      </c>
      <c r="BT19" s="648"/>
      <c r="BU19" s="648"/>
      <c r="BV19" s="648"/>
      <c r="BW19" s="648"/>
      <c r="BX19" s="648"/>
      <c r="BY19" s="648"/>
      <c r="BZ19" s="648"/>
      <c r="CA19" s="648"/>
      <c r="CB19" s="657"/>
      <c r="CD19" s="662" t="s">
        <v>267</v>
      </c>
      <c r="CE19" s="663"/>
      <c r="CF19" s="663"/>
      <c r="CG19" s="663"/>
      <c r="CH19" s="663"/>
      <c r="CI19" s="663"/>
      <c r="CJ19" s="663"/>
      <c r="CK19" s="663"/>
      <c r="CL19" s="663"/>
      <c r="CM19" s="663"/>
      <c r="CN19" s="663"/>
      <c r="CO19" s="663"/>
      <c r="CP19" s="663"/>
      <c r="CQ19" s="664"/>
      <c r="CR19" s="647" t="s">
        <v>221</v>
      </c>
      <c r="CS19" s="648"/>
      <c r="CT19" s="648"/>
      <c r="CU19" s="648"/>
      <c r="CV19" s="648"/>
      <c r="CW19" s="648"/>
      <c r="CX19" s="648"/>
      <c r="CY19" s="649"/>
      <c r="CZ19" s="650" t="s">
        <v>136</v>
      </c>
      <c r="DA19" s="650"/>
      <c r="DB19" s="650"/>
      <c r="DC19" s="650"/>
      <c r="DD19" s="656" t="s">
        <v>221</v>
      </c>
      <c r="DE19" s="648"/>
      <c r="DF19" s="648"/>
      <c r="DG19" s="648"/>
      <c r="DH19" s="648"/>
      <c r="DI19" s="648"/>
      <c r="DJ19" s="648"/>
      <c r="DK19" s="648"/>
      <c r="DL19" s="648"/>
      <c r="DM19" s="648"/>
      <c r="DN19" s="648"/>
      <c r="DO19" s="648"/>
      <c r="DP19" s="649"/>
      <c r="DQ19" s="656" t="s">
        <v>221</v>
      </c>
      <c r="DR19" s="648"/>
      <c r="DS19" s="648"/>
      <c r="DT19" s="648"/>
      <c r="DU19" s="648"/>
      <c r="DV19" s="648"/>
      <c r="DW19" s="648"/>
      <c r="DX19" s="648"/>
      <c r="DY19" s="648"/>
      <c r="DZ19" s="648"/>
      <c r="EA19" s="648"/>
      <c r="EB19" s="648"/>
      <c r="EC19" s="657"/>
    </row>
    <row r="20" spans="2:133" ht="11.25" customHeight="1" x14ac:dyDescent="0.15">
      <c r="B20" s="644" t="s">
        <v>268</v>
      </c>
      <c r="C20" s="645"/>
      <c r="D20" s="645"/>
      <c r="E20" s="645"/>
      <c r="F20" s="645"/>
      <c r="G20" s="645"/>
      <c r="H20" s="645"/>
      <c r="I20" s="645"/>
      <c r="J20" s="645"/>
      <c r="K20" s="645"/>
      <c r="L20" s="645"/>
      <c r="M20" s="645"/>
      <c r="N20" s="645"/>
      <c r="O20" s="645"/>
      <c r="P20" s="645"/>
      <c r="Q20" s="646"/>
      <c r="R20" s="647">
        <v>2200</v>
      </c>
      <c r="S20" s="648"/>
      <c r="T20" s="648"/>
      <c r="U20" s="648"/>
      <c r="V20" s="648"/>
      <c r="W20" s="648"/>
      <c r="X20" s="648"/>
      <c r="Y20" s="649"/>
      <c r="Z20" s="650">
        <v>0</v>
      </c>
      <c r="AA20" s="650"/>
      <c r="AB20" s="650"/>
      <c r="AC20" s="650"/>
      <c r="AD20" s="651">
        <v>2200</v>
      </c>
      <c r="AE20" s="651"/>
      <c r="AF20" s="651"/>
      <c r="AG20" s="651"/>
      <c r="AH20" s="651"/>
      <c r="AI20" s="651"/>
      <c r="AJ20" s="651"/>
      <c r="AK20" s="651"/>
      <c r="AL20" s="652">
        <v>0.1</v>
      </c>
      <c r="AM20" s="653"/>
      <c r="AN20" s="653"/>
      <c r="AO20" s="654"/>
      <c r="AP20" s="644" t="s">
        <v>269</v>
      </c>
      <c r="AQ20" s="645"/>
      <c r="AR20" s="645"/>
      <c r="AS20" s="645"/>
      <c r="AT20" s="645"/>
      <c r="AU20" s="645"/>
      <c r="AV20" s="645"/>
      <c r="AW20" s="645"/>
      <c r="AX20" s="645"/>
      <c r="AY20" s="645"/>
      <c r="AZ20" s="645"/>
      <c r="BA20" s="645"/>
      <c r="BB20" s="645"/>
      <c r="BC20" s="645"/>
      <c r="BD20" s="645"/>
      <c r="BE20" s="645"/>
      <c r="BF20" s="646"/>
      <c r="BG20" s="647">
        <v>85843</v>
      </c>
      <c r="BH20" s="648"/>
      <c r="BI20" s="648"/>
      <c r="BJ20" s="648"/>
      <c r="BK20" s="648"/>
      <c r="BL20" s="648"/>
      <c r="BM20" s="648"/>
      <c r="BN20" s="649"/>
      <c r="BO20" s="650">
        <v>5.6</v>
      </c>
      <c r="BP20" s="650"/>
      <c r="BQ20" s="650"/>
      <c r="BR20" s="650"/>
      <c r="BS20" s="656" t="s">
        <v>221</v>
      </c>
      <c r="BT20" s="648"/>
      <c r="BU20" s="648"/>
      <c r="BV20" s="648"/>
      <c r="BW20" s="648"/>
      <c r="BX20" s="648"/>
      <c r="BY20" s="648"/>
      <c r="BZ20" s="648"/>
      <c r="CA20" s="648"/>
      <c r="CB20" s="657"/>
      <c r="CD20" s="662" t="s">
        <v>270</v>
      </c>
      <c r="CE20" s="663"/>
      <c r="CF20" s="663"/>
      <c r="CG20" s="663"/>
      <c r="CH20" s="663"/>
      <c r="CI20" s="663"/>
      <c r="CJ20" s="663"/>
      <c r="CK20" s="663"/>
      <c r="CL20" s="663"/>
      <c r="CM20" s="663"/>
      <c r="CN20" s="663"/>
      <c r="CO20" s="663"/>
      <c r="CP20" s="663"/>
      <c r="CQ20" s="664"/>
      <c r="CR20" s="647">
        <v>10990757</v>
      </c>
      <c r="CS20" s="648"/>
      <c r="CT20" s="648"/>
      <c r="CU20" s="648"/>
      <c r="CV20" s="648"/>
      <c r="CW20" s="648"/>
      <c r="CX20" s="648"/>
      <c r="CY20" s="649"/>
      <c r="CZ20" s="650">
        <v>100</v>
      </c>
      <c r="DA20" s="650"/>
      <c r="DB20" s="650"/>
      <c r="DC20" s="650"/>
      <c r="DD20" s="656">
        <v>2001626</v>
      </c>
      <c r="DE20" s="648"/>
      <c r="DF20" s="648"/>
      <c r="DG20" s="648"/>
      <c r="DH20" s="648"/>
      <c r="DI20" s="648"/>
      <c r="DJ20" s="648"/>
      <c r="DK20" s="648"/>
      <c r="DL20" s="648"/>
      <c r="DM20" s="648"/>
      <c r="DN20" s="648"/>
      <c r="DO20" s="648"/>
      <c r="DP20" s="649"/>
      <c r="DQ20" s="656">
        <v>5273729</v>
      </c>
      <c r="DR20" s="648"/>
      <c r="DS20" s="648"/>
      <c r="DT20" s="648"/>
      <c r="DU20" s="648"/>
      <c r="DV20" s="648"/>
      <c r="DW20" s="648"/>
      <c r="DX20" s="648"/>
      <c r="DY20" s="648"/>
      <c r="DZ20" s="648"/>
      <c r="EA20" s="648"/>
      <c r="EB20" s="648"/>
      <c r="EC20" s="657"/>
    </row>
    <row r="21" spans="2:133" ht="11.25" customHeight="1" x14ac:dyDescent="0.15">
      <c r="B21" s="644" t="s">
        <v>271</v>
      </c>
      <c r="C21" s="645"/>
      <c r="D21" s="645"/>
      <c r="E21" s="645"/>
      <c r="F21" s="645"/>
      <c r="G21" s="645"/>
      <c r="H21" s="645"/>
      <c r="I21" s="645"/>
      <c r="J21" s="645"/>
      <c r="K21" s="645"/>
      <c r="L21" s="645"/>
      <c r="M21" s="645"/>
      <c r="N21" s="645"/>
      <c r="O21" s="645"/>
      <c r="P21" s="645"/>
      <c r="Q21" s="646"/>
      <c r="R21" s="647">
        <v>852</v>
      </c>
      <c r="S21" s="648"/>
      <c r="T21" s="648"/>
      <c r="U21" s="648"/>
      <c r="V21" s="648"/>
      <c r="W21" s="648"/>
      <c r="X21" s="648"/>
      <c r="Y21" s="649"/>
      <c r="Z21" s="650">
        <v>0</v>
      </c>
      <c r="AA21" s="650"/>
      <c r="AB21" s="650"/>
      <c r="AC21" s="650"/>
      <c r="AD21" s="651">
        <v>852</v>
      </c>
      <c r="AE21" s="651"/>
      <c r="AF21" s="651"/>
      <c r="AG21" s="651"/>
      <c r="AH21" s="651"/>
      <c r="AI21" s="651"/>
      <c r="AJ21" s="651"/>
      <c r="AK21" s="651"/>
      <c r="AL21" s="652">
        <v>0</v>
      </c>
      <c r="AM21" s="653"/>
      <c r="AN21" s="653"/>
      <c r="AO21" s="654"/>
      <c r="AP21" s="666" t="s">
        <v>272</v>
      </c>
      <c r="AQ21" s="667"/>
      <c r="AR21" s="667"/>
      <c r="AS21" s="667"/>
      <c r="AT21" s="667"/>
      <c r="AU21" s="667"/>
      <c r="AV21" s="667"/>
      <c r="AW21" s="667"/>
      <c r="AX21" s="667"/>
      <c r="AY21" s="667"/>
      <c r="AZ21" s="667"/>
      <c r="BA21" s="667"/>
      <c r="BB21" s="667"/>
      <c r="BC21" s="667"/>
      <c r="BD21" s="667"/>
      <c r="BE21" s="667"/>
      <c r="BF21" s="668"/>
      <c r="BG21" s="647">
        <v>22669</v>
      </c>
      <c r="BH21" s="648"/>
      <c r="BI21" s="648"/>
      <c r="BJ21" s="648"/>
      <c r="BK21" s="648"/>
      <c r="BL21" s="648"/>
      <c r="BM21" s="648"/>
      <c r="BN21" s="649"/>
      <c r="BO21" s="650">
        <v>1.5</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273</v>
      </c>
      <c r="C22" s="645"/>
      <c r="D22" s="645"/>
      <c r="E22" s="645"/>
      <c r="F22" s="645"/>
      <c r="G22" s="645"/>
      <c r="H22" s="645"/>
      <c r="I22" s="645"/>
      <c r="J22" s="645"/>
      <c r="K22" s="645"/>
      <c r="L22" s="645"/>
      <c r="M22" s="645"/>
      <c r="N22" s="645"/>
      <c r="O22" s="645"/>
      <c r="P22" s="645"/>
      <c r="Q22" s="646"/>
      <c r="R22" s="647">
        <v>2590210</v>
      </c>
      <c r="S22" s="648"/>
      <c r="T22" s="648"/>
      <c r="U22" s="648"/>
      <c r="V22" s="648"/>
      <c r="W22" s="648"/>
      <c r="X22" s="648"/>
      <c r="Y22" s="649"/>
      <c r="Z22" s="650">
        <v>22.1</v>
      </c>
      <c r="AA22" s="650"/>
      <c r="AB22" s="650"/>
      <c r="AC22" s="650"/>
      <c r="AD22" s="651">
        <v>1916548</v>
      </c>
      <c r="AE22" s="651"/>
      <c r="AF22" s="651"/>
      <c r="AG22" s="651"/>
      <c r="AH22" s="651"/>
      <c r="AI22" s="651"/>
      <c r="AJ22" s="651"/>
      <c r="AK22" s="651"/>
      <c r="AL22" s="652">
        <v>50</v>
      </c>
      <c r="AM22" s="653"/>
      <c r="AN22" s="653"/>
      <c r="AO22" s="654"/>
      <c r="AP22" s="666" t="s">
        <v>274</v>
      </c>
      <c r="AQ22" s="667"/>
      <c r="AR22" s="667"/>
      <c r="AS22" s="667"/>
      <c r="AT22" s="667"/>
      <c r="AU22" s="667"/>
      <c r="AV22" s="667"/>
      <c r="AW22" s="667"/>
      <c r="AX22" s="667"/>
      <c r="AY22" s="667"/>
      <c r="AZ22" s="667"/>
      <c r="BA22" s="667"/>
      <c r="BB22" s="667"/>
      <c r="BC22" s="667"/>
      <c r="BD22" s="667"/>
      <c r="BE22" s="667"/>
      <c r="BF22" s="668"/>
      <c r="BG22" s="647" t="s">
        <v>221</v>
      </c>
      <c r="BH22" s="648"/>
      <c r="BI22" s="648"/>
      <c r="BJ22" s="648"/>
      <c r="BK22" s="648"/>
      <c r="BL22" s="648"/>
      <c r="BM22" s="648"/>
      <c r="BN22" s="649"/>
      <c r="BO22" s="650" t="s">
        <v>221</v>
      </c>
      <c r="BP22" s="650"/>
      <c r="BQ22" s="650"/>
      <c r="BR22" s="650"/>
      <c r="BS22" s="656" t="s">
        <v>221</v>
      </c>
      <c r="BT22" s="648"/>
      <c r="BU22" s="648"/>
      <c r="BV22" s="648"/>
      <c r="BW22" s="648"/>
      <c r="BX22" s="648"/>
      <c r="BY22" s="648"/>
      <c r="BZ22" s="648"/>
      <c r="CA22" s="648"/>
      <c r="CB22" s="657"/>
      <c r="CD22" s="629" t="s">
        <v>275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276</v>
      </c>
      <c r="C23" s="645"/>
      <c r="D23" s="645"/>
      <c r="E23" s="645"/>
      <c r="F23" s="645"/>
      <c r="G23" s="645"/>
      <c r="H23" s="645"/>
      <c r="I23" s="645"/>
      <c r="J23" s="645"/>
      <c r="K23" s="645"/>
      <c r="L23" s="645"/>
      <c r="M23" s="645"/>
      <c r="N23" s="645"/>
      <c r="O23" s="645"/>
      <c r="P23" s="645"/>
      <c r="Q23" s="646"/>
      <c r="R23" s="647">
        <v>1916548</v>
      </c>
      <c r="S23" s="648"/>
      <c r="T23" s="648"/>
      <c r="U23" s="648"/>
      <c r="V23" s="648"/>
      <c r="W23" s="648"/>
      <c r="X23" s="648"/>
      <c r="Y23" s="649"/>
      <c r="Z23" s="650">
        <v>16.399999999999999</v>
      </c>
      <c r="AA23" s="650"/>
      <c r="AB23" s="650"/>
      <c r="AC23" s="650"/>
      <c r="AD23" s="651">
        <v>1916548</v>
      </c>
      <c r="AE23" s="651"/>
      <c r="AF23" s="651"/>
      <c r="AG23" s="651"/>
      <c r="AH23" s="651"/>
      <c r="AI23" s="651"/>
      <c r="AJ23" s="651"/>
      <c r="AK23" s="651"/>
      <c r="AL23" s="652">
        <v>50</v>
      </c>
      <c r="AM23" s="653"/>
      <c r="AN23" s="653"/>
      <c r="AO23" s="654"/>
      <c r="AP23" s="666" t="s">
        <v>277</v>
      </c>
      <c r="AQ23" s="667"/>
      <c r="AR23" s="667"/>
      <c r="AS23" s="667"/>
      <c r="AT23" s="667"/>
      <c r="AU23" s="667"/>
      <c r="AV23" s="667"/>
      <c r="AW23" s="667"/>
      <c r="AX23" s="667"/>
      <c r="AY23" s="667"/>
      <c r="AZ23" s="667"/>
      <c r="BA23" s="667"/>
      <c r="BB23" s="667"/>
      <c r="BC23" s="667"/>
      <c r="BD23" s="667"/>
      <c r="BE23" s="667"/>
      <c r="BF23" s="668"/>
      <c r="BG23" s="647">
        <v>63174</v>
      </c>
      <c r="BH23" s="648"/>
      <c r="BI23" s="648"/>
      <c r="BJ23" s="648"/>
      <c r="BK23" s="648"/>
      <c r="BL23" s="648"/>
      <c r="BM23" s="648"/>
      <c r="BN23" s="649"/>
      <c r="BO23" s="650">
        <v>4.0999999999999996</v>
      </c>
      <c r="BP23" s="650"/>
      <c r="BQ23" s="650"/>
      <c r="BR23" s="650"/>
      <c r="BS23" s="656" t="s">
        <v>221</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278</v>
      </c>
      <c r="CS23" s="630"/>
      <c r="CT23" s="630"/>
      <c r="CU23" s="630"/>
      <c r="CV23" s="630"/>
      <c r="CW23" s="630"/>
      <c r="CX23" s="630"/>
      <c r="CY23" s="631"/>
      <c r="CZ23" s="629" t="s">
        <v>279</v>
      </c>
      <c r="DA23" s="630"/>
      <c r="DB23" s="630"/>
      <c r="DC23" s="631"/>
      <c r="DD23" s="629" t="s">
        <v>280</v>
      </c>
      <c r="DE23" s="630"/>
      <c r="DF23" s="630"/>
      <c r="DG23" s="630"/>
      <c r="DH23" s="630"/>
      <c r="DI23" s="630"/>
      <c r="DJ23" s="630"/>
      <c r="DK23" s="631"/>
      <c r="DL23" s="678" t="s">
        <v>281</v>
      </c>
      <c r="DM23" s="679"/>
      <c r="DN23" s="679"/>
      <c r="DO23" s="679"/>
      <c r="DP23" s="679"/>
      <c r="DQ23" s="679"/>
      <c r="DR23" s="679"/>
      <c r="DS23" s="679"/>
      <c r="DT23" s="679"/>
      <c r="DU23" s="679"/>
      <c r="DV23" s="680"/>
      <c r="DW23" s="629" t="s">
        <v>282</v>
      </c>
      <c r="DX23" s="630"/>
      <c r="DY23" s="630"/>
      <c r="DZ23" s="630"/>
      <c r="EA23" s="630"/>
      <c r="EB23" s="630"/>
      <c r="EC23" s="631"/>
    </row>
    <row r="24" spans="2:133" ht="11.25" customHeight="1" x14ac:dyDescent="0.15">
      <c r="B24" s="644" t="s">
        <v>283</v>
      </c>
      <c r="C24" s="645"/>
      <c r="D24" s="645"/>
      <c r="E24" s="645"/>
      <c r="F24" s="645"/>
      <c r="G24" s="645"/>
      <c r="H24" s="645"/>
      <c r="I24" s="645"/>
      <c r="J24" s="645"/>
      <c r="K24" s="645"/>
      <c r="L24" s="645"/>
      <c r="M24" s="645"/>
      <c r="N24" s="645"/>
      <c r="O24" s="645"/>
      <c r="P24" s="645"/>
      <c r="Q24" s="646"/>
      <c r="R24" s="647">
        <v>152069</v>
      </c>
      <c r="S24" s="648"/>
      <c r="T24" s="648"/>
      <c r="U24" s="648"/>
      <c r="V24" s="648"/>
      <c r="W24" s="648"/>
      <c r="X24" s="648"/>
      <c r="Y24" s="649"/>
      <c r="Z24" s="650">
        <v>1.3</v>
      </c>
      <c r="AA24" s="650"/>
      <c r="AB24" s="650"/>
      <c r="AC24" s="650"/>
      <c r="AD24" s="651" t="s">
        <v>221</v>
      </c>
      <c r="AE24" s="651"/>
      <c r="AF24" s="651"/>
      <c r="AG24" s="651"/>
      <c r="AH24" s="651"/>
      <c r="AI24" s="651"/>
      <c r="AJ24" s="651"/>
      <c r="AK24" s="651"/>
      <c r="AL24" s="652" t="s">
        <v>221</v>
      </c>
      <c r="AM24" s="653"/>
      <c r="AN24" s="653"/>
      <c r="AO24" s="654"/>
      <c r="AP24" s="666" t="s">
        <v>284</v>
      </c>
      <c r="AQ24" s="667"/>
      <c r="AR24" s="667"/>
      <c r="AS24" s="667"/>
      <c r="AT24" s="667"/>
      <c r="AU24" s="667"/>
      <c r="AV24" s="667"/>
      <c r="AW24" s="667"/>
      <c r="AX24" s="667"/>
      <c r="AY24" s="667"/>
      <c r="AZ24" s="667"/>
      <c r="BA24" s="667"/>
      <c r="BB24" s="667"/>
      <c r="BC24" s="667"/>
      <c r="BD24" s="667"/>
      <c r="BE24" s="667"/>
      <c r="BF24" s="668"/>
      <c r="BG24" s="647" t="s">
        <v>221</v>
      </c>
      <c r="BH24" s="648"/>
      <c r="BI24" s="648"/>
      <c r="BJ24" s="648"/>
      <c r="BK24" s="648"/>
      <c r="BL24" s="648"/>
      <c r="BM24" s="648"/>
      <c r="BN24" s="649"/>
      <c r="BO24" s="650" t="s">
        <v>221</v>
      </c>
      <c r="BP24" s="650"/>
      <c r="BQ24" s="650"/>
      <c r="BR24" s="650"/>
      <c r="BS24" s="656" t="s">
        <v>136</v>
      </c>
      <c r="BT24" s="648"/>
      <c r="BU24" s="648"/>
      <c r="BV24" s="648"/>
      <c r="BW24" s="648"/>
      <c r="BX24" s="648"/>
      <c r="BY24" s="648"/>
      <c r="BZ24" s="648"/>
      <c r="CA24" s="648"/>
      <c r="CB24" s="657"/>
      <c r="CD24" s="658" t="s">
        <v>285</v>
      </c>
      <c r="CE24" s="659"/>
      <c r="CF24" s="659"/>
      <c r="CG24" s="659"/>
      <c r="CH24" s="659"/>
      <c r="CI24" s="659"/>
      <c r="CJ24" s="659"/>
      <c r="CK24" s="659"/>
      <c r="CL24" s="659"/>
      <c r="CM24" s="659"/>
      <c r="CN24" s="659"/>
      <c r="CO24" s="659"/>
      <c r="CP24" s="659"/>
      <c r="CQ24" s="660"/>
      <c r="CR24" s="636">
        <v>2291194</v>
      </c>
      <c r="CS24" s="637"/>
      <c r="CT24" s="637"/>
      <c r="CU24" s="637"/>
      <c r="CV24" s="637"/>
      <c r="CW24" s="637"/>
      <c r="CX24" s="637"/>
      <c r="CY24" s="638"/>
      <c r="CZ24" s="641">
        <v>20.8</v>
      </c>
      <c r="DA24" s="642"/>
      <c r="DB24" s="642"/>
      <c r="DC24" s="661"/>
      <c r="DD24" s="686">
        <v>1782581</v>
      </c>
      <c r="DE24" s="637"/>
      <c r="DF24" s="637"/>
      <c r="DG24" s="637"/>
      <c r="DH24" s="637"/>
      <c r="DI24" s="637"/>
      <c r="DJ24" s="637"/>
      <c r="DK24" s="638"/>
      <c r="DL24" s="686">
        <v>1663774</v>
      </c>
      <c r="DM24" s="637"/>
      <c r="DN24" s="637"/>
      <c r="DO24" s="637"/>
      <c r="DP24" s="637"/>
      <c r="DQ24" s="637"/>
      <c r="DR24" s="637"/>
      <c r="DS24" s="637"/>
      <c r="DT24" s="637"/>
      <c r="DU24" s="637"/>
      <c r="DV24" s="638"/>
      <c r="DW24" s="641">
        <v>41.4</v>
      </c>
      <c r="DX24" s="642"/>
      <c r="DY24" s="642"/>
      <c r="DZ24" s="642"/>
      <c r="EA24" s="642"/>
      <c r="EB24" s="642"/>
      <c r="EC24" s="643"/>
    </row>
    <row r="25" spans="2:133" ht="11.25" customHeight="1" x14ac:dyDescent="0.15">
      <c r="B25" s="644" t="s">
        <v>286</v>
      </c>
      <c r="C25" s="645"/>
      <c r="D25" s="645"/>
      <c r="E25" s="645"/>
      <c r="F25" s="645"/>
      <c r="G25" s="645"/>
      <c r="H25" s="645"/>
      <c r="I25" s="645"/>
      <c r="J25" s="645"/>
      <c r="K25" s="645"/>
      <c r="L25" s="645"/>
      <c r="M25" s="645"/>
      <c r="N25" s="645"/>
      <c r="O25" s="645"/>
      <c r="P25" s="645"/>
      <c r="Q25" s="646"/>
      <c r="R25" s="647">
        <v>521593</v>
      </c>
      <c r="S25" s="648"/>
      <c r="T25" s="648"/>
      <c r="U25" s="648"/>
      <c r="V25" s="648"/>
      <c r="W25" s="648"/>
      <c r="X25" s="648"/>
      <c r="Y25" s="649"/>
      <c r="Z25" s="650">
        <v>4.5</v>
      </c>
      <c r="AA25" s="650"/>
      <c r="AB25" s="650"/>
      <c r="AC25" s="650"/>
      <c r="AD25" s="651" t="s">
        <v>221</v>
      </c>
      <c r="AE25" s="651"/>
      <c r="AF25" s="651"/>
      <c r="AG25" s="651"/>
      <c r="AH25" s="651"/>
      <c r="AI25" s="651"/>
      <c r="AJ25" s="651"/>
      <c r="AK25" s="651"/>
      <c r="AL25" s="652" t="s">
        <v>236</v>
      </c>
      <c r="AM25" s="653"/>
      <c r="AN25" s="653"/>
      <c r="AO25" s="654"/>
      <c r="AP25" s="666" t="s">
        <v>287</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221</v>
      </c>
      <c r="BP25" s="650"/>
      <c r="BQ25" s="650"/>
      <c r="BR25" s="650"/>
      <c r="BS25" s="656" t="s">
        <v>236</v>
      </c>
      <c r="BT25" s="648"/>
      <c r="BU25" s="648"/>
      <c r="BV25" s="648"/>
      <c r="BW25" s="648"/>
      <c r="BX25" s="648"/>
      <c r="BY25" s="648"/>
      <c r="BZ25" s="648"/>
      <c r="CA25" s="648"/>
      <c r="CB25" s="657"/>
      <c r="CD25" s="662" t="s">
        <v>288</v>
      </c>
      <c r="CE25" s="663"/>
      <c r="CF25" s="663"/>
      <c r="CG25" s="663"/>
      <c r="CH25" s="663"/>
      <c r="CI25" s="663"/>
      <c r="CJ25" s="663"/>
      <c r="CK25" s="663"/>
      <c r="CL25" s="663"/>
      <c r="CM25" s="663"/>
      <c r="CN25" s="663"/>
      <c r="CO25" s="663"/>
      <c r="CP25" s="663"/>
      <c r="CQ25" s="664"/>
      <c r="CR25" s="647">
        <v>1253354</v>
      </c>
      <c r="CS25" s="683"/>
      <c r="CT25" s="683"/>
      <c r="CU25" s="683"/>
      <c r="CV25" s="683"/>
      <c r="CW25" s="683"/>
      <c r="CX25" s="683"/>
      <c r="CY25" s="684"/>
      <c r="CZ25" s="652">
        <v>11.4</v>
      </c>
      <c r="DA25" s="681"/>
      <c r="DB25" s="681"/>
      <c r="DC25" s="685"/>
      <c r="DD25" s="656">
        <v>1170723</v>
      </c>
      <c r="DE25" s="683"/>
      <c r="DF25" s="683"/>
      <c r="DG25" s="683"/>
      <c r="DH25" s="683"/>
      <c r="DI25" s="683"/>
      <c r="DJ25" s="683"/>
      <c r="DK25" s="684"/>
      <c r="DL25" s="656">
        <v>1051916</v>
      </c>
      <c r="DM25" s="683"/>
      <c r="DN25" s="683"/>
      <c r="DO25" s="683"/>
      <c r="DP25" s="683"/>
      <c r="DQ25" s="683"/>
      <c r="DR25" s="683"/>
      <c r="DS25" s="683"/>
      <c r="DT25" s="683"/>
      <c r="DU25" s="683"/>
      <c r="DV25" s="684"/>
      <c r="DW25" s="652">
        <v>26.2</v>
      </c>
      <c r="DX25" s="681"/>
      <c r="DY25" s="681"/>
      <c r="DZ25" s="681"/>
      <c r="EA25" s="681"/>
      <c r="EB25" s="681"/>
      <c r="EC25" s="682"/>
    </row>
    <row r="26" spans="2:133" ht="11.25" customHeight="1" x14ac:dyDescent="0.15">
      <c r="B26" s="644" t="s">
        <v>289</v>
      </c>
      <c r="C26" s="645"/>
      <c r="D26" s="645"/>
      <c r="E26" s="645"/>
      <c r="F26" s="645"/>
      <c r="G26" s="645"/>
      <c r="H26" s="645"/>
      <c r="I26" s="645"/>
      <c r="J26" s="645"/>
      <c r="K26" s="645"/>
      <c r="L26" s="645"/>
      <c r="M26" s="645"/>
      <c r="N26" s="645"/>
      <c r="O26" s="645"/>
      <c r="P26" s="645"/>
      <c r="Q26" s="646"/>
      <c r="R26" s="647">
        <v>4529239</v>
      </c>
      <c r="S26" s="648"/>
      <c r="T26" s="648"/>
      <c r="U26" s="648"/>
      <c r="V26" s="648"/>
      <c r="W26" s="648"/>
      <c r="X26" s="648"/>
      <c r="Y26" s="649"/>
      <c r="Z26" s="650">
        <v>38.700000000000003</v>
      </c>
      <c r="AA26" s="650"/>
      <c r="AB26" s="650"/>
      <c r="AC26" s="650"/>
      <c r="AD26" s="651">
        <v>3792403</v>
      </c>
      <c r="AE26" s="651"/>
      <c r="AF26" s="651"/>
      <c r="AG26" s="651"/>
      <c r="AH26" s="651"/>
      <c r="AI26" s="651"/>
      <c r="AJ26" s="651"/>
      <c r="AK26" s="651"/>
      <c r="AL26" s="652">
        <v>98.9</v>
      </c>
      <c r="AM26" s="653"/>
      <c r="AN26" s="653"/>
      <c r="AO26" s="654"/>
      <c r="AP26" s="666" t="s">
        <v>290</v>
      </c>
      <c r="AQ26" s="696"/>
      <c r="AR26" s="696"/>
      <c r="AS26" s="696"/>
      <c r="AT26" s="696"/>
      <c r="AU26" s="696"/>
      <c r="AV26" s="696"/>
      <c r="AW26" s="696"/>
      <c r="AX26" s="696"/>
      <c r="AY26" s="696"/>
      <c r="AZ26" s="696"/>
      <c r="BA26" s="696"/>
      <c r="BB26" s="696"/>
      <c r="BC26" s="696"/>
      <c r="BD26" s="696"/>
      <c r="BE26" s="696"/>
      <c r="BF26" s="668"/>
      <c r="BG26" s="647" t="s">
        <v>221</v>
      </c>
      <c r="BH26" s="648"/>
      <c r="BI26" s="648"/>
      <c r="BJ26" s="648"/>
      <c r="BK26" s="648"/>
      <c r="BL26" s="648"/>
      <c r="BM26" s="648"/>
      <c r="BN26" s="649"/>
      <c r="BO26" s="650" t="s">
        <v>236</v>
      </c>
      <c r="BP26" s="650"/>
      <c r="BQ26" s="650"/>
      <c r="BR26" s="650"/>
      <c r="BS26" s="656" t="s">
        <v>236</v>
      </c>
      <c r="BT26" s="648"/>
      <c r="BU26" s="648"/>
      <c r="BV26" s="648"/>
      <c r="BW26" s="648"/>
      <c r="BX26" s="648"/>
      <c r="BY26" s="648"/>
      <c r="BZ26" s="648"/>
      <c r="CA26" s="648"/>
      <c r="CB26" s="657"/>
      <c r="CD26" s="662" t="s">
        <v>291</v>
      </c>
      <c r="CE26" s="663"/>
      <c r="CF26" s="663"/>
      <c r="CG26" s="663"/>
      <c r="CH26" s="663"/>
      <c r="CI26" s="663"/>
      <c r="CJ26" s="663"/>
      <c r="CK26" s="663"/>
      <c r="CL26" s="663"/>
      <c r="CM26" s="663"/>
      <c r="CN26" s="663"/>
      <c r="CO26" s="663"/>
      <c r="CP26" s="663"/>
      <c r="CQ26" s="664"/>
      <c r="CR26" s="647">
        <v>718233</v>
      </c>
      <c r="CS26" s="648"/>
      <c r="CT26" s="648"/>
      <c r="CU26" s="648"/>
      <c r="CV26" s="648"/>
      <c r="CW26" s="648"/>
      <c r="CX26" s="648"/>
      <c r="CY26" s="649"/>
      <c r="CZ26" s="652">
        <v>6.5</v>
      </c>
      <c r="DA26" s="681"/>
      <c r="DB26" s="681"/>
      <c r="DC26" s="685"/>
      <c r="DD26" s="656">
        <v>664552</v>
      </c>
      <c r="DE26" s="648"/>
      <c r="DF26" s="648"/>
      <c r="DG26" s="648"/>
      <c r="DH26" s="648"/>
      <c r="DI26" s="648"/>
      <c r="DJ26" s="648"/>
      <c r="DK26" s="649"/>
      <c r="DL26" s="656" t="s">
        <v>221</v>
      </c>
      <c r="DM26" s="648"/>
      <c r="DN26" s="648"/>
      <c r="DO26" s="648"/>
      <c r="DP26" s="648"/>
      <c r="DQ26" s="648"/>
      <c r="DR26" s="648"/>
      <c r="DS26" s="648"/>
      <c r="DT26" s="648"/>
      <c r="DU26" s="648"/>
      <c r="DV26" s="649"/>
      <c r="DW26" s="652" t="s">
        <v>136</v>
      </c>
      <c r="DX26" s="681"/>
      <c r="DY26" s="681"/>
      <c r="DZ26" s="681"/>
      <c r="EA26" s="681"/>
      <c r="EB26" s="681"/>
      <c r="EC26" s="682"/>
    </row>
    <row r="27" spans="2:133" ht="11.25" customHeight="1" x14ac:dyDescent="0.15">
      <c r="B27" s="644" t="s">
        <v>292</v>
      </c>
      <c r="C27" s="645"/>
      <c r="D27" s="645"/>
      <c r="E27" s="645"/>
      <c r="F27" s="645"/>
      <c r="G27" s="645"/>
      <c r="H27" s="645"/>
      <c r="I27" s="645"/>
      <c r="J27" s="645"/>
      <c r="K27" s="645"/>
      <c r="L27" s="645"/>
      <c r="M27" s="645"/>
      <c r="N27" s="645"/>
      <c r="O27" s="645"/>
      <c r="P27" s="645"/>
      <c r="Q27" s="646"/>
      <c r="R27" s="647">
        <v>1958</v>
      </c>
      <c r="S27" s="648"/>
      <c r="T27" s="648"/>
      <c r="U27" s="648"/>
      <c r="V27" s="648"/>
      <c r="W27" s="648"/>
      <c r="X27" s="648"/>
      <c r="Y27" s="649"/>
      <c r="Z27" s="650">
        <v>0</v>
      </c>
      <c r="AA27" s="650"/>
      <c r="AB27" s="650"/>
      <c r="AC27" s="650"/>
      <c r="AD27" s="651">
        <v>1958</v>
      </c>
      <c r="AE27" s="651"/>
      <c r="AF27" s="651"/>
      <c r="AG27" s="651"/>
      <c r="AH27" s="651"/>
      <c r="AI27" s="651"/>
      <c r="AJ27" s="651"/>
      <c r="AK27" s="651"/>
      <c r="AL27" s="652">
        <v>0.1</v>
      </c>
      <c r="AM27" s="653"/>
      <c r="AN27" s="653"/>
      <c r="AO27" s="654"/>
      <c r="AP27" s="644" t="s">
        <v>293</v>
      </c>
      <c r="AQ27" s="645"/>
      <c r="AR27" s="645"/>
      <c r="AS27" s="645"/>
      <c r="AT27" s="645"/>
      <c r="AU27" s="645"/>
      <c r="AV27" s="645"/>
      <c r="AW27" s="645"/>
      <c r="AX27" s="645"/>
      <c r="AY27" s="645"/>
      <c r="AZ27" s="645"/>
      <c r="BA27" s="645"/>
      <c r="BB27" s="645"/>
      <c r="BC27" s="645"/>
      <c r="BD27" s="645"/>
      <c r="BE27" s="645"/>
      <c r="BF27" s="646"/>
      <c r="BG27" s="647">
        <v>1535866</v>
      </c>
      <c r="BH27" s="648"/>
      <c r="BI27" s="648"/>
      <c r="BJ27" s="648"/>
      <c r="BK27" s="648"/>
      <c r="BL27" s="648"/>
      <c r="BM27" s="648"/>
      <c r="BN27" s="649"/>
      <c r="BO27" s="650">
        <v>100</v>
      </c>
      <c r="BP27" s="650"/>
      <c r="BQ27" s="650"/>
      <c r="BR27" s="650"/>
      <c r="BS27" s="656" t="s">
        <v>221</v>
      </c>
      <c r="BT27" s="648"/>
      <c r="BU27" s="648"/>
      <c r="BV27" s="648"/>
      <c r="BW27" s="648"/>
      <c r="BX27" s="648"/>
      <c r="BY27" s="648"/>
      <c r="BZ27" s="648"/>
      <c r="CA27" s="648"/>
      <c r="CB27" s="657"/>
      <c r="CD27" s="662" t="s">
        <v>294</v>
      </c>
      <c r="CE27" s="663"/>
      <c r="CF27" s="663"/>
      <c r="CG27" s="663"/>
      <c r="CH27" s="663"/>
      <c r="CI27" s="663"/>
      <c r="CJ27" s="663"/>
      <c r="CK27" s="663"/>
      <c r="CL27" s="663"/>
      <c r="CM27" s="663"/>
      <c r="CN27" s="663"/>
      <c r="CO27" s="663"/>
      <c r="CP27" s="663"/>
      <c r="CQ27" s="664"/>
      <c r="CR27" s="647">
        <v>530437</v>
      </c>
      <c r="CS27" s="683"/>
      <c r="CT27" s="683"/>
      <c r="CU27" s="683"/>
      <c r="CV27" s="683"/>
      <c r="CW27" s="683"/>
      <c r="CX27" s="683"/>
      <c r="CY27" s="684"/>
      <c r="CZ27" s="652">
        <v>4.8</v>
      </c>
      <c r="DA27" s="681"/>
      <c r="DB27" s="681"/>
      <c r="DC27" s="685"/>
      <c r="DD27" s="656">
        <v>165683</v>
      </c>
      <c r="DE27" s="683"/>
      <c r="DF27" s="683"/>
      <c r="DG27" s="683"/>
      <c r="DH27" s="683"/>
      <c r="DI27" s="683"/>
      <c r="DJ27" s="683"/>
      <c r="DK27" s="684"/>
      <c r="DL27" s="656">
        <v>165683</v>
      </c>
      <c r="DM27" s="683"/>
      <c r="DN27" s="683"/>
      <c r="DO27" s="683"/>
      <c r="DP27" s="683"/>
      <c r="DQ27" s="683"/>
      <c r="DR27" s="683"/>
      <c r="DS27" s="683"/>
      <c r="DT27" s="683"/>
      <c r="DU27" s="683"/>
      <c r="DV27" s="684"/>
      <c r="DW27" s="652">
        <v>4.0999999999999996</v>
      </c>
      <c r="DX27" s="681"/>
      <c r="DY27" s="681"/>
      <c r="DZ27" s="681"/>
      <c r="EA27" s="681"/>
      <c r="EB27" s="681"/>
      <c r="EC27" s="682"/>
    </row>
    <row r="28" spans="2:133" ht="11.25" customHeight="1" x14ac:dyDescent="0.15">
      <c r="B28" s="644" t="s">
        <v>295</v>
      </c>
      <c r="C28" s="645"/>
      <c r="D28" s="645"/>
      <c r="E28" s="645"/>
      <c r="F28" s="645"/>
      <c r="G28" s="645"/>
      <c r="H28" s="645"/>
      <c r="I28" s="645"/>
      <c r="J28" s="645"/>
      <c r="K28" s="645"/>
      <c r="L28" s="645"/>
      <c r="M28" s="645"/>
      <c r="N28" s="645"/>
      <c r="O28" s="645"/>
      <c r="P28" s="645"/>
      <c r="Q28" s="646"/>
      <c r="R28" s="647">
        <v>4424</v>
      </c>
      <c r="S28" s="648"/>
      <c r="T28" s="648"/>
      <c r="U28" s="648"/>
      <c r="V28" s="648"/>
      <c r="W28" s="648"/>
      <c r="X28" s="648"/>
      <c r="Y28" s="649"/>
      <c r="Z28" s="650">
        <v>0</v>
      </c>
      <c r="AA28" s="650"/>
      <c r="AB28" s="650"/>
      <c r="AC28" s="650"/>
      <c r="AD28" s="651" t="s">
        <v>236</v>
      </c>
      <c r="AE28" s="651"/>
      <c r="AF28" s="651"/>
      <c r="AG28" s="651"/>
      <c r="AH28" s="651"/>
      <c r="AI28" s="651"/>
      <c r="AJ28" s="651"/>
      <c r="AK28" s="651"/>
      <c r="AL28" s="652" t="s">
        <v>221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296</v>
      </c>
      <c r="CE28" s="663"/>
      <c r="CF28" s="663"/>
      <c r="CG28" s="663"/>
      <c r="CH28" s="663"/>
      <c r="CI28" s="663"/>
      <c r="CJ28" s="663"/>
      <c r="CK28" s="663"/>
      <c r="CL28" s="663"/>
      <c r="CM28" s="663"/>
      <c r="CN28" s="663"/>
      <c r="CO28" s="663"/>
      <c r="CP28" s="663"/>
      <c r="CQ28" s="664"/>
      <c r="CR28" s="647">
        <v>507403</v>
      </c>
      <c r="CS28" s="648"/>
      <c r="CT28" s="648"/>
      <c r="CU28" s="648"/>
      <c r="CV28" s="648"/>
      <c r="CW28" s="648"/>
      <c r="CX28" s="648"/>
      <c r="CY28" s="649"/>
      <c r="CZ28" s="652">
        <v>4.5999999999999996</v>
      </c>
      <c r="DA28" s="681"/>
      <c r="DB28" s="681"/>
      <c r="DC28" s="685"/>
      <c r="DD28" s="656">
        <v>446175</v>
      </c>
      <c r="DE28" s="648"/>
      <c r="DF28" s="648"/>
      <c r="DG28" s="648"/>
      <c r="DH28" s="648"/>
      <c r="DI28" s="648"/>
      <c r="DJ28" s="648"/>
      <c r="DK28" s="649"/>
      <c r="DL28" s="656">
        <v>446175</v>
      </c>
      <c r="DM28" s="648"/>
      <c r="DN28" s="648"/>
      <c r="DO28" s="648"/>
      <c r="DP28" s="648"/>
      <c r="DQ28" s="648"/>
      <c r="DR28" s="648"/>
      <c r="DS28" s="648"/>
      <c r="DT28" s="648"/>
      <c r="DU28" s="648"/>
      <c r="DV28" s="649"/>
      <c r="DW28" s="652">
        <v>11.1</v>
      </c>
      <c r="DX28" s="681"/>
      <c r="DY28" s="681"/>
      <c r="DZ28" s="681"/>
      <c r="EA28" s="681"/>
      <c r="EB28" s="681"/>
      <c r="EC28" s="682"/>
    </row>
    <row r="29" spans="2:133" ht="11.25" customHeight="1" x14ac:dyDescent="0.15">
      <c r="B29" s="644" t="s">
        <v>297</v>
      </c>
      <c r="C29" s="645"/>
      <c r="D29" s="645"/>
      <c r="E29" s="645"/>
      <c r="F29" s="645"/>
      <c r="G29" s="645"/>
      <c r="H29" s="645"/>
      <c r="I29" s="645"/>
      <c r="J29" s="645"/>
      <c r="K29" s="645"/>
      <c r="L29" s="645"/>
      <c r="M29" s="645"/>
      <c r="N29" s="645"/>
      <c r="O29" s="645"/>
      <c r="P29" s="645"/>
      <c r="Q29" s="646"/>
      <c r="R29" s="647">
        <v>81380</v>
      </c>
      <c r="S29" s="648"/>
      <c r="T29" s="648"/>
      <c r="U29" s="648"/>
      <c r="V29" s="648"/>
      <c r="W29" s="648"/>
      <c r="X29" s="648"/>
      <c r="Y29" s="649"/>
      <c r="Z29" s="650">
        <v>0.7</v>
      </c>
      <c r="AA29" s="650"/>
      <c r="AB29" s="650"/>
      <c r="AC29" s="650"/>
      <c r="AD29" s="651">
        <v>7179</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298</v>
      </c>
      <c r="CE29" s="688"/>
      <c r="CF29" s="662" t="s">
        <v>299</v>
      </c>
      <c r="CG29" s="663"/>
      <c r="CH29" s="663"/>
      <c r="CI29" s="663"/>
      <c r="CJ29" s="663"/>
      <c r="CK29" s="663"/>
      <c r="CL29" s="663"/>
      <c r="CM29" s="663"/>
      <c r="CN29" s="663"/>
      <c r="CO29" s="663"/>
      <c r="CP29" s="663"/>
      <c r="CQ29" s="664"/>
      <c r="CR29" s="647">
        <v>507403</v>
      </c>
      <c r="CS29" s="683"/>
      <c r="CT29" s="683"/>
      <c r="CU29" s="683"/>
      <c r="CV29" s="683"/>
      <c r="CW29" s="683"/>
      <c r="CX29" s="683"/>
      <c r="CY29" s="684"/>
      <c r="CZ29" s="652">
        <v>4.5999999999999996</v>
      </c>
      <c r="DA29" s="681"/>
      <c r="DB29" s="681"/>
      <c r="DC29" s="685"/>
      <c r="DD29" s="656">
        <v>446175</v>
      </c>
      <c r="DE29" s="683"/>
      <c r="DF29" s="683"/>
      <c r="DG29" s="683"/>
      <c r="DH29" s="683"/>
      <c r="DI29" s="683"/>
      <c r="DJ29" s="683"/>
      <c r="DK29" s="684"/>
      <c r="DL29" s="656">
        <v>446175</v>
      </c>
      <c r="DM29" s="683"/>
      <c r="DN29" s="683"/>
      <c r="DO29" s="683"/>
      <c r="DP29" s="683"/>
      <c r="DQ29" s="683"/>
      <c r="DR29" s="683"/>
      <c r="DS29" s="683"/>
      <c r="DT29" s="683"/>
      <c r="DU29" s="683"/>
      <c r="DV29" s="684"/>
      <c r="DW29" s="652">
        <v>11.1</v>
      </c>
      <c r="DX29" s="681"/>
      <c r="DY29" s="681"/>
      <c r="DZ29" s="681"/>
      <c r="EA29" s="681"/>
      <c r="EB29" s="681"/>
      <c r="EC29" s="682"/>
    </row>
    <row r="30" spans="2:133" ht="11.25" customHeight="1" x14ac:dyDescent="0.15">
      <c r="B30" s="644" t="s">
        <v>300</v>
      </c>
      <c r="C30" s="645"/>
      <c r="D30" s="645"/>
      <c r="E30" s="645"/>
      <c r="F30" s="645"/>
      <c r="G30" s="645"/>
      <c r="H30" s="645"/>
      <c r="I30" s="645"/>
      <c r="J30" s="645"/>
      <c r="K30" s="645"/>
      <c r="L30" s="645"/>
      <c r="M30" s="645"/>
      <c r="N30" s="645"/>
      <c r="O30" s="645"/>
      <c r="P30" s="645"/>
      <c r="Q30" s="646"/>
      <c r="R30" s="647">
        <v>26071</v>
      </c>
      <c r="S30" s="648"/>
      <c r="T30" s="648"/>
      <c r="U30" s="648"/>
      <c r="V30" s="648"/>
      <c r="W30" s="648"/>
      <c r="X30" s="648"/>
      <c r="Y30" s="649"/>
      <c r="Z30" s="650">
        <v>0.2</v>
      </c>
      <c r="AA30" s="650"/>
      <c r="AB30" s="650"/>
      <c r="AC30" s="650"/>
      <c r="AD30" s="651" t="s">
        <v>136</v>
      </c>
      <c r="AE30" s="651"/>
      <c r="AF30" s="651"/>
      <c r="AG30" s="651"/>
      <c r="AH30" s="651"/>
      <c r="AI30" s="651"/>
      <c r="AJ30" s="651"/>
      <c r="AK30" s="651"/>
      <c r="AL30" s="652" t="s">
        <v>221</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301</v>
      </c>
      <c r="BH30" s="700"/>
      <c r="BI30" s="700"/>
      <c r="BJ30" s="700"/>
      <c r="BK30" s="700"/>
      <c r="BL30" s="700"/>
      <c r="BM30" s="700"/>
      <c r="BN30" s="700"/>
      <c r="BO30" s="700"/>
      <c r="BP30" s="700"/>
      <c r="BQ30" s="701"/>
      <c r="BR30" s="626" t="s">
        <v>302</v>
      </c>
      <c r="BS30" s="700"/>
      <c r="BT30" s="700"/>
      <c r="BU30" s="700"/>
      <c r="BV30" s="700"/>
      <c r="BW30" s="700"/>
      <c r="BX30" s="700"/>
      <c r="BY30" s="700"/>
      <c r="BZ30" s="700"/>
      <c r="CA30" s="700"/>
      <c r="CB30" s="701"/>
      <c r="CD30" s="689"/>
      <c r="CE30" s="690"/>
      <c r="CF30" s="662" t="s">
        <v>303</v>
      </c>
      <c r="CG30" s="663"/>
      <c r="CH30" s="663"/>
      <c r="CI30" s="663"/>
      <c r="CJ30" s="663"/>
      <c r="CK30" s="663"/>
      <c r="CL30" s="663"/>
      <c r="CM30" s="663"/>
      <c r="CN30" s="663"/>
      <c r="CO30" s="663"/>
      <c r="CP30" s="663"/>
      <c r="CQ30" s="664"/>
      <c r="CR30" s="647">
        <v>471619</v>
      </c>
      <c r="CS30" s="648"/>
      <c r="CT30" s="648"/>
      <c r="CU30" s="648"/>
      <c r="CV30" s="648"/>
      <c r="CW30" s="648"/>
      <c r="CX30" s="648"/>
      <c r="CY30" s="649"/>
      <c r="CZ30" s="652">
        <v>4.3</v>
      </c>
      <c r="DA30" s="681"/>
      <c r="DB30" s="681"/>
      <c r="DC30" s="685"/>
      <c r="DD30" s="656">
        <v>411393</v>
      </c>
      <c r="DE30" s="648"/>
      <c r="DF30" s="648"/>
      <c r="DG30" s="648"/>
      <c r="DH30" s="648"/>
      <c r="DI30" s="648"/>
      <c r="DJ30" s="648"/>
      <c r="DK30" s="649"/>
      <c r="DL30" s="656">
        <v>411393</v>
      </c>
      <c r="DM30" s="648"/>
      <c r="DN30" s="648"/>
      <c r="DO30" s="648"/>
      <c r="DP30" s="648"/>
      <c r="DQ30" s="648"/>
      <c r="DR30" s="648"/>
      <c r="DS30" s="648"/>
      <c r="DT30" s="648"/>
      <c r="DU30" s="648"/>
      <c r="DV30" s="649"/>
      <c r="DW30" s="652">
        <v>10.199999999999999</v>
      </c>
      <c r="DX30" s="681"/>
      <c r="DY30" s="681"/>
      <c r="DZ30" s="681"/>
      <c r="EA30" s="681"/>
      <c r="EB30" s="681"/>
      <c r="EC30" s="682"/>
    </row>
    <row r="31" spans="2:133" ht="11.25" customHeight="1" x14ac:dyDescent="0.15">
      <c r="B31" s="644" t="s">
        <v>304</v>
      </c>
      <c r="C31" s="645"/>
      <c r="D31" s="645"/>
      <c r="E31" s="645"/>
      <c r="F31" s="645"/>
      <c r="G31" s="645"/>
      <c r="H31" s="645"/>
      <c r="I31" s="645"/>
      <c r="J31" s="645"/>
      <c r="K31" s="645"/>
      <c r="L31" s="645"/>
      <c r="M31" s="645"/>
      <c r="N31" s="645"/>
      <c r="O31" s="645"/>
      <c r="P31" s="645"/>
      <c r="Q31" s="646"/>
      <c r="R31" s="647">
        <v>3104642</v>
      </c>
      <c r="S31" s="648"/>
      <c r="T31" s="648"/>
      <c r="U31" s="648"/>
      <c r="V31" s="648"/>
      <c r="W31" s="648"/>
      <c r="X31" s="648"/>
      <c r="Y31" s="649"/>
      <c r="Z31" s="650">
        <v>26.5</v>
      </c>
      <c r="AA31" s="650"/>
      <c r="AB31" s="650"/>
      <c r="AC31" s="650"/>
      <c r="AD31" s="651" t="s">
        <v>236</v>
      </c>
      <c r="AE31" s="651"/>
      <c r="AF31" s="651"/>
      <c r="AG31" s="651"/>
      <c r="AH31" s="651"/>
      <c r="AI31" s="651"/>
      <c r="AJ31" s="651"/>
      <c r="AK31" s="651"/>
      <c r="AL31" s="652" t="s">
        <v>221</v>
      </c>
      <c r="AM31" s="653"/>
      <c r="AN31" s="653"/>
      <c r="AO31" s="654"/>
      <c r="AP31" s="704" t="s">
        <v>305</v>
      </c>
      <c r="AQ31" s="705"/>
      <c r="AR31" s="705"/>
      <c r="AS31" s="705"/>
      <c r="AT31" s="710" t="s">
        <v>306</v>
      </c>
      <c r="AU31" s="231"/>
      <c r="AV31" s="231"/>
      <c r="AW31" s="231"/>
      <c r="AX31" s="633" t="s">
        <v>182</v>
      </c>
      <c r="AY31" s="634"/>
      <c r="AZ31" s="634"/>
      <c r="BA31" s="634"/>
      <c r="BB31" s="634"/>
      <c r="BC31" s="634"/>
      <c r="BD31" s="634"/>
      <c r="BE31" s="634"/>
      <c r="BF31" s="635"/>
      <c r="BG31" s="715">
        <v>94.3</v>
      </c>
      <c r="BH31" s="702"/>
      <c r="BI31" s="702"/>
      <c r="BJ31" s="702"/>
      <c r="BK31" s="702"/>
      <c r="BL31" s="702"/>
      <c r="BM31" s="642">
        <v>92.7</v>
      </c>
      <c r="BN31" s="702"/>
      <c r="BO31" s="702"/>
      <c r="BP31" s="702"/>
      <c r="BQ31" s="703"/>
      <c r="BR31" s="715">
        <v>99.4</v>
      </c>
      <c r="BS31" s="702"/>
      <c r="BT31" s="702"/>
      <c r="BU31" s="702"/>
      <c r="BV31" s="702"/>
      <c r="BW31" s="702"/>
      <c r="BX31" s="642">
        <v>96.4</v>
      </c>
      <c r="BY31" s="702"/>
      <c r="BZ31" s="702"/>
      <c r="CA31" s="702"/>
      <c r="CB31" s="703"/>
      <c r="CD31" s="689"/>
      <c r="CE31" s="690"/>
      <c r="CF31" s="662" t="s">
        <v>307</v>
      </c>
      <c r="CG31" s="663"/>
      <c r="CH31" s="663"/>
      <c r="CI31" s="663"/>
      <c r="CJ31" s="663"/>
      <c r="CK31" s="663"/>
      <c r="CL31" s="663"/>
      <c r="CM31" s="663"/>
      <c r="CN31" s="663"/>
      <c r="CO31" s="663"/>
      <c r="CP31" s="663"/>
      <c r="CQ31" s="664"/>
      <c r="CR31" s="647">
        <v>35784</v>
      </c>
      <c r="CS31" s="683"/>
      <c r="CT31" s="683"/>
      <c r="CU31" s="683"/>
      <c r="CV31" s="683"/>
      <c r="CW31" s="683"/>
      <c r="CX31" s="683"/>
      <c r="CY31" s="684"/>
      <c r="CZ31" s="652">
        <v>0.3</v>
      </c>
      <c r="DA31" s="681"/>
      <c r="DB31" s="681"/>
      <c r="DC31" s="685"/>
      <c r="DD31" s="656">
        <v>34782</v>
      </c>
      <c r="DE31" s="683"/>
      <c r="DF31" s="683"/>
      <c r="DG31" s="683"/>
      <c r="DH31" s="683"/>
      <c r="DI31" s="683"/>
      <c r="DJ31" s="683"/>
      <c r="DK31" s="684"/>
      <c r="DL31" s="656">
        <v>34782</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308</v>
      </c>
      <c r="C32" s="694"/>
      <c r="D32" s="694"/>
      <c r="E32" s="694"/>
      <c r="F32" s="694"/>
      <c r="G32" s="694"/>
      <c r="H32" s="694"/>
      <c r="I32" s="694"/>
      <c r="J32" s="694"/>
      <c r="K32" s="694"/>
      <c r="L32" s="694"/>
      <c r="M32" s="694"/>
      <c r="N32" s="694"/>
      <c r="O32" s="694"/>
      <c r="P32" s="694"/>
      <c r="Q32" s="695"/>
      <c r="R32" s="647">
        <v>19646</v>
      </c>
      <c r="S32" s="648"/>
      <c r="T32" s="648"/>
      <c r="U32" s="648"/>
      <c r="V32" s="648"/>
      <c r="W32" s="648"/>
      <c r="X32" s="648"/>
      <c r="Y32" s="649"/>
      <c r="Z32" s="650">
        <v>0.2</v>
      </c>
      <c r="AA32" s="650"/>
      <c r="AB32" s="650"/>
      <c r="AC32" s="650"/>
      <c r="AD32" s="651">
        <v>19646</v>
      </c>
      <c r="AE32" s="651"/>
      <c r="AF32" s="651"/>
      <c r="AG32" s="651"/>
      <c r="AH32" s="651"/>
      <c r="AI32" s="651"/>
      <c r="AJ32" s="651"/>
      <c r="AK32" s="651"/>
      <c r="AL32" s="652">
        <v>0.5</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6">
        <v>99.4</v>
      </c>
      <c r="BH32" s="683"/>
      <c r="BI32" s="683"/>
      <c r="BJ32" s="683"/>
      <c r="BK32" s="683"/>
      <c r="BL32" s="683"/>
      <c r="BM32" s="653">
        <v>96.9</v>
      </c>
      <c r="BN32" s="713"/>
      <c r="BO32" s="713"/>
      <c r="BP32" s="713"/>
      <c r="BQ32" s="714"/>
      <c r="BR32" s="716">
        <v>99.5</v>
      </c>
      <c r="BS32" s="683"/>
      <c r="BT32" s="683"/>
      <c r="BU32" s="683"/>
      <c r="BV32" s="683"/>
      <c r="BW32" s="683"/>
      <c r="BX32" s="653">
        <v>96.3</v>
      </c>
      <c r="BY32" s="713"/>
      <c r="BZ32" s="713"/>
      <c r="CA32" s="713"/>
      <c r="CB32" s="714"/>
      <c r="CD32" s="691"/>
      <c r="CE32" s="692"/>
      <c r="CF32" s="662" t="s">
        <v>311</v>
      </c>
      <c r="CG32" s="663"/>
      <c r="CH32" s="663"/>
      <c r="CI32" s="663"/>
      <c r="CJ32" s="663"/>
      <c r="CK32" s="663"/>
      <c r="CL32" s="663"/>
      <c r="CM32" s="663"/>
      <c r="CN32" s="663"/>
      <c r="CO32" s="663"/>
      <c r="CP32" s="663"/>
      <c r="CQ32" s="664"/>
      <c r="CR32" s="647" t="s">
        <v>221</v>
      </c>
      <c r="CS32" s="648"/>
      <c r="CT32" s="648"/>
      <c r="CU32" s="648"/>
      <c r="CV32" s="648"/>
      <c r="CW32" s="648"/>
      <c r="CX32" s="648"/>
      <c r="CY32" s="649"/>
      <c r="CZ32" s="652" t="s">
        <v>236</v>
      </c>
      <c r="DA32" s="681"/>
      <c r="DB32" s="681"/>
      <c r="DC32" s="685"/>
      <c r="DD32" s="656" t="s">
        <v>236</v>
      </c>
      <c r="DE32" s="648"/>
      <c r="DF32" s="648"/>
      <c r="DG32" s="648"/>
      <c r="DH32" s="648"/>
      <c r="DI32" s="648"/>
      <c r="DJ32" s="648"/>
      <c r="DK32" s="649"/>
      <c r="DL32" s="656" t="s">
        <v>236</v>
      </c>
      <c r="DM32" s="648"/>
      <c r="DN32" s="648"/>
      <c r="DO32" s="648"/>
      <c r="DP32" s="648"/>
      <c r="DQ32" s="648"/>
      <c r="DR32" s="648"/>
      <c r="DS32" s="648"/>
      <c r="DT32" s="648"/>
      <c r="DU32" s="648"/>
      <c r="DV32" s="649"/>
      <c r="DW32" s="652" t="s">
        <v>236</v>
      </c>
      <c r="DX32" s="681"/>
      <c r="DY32" s="681"/>
      <c r="DZ32" s="681"/>
      <c r="EA32" s="681"/>
      <c r="EB32" s="681"/>
      <c r="EC32" s="682"/>
    </row>
    <row r="33" spans="2:133" ht="11.25" customHeight="1" x14ac:dyDescent="0.15">
      <c r="B33" s="644" t="s">
        <v>312</v>
      </c>
      <c r="C33" s="645"/>
      <c r="D33" s="645"/>
      <c r="E33" s="645"/>
      <c r="F33" s="645"/>
      <c r="G33" s="645"/>
      <c r="H33" s="645"/>
      <c r="I33" s="645"/>
      <c r="J33" s="645"/>
      <c r="K33" s="645"/>
      <c r="L33" s="645"/>
      <c r="M33" s="645"/>
      <c r="N33" s="645"/>
      <c r="O33" s="645"/>
      <c r="P33" s="645"/>
      <c r="Q33" s="646"/>
      <c r="R33" s="647">
        <v>393657</v>
      </c>
      <c r="S33" s="648"/>
      <c r="T33" s="648"/>
      <c r="U33" s="648"/>
      <c r="V33" s="648"/>
      <c r="W33" s="648"/>
      <c r="X33" s="648"/>
      <c r="Y33" s="649"/>
      <c r="Z33" s="650">
        <v>3.4</v>
      </c>
      <c r="AA33" s="650"/>
      <c r="AB33" s="650"/>
      <c r="AC33" s="650"/>
      <c r="AD33" s="651" t="s">
        <v>221</v>
      </c>
      <c r="AE33" s="651"/>
      <c r="AF33" s="651"/>
      <c r="AG33" s="651"/>
      <c r="AH33" s="651"/>
      <c r="AI33" s="651"/>
      <c r="AJ33" s="651"/>
      <c r="AK33" s="651"/>
      <c r="AL33" s="652" t="s">
        <v>136</v>
      </c>
      <c r="AM33" s="653"/>
      <c r="AN33" s="653"/>
      <c r="AO33" s="654"/>
      <c r="AP33" s="708"/>
      <c r="AQ33" s="709"/>
      <c r="AR33" s="709"/>
      <c r="AS33" s="709"/>
      <c r="AT33" s="712"/>
      <c r="AU33" s="232"/>
      <c r="AV33" s="232"/>
      <c r="AW33" s="232"/>
      <c r="AX33" s="697" t="s">
        <v>313</v>
      </c>
      <c r="AY33" s="698"/>
      <c r="AZ33" s="698"/>
      <c r="BA33" s="698"/>
      <c r="BB33" s="698"/>
      <c r="BC33" s="698"/>
      <c r="BD33" s="698"/>
      <c r="BE33" s="698"/>
      <c r="BF33" s="699"/>
      <c r="BG33" s="717">
        <v>90.2</v>
      </c>
      <c r="BH33" s="718"/>
      <c r="BI33" s="718"/>
      <c r="BJ33" s="718"/>
      <c r="BK33" s="718"/>
      <c r="BL33" s="718"/>
      <c r="BM33" s="719">
        <v>88.8</v>
      </c>
      <c r="BN33" s="718"/>
      <c r="BO33" s="718"/>
      <c r="BP33" s="718"/>
      <c r="BQ33" s="720"/>
      <c r="BR33" s="717">
        <v>99.4</v>
      </c>
      <c r="BS33" s="718"/>
      <c r="BT33" s="718"/>
      <c r="BU33" s="718"/>
      <c r="BV33" s="718"/>
      <c r="BW33" s="718"/>
      <c r="BX33" s="719">
        <v>96.1</v>
      </c>
      <c r="BY33" s="718"/>
      <c r="BZ33" s="718"/>
      <c r="CA33" s="718"/>
      <c r="CB33" s="720"/>
      <c r="CD33" s="662" t="s">
        <v>314</v>
      </c>
      <c r="CE33" s="663"/>
      <c r="CF33" s="663"/>
      <c r="CG33" s="663"/>
      <c r="CH33" s="663"/>
      <c r="CI33" s="663"/>
      <c r="CJ33" s="663"/>
      <c r="CK33" s="663"/>
      <c r="CL33" s="663"/>
      <c r="CM33" s="663"/>
      <c r="CN33" s="663"/>
      <c r="CO33" s="663"/>
      <c r="CP33" s="663"/>
      <c r="CQ33" s="664"/>
      <c r="CR33" s="647">
        <v>5993148</v>
      </c>
      <c r="CS33" s="683"/>
      <c r="CT33" s="683"/>
      <c r="CU33" s="683"/>
      <c r="CV33" s="683"/>
      <c r="CW33" s="683"/>
      <c r="CX33" s="683"/>
      <c r="CY33" s="684"/>
      <c r="CZ33" s="652">
        <v>54.5</v>
      </c>
      <c r="DA33" s="681"/>
      <c r="DB33" s="681"/>
      <c r="DC33" s="685"/>
      <c r="DD33" s="656">
        <v>3104023</v>
      </c>
      <c r="DE33" s="683"/>
      <c r="DF33" s="683"/>
      <c r="DG33" s="683"/>
      <c r="DH33" s="683"/>
      <c r="DI33" s="683"/>
      <c r="DJ33" s="683"/>
      <c r="DK33" s="684"/>
      <c r="DL33" s="656">
        <v>2090044</v>
      </c>
      <c r="DM33" s="683"/>
      <c r="DN33" s="683"/>
      <c r="DO33" s="683"/>
      <c r="DP33" s="683"/>
      <c r="DQ33" s="683"/>
      <c r="DR33" s="683"/>
      <c r="DS33" s="683"/>
      <c r="DT33" s="683"/>
      <c r="DU33" s="683"/>
      <c r="DV33" s="684"/>
      <c r="DW33" s="652">
        <v>52.1</v>
      </c>
      <c r="DX33" s="681"/>
      <c r="DY33" s="681"/>
      <c r="DZ33" s="681"/>
      <c r="EA33" s="681"/>
      <c r="EB33" s="681"/>
      <c r="EC33" s="682"/>
    </row>
    <row r="34" spans="2:133" ht="11.25" customHeight="1" x14ac:dyDescent="0.15">
      <c r="B34" s="644" t="s">
        <v>315</v>
      </c>
      <c r="C34" s="645"/>
      <c r="D34" s="645"/>
      <c r="E34" s="645"/>
      <c r="F34" s="645"/>
      <c r="G34" s="645"/>
      <c r="H34" s="645"/>
      <c r="I34" s="645"/>
      <c r="J34" s="645"/>
      <c r="K34" s="645"/>
      <c r="L34" s="645"/>
      <c r="M34" s="645"/>
      <c r="N34" s="645"/>
      <c r="O34" s="645"/>
      <c r="P34" s="645"/>
      <c r="Q34" s="646"/>
      <c r="R34" s="647">
        <v>6439</v>
      </c>
      <c r="S34" s="648"/>
      <c r="T34" s="648"/>
      <c r="U34" s="648"/>
      <c r="V34" s="648"/>
      <c r="W34" s="648"/>
      <c r="X34" s="648"/>
      <c r="Y34" s="649"/>
      <c r="Z34" s="650">
        <v>0.1</v>
      </c>
      <c r="AA34" s="650"/>
      <c r="AB34" s="650"/>
      <c r="AC34" s="650"/>
      <c r="AD34" s="651">
        <v>5033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1325257</v>
      </c>
      <c r="CS34" s="648"/>
      <c r="CT34" s="648"/>
      <c r="CU34" s="648"/>
      <c r="CV34" s="648"/>
      <c r="CW34" s="648"/>
      <c r="CX34" s="648"/>
      <c r="CY34" s="649"/>
      <c r="CZ34" s="652">
        <v>12.1</v>
      </c>
      <c r="DA34" s="681"/>
      <c r="DB34" s="681"/>
      <c r="DC34" s="685"/>
      <c r="DD34" s="656">
        <v>1030968</v>
      </c>
      <c r="DE34" s="648"/>
      <c r="DF34" s="648"/>
      <c r="DG34" s="648"/>
      <c r="DH34" s="648"/>
      <c r="DI34" s="648"/>
      <c r="DJ34" s="648"/>
      <c r="DK34" s="649"/>
      <c r="DL34" s="656">
        <v>833315</v>
      </c>
      <c r="DM34" s="648"/>
      <c r="DN34" s="648"/>
      <c r="DO34" s="648"/>
      <c r="DP34" s="648"/>
      <c r="DQ34" s="648"/>
      <c r="DR34" s="648"/>
      <c r="DS34" s="648"/>
      <c r="DT34" s="648"/>
      <c r="DU34" s="648"/>
      <c r="DV34" s="649"/>
      <c r="DW34" s="652">
        <v>20.8</v>
      </c>
      <c r="DX34" s="681"/>
      <c r="DY34" s="681"/>
      <c r="DZ34" s="681"/>
      <c r="EA34" s="681"/>
      <c r="EB34" s="681"/>
      <c r="EC34" s="682"/>
    </row>
    <row r="35" spans="2:133" ht="11.25" customHeight="1" x14ac:dyDescent="0.15">
      <c r="B35" s="644" t="s">
        <v>317</v>
      </c>
      <c r="C35" s="645"/>
      <c r="D35" s="645"/>
      <c r="E35" s="645"/>
      <c r="F35" s="645"/>
      <c r="G35" s="645"/>
      <c r="H35" s="645"/>
      <c r="I35" s="645"/>
      <c r="J35" s="645"/>
      <c r="K35" s="645"/>
      <c r="L35" s="645"/>
      <c r="M35" s="645"/>
      <c r="N35" s="645"/>
      <c r="O35" s="645"/>
      <c r="P35" s="645"/>
      <c r="Q35" s="646"/>
      <c r="R35" s="647">
        <v>30562</v>
      </c>
      <c r="S35" s="648"/>
      <c r="T35" s="648"/>
      <c r="U35" s="648"/>
      <c r="V35" s="648"/>
      <c r="W35" s="648"/>
      <c r="X35" s="648"/>
      <c r="Y35" s="649"/>
      <c r="Z35" s="650">
        <v>0.3</v>
      </c>
      <c r="AA35" s="650"/>
      <c r="AB35" s="650"/>
      <c r="AC35" s="650"/>
      <c r="AD35" s="651" t="s">
        <v>236</v>
      </c>
      <c r="AE35" s="651"/>
      <c r="AF35" s="651"/>
      <c r="AG35" s="651"/>
      <c r="AH35" s="651"/>
      <c r="AI35" s="651"/>
      <c r="AJ35" s="651"/>
      <c r="AK35" s="651"/>
      <c r="AL35" s="652" t="s">
        <v>236</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18728</v>
      </c>
      <c r="CS35" s="683"/>
      <c r="CT35" s="683"/>
      <c r="CU35" s="683"/>
      <c r="CV35" s="683"/>
      <c r="CW35" s="683"/>
      <c r="CX35" s="683"/>
      <c r="CY35" s="684"/>
      <c r="CZ35" s="652">
        <v>0.2</v>
      </c>
      <c r="DA35" s="681"/>
      <c r="DB35" s="681"/>
      <c r="DC35" s="685"/>
      <c r="DD35" s="656">
        <v>15229</v>
      </c>
      <c r="DE35" s="683"/>
      <c r="DF35" s="683"/>
      <c r="DG35" s="683"/>
      <c r="DH35" s="683"/>
      <c r="DI35" s="683"/>
      <c r="DJ35" s="683"/>
      <c r="DK35" s="684"/>
      <c r="DL35" s="656">
        <v>15229</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321</v>
      </c>
      <c r="C36" s="645"/>
      <c r="D36" s="645"/>
      <c r="E36" s="645"/>
      <c r="F36" s="645"/>
      <c r="G36" s="645"/>
      <c r="H36" s="645"/>
      <c r="I36" s="645"/>
      <c r="J36" s="645"/>
      <c r="K36" s="645"/>
      <c r="L36" s="645"/>
      <c r="M36" s="645"/>
      <c r="N36" s="645"/>
      <c r="O36" s="645"/>
      <c r="P36" s="645"/>
      <c r="Q36" s="646"/>
      <c r="R36" s="647">
        <v>1294167</v>
      </c>
      <c r="S36" s="648"/>
      <c r="T36" s="648"/>
      <c r="U36" s="648"/>
      <c r="V36" s="648"/>
      <c r="W36" s="648"/>
      <c r="X36" s="648"/>
      <c r="Y36" s="649"/>
      <c r="Z36" s="650">
        <v>11.1</v>
      </c>
      <c r="AA36" s="650"/>
      <c r="AB36" s="650"/>
      <c r="AC36" s="650"/>
      <c r="AD36" s="651" t="s">
        <v>221</v>
      </c>
      <c r="AE36" s="651"/>
      <c r="AF36" s="651"/>
      <c r="AG36" s="651"/>
      <c r="AH36" s="651"/>
      <c r="AI36" s="651"/>
      <c r="AJ36" s="651"/>
      <c r="AK36" s="651"/>
      <c r="AL36" s="652" t="s">
        <v>221</v>
      </c>
      <c r="AM36" s="653"/>
      <c r="AN36" s="653"/>
      <c r="AO36" s="654"/>
      <c r="AP36" s="235"/>
      <c r="AQ36" s="721" t="s">
        <v>322</v>
      </c>
      <c r="AR36" s="722"/>
      <c r="AS36" s="722"/>
      <c r="AT36" s="722"/>
      <c r="AU36" s="722"/>
      <c r="AV36" s="722"/>
      <c r="AW36" s="722"/>
      <c r="AX36" s="722"/>
      <c r="AY36" s="723"/>
      <c r="AZ36" s="636">
        <v>1850690</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41476</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2487058</v>
      </c>
      <c r="CS36" s="648"/>
      <c r="CT36" s="648"/>
      <c r="CU36" s="648"/>
      <c r="CV36" s="648"/>
      <c r="CW36" s="648"/>
      <c r="CX36" s="648"/>
      <c r="CY36" s="649"/>
      <c r="CZ36" s="652">
        <v>22.6</v>
      </c>
      <c r="DA36" s="681"/>
      <c r="DB36" s="681"/>
      <c r="DC36" s="685"/>
      <c r="DD36" s="656">
        <v>773547</v>
      </c>
      <c r="DE36" s="648"/>
      <c r="DF36" s="648"/>
      <c r="DG36" s="648"/>
      <c r="DH36" s="648"/>
      <c r="DI36" s="648"/>
      <c r="DJ36" s="648"/>
      <c r="DK36" s="649"/>
      <c r="DL36" s="656">
        <v>449140</v>
      </c>
      <c r="DM36" s="648"/>
      <c r="DN36" s="648"/>
      <c r="DO36" s="648"/>
      <c r="DP36" s="648"/>
      <c r="DQ36" s="648"/>
      <c r="DR36" s="648"/>
      <c r="DS36" s="648"/>
      <c r="DT36" s="648"/>
      <c r="DU36" s="648"/>
      <c r="DV36" s="649"/>
      <c r="DW36" s="652">
        <v>11.2</v>
      </c>
      <c r="DX36" s="681"/>
      <c r="DY36" s="681"/>
      <c r="DZ36" s="681"/>
      <c r="EA36" s="681"/>
      <c r="EB36" s="681"/>
      <c r="EC36" s="682"/>
    </row>
    <row r="37" spans="2:133" ht="11.25" customHeight="1" x14ac:dyDescent="0.15">
      <c r="B37" s="644" t="s">
        <v>325</v>
      </c>
      <c r="C37" s="645"/>
      <c r="D37" s="645"/>
      <c r="E37" s="645"/>
      <c r="F37" s="645"/>
      <c r="G37" s="645"/>
      <c r="H37" s="645"/>
      <c r="I37" s="645"/>
      <c r="J37" s="645"/>
      <c r="K37" s="645"/>
      <c r="L37" s="645"/>
      <c r="M37" s="645"/>
      <c r="N37" s="645"/>
      <c r="O37" s="645"/>
      <c r="P37" s="645"/>
      <c r="Q37" s="646"/>
      <c r="R37" s="647">
        <v>1660069</v>
      </c>
      <c r="S37" s="648"/>
      <c r="T37" s="648"/>
      <c r="U37" s="648"/>
      <c r="V37" s="648"/>
      <c r="W37" s="648"/>
      <c r="X37" s="648"/>
      <c r="Y37" s="649"/>
      <c r="Z37" s="650">
        <v>14.2</v>
      </c>
      <c r="AA37" s="650"/>
      <c r="AB37" s="650"/>
      <c r="AC37" s="650"/>
      <c r="AD37" s="651" t="s">
        <v>236</v>
      </c>
      <c r="AE37" s="651"/>
      <c r="AF37" s="651"/>
      <c r="AG37" s="651"/>
      <c r="AH37" s="651"/>
      <c r="AI37" s="651"/>
      <c r="AJ37" s="651"/>
      <c r="AK37" s="651"/>
      <c r="AL37" s="652" t="s">
        <v>221</v>
      </c>
      <c r="AM37" s="653"/>
      <c r="AN37" s="653"/>
      <c r="AO37" s="654"/>
      <c r="AQ37" s="725" t="s">
        <v>326</v>
      </c>
      <c r="AR37" s="726"/>
      <c r="AS37" s="726"/>
      <c r="AT37" s="726"/>
      <c r="AU37" s="726"/>
      <c r="AV37" s="726"/>
      <c r="AW37" s="726"/>
      <c r="AX37" s="726"/>
      <c r="AY37" s="727"/>
      <c r="AZ37" s="647">
        <v>1109451</v>
      </c>
      <c r="BA37" s="648"/>
      <c r="BB37" s="648"/>
      <c r="BC37" s="648"/>
      <c r="BD37" s="683"/>
      <c r="BE37" s="683"/>
      <c r="BF37" s="714"/>
      <c r="BG37" s="662" t="s">
        <v>327</v>
      </c>
      <c r="BH37" s="663"/>
      <c r="BI37" s="663"/>
      <c r="BJ37" s="663"/>
      <c r="BK37" s="663"/>
      <c r="BL37" s="663"/>
      <c r="BM37" s="663"/>
      <c r="BN37" s="663"/>
      <c r="BO37" s="663"/>
      <c r="BP37" s="663"/>
      <c r="BQ37" s="663"/>
      <c r="BR37" s="663"/>
      <c r="BS37" s="663"/>
      <c r="BT37" s="663"/>
      <c r="BU37" s="664"/>
      <c r="BV37" s="647">
        <v>25016</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444679</v>
      </c>
      <c r="CS37" s="683"/>
      <c r="CT37" s="683"/>
      <c r="CU37" s="683"/>
      <c r="CV37" s="683"/>
      <c r="CW37" s="683"/>
      <c r="CX37" s="683"/>
      <c r="CY37" s="684"/>
      <c r="CZ37" s="652">
        <v>4</v>
      </c>
      <c r="DA37" s="681"/>
      <c r="DB37" s="681"/>
      <c r="DC37" s="685"/>
      <c r="DD37" s="656">
        <v>424530</v>
      </c>
      <c r="DE37" s="683"/>
      <c r="DF37" s="683"/>
      <c r="DG37" s="683"/>
      <c r="DH37" s="683"/>
      <c r="DI37" s="683"/>
      <c r="DJ37" s="683"/>
      <c r="DK37" s="684"/>
      <c r="DL37" s="656">
        <v>328203</v>
      </c>
      <c r="DM37" s="683"/>
      <c r="DN37" s="683"/>
      <c r="DO37" s="683"/>
      <c r="DP37" s="683"/>
      <c r="DQ37" s="683"/>
      <c r="DR37" s="683"/>
      <c r="DS37" s="683"/>
      <c r="DT37" s="683"/>
      <c r="DU37" s="683"/>
      <c r="DV37" s="684"/>
      <c r="DW37" s="652">
        <v>8.1999999999999993</v>
      </c>
      <c r="DX37" s="681"/>
      <c r="DY37" s="681"/>
      <c r="DZ37" s="681"/>
      <c r="EA37" s="681"/>
      <c r="EB37" s="681"/>
      <c r="EC37" s="682"/>
    </row>
    <row r="38" spans="2:133" ht="11.25" customHeight="1" x14ac:dyDescent="0.15">
      <c r="B38" s="644" t="s">
        <v>329</v>
      </c>
      <c r="C38" s="645"/>
      <c r="D38" s="645"/>
      <c r="E38" s="645"/>
      <c r="F38" s="645"/>
      <c r="G38" s="645"/>
      <c r="H38" s="645"/>
      <c r="I38" s="645"/>
      <c r="J38" s="645"/>
      <c r="K38" s="645"/>
      <c r="L38" s="645"/>
      <c r="M38" s="645"/>
      <c r="N38" s="645"/>
      <c r="O38" s="645"/>
      <c r="P38" s="645"/>
      <c r="Q38" s="646"/>
      <c r="R38" s="647">
        <v>189776</v>
      </c>
      <c r="S38" s="648"/>
      <c r="T38" s="648"/>
      <c r="U38" s="648"/>
      <c r="V38" s="648"/>
      <c r="W38" s="648"/>
      <c r="X38" s="648"/>
      <c r="Y38" s="649"/>
      <c r="Z38" s="650">
        <v>1.6</v>
      </c>
      <c r="AA38" s="650"/>
      <c r="AB38" s="650"/>
      <c r="AC38" s="650"/>
      <c r="AD38" s="651">
        <v>8211</v>
      </c>
      <c r="AE38" s="651"/>
      <c r="AF38" s="651"/>
      <c r="AG38" s="651"/>
      <c r="AH38" s="651"/>
      <c r="AI38" s="651"/>
      <c r="AJ38" s="651"/>
      <c r="AK38" s="651"/>
      <c r="AL38" s="652">
        <v>0.2</v>
      </c>
      <c r="AM38" s="653"/>
      <c r="AN38" s="653"/>
      <c r="AO38" s="654"/>
      <c r="AQ38" s="725" t="s">
        <v>330</v>
      </c>
      <c r="AR38" s="726"/>
      <c r="AS38" s="726"/>
      <c r="AT38" s="726"/>
      <c r="AU38" s="726"/>
      <c r="AV38" s="726"/>
      <c r="AW38" s="726"/>
      <c r="AX38" s="726"/>
      <c r="AY38" s="727"/>
      <c r="AZ38" s="647">
        <v>15460</v>
      </c>
      <c r="BA38" s="648"/>
      <c r="BB38" s="648"/>
      <c r="BC38" s="648"/>
      <c r="BD38" s="683"/>
      <c r="BE38" s="683"/>
      <c r="BF38" s="714"/>
      <c r="BG38" s="662" t="s">
        <v>331</v>
      </c>
      <c r="BH38" s="663"/>
      <c r="BI38" s="663"/>
      <c r="BJ38" s="663"/>
      <c r="BK38" s="663"/>
      <c r="BL38" s="663"/>
      <c r="BM38" s="663"/>
      <c r="BN38" s="663"/>
      <c r="BO38" s="663"/>
      <c r="BP38" s="663"/>
      <c r="BQ38" s="663"/>
      <c r="BR38" s="663"/>
      <c r="BS38" s="663"/>
      <c r="BT38" s="663"/>
      <c r="BU38" s="664"/>
      <c r="BV38" s="647">
        <v>2006</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1835230</v>
      </c>
      <c r="CS38" s="648"/>
      <c r="CT38" s="648"/>
      <c r="CU38" s="648"/>
      <c r="CV38" s="648"/>
      <c r="CW38" s="648"/>
      <c r="CX38" s="648"/>
      <c r="CY38" s="649"/>
      <c r="CZ38" s="652">
        <v>16.7</v>
      </c>
      <c r="DA38" s="681"/>
      <c r="DB38" s="681"/>
      <c r="DC38" s="685"/>
      <c r="DD38" s="656">
        <v>1181444</v>
      </c>
      <c r="DE38" s="648"/>
      <c r="DF38" s="648"/>
      <c r="DG38" s="648"/>
      <c r="DH38" s="648"/>
      <c r="DI38" s="648"/>
      <c r="DJ38" s="648"/>
      <c r="DK38" s="649"/>
      <c r="DL38" s="656">
        <v>792360</v>
      </c>
      <c r="DM38" s="648"/>
      <c r="DN38" s="648"/>
      <c r="DO38" s="648"/>
      <c r="DP38" s="648"/>
      <c r="DQ38" s="648"/>
      <c r="DR38" s="648"/>
      <c r="DS38" s="648"/>
      <c r="DT38" s="648"/>
      <c r="DU38" s="648"/>
      <c r="DV38" s="649"/>
      <c r="DW38" s="652">
        <v>19.7</v>
      </c>
      <c r="DX38" s="681"/>
      <c r="DY38" s="681"/>
      <c r="DZ38" s="681"/>
      <c r="EA38" s="681"/>
      <c r="EB38" s="681"/>
      <c r="EC38" s="682"/>
    </row>
    <row r="39" spans="2:133" ht="11.25" customHeight="1" x14ac:dyDescent="0.15">
      <c r="B39" s="644" t="s">
        <v>333</v>
      </c>
      <c r="C39" s="645"/>
      <c r="D39" s="645"/>
      <c r="E39" s="645"/>
      <c r="F39" s="645"/>
      <c r="G39" s="645"/>
      <c r="H39" s="645"/>
      <c r="I39" s="645"/>
      <c r="J39" s="645"/>
      <c r="K39" s="645"/>
      <c r="L39" s="645"/>
      <c r="M39" s="645"/>
      <c r="N39" s="645"/>
      <c r="O39" s="645"/>
      <c r="P39" s="645"/>
      <c r="Q39" s="646"/>
      <c r="R39" s="647">
        <v>354778</v>
      </c>
      <c r="S39" s="648"/>
      <c r="T39" s="648"/>
      <c r="U39" s="648"/>
      <c r="V39" s="648"/>
      <c r="W39" s="648"/>
      <c r="X39" s="648"/>
      <c r="Y39" s="649"/>
      <c r="Z39" s="650">
        <v>3</v>
      </c>
      <c r="AA39" s="650"/>
      <c r="AB39" s="650"/>
      <c r="AC39" s="650"/>
      <c r="AD39" s="651" t="s">
        <v>221</v>
      </c>
      <c r="AE39" s="651"/>
      <c r="AF39" s="651"/>
      <c r="AG39" s="651"/>
      <c r="AH39" s="651"/>
      <c r="AI39" s="651"/>
      <c r="AJ39" s="651"/>
      <c r="AK39" s="651"/>
      <c r="AL39" s="652" t="s">
        <v>136</v>
      </c>
      <c r="AM39" s="653"/>
      <c r="AN39" s="653"/>
      <c r="AO39" s="654"/>
      <c r="AQ39" s="725" t="s">
        <v>334</v>
      </c>
      <c r="AR39" s="726"/>
      <c r="AS39" s="726"/>
      <c r="AT39" s="726"/>
      <c r="AU39" s="726"/>
      <c r="AV39" s="726"/>
      <c r="AW39" s="726"/>
      <c r="AX39" s="726"/>
      <c r="AY39" s="727"/>
      <c r="AZ39" s="647">
        <v>880</v>
      </c>
      <c r="BA39" s="648"/>
      <c r="BB39" s="648"/>
      <c r="BC39" s="648"/>
      <c r="BD39" s="683"/>
      <c r="BE39" s="683"/>
      <c r="BF39" s="714"/>
      <c r="BG39" s="662" t="s">
        <v>335</v>
      </c>
      <c r="BH39" s="663"/>
      <c r="BI39" s="663"/>
      <c r="BJ39" s="663"/>
      <c r="BK39" s="663"/>
      <c r="BL39" s="663"/>
      <c r="BM39" s="663"/>
      <c r="BN39" s="663"/>
      <c r="BO39" s="663"/>
      <c r="BP39" s="663"/>
      <c r="BQ39" s="663"/>
      <c r="BR39" s="663"/>
      <c r="BS39" s="663"/>
      <c r="BT39" s="663"/>
      <c r="BU39" s="664"/>
      <c r="BV39" s="647">
        <v>3079</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251875</v>
      </c>
      <c r="CS39" s="683"/>
      <c r="CT39" s="683"/>
      <c r="CU39" s="683"/>
      <c r="CV39" s="683"/>
      <c r="CW39" s="683"/>
      <c r="CX39" s="683"/>
      <c r="CY39" s="684"/>
      <c r="CZ39" s="652">
        <v>2.2999999999999998</v>
      </c>
      <c r="DA39" s="681"/>
      <c r="DB39" s="681"/>
      <c r="DC39" s="685"/>
      <c r="DD39" s="656">
        <v>102835</v>
      </c>
      <c r="DE39" s="683"/>
      <c r="DF39" s="683"/>
      <c r="DG39" s="683"/>
      <c r="DH39" s="683"/>
      <c r="DI39" s="683"/>
      <c r="DJ39" s="683"/>
      <c r="DK39" s="684"/>
      <c r="DL39" s="656" t="s">
        <v>221</v>
      </c>
      <c r="DM39" s="683"/>
      <c r="DN39" s="683"/>
      <c r="DO39" s="683"/>
      <c r="DP39" s="683"/>
      <c r="DQ39" s="683"/>
      <c r="DR39" s="683"/>
      <c r="DS39" s="683"/>
      <c r="DT39" s="683"/>
      <c r="DU39" s="683"/>
      <c r="DV39" s="684"/>
      <c r="DW39" s="652" t="s">
        <v>221</v>
      </c>
      <c r="DX39" s="681"/>
      <c r="DY39" s="681"/>
      <c r="DZ39" s="681"/>
      <c r="EA39" s="681"/>
      <c r="EB39" s="681"/>
      <c r="EC39" s="682"/>
    </row>
    <row r="40" spans="2:133" ht="11.25" customHeight="1" x14ac:dyDescent="0.15">
      <c r="B40" s="644" t="s">
        <v>337</v>
      </c>
      <c r="C40" s="645"/>
      <c r="D40" s="645"/>
      <c r="E40" s="645"/>
      <c r="F40" s="645"/>
      <c r="G40" s="645"/>
      <c r="H40" s="645"/>
      <c r="I40" s="645"/>
      <c r="J40" s="645"/>
      <c r="K40" s="645"/>
      <c r="L40" s="645"/>
      <c r="M40" s="645"/>
      <c r="N40" s="645"/>
      <c r="O40" s="645"/>
      <c r="P40" s="645"/>
      <c r="Q40" s="646"/>
      <c r="R40" s="647">
        <v>1200</v>
      </c>
      <c r="S40" s="648"/>
      <c r="T40" s="648"/>
      <c r="U40" s="648"/>
      <c r="V40" s="648"/>
      <c r="W40" s="648"/>
      <c r="X40" s="648"/>
      <c r="Y40" s="649"/>
      <c r="Z40" s="650">
        <v>0</v>
      </c>
      <c r="AA40" s="650"/>
      <c r="AB40" s="650"/>
      <c r="AC40" s="650"/>
      <c r="AD40" s="651" t="s">
        <v>221</v>
      </c>
      <c r="AE40" s="651"/>
      <c r="AF40" s="651"/>
      <c r="AG40" s="651"/>
      <c r="AH40" s="651"/>
      <c r="AI40" s="651"/>
      <c r="AJ40" s="651"/>
      <c r="AK40" s="651"/>
      <c r="AL40" s="652" t="s">
        <v>221</v>
      </c>
      <c r="AM40" s="653"/>
      <c r="AN40" s="653"/>
      <c r="AO40" s="654"/>
      <c r="AQ40" s="725" t="s">
        <v>338</v>
      </c>
      <c r="AR40" s="726"/>
      <c r="AS40" s="726"/>
      <c r="AT40" s="726"/>
      <c r="AU40" s="726"/>
      <c r="AV40" s="726"/>
      <c r="AW40" s="726"/>
      <c r="AX40" s="726"/>
      <c r="AY40" s="727"/>
      <c r="AZ40" s="647" t="s">
        <v>236</v>
      </c>
      <c r="BA40" s="648"/>
      <c r="BB40" s="648"/>
      <c r="BC40" s="648"/>
      <c r="BD40" s="683"/>
      <c r="BE40" s="683"/>
      <c r="BF40" s="714"/>
      <c r="BG40" s="734" t="s">
        <v>339</v>
      </c>
      <c r="BH40" s="735"/>
      <c r="BI40" s="735"/>
      <c r="BJ40" s="735"/>
      <c r="BK40" s="735"/>
      <c r="BL40" s="236"/>
      <c r="BM40" s="663" t="s">
        <v>340</v>
      </c>
      <c r="BN40" s="663"/>
      <c r="BO40" s="663"/>
      <c r="BP40" s="663"/>
      <c r="BQ40" s="663"/>
      <c r="BR40" s="663"/>
      <c r="BS40" s="663"/>
      <c r="BT40" s="663"/>
      <c r="BU40" s="664"/>
      <c r="BV40" s="647">
        <v>76</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75000</v>
      </c>
      <c r="CS40" s="648"/>
      <c r="CT40" s="648"/>
      <c r="CU40" s="648"/>
      <c r="CV40" s="648"/>
      <c r="CW40" s="648"/>
      <c r="CX40" s="648"/>
      <c r="CY40" s="649"/>
      <c r="CZ40" s="652">
        <v>0.7</v>
      </c>
      <c r="DA40" s="681"/>
      <c r="DB40" s="681"/>
      <c r="DC40" s="685"/>
      <c r="DD40" s="656" t="s">
        <v>236</v>
      </c>
      <c r="DE40" s="648"/>
      <c r="DF40" s="648"/>
      <c r="DG40" s="648"/>
      <c r="DH40" s="648"/>
      <c r="DI40" s="648"/>
      <c r="DJ40" s="648"/>
      <c r="DK40" s="649"/>
      <c r="DL40" s="656" t="s">
        <v>136</v>
      </c>
      <c r="DM40" s="648"/>
      <c r="DN40" s="648"/>
      <c r="DO40" s="648"/>
      <c r="DP40" s="648"/>
      <c r="DQ40" s="648"/>
      <c r="DR40" s="648"/>
      <c r="DS40" s="648"/>
      <c r="DT40" s="648"/>
      <c r="DU40" s="648"/>
      <c r="DV40" s="649"/>
      <c r="DW40" s="652" t="s">
        <v>221</v>
      </c>
      <c r="DX40" s="681"/>
      <c r="DY40" s="681"/>
      <c r="DZ40" s="681"/>
      <c r="EA40" s="681"/>
      <c r="EB40" s="681"/>
      <c r="EC40" s="682"/>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221</v>
      </c>
      <c r="S41" s="648"/>
      <c r="T41" s="648"/>
      <c r="U41" s="648"/>
      <c r="V41" s="648"/>
      <c r="W41" s="648"/>
      <c r="X41" s="648"/>
      <c r="Y41" s="649"/>
      <c r="Z41" s="650" t="s">
        <v>221</v>
      </c>
      <c r="AA41" s="650"/>
      <c r="AB41" s="650"/>
      <c r="AC41" s="650"/>
      <c r="AD41" s="651" t="s">
        <v>236</v>
      </c>
      <c r="AE41" s="651"/>
      <c r="AF41" s="651"/>
      <c r="AG41" s="651"/>
      <c r="AH41" s="651"/>
      <c r="AI41" s="651"/>
      <c r="AJ41" s="651"/>
      <c r="AK41" s="651"/>
      <c r="AL41" s="652" t="s">
        <v>221</v>
      </c>
      <c r="AM41" s="653"/>
      <c r="AN41" s="653"/>
      <c r="AO41" s="654"/>
      <c r="AQ41" s="725" t="s">
        <v>343</v>
      </c>
      <c r="AR41" s="726"/>
      <c r="AS41" s="726"/>
      <c r="AT41" s="726"/>
      <c r="AU41" s="726"/>
      <c r="AV41" s="726"/>
      <c r="AW41" s="726"/>
      <c r="AX41" s="726"/>
      <c r="AY41" s="727"/>
      <c r="AZ41" s="647">
        <v>137637</v>
      </c>
      <c r="BA41" s="648"/>
      <c r="BB41" s="648"/>
      <c r="BC41" s="648"/>
      <c r="BD41" s="683"/>
      <c r="BE41" s="683"/>
      <c r="BF41" s="714"/>
      <c r="BG41" s="734"/>
      <c r="BH41" s="735"/>
      <c r="BI41" s="735"/>
      <c r="BJ41" s="735"/>
      <c r="BK41" s="735"/>
      <c r="BL41" s="236"/>
      <c r="BM41" s="663" t="s">
        <v>344</v>
      </c>
      <c r="BN41" s="663"/>
      <c r="BO41" s="663"/>
      <c r="BP41" s="663"/>
      <c r="BQ41" s="663"/>
      <c r="BR41" s="663"/>
      <c r="BS41" s="663"/>
      <c r="BT41" s="663"/>
      <c r="BU41" s="664"/>
      <c r="BV41" s="647">
        <v>6</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136</v>
      </c>
      <c r="CS41" s="683"/>
      <c r="CT41" s="683"/>
      <c r="CU41" s="683"/>
      <c r="CV41" s="683"/>
      <c r="CW41" s="683"/>
      <c r="CX41" s="683"/>
      <c r="CY41" s="684"/>
      <c r="CZ41" s="652" t="s">
        <v>221</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346</v>
      </c>
      <c r="C42" s="645"/>
      <c r="D42" s="645"/>
      <c r="E42" s="645"/>
      <c r="F42" s="645"/>
      <c r="G42" s="645"/>
      <c r="H42" s="645"/>
      <c r="I42" s="645"/>
      <c r="J42" s="645"/>
      <c r="K42" s="645"/>
      <c r="L42" s="645"/>
      <c r="M42" s="645"/>
      <c r="N42" s="645"/>
      <c r="O42" s="645"/>
      <c r="P42" s="645"/>
      <c r="Q42" s="646"/>
      <c r="R42" s="647">
        <v>178978</v>
      </c>
      <c r="S42" s="648"/>
      <c r="T42" s="648"/>
      <c r="U42" s="648"/>
      <c r="V42" s="648"/>
      <c r="W42" s="648"/>
      <c r="X42" s="648"/>
      <c r="Y42" s="649"/>
      <c r="Z42" s="650">
        <v>1.5</v>
      </c>
      <c r="AA42" s="650"/>
      <c r="AB42" s="650"/>
      <c r="AC42" s="650"/>
      <c r="AD42" s="651" t="s">
        <v>221</v>
      </c>
      <c r="AE42" s="651"/>
      <c r="AF42" s="651"/>
      <c r="AG42" s="651"/>
      <c r="AH42" s="651"/>
      <c r="AI42" s="651"/>
      <c r="AJ42" s="651"/>
      <c r="AK42" s="651"/>
      <c r="AL42" s="652" t="s">
        <v>221</v>
      </c>
      <c r="AM42" s="653"/>
      <c r="AN42" s="653"/>
      <c r="AO42" s="654"/>
      <c r="AQ42" s="746" t="s">
        <v>347</v>
      </c>
      <c r="AR42" s="747"/>
      <c r="AS42" s="747"/>
      <c r="AT42" s="747"/>
      <c r="AU42" s="747"/>
      <c r="AV42" s="747"/>
      <c r="AW42" s="747"/>
      <c r="AX42" s="747"/>
      <c r="AY42" s="748"/>
      <c r="AZ42" s="738">
        <v>587262</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397</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2706415</v>
      </c>
      <c r="CS42" s="648"/>
      <c r="CT42" s="648"/>
      <c r="CU42" s="648"/>
      <c r="CV42" s="648"/>
      <c r="CW42" s="648"/>
      <c r="CX42" s="648"/>
      <c r="CY42" s="649"/>
      <c r="CZ42" s="652">
        <v>24.6</v>
      </c>
      <c r="DA42" s="653"/>
      <c r="DB42" s="653"/>
      <c r="DC42" s="665"/>
      <c r="DD42" s="656">
        <v>387125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350</v>
      </c>
      <c r="C43" s="698"/>
      <c r="D43" s="698"/>
      <c r="E43" s="698"/>
      <c r="F43" s="698"/>
      <c r="G43" s="698"/>
      <c r="H43" s="698"/>
      <c r="I43" s="698"/>
      <c r="J43" s="698"/>
      <c r="K43" s="698"/>
      <c r="L43" s="698"/>
      <c r="M43" s="698"/>
      <c r="N43" s="698"/>
      <c r="O43" s="698"/>
      <c r="P43" s="698"/>
      <c r="Q43" s="699"/>
      <c r="R43" s="738">
        <v>11696808</v>
      </c>
      <c r="S43" s="739"/>
      <c r="T43" s="739"/>
      <c r="U43" s="739"/>
      <c r="V43" s="739"/>
      <c r="W43" s="739"/>
      <c r="X43" s="739"/>
      <c r="Y43" s="740"/>
      <c r="Z43" s="741">
        <v>100</v>
      </c>
      <c r="AA43" s="741"/>
      <c r="AB43" s="741"/>
      <c r="AC43" s="741"/>
      <c r="AD43" s="742">
        <v>3834430</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47633</v>
      </c>
      <c r="CS43" s="683"/>
      <c r="CT43" s="683"/>
      <c r="CU43" s="683"/>
      <c r="CV43" s="683"/>
      <c r="CW43" s="683"/>
      <c r="CX43" s="683"/>
      <c r="CY43" s="684"/>
      <c r="CZ43" s="652">
        <v>0.4</v>
      </c>
      <c r="DA43" s="681"/>
      <c r="DB43" s="681"/>
      <c r="DC43" s="685"/>
      <c r="DD43" s="656">
        <v>47633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298</v>
      </c>
      <c r="CE44" s="760"/>
      <c r="CF44" s="644" t="s">
        <v>352</v>
      </c>
      <c r="CG44" s="645"/>
      <c r="CH44" s="645"/>
      <c r="CI44" s="645"/>
      <c r="CJ44" s="645"/>
      <c r="CK44" s="645"/>
      <c r="CL44" s="645"/>
      <c r="CM44" s="645"/>
      <c r="CN44" s="645"/>
      <c r="CO44" s="645"/>
      <c r="CP44" s="645"/>
      <c r="CQ44" s="646"/>
      <c r="CR44" s="647">
        <v>2001626</v>
      </c>
      <c r="CS44" s="648"/>
      <c r="CT44" s="648"/>
      <c r="CU44" s="648"/>
      <c r="CV44" s="648"/>
      <c r="CW44" s="648"/>
      <c r="CX44" s="648"/>
      <c r="CY44" s="649"/>
      <c r="CZ44" s="652">
        <v>18.2</v>
      </c>
      <c r="DA44" s="653"/>
      <c r="DB44" s="653"/>
      <c r="DC44" s="665"/>
      <c r="DD44" s="656">
        <v>355613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1801831</v>
      </c>
      <c r="CS45" s="683"/>
      <c r="CT45" s="683"/>
      <c r="CU45" s="683"/>
      <c r="CV45" s="683"/>
      <c r="CW45" s="683"/>
      <c r="CX45" s="683"/>
      <c r="CY45" s="684"/>
      <c r="CZ45" s="652">
        <v>16.399999999999999</v>
      </c>
      <c r="DA45" s="681"/>
      <c r="DB45" s="681"/>
      <c r="DC45" s="685"/>
      <c r="DD45" s="656">
        <v>202028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169965</v>
      </c>
      <c r="CS46" s="648"/>
      <c r="CT46" s="648"/>
      <c r="CU46" s="648"/>
      <c r="CV46" s="648"/>
      <c r="CW46" s="648"/>
      <c r="CX46" s="648"/>
      <c r="CY46" s="649"/>
      <c r="CZ46" s="652">
        <v>1.5</v>
      </c>
      <c r="DA46" s="653"/>
      <c r="DB46" s="653"/>
      <c r="DC46" s="665"/>
      <c r="DD46" s="656">
        <v>127355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v>704789</v>
      </c>
      <c r="CS47" s="683"/>
      <c r="CT47" s="683"/>
      <c r="CU47" s="683"/>
      <c r="CV47" s="683"/>
      <c r="CW47" s="683"/>
      <c r="CX47" s="683"/>
      <c r="CY47" s="684"/>
      <c r="CZ47" s="652">
        <v>6.4</v>
      </c>
      <c r="DA47" s="681"/>
      <c r="DB47" s="681"/>
      <c r="DC47" s="685"/>
      <c r="DD47" s="656">
        <v>31512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221</v>
      </c>
      <c r="CS48" s="648"/>
      <c r="CT48" s="648"/>
      <c r="CU48" s="648"/>
      <c r="CV48" s="648"/>
      <c r="CW48" s="648"/>
      <c r="CX48" s="648"/>
      <c r="CY48" s="649"/>
      <c r="CZ48" s="652" t="s">
        <v>221</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360</v>
      </c>
      <c r="CE49" s="698"/>
      <c r="CF49" s="698"/>
      <c r="CG49" s="698"/>
      <c r="CH49" s="698"/>
      <c r="CI49" s="698"/>
      <c r="CJ49" s="698"/>
      <c r="CK49" s="698"/>
      <c r="CL49" s="698"/>
      <c r="CM49" s="698"/>
      <c r="CN49" s="698"/>
      <c r="CO49" s="698"/>
      <c r="CP49" s="698"/>
      <c r="CQ49" s="699"/>
      <c r="CR49" s="738">
        <v>10990757</v>
      </c>
      <c r="CS49" s="718"/>
      <c r="CT49" s="718"/>
      <c r="CU49" s="718"/>
      <c r="CV49" s="718"/>
      <c r="CW49" s="718"/>
      <c r="CX49" s="718"/>
      <c r="CY49" s="749"/>
      <c r="CZ49" s="743">
        <v>100</v>
      </c>
      <c r="DA49" s="750"/>
      <c r="DB49" s="750"/>
      <c r="DC49" s="751"/>
      <c r="DD49" s="752">
        <v>5273729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PIXlGde8c8/LJmTGtTmJGoDKkB5x8pVbePieF+CP8h7cJArQ1DTOOMU+2fwpAdssYBD8Eh5y2g4J1eU0FZTyg==" saltValue="8AptA95gUweWenDUsw7A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383</v>
      </c>
      <c r="C7" s="780"/>
      <c r="D7" s="780"/>
      <c r="E7" s="780"/>
      <c r="F7" s="780"/>
      <c r="G7" s="780"/>
      <c r="H7" s="780"/>
      <c r="I7" s="780"/>
      <c r="J7" s="780"/>
      <c r="K7" s="780"/>
      <c r="L7" s="780"/>
      <c r="M7" s="780"/>
      <c r="N7" s="780"/>
      <c r="O7" s="780"/>
      <c r="P7" s="781"/>
      <c r="Q7" s="782">
        <v>11695</v>
      </c>
      <c r="R7" s="783"/>
      <c r="S7" s="783"/>
      <c r="T7" s="783"/>
      <c r="U7" s="783"/>
      <c r="V7" s="783">
        <v>10989</v>
      </c>
      <c r="W7" s="783"/>
      <c r="X7" s="783"/>
      <c r="Y7" s="783"/>
      <c r="Z7" s="783"/>
      <c r="AA7" s="783">
        <v>706</v>
      </c>
      <c r="AB7" s="783"/>
      <c r="AC7" s="783"/>
      <c r="AD7" s="783"/>
      <c r="AE7" s="784"/>
      <c r="AF7" s="785">
        <v>393</v>
      </c>
      <c r="AG7" s="786"/>
      <c r="AH7" s="786"/>
      <c r="AI7" s="786"/>
      <c r="AJ7" s="787"/>
      <c r="AK7" s="822">
        <v>1293</v>
      </c>
      <c r="AL7" s="823"/>
      <c r="AM7" s="823"/>
      <c r="AN7" s="823"/>
      <c r="AO7" s="823"/>
      <c r="AP7" s="823">
        <v>5411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578</v>
      </c>
      <c r="BT7" s="827"/>
      <c r="BU7" s="827"/>
      <c r="BV7" s="827"/>
      <c r="BW7" s="827"/>
      <c r="BX7" s="827"/>
      <c r="BY7" s="827"/>
      <c r="BZ7" s="827"/>
      <c r="CA7" s="827"/>
      <c r="CB7" s="827"/>
      <c r="CC7" s="827"/>
      <c r="CD7" s="827"/>
      <c r="CE7" s="827"/>
      <c r="CF7" s="827"/>
      <c r="CG7" s="828"/>
      <c r="CH7" s="819">
        <v>-0.23499999999999999</v>
      </c>
      <c r="CI7" s="820"/>
      <c r="CJ7" s="820"/>
      <c r="CK7" s="820"/>
      <c r="CL7" s="821"/>
      <c r="CM7" s="819">
        <v>1.4650000000000001</v>
      </c>
      <c r="CN7" s="820"/>
      <c r="CO7" s="820"/>
      <c r="CP7" s="820"/>
      <c r="CQ7" s="821"/>
      <c r="CR7" s="819">
        <v>0.1</v>
      </c>
      <c r="CS7" s="820"/>
      <c r="CT7" s="820"/>
      <c r="CU7" s="820"/>
      <c r="CV7" s="821"/>
      <c r="CW7" s="819">
        <v>0.85199999999999998</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t="s">
        <v>384</v>
      </c>
      <c r="C8" s="804"/>
      <c r="D8" s="804"/>
      <c r="E8" s="804"/>
      <c r="F8" s="804"/>
      <c r="G8" s="804"/>
      <c r="H8" s="804"/>
      <c r="I8" s="804"/>
      <c r="J8" s="804"/>
      <c r="K8" s="804"/>
      <c r="L8" s="804"/>
      <c r="M8" s="804"/>
      <c r="N8" s="804"/>
      <c r="O8" s="804"/>
      <c r="P8" s="805"/>
      <c r="Q8" s="806">
        <v>2</v>
      </c>
      <c r="R8" s="807"/>
      <c r="S8" s="807"/>
      <c r="T8" s="807"/>
      <c r="U8" s="807"/>
      <c r="V8" s="807">
        <v>2</v>
      </c>
      <c r="W8" s="807"/>
      <c r="X8" s="807"/>
      <c r="Y8" s="807"/>
      <c r="Z8" s="807"/>
      <c r="AA8" s="807" t="s">
        <v>577</v>
      </c>
      <c r="AB8" s="807"/>
      <c r="AC8" s="807"/>
      <c r="AD8" s="807"/>
      <c r="AE8" s="808"/>
      <c r="AF8" s="809" t="s">
        <v>221</v>
      </c>
      <c r="AG8" s="810"/>
      <c r="AH8" s="810"/>
      <c r="AI8" s="810"/>
      <c r="AJ8" s="811"/>
      <c r="AK8" s="812" t="s">
        <v>577</v>
      </c>
      <c r="AL8" s="813"/>
      <c r="AM8" s="813"/>
      <c r="AN8" s="813"/>
      <c r="AO8" s="813"/>
      <c r="AP8" s="813" t="s">
        <v>577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841">
        <v>11697</v>
      </c>
      <c r="R23" s="842"/>
      <c r="S23" s="842"/>
      <c r="T23" s="842"/>
      <c r="U23" s="842"/>
      <c r="V23" s="842">
        <v>10991</v>
      </c>
      <c r="W23" s="842"/>
      <c r="X23" s="842"/>
      <c r="Y23" s="842"/>
      <c r="Z23" s="842"/>
      <c r="AA23" s="842">
        <v>706</v>
      </c>
      <c r="AB23" s="842"/>
      <c r="AC23" s="842"/>
      <c r="AD23" s="842"/>
      <c r="AE23" s="843"/>
      <c r="AF23" s="844">
        <v>393</v>
      </c>
      <c r="AG23" s="842"/>
      <c r="AH23" s="842"/>
      <c r="AI23" s="842"/>
      <c r="AJ23" s="845"/>
      <c r="AK23" s="846"/>
      <c r="AL23" s="847"/>
      <c r="AM23" s="847"/>
      <c r="AN23" s="847"/>
      <c r="AO23" s="847"/>
      <c r="AP23" s="842">
        <v>5411</v>
      </c>
      <c r="AQ23" s="842"/>
      <c r="AR23" s="842"/>
      <c r="AS23" s="842"/>
      <c r="AT23" s="842"/>
      <c r="AU23" s="848"/>
      <c r="AV23" s="848"/>
      <c r="AW23" s="848"/>
      <c r="AX23" s="848"/>
      <c r="AY23" s="849"/>
      <c r="AZ23" s="857" t="s">
        <v>221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366</v>
      </c>
      <c r="B26" s="789"/>
      <c r="C26" s="789"/>
      <c r="D26" s="789"/>
      <c r="E26" s="789"/>
      <c r="F26" s="789"/>
      <c r="G26" s="789"/>
      <c r="H26" s="789"/>
      <c r="I26" s="789"/>
      <c r="J26" s="789"/>
      <c r="K26" s="789"/>
      <c r="L26" s="789"/>
      <c r="M26" s="789"/>
      <c r="N26" s="789"/>
      <c r="O26" s="789"/>
      <c r="P26" s="790"/>
      <c r="Q26" s="765" t="s">
        <v>390</v>
      </c>
      <c r="R26" s="766"/>
      <c r="S26" s="766"/>
      <c r="T26" s="766"/>
      <c r="U26" s="767"/>
      <c r="V26" s="765" t="s">
        <v>391</v>
      </c>
      <c r="W26" s="766"/>
      <c r="X26" s="766"/>
      <c r="Y26" s="766"/>
      <c r="Z26" s="767"/>
      <c r="AA26" s="765" t="s">
        <v>392</v>
      </c>
      <c r="AB26" s="766"/>
      <c r="AC26" s="766"/>
      <c r="AD26" s="766"/>
      <c r="AE26" s="766"/>
      <c r="AF26" s="860" t="s">
        <v>393</v>
      </c>
      <c r="AG26" s="861"/>
      <c r="AH26" s="861"/>
      <c r="AI26" s="861"/>
      <c r="AJ26" s="862"/>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398</v>
      </c>
      <c r="C28" s="780"/>
      <c r="D28" s="780"/>
      <c r="E28" s="780"/>
      <c r="F28" s="780"/>
      <c r="G28" s="780"/>
      <c r="H28" s="780"/>
      <c r="I28" s="780"/>
      <c r="J28" s="780"/>
      <c r="K28" s="780"/>
      <c r="L28" s="780"/>
      <c r="M28" s="780"/>
      <c r="N28" s="780"/>
      <c r="O28" s="780"/>
      <c r="P28" s="781"/>
      <c r="Q28" s="870">
        <v>1724</v>
      </c>
      <c r="R28" s="871"/>
      <c r="S28" s="871"/>
      <c r="T28" s="871"/>
      <c r="U28" s="871"/>
      <c r="V28" s="871">
        <v>1682</v>
      </c>
      <c r="W28" s="871"/>
      <c r="X28" s="871"/>
      <c r="Y28" s="871"/>
      <c r="Z28" s="871"/>
      <c r="AA28" s="871">
        <f>Q28-V28</f>
        <v>42</v>
      </c>
      <c r="AB28" s="871"/>
      <c r="AC28" s="871"/>
      <c r="AD28" s="871"/>
      <c r="AE28" s="872"/>
      <c r="AF28" s="873">
        <v>41.4</v>
      </c>
      <c r="AG28" s="871"/>
      <c r="AH28" s="871"/>
      <c r="AI28" s="871"/>
      <c r="AJ28" s="874"/>
      <c r="AK28" s="875">
        <v>181</v>
      </c>
      <c r="AL28" s="866"/>
      <c r="AM28" s="866"/>
      <c r="AN28" s="866"/>
      <c r="AO28" s="866"/>
      <c r="AP28" s="866" t="s">
        <v>505</v>
      </c>
      <c r="AQ28" s="866"/>
      <c r="AR28" s="866"/>
      <c r="AS28" s="866"/>
      <c r="AT28" s="866"/>
      <c r="AU28" s="866" t="s">
        <v>505</v>
      </c>
      <c r="AV28" s="866"/>
      <c r="AW28" s="866"/>
      <c r="AX28" s="866"/>
      <c r="AY28" s="866"/>
      <c r="AZ28" s="867" t="s">
        <v>505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399</v>
      </c>
      <c r="C29" s="804"/>
      <c r="D29" s="804"/>
      <c r="E29" s="804"/>
      <c r="F29" s="804"/>
      <c r="G29" s="804"/>
      <c r="H29" s="804"/>
      <c r="I29" s="804"/>
      <c r="J29" s="804"/>
      <c r="K29" s="804"/>
      <c r="L29" s="804"/>
      <c r="M29" s="804"/>
      <c r="N29" s="804"/>
      <c r="O29" s="804"/>
      <c r="P29" s="805"/>
      <c r="Q29" s="806">
        <v>2003</v>
      </c>
      <c r="R29" s="807"/>
      <c r="S29" s="807"/>
      <c r="T29" s="807"/>
      <c r="U29" s="807"/>
      <c r="V29" s="807">
        <v>1951</v>
      </c>
      <c r="W29" s="807"/>
      <c r="X29" s="807"/>
      <c r="Y29" s="807"/>
      <c r="Z29" s="807"/>
      <c r="AA29" s="807">
        <f>Q29-V29</f>
        <v>52</v>
      </c>
      <c r="AB29" s="807"/>
      <c r="AC29" s="807"/>
      <c r="AD29" s="807"/>
      <c r="AE29" s="808"/>
      <c r="AF29" s="809">
        <v>52.1</v>
      </c>
      <c r="AG29" s="810"/>
      <c r="AH29" s="810"/>
      <c r="AI29" s="810"/>
      <c r="AJ29" s="811"/>
      <c r="AK29" s="878">
        <v>362</v>
      </c>
      <c r="AL29" s="879"/>
      <c r="AM29" s="879"/>
      <c r="AN29" s="879"/>
      <c r="AO29" s="879"/>
      <c r="AP29" s="879" t="s">
        <v>505</v>
      </c>
      <c r="AQ29" s="879"/>
      <c r="AR29" s="879"/>
      <c r="AS29" s="879"/>
      <c r="AT29" s="879"/>
      <c r="AU29" s="879" t="s">
        <v>505</v>
      </c>
      <c r="AV29" s="879"/>
      <c r="AW29" s="879"/>
      <c r="AX29" s="879"/>
      <c r="AY29" s="879"/>
      <c r="AZ29" s="880" t="s">
        <v>505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214</v>
      </c>
      <c r="R30" s="807"/>
      <c r="S30" s="807"/>
      <c r="T30" s="807"/>
      <c r="U30" s="807"/>
      <c r="V30" s="807">
        <v>213</v>
      </c>
      <c r="W30" s="807"/>
      <c r="X30" s="807"/>
      <c r="Y30" s="807"/>
      <c r="Z30" s="807"/>
      <c r="AA30" s="807">
        <v>1</v>
      </c>
      <c r="AB30" s="807"/>
      <c r="AC30" s="807"/>
      <c r="AD30" s="807"/>
      <c r="AE30" s="808"/>
      <c r="AF30" s="809">
        <v>0.3</v>
      </c>
      <c r="AG30" s="810"/>
      <c r="AH30" s="810"/>
      <c r="AI30" s="810"/>
      <c r="AJ30" s="811"/>
      <c r="AK30" s="878">
        <v>48</v>
      </c>
      <c r="AL30" s="879"/>
      <c r="AM30" s="879"/>
      <c r="AN30" s="879"/>
      <c r="AO30" s="879"/>
      <c r="AP30" s="879" t="s">
        <v>505</v>
      </c>
      <c r="AQ30" s="879"/>
      <c r="AR30" s="879"/>
      <c r="AS30" s="879"/>
      <c r="AT30" s="879"/>
      <c r="AU30" s="879" t="s">
        <v>505</v>
      </c>
      <c r="AV30" s="879"/>
      <c r="AW30" s="879"/>
      <c r="AX30" s="879"/>
      <c r="AY30" s="879"/>
      <c r="AZ30" s="880" t="s">
        <v>505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401</v>
      </c>
      <c r="C31" s="804"/>
      <c r="D31" s="804"/>
      <c r="E31" s="804"/>
      <c r="F31" s="804"/>
      <c r="G31" s="804"/>
      <c r="H31" s="804"/>
      <c r="I31" s="804"/>
      <c r="J31" s="804"/>
      <c r="K31" s="804"/>
      <c r="L31" s="804"/>
      <c r="M31" s="804"/>
      <c r="N31" s="804"/>
      <c r="O31" s="804"/>
      <c r="P31" s="805"/>
      <c r="Q31" s="806">
        <v>7</v>
      </c>
      <c r="R31" s="807"/>
      <c r="S31" s="807"/>
      <c r="T31" s="807"/>
      <c r="U31" s="807"/>
      <c r="V31" s="807">
        <v>7</v>
      </c>
      <c r="W31" s="807"/>
      <c r="X31" s="807"/>
      <c r="Y31" s="807"/>
      <c r="Z31" s="807"/>
      <c r="AA31" s="807" t="s">
        <v>577</v>
      </c>
      <c r="AB31" s="807"/>
      <c r="AC31" s="807"/>
      <c r="AD31" s="807"/>
      <c r="AE31" s="808"/>
      <c r="AF31" s="809">
        <v>0</v>
      </c>
      <c r="AG31" s="810"/>
      <c r="AH31" s="810"/>
      <c r="AI31" s="810"/>
      <c r="AJ31" s="811"/>
      <c r="AK31" s="878" t="s">
        <v>577</v>
      </c>
      <c r="AL31" s="879"/>
      <c r="AM31" s="879"/>
      <c r="AN31" s="879"/>
      <c r="AO31" s="879"/>
      <c r="AP31" s="879" t="s">
        <v>505</v>
      </c>
      <c r="AQ31" s="879"/>
      <c r="AR31" s="879"/>
      <c r="AS31" s="879"/>
      <c r="AT31" s="879"/>
      <c r="AU31" s="879" t="s">
        <v>505</v>
      </c>
      <c r="AV31" s="879"/>
      <c r="AW31" s="879"/>
      <c r="AX31" s="879"/>
      <c r="AY31" s="879"/>
      <c r="AZ31" s="880" t="s">
        <v>505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402</v>
      </c>
      <c r="C32" s="804"/>
      <c r="D32" s="804"/>
      <c r="E32" s="804"/>
      <c r="F32" s="804"/>
      <c r="G32" s="804"/>
      <c r="H32" s="804"/>
      <c r="I32" s="804"/>
      <c r="J32" s="804"/>
      <c r="K32" s="804"/>
      <c r="L32" s="804"/>
      <c r="M32" s="804"/>
      <c r="N32" s="804"/>
      <c r="O32" s="804"/>
      <c r="P32" s="805"/>
      <c r="Q32" s="806">
        <v>476</v>
      </c>
      <c r="R32" s="807"/>
      <c r="S32" s="807"/>
      <c r="T32" s="807"/>
      <c r="U32" s="807"/>
      <c r="V32" s="807">
        <v>489</v>
      </c>
      <c r="W32" s="807"/>
      <c r="X32" s="807"/>
      <c r="Y32" s="807"/>
      <c r="Z32" s="807"/>
      <c r="AA32" s="807">
        <f>+Q32-V32</f>
        <v>-13</v>
      </c>
      <c r="AB32" s="807"/>
      <c r="AC32" s="807"/>
      <c r="AD32" s="807"/>
      <c r="AE32" s="808"/>
      <c r="AF32" s="809">
        <v>1593.1</v>
      </c>
      <c r="AG32" s="810"/>
      <c r="AH32" s="810"/>
      <c r="AI32" s="810"/>
      <c r="AJ32" s="811"/>
      <c r="AK32" s="878" t="s">
        <v>577</v>
      </c>
      <c r="AL32" s="879"/>
      <c r="AM32" s="879"/>
      <c r="AN32" s="879"/>
      <c r="AO32" s="879"/>
      <c r="AP32" s="879">
        <v>1613.8</v>
      </c>
      <c r="AQ32" s="879"/>
      <c r="AR32" s="879"/>
      <c r="AS32" s="879"/>
      <c r="AT32" s="879"/>
      <c r="AU32" s="879" t="s">
        <v>505</v>
      </c>
      <c r="AV32" s="879"/>
      <c r="AW32" s="879"/>
      <c r="AX32" s="879"/>
      <c r="AY32" s="879"/>
      <c r="AZ32" s="880" t="s">
        <v>505</v>
      </c>
      <c r="BA32" s="880"/>
      <c r="BB32" s="880"/>
      <c r="BC32" s="880"/>
      <c r="BD32" s="880"/>
      <c r="BE32" s="876" t="s">
        <v>403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404</v>
      </c>
      <c r="C33" s="804"/>
      <c r="D33" s="804"/>
      <c r="E33" s="804"/>
      <c r="F33" s="804"/>
      <c r="G33" s="804"/>
      <c r="H33" s="804"/>
      <c r="I33" s="804"/>
      <c r="J33" s="804"/>
      <c r="K33" s="804"/>
      <c r="L33" s="804"/>
      <c r="M33" s="804"/>
      <c r="N33" s="804"/>
      <c r="O33" s="804"/>
      <c r="P33" s="805"/>
      <c r="Q33" s="806">
        <v>65</v>
      </c>
      <c r="R33" s="807"/>
      <c r="S33" s="807"/>
      <c r="T33" s="807"/>
      <c r="U33" s="807"/>
      <c r="V33" s="807">
        <v>57</v>
      </c>
      <c r="W33" s="807"/>
      <c r="X33" s="807"/>
      <c r="Y33" s="807"/>
      <c r="Z33" s="807"/>
      <c r="AA33" s="807">
        <f>Q33-V33</f>
        <v>8</v>
      </c>
      <c r="AB33" s="807"/>
      <c r="AC33" s="807"/>
      <c r="AD33" s="807"/>
      <c r="AE33" s="808"/>
      <c r="AF33" s="809">
        <v>7.8</v>
      </c>
      <c r="AG33" s="810"/>
      <c r="AH33" s="810"/>
      <c r="AI33" s="810"/>
      <c r="AJ33" s="811"/>
      <c r="AK33" s="878" t="s">
        <v>577</v>
      </c>
      <c r="AL33" s="879"/>
      <c r="AM33" s="879"/>
      <c r="AN33" s="879"/>
      <c r="AO33" s="879"/>
      <c r="AP33" s="879">
        <v>31.3</v>
      </c>
      <c r="AQ33" s="879"/>
      <c r="AR33" s="879"/>
      <c r="AS33" s="879"/>
      <c r="AT33" s="879"/>
      <c r="AU33" s="881" t="s">
        <v>505</v>
      </c>
      <c r="AV33" s="882"/>
      <c r="AW33" s="882"/>
      <c r="AX33" s="882"/>
      <c r="AY33" s="878"/>
      <c r="AZ33" s="883" t="s">
        <v>505</v>
      </c>
      <c r="BA33" s="884"/>
      <c r="BB33" s="884"/>
      <c r="BC33" s="884"/>
      <c r="BD33" s="885"/>
      <c r="BE33" s="876" t="s">
        <v>405</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406</v>
      </c>
      <c r="C34" s="804"/>
      <c r="D34" s="804"/>
      <c r="E34" s="804"/>
      <c r="F34" s="804"/>
      <c r="G34" s="804"/>
      <c r="H34" s="804"/>
      <c r="I34" s="804"/>
      <c r="J34" s="804"/>
      <c r="K34" s="804"/>
      <c r="L34" s="804"/>
      <c r="M34" s="804"/>
      <c r="N34" s="804"/>
      <c r="O34" s="804"/>
      <c r="P34" s="805"/>
      <c r="Q34" s="806">
        <v>1832</v>
      </c>
      <c r="R34" s="807"/>
      <c r="S34" s="807"/>
      <c r="T34" s="807"/>
      <c r="U34" s="807"/>
      <c r="V34" s="807">
        <v>1805</v>
      </c>
      <c r="W34" s="807"/>
      <c r="X34" s="807"/>
      <c r="Y34" s="807"/>
      <c r="Z34" s="807"/>
      <c r="AA34" s="807">
        <f>Q34-V34</f>
        <v>27</v>
      </c>
      <c r="AB34" s="807"/>
      <c r="AC34" s="807"/>
      <c r="AD34" s="807"/>
      <c r="AE34" s="808"/>
      <c r="AF34" s="809">
        <v>26.9</v>
      </c>
      <c r="AG34" s="810"/>
      <c r="AH34" s="810"/>
      <c r="AI34" s="810"/>
      <c r="AJ34" s="811"/>
      <c r="AK34" s="878">
        <v>1109</v>
      </c>
      <c r="AL34" s="879"/>
      <c r="AM34" s="879"/>
      <c r="AN34" s="879"/>
      <c r="AO34" s="879"/>
      <c r="AP34" s="879">
        <v>4051.3</v>
      </c>
      <c r="AQ34" s="879"/>
      <c r="AR34" s="879"/>
      <c r="AS34" s="879"/>
      <c r="AT34" s="879"/>
      <c r="AU34" s="879">
        <v>1109</v>
      </c>
      <c r="AV34" s="879"/>
      <c r="AW34" s="879"/>
      <c r="AX34" s="879"/>
      <c r="AY34" s="879"/>
      <c r="AZ34" s="880" t="s">
        <v>505</v>
      </c>
      <c r="BA34" s="880"/>
      <c r="BB34" s="880"/>
      <c r="BC34" s="880"/>
      <c r="BD34" s="880"/>
      <c r="BE34" s="876" t="s">
        <v>405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6"/>
      <c r="R50" s="887"/>
      <c r="S50" s="887"/>
      <c r="T50" s="887"/>
      <c r="U50" s="887"/>
      <c r="V50" s="887"/>
      <c r="W50" s="887"/>
      <c r="X50" s="887"/>
      <c r="Y50" s="887"/>
      <c r="Z50" s="887"/>
      <c r="AA50" s="887"/>
      <c r="AB50" s="887"/>
      <c r="AC50" s="887"/>
      <c r="AD50" s="887"/>
      <c r="AE50" s="888"/>
      <c r="AF50" s="809"/>
      <c r="AG50" s="810"/>
      <c r="AH50" s="810"/>
      <c r="AI50" s="810"/>
      <c r="AJ50" s="811"/>
      <c r="AK50" s="889"/>
      <c r="AL50" s="887"/>
      <c r="AM50" s="887"/>
      <c r="AN50" s="887"/>
      <c r="AO50" s="887"/>
      <c r="AP50" s="887"/>
      <c r="AQ50" s="887"/>
      <c r="AR50" s="887"/>
      <c r="AS50" s="887"/>
      <c r="AT50" s="887"/>
      <c r="AU50" s="887"/>
      <c r="AV50" s="887"/>
      <c r="AW50" s="887"/>
      <c r="AX50" s="887"/>
      <c r="AY50" s="887"/>
      <c r="AZ50" s="890"/>
      <c r="BA50" s="890"/>
      <c r="BB50" s="890"/>
      <c r="BC50" s="890"/>
      <c r="BD50" s="890"/>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6"/>
      <c r="R51" s="887"/>
      <c r="S51" s="887"/>
      <c r="T51" s="887"/>
      <c r="U51" s="887"/>
      <c r="V51" s="887"/>
      <c r="W51" s="887"/>
      <c r="X51" s="887"/>
      <c r="Y51" s="887"/>
      <c r="Z51" s="887"/>
      <c r="AA51" s="887"/>
      <c r="AB51" s="887"/>
      <c r="AC51" s="887"/>
      <c r="AD51" s="887"/>
      <c r="AE51" s="888"/>
      <c r="AF51" s="809"/>
      <c r="AG51" s="810"/>
      <c r="AH51" s="810"/>
      <c r="AI51" s="810"/>
      <c r="AJ51" s="811"/>
      <c r="AK51" s="889"/>
      <c r="AL51" s="887"/>
      <c r="AM51" s="887"/>
      <c r="AN51" s="887"/>
      <c r="AO51" s="887"/>
      <c r="AP51" s="887"/>
      <c r="AQ51" s="887"/>
      <c r="AR51" s="887"/>
      <c r="AS51" s="887"/>
      <c r="AT51" s="887"/>
      <c r="AU51" s="887"/>
      <c r="AV51" s="887"/>
      <c r="AW51" s="887"/>
      <c r="AX51" s="887"/>
      <c r="AY51" s="887"/>
      <c r="AZ51" s="890"/>
      <c r="BA51" s="890"/>
      <c r="BB51" s="890"/>
      <c r="BC51" s="890"/>
      <c r="BD51" s="890"/>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6"/>
      <c r="R52" s="887"/>
      <c r="S52" s="887"/>
      <c r="T52" s="887"/>
      <c r="U52" s="887"/>
      <c r="V52" s="887"/>
      <c r="W52" s="887"/>
      <c r="X52" s="887"/>
      <c r="Y52" s="887"/>
      <c r="Z52" s="887"/>
      <c r="AA52" s="887"/>
      <c r="AB52" s="887"/>
      <c r="AC52" s="887"/>
      <c r="AD52" s="887"/>
      <c r="AE52" s="888"/>
      <c r="AF52" s="809"/>
      <c r="AG52" s="810"/>
      <c r="AH52" s="810"/>
      <c r="AI52" s="810"/>
      <c r="AJ52" s="811"/>
      <c r="AK52" s="889"/>
      <c r="AL52" s="887"/>
      <c r="AM52" s="887"/>
      <c r="AN52" s="887"/>
      <c r="AO52" s="887"/>
      <c r="AP52" s="887"/>
      <c r="AQ52" s="887"/>
      <c r="AR52" s="887"/>
      <c r="AS52" s="887"/>
      <c r="AT52" s="887"/>
      <c r="AU52" s="887"/>
      <c r="AV52" s="887"/>
      <c r="AW52" s="887"/>
      <c r="AX52" s="887"/>
      <c r="AY52" s="887"/>
      <c r="AZ52" s="890"/>
      <c r="BA52" s="890"/>
      <c r="BB52" s="890"/>
      <c r="BC52" s="890"/>
      <c r="BD52" s="890"/>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6"/>
      <c r="R53" s="887"/>
      <c r="S53" s="887"/>
      <c r="T53" s="887"/>
      <c r="U53" s="887"/>
      <c r="V53" s="887"/>
      <c r="W53" s="887"/>
      <c r="X53" s="887"/>
      <c r="Y53" s="887"/>
      <c r="Z53" s="887"/>
      <c r="AA53" s="887"/>
      <c r="AB53" s="887"/>
      <c r="AC53" s="887"/>
      <c r="AD53" s="887"/>
      <c r="AE53" s="888"/>
      <c r="AF53" s="809"/>
      <c r="AG53" s="810"/>
      <c r="AH53" s="810"/>
      <c r="AI53" s="810"/>
      <c r="AJ53" s="811"/>
      <c r="AK53" s="889"/>
      <c r="AL53" s="887"/>
      <c r="AM53" s="887"/>
      <c r="AN53" s="887"/>
      <c r="AO53" s="887"/>
      <c r="AP53" s="887"/>
      <c r="AQ53" s="887"/>
      <c r="AR53" s="887"/>
      <c r="AS53" s="887"/>
      <c r="AT53" s="887"/>
      <c r="AU53" s="887"/>
      <c r="AV53" s="887"/>
      <c r="AW53" s="887"/>
      <c r="AX53" s="887"/>
      <c r="AY53" s="887"/>
      <c r="AZ53" s="890"/>
      <c r="BA53" s="890"/>
      <c r="BB53" s="890"/>
      <c r="BC53" s="890"/>
      <c r="BD53" s="890"/>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6"/>
      <c r="R54" s="887"/>
      <c r="S54" s="887"/>
      <c r="T54" s="887"/>
      <c r="U54" s="887"/>
      <c r="V54" s="887"/>
      <c r="W54" s="887"/>
      <c r="X54" s="887"/>
      <c r="Y54" s="887"/>
      <c r="Z54" s="887"/>
      <c r="AA54" s="887"/>
      <c r="AB54" s="887"/>
      <c r="AC54" s="887"/>
      <c r="AD54" s="887"/>
      <c r="AE54" s="888"/>
      <c r="AF54" s="809"/>
      <c r="AG54" s="810"/>
      <c r="AH54" s="810"/>
      <c r="AI54" s="810"/>
      <c r="AJ54" s="811"/>
      <c r="AK54" s="889"/>
      <c r="AL54" s="887"/>
      <c r="AM54" s="887"/>
      <c r="AN54" s="887"/>
      <c r="AO54" s="887"/>
      <c r="AP54" s="887"/>
      <c r="AQ54" s="887"/>
      <c r="AR54" s="887"/>
      <c r="AS54" s="887"/>
      <c r="AT54" s="887"/>
      <c r="AU54" s="887"/>
      <c r="AV54" s="887"/>
      <c r="AW54" s="887"/>
      <c r="AX54" s="887"/>
      <c r="AY54" s="887"/>
      <c r="AZ54" s="890"/>
      <c r="BA54" s="890"/>
      <c r="BB54" s="890"/>
      <c r="BC54" s="890"/>
      <c r="BD54" s="890"/>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6"/>
      <c r="R55" s="887"/>
      <c r="S55" s="887"/>
      <c r="T55" s="887"/>
      <c r="U55" s="887"/>
      <c r="V55" s="887"/>
      <c r="W55" s="887"/>
      <c r="X55" s="887"/>
      <c r="Y55" s="887"/>
      <c r="Z55" s="887"/>
      <c r="AA55" s="887"/>
      <c r="AB55" s="887"/>
      <c r="AC55" s="887"/>
      <c r="AD55" s="887"/>
      <c r="AE55" s="888"/>
      <c r="AF55" s="809"/>
      <c r="AG55" s="810"/>
      <c r="AH55" s="810"/>
      <c r="AI55" s="810"/>
      <c r="AJ55" s="811"/>
      <c r="AK55" s="889"/>
      <c r="AL55" s="887"/>
      <c r="AM55" s="887"/>
      <c r="AN55" s="887"/>
      <c r="AO55" s="887"/>
      <c r="AP55" s="887"/>
      <c r="AQ55" s="887"/>
      <c r="AR55" s="887"/>
      <c r="AS55" s="887"/>
      <c r="AT55" s="887"/>
      <c r="AU55" s="887"/>
      <c r="AV55" s="887"/>
      <c r="AW55" s="887"/>
      <c r="AX55" s="887"/>
      <c r="AY55" s="887"/>
      <c r="AZ55" s="890"/>
      <c r="BA55" s="890"/>
      <c r="BB55" s="890"/>
      <c r="BC55" s="890"/>
      <c r="BD55" s="890"/>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6"/>
      <c r="R56" s="887"/>
      <c r="S56" s="887"/>
      <c r="T56" s="887"/>
      <c r="U56" s="887"/>
      <c r="V56" s="887"/>
      <c r="W56" s="887"/>
      <c r="X56" s="887"/>
      <c r="Y56" s="887"/>
      <c r="Z56" s="887"/>
      <c r="AA56" s="887"/>
      <c r="AB56" s="887"/>
      <c r="AC56" s="887"/>
      <c r="AD56" s="887"/>
      <c r="AE56" s="888"/>
      <c r="AF56" s="809"/>
      <c r="AG56" s="810"/>
      <c r="AH56" s="810"/>
      <c r="AI56" s="810"/>
      <c r="AJ56" s="811"/>
      <c r="AK56" s="889"/>
      <c r="AL56" s="887"/>
      <c r="AM56" s="887"/>
      <c r="AN56" s="887"/>
      <c r="AO56" s="887"/>
      <c r="AP56" s="887"/>
      <c r="AQ56" s="887"/>
      <c r="AR56" s="887"/>
      <c r="AS56" s="887"/>
      <c r="AT56" s="887"/>
      <c r="AU56" s="887"/>
      <c r="AV56" s="887"/>
      <c r="AW56" s="887"/>
      <c r="AX56" s="887"/>
      <c r="AY56" s="887"/>
      <c r="AZ56" s="890"/>
      <c r="BA56" s="890"/>
      <c r="BB56" s="890"/>
      <c r="BC56" s="890"/>
      <c r="BD56" s="890"/>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6"/>
      <c r="R57" s="887"/>
      <c r="S57" s="887"/>
      <c r="T57" s="887"/>
      <c r="U57" s="887"/>
      <c r="V57" s="887"/>
      <c r="W57" s="887"/>
      <c r="X57" s="887"/>
      <c r="Y57" s="887"/>
      <c r="Z57" s="887"/>
      <c r="AA57" s="887"/>
      <c r="AB57" s="887"/>
      <c r="AC57" s="887"/>
      <c r="AD57" s="887"/>
      <c r="AE57" s="888"/>
      <c r="AF57" s="809"/>
      <c r="AG57" s="810"/>
      <c r="AH57" s="810"/>
      <c r="AI57" s="810"/>
      <c r="AJ57" s="811"/>
      <c r="AK57" s="889"/>
      <c r="AL57" s="887"/>
      <c r="AM57" s="887"/>
      <c r="AN57" s="887"/>
      <c r="AO57" s="887"/>
      <c r="AP57" s="887"/>
      <c r="AQ57" s="887"/>
      <c r="AR57" s="887"/>
      <c r="AS57" s="887"/>
      <c r="AT57" s="887"/>
      <c r="AU57" s="887"/>
      <c r="AV57" s="887"/>
      <c r="AW57" s="887"/>
      <c r="AX57" s="887"/>
      <c r="AY57" s="887"/>
      <c r="AZ57" s="890"/>
      <c r="BA57" s="890"/>
      <c r="BB57" s="890"/>
      <c r="BC57" s="890"/>
      <c r="BD57" s="890"/>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6"/>
      <c r="R58" s="887"/>
      <c r="S58" s="887"/>
      <c r="T58" s="887"/>
      <c r="U58" s="887"/>
      <c r="V58" s="887"/>
      <c r="W58" s="887"/>
      <c r="X58" s="887"/>
      <c r="Y58" s="887"/>
      <c r="Z58" s="887"/>
      <c r="AA58" s="887"/>
      <c r="AB58" s="887"/>
      <c r="AC58" s="887"/>
      <c r="AD58" s="887"/>
      <c r="AE58" s="888"/>
      <c r="AF58" s="809"/>
      <c r="AG58" s="810"/>
      <c r="AH58" s="810"/>
      <c r="AI58" s="810"/>
      <c r="AJ58" s="811"/>
      <c r="AK58" s="889"/>
      <c r="AL58" s="887"/>
      <c r="AM58" s="887"/>
      <c r="AN58" s="887"/>
      <c r="AO58" s="887"/>
      <c r="AP58" s="887"/>
      <c r="AQ58" s="887"/>
      <c r="AR58" s="887"/>
      <c r="AS58" s="887"/>
      <c r="AT58" s="887"/>
      <c r="AU58" s="887"/>
      <c r="AV58" s="887"/>
      <c r="AW58" s="887"/>
      <c r="AX58" s="887"/>
      <c r="AY58" s="887"/>
      <c r="AZ58" s="890"/>
      <c r="BA58" s="890"/>
      <c r="BB58" s="890"/>
      <c r="BC58" s="890"/>
      <c r="BD58" s="890"/>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6"/>
      <c r="R59" s="887"/>
      <c r="S59" s="887"/>
      <c r="T59" s="887"/>
      <c r="U59" s="887"/>
      <c r="V59" s="887"/>
      <c r="W59" s="887"/>
      <c r="X59" s="887"/>
      <c r="Y59" s="887"/>
      <c r="Z59" s="887"/>
      <c r="AA59" s="887"/>
      <c r="AB59" s="887"/>
      <c r="AC59" s="887"/>
      <c r="AD59" s="887"/>
      <c r="AE59" s="888"/>
      <c r="AF59" s="809"/>
      <c r="AG59" s="810"/>
      <c r="AH59" s="810"/>
      <c r="AI59" s="810"/>
      <c r="AJ59" s="811"/>
      <c r="AK59" s="889"/>
      <c r="AL59" s="887"/>
      <c r="AM59" s="887"/>
      <c r="AN59" s="887"/>
      <c r="AO59" s="887"/>
      <c r="AP59" s="887"/>
      <c r="AQ59" s="887"/>
      <c r="AR59" s="887"/>
      <c r="AS59" s="887"/>
      <c r="AT59" s="887"/>
      <c r="AU59" s="887"/>
      <c r="AV59" s="887"/>
      <c r="AW59" s="887"/>
      <c r="AX59" s="887"/>
      <c r="AY59" s="887"/>
      <c r="AZ59" s="890"/>
      <c r="BA59" s="890"/>
      <c r="BB59" s="890"/>
      <c r="BC59" s="890"/>
      <c r="BD59" s="890"/>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6"/>
      <c r="R60" s="887"/>
      <c r="S60" s="887"/>
      <c r="T60" s="887"/>
      <c r="U60" s="887"/>
      <c r="V60" s="887"/>
      <c r="W60" s="887"/>
      <c r="X60" s="887"/>
      <c r="Y60" s="887"/>
      <c r="Z60" s="887"/>
      <c r="AA60" s="887"/>
      <c r="AB60" s="887"/>
      <c r="AC60" s="887"/>
      <c r="AD60" s="887"/>
      <c r="AE60" s="888"/>
      <c r="AF60" s="809"/>
      <c r="AG60" s="810"/>
      <c r="AH60" s="810"/>
      <c r="AI60" s="810"/>
      <c r="AJ60" s="811"/>
      <c r="AK60" s="889"/>
      <c r="AL60" s="887"/>
      <c r="AM60" s="887"/>
      <c r="AN60" s="887"/>
      <c r="AO60" s="887"/>
      <c r="AP60" s="887"/>
      <c r="AQ60" s="887"/>
      <c r="AR60" s="887"/>
      <c r="AS60" s="887"/>
      <c r="AT60" s="887"/>
      <c r="AU60" s="887"/>
      <c r="AV60" s="887"/>
      <c r="AW60" s="887"/>
      <c r="AX60" s="887"/>
      <c r="AY60" s="887"/>
      <c r="AZ60" s="890"/>
      <c r="BA60" s="890"/>
      <c r="BB60" s="890"/>
      <c r="BC60" s="890"/>
      <c r="BD60" s="890"/>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6"/>
      <c r="R61" s="887"/>
      <c r="S61" s="887"/>
      <c r="T61" s="887"/>
      <c r="U61" s="887"/>
      <c r="V61" s="887"/>
      <c r="W61" s="887"/>
      <c r="X61" s="887"/>
      <c r="Y61" s="887"/>
      <c r="Z61" s="887"/>
      <c r="AA61" s="887"/>
      <c r="AB61" s="887"/>
      <c r="AC61" s="887"/>
      <c r="AD61" s="887"/>
      <c r="AE61" s="888"/>
      <c r="AF61" s="809"/>
      <c r="AG61" s="810"/>
      <c r="AH61" s="810"/>
      <c r="AI61" s="810"/>
      <c r="AJ61" s="811"/>
      <c r="AK61" s="889"/>
      <c r="AL61" s="887"/>
      <c r="AM61" s="887"/>
      <c r="AN61" s="887"/>
      <c r="AO61" s="887"/>
      <c r="AP61" s="887"/>
      <c r="AQ61" s="887"/>
      <c r="AR61" s="887"/>
      <c r="AS61" s="887"/>
      <c r="AT61" s="887"/>
      <c r="AU61" s="887"/>
      <c r="AV61" s="887"/>
      <c r="AW61" s="887"/>
      <c r="AX61" s="887"/>
      <c r="AY61" s="887"/>
      <c r="AZ61" s="890"/>
      <c r="BA61" s="890"/>
      <c r="BB61" s="890"/>
      <c r="BC61" s="890"/>
      <c r="BD61" s="890"/>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6"/>
      <c r="R62" s="887"/>
      <c r="S62" s="887"/>
      <c r="T62" s="887"/>
      <c r="U62" s="887"/>
      <c r="V62" s="887"/>
      <c r="W62" s="887"/>
      <c r="X62" s="887"/>
      <c r="Y62" s="887"/>
      <c r="Z62" s="887"/>
      <c r="AA62" s="887"/>
      <c r="AB62" s="887"/>
      <c r="AC62" s="887"/>
      <c r="AD62" s="887"/>
      <c r="AE62" s="888"/>
      <c r="AF62" s="809"/>
      <c r="AG62" s="810"/>
      <c r="AH62" s="810"/>
      <c r="AI62" s="810"/>
      <c r="AJ62" s="811"/>
      <c r="AK62" s="889"/>
      <c r="AL62" s="887"/>
      <c r="AM62" s="887"/>
      <c r="AN62" s="887"/>
      <c r="AO62" s="887"/>
      <c r="AP62" s="887"/>
      <c r="AQ62" s="887"/>
      <c r="AR62" s="887"/>
      <c r="AS62" s="887"/>
      <c r="AT62" s="887"/>
      <c r="AU62" s="887"/>
      <c r="AV62" s="887"/>
      <c r="AW62" s="887"/>
      <c r="AX62" s="887"/>
      <c r="AY62" s="887"/>
      <c r="AZ62" s="890"/>
      <c r="BA62" s="890"/>
      <c r="BB62" s="890"/>
      <c r="BC62" s="890"/>
      <c r="BD62" s="890"/>
      <c r="BE62" s="876"/>
      <c r="BF62" s="876"/>
      <c r="BG62" s="876"/>
      <c r="BH62" s="876"/>
      <c r="BI62" s="877"/>
      <c r="BJ62" s="898"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408</v>
      </c>
      <c r="C63" s="839"/>
      <c r="D63" s="839"/>
      <c r="E63" s="839"/>
      <c r="F63" s="839"/>
      <c r="G63" s="839"/>
      <c r="H63" s="839"/>
      <c r="I63" s="839"/>
      <c r="J63" s="839"/>
      <c r="K63" s="839"/>
      <c r="L63" s="839"/>
      <c r="M63" s="839"/>
      <c r="N63" s="839"/>
      <c r="O63" s="839"/>
      <c r="P63" s="840"/>
      <c r="Q63" s="891"/>
      <c r="R63" s="892"/>
      <c r="S63" s="892"/>
      <c r="T63" s="892"/>
      <c r="U63" s="892"/>
      <c r="V63" s="892"/>
      <c r="W63" s="892"/>
      <c r="X63" s="892"/>
      <c r="Y63" s="892"/>
      <c r="Z63" s="892"/>
      <c r="AA63" s="892"/>
      <c r="AB63" s="892"/>
      <c r="AC63" s="892"/>
      <c r="AD63" s="892"/>
      <c r="AE63" s="893"/>
      <c r="AF63" s="894">
        <v>1722</v>
      </c>
      <c r="AG63" s="895"/>
      <c r="AH63" s="895"/>
      <c r="AI63" s="895"/>
      <c r="AJ63" s="896"/>
      <c r="AK63" s="897"/>
      <c r="AL63" s="892"/>
      <c r="AM63" s="892"/>
      <c r="AN63" s="892"/>
      <c r="AO63" s="892"/>
      <c r="AP63" s="895">
        <v>5696</v>
      </c>
      <c r="AQ63" s="895"/>
      <c r="AR63" s="895"/>
      <c r="AS63" s="895"/>
      <c r="AT63" s="895"/>
      <c r="AU63" s="895">
        <v>1109</v>
      </c>
      <c r="AV63" s="895"/>
      <c r="AW63" s="895"/>
      <c r="AX63" s="895"/>
      <c r="AY63" s="895"/>
      <c r="AZ63" s="899"/>
      <c r="BA63" s="899"/>
      <c r="BB63" s="899"/>
      <c r="BC63" s="899"/>
      <c r="BD63" s="899"/>
      <c r="BE63" s="900"/>
      <c r="BF63" s="900"/>
      <c r="BG63" s="900"/>
      <c r="BH63" s="900"/>
      <c r="BI63" s="901"/>
      <c r="BJ63" s="902" t="s">
        <v>409</v>
      </c>
      <c r="BK63" s="903"/>
      <c r="BL63" s="903"/>
      <c r="BM63" s="903"/>
      <c r="BN63" s="904"/>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390</v>
      </c>
      <c r="R66" s="766"/>
      <c r="S66" s="766"/>
      <c r="T66" s="766"/>
      <c r="U66" s="767"/>
      <c r="V66" s="765" t="s">
        <v>391</v>
      </c>
      <c r="W66" s="766"/>
      <c r="X66" s="766"/>
      <c r="Y66" s="766"/>
      <c r="Z66" s="767"/>
      <c r="AA66" s="765" t="s">
        <v>392</v>
      </c>
      <c r="AB66" s="766"/>
      <c r="AC66" s="766"/>
      <c r="AD66" s="766"/>
      <c r="AE66" s="767"/>
      <c r="AF66" s="905" t="s">
        <v>412</v>
      </c>
      <c r="AG66" s="861"/>
      <c r="AH66" s="861"/>
      <c r="AI66" s="861"/>
      <c r="AJ66" s="906"/>
      <c r="AK66" s="765" t="s">
        <v>413</v>
      </c>
      <c r="AL66" s="789"/>
      <c r="AM66" s="789"/>
      <c r="AN66" s="789"/>
      <c r="AO66" s="790"/>
      <c r="AP66" s="765" t="s">
        <v>414</v>
      </c>
      <c r="AQ66" s="766"/>
      <c r="AR66" s="766"/>
      <c r="AS66" s="766"/>
      <c r="AT66" s="767"/>
      <c r="AU66" s="765" t="s">
        <v>415</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7"/>
      <c r="AG67" s="864"/>
      <c r="AH67" s="864"/>
      <c r="AI67" s="864"/>
      <c r="AJ67" s="908"/>
      <c r="AK67" s="909"/>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8"/>
    </row>
    <row r="68" spans="1:131" s="249" customFormat="1" ht="26.25" customHeight="1" thickTop="1" x14ac:dyDescent="0.15">
      <c r="A68" s="260">
        <v>1</v>
      </c>
      <c r="B68" s="922" t="s">
        <v>579</v>
      </c>
      <c r="C68" s="923"/>
      <c r="D68" s="923"/>
      <c r="E68" s="923"/>
      <c r="F68" s="923"/>
      <c r="G68" s="923"/>
      <c r="H68" s="923"/>
      <c r="I68" s="923"/>
      <c r="J68" s="923"/>
      <c r="K68" s="923"/>
      <c r="L68" s="923"/>
      <c r="M68" s="923"/>
      <c r="N68" s="923"/>
      <c r="O68" s="923"/>
      <c r="P68" s="924"/>
      <c r="Q68" s="925">
        <v>4850</v>
      </c>
      <c r="R68" s="919"/>
      <c r="S68" s="919"/>
      <c r="T68" s="919"/>
      <c r="U68" s="919"/>
      <c r="V68" s="919">
        <v>4205</v>
      </c>
      <c r="W68" s="919"/>
      <c r="X68" s="919"/>
      <c r="Y68" s="919"/>
      <c r="Z68" s="919"/>
      <c r="AA68" s="919">
        <f>Q68-V68</f>
        <v>645</v>
      </c>
      <c r="AB68" s="919"/>
      <c r="AC68" s="919"/>
      <c r="AD68" s="919"/>
      <c r="AE68" s="919"/>
      <c r="AF68" s="919">
        <v>75.8</v>
      </c>
      <c r="AG68" s="919"/>
      <c r="AH68" s="919"/>
      <c r="AI68" s="919"/>
      <c r="AJ68" s="919"/>
      <c r="AK68" s="919">
        <v>682</v>
      </c>
      <c r="AL68" s="919"/>
      <c r="AM68" s="919"/>
      <c r="AN68" s="919"/>
      <c r="AO68" s="919"/>
      <c r="AP68" s="919">
        <v>2336</v>
      </c>
      <c r="AQ68" s="919"/>
      <c r="AR68" s="919"/>
      <c r="AS68" s="919"/>
      <c r="AT68" s="919"/>
      <c r="AU68" s="919" t="s">
        <v>586</v>
      </c>
      <c r="AV68" s="919"/>
      <c r="AW68" s="919"/>
      <c r="AX68" s="919"/>
      <c r="AY68" s="919"/>
      <c r="AZ68" s="920"/>
      <c r="BA68" s="920"/>
      <c r="BB68" s="920"/>
      <c r="BC68" s="920"/>
      <c r="BD68" s="921"/>
      <c r="BE68" s="267"/>
      <c r="BF68" s="267"/>
      <c r="BG68" s="267"/>
      <c r="BH68" s="267"/>
      <c r="BI68" s="267"/>
      <c r="BJ68" s="267"/>
      <c r="BK68" s="267"/>
      <c r="BL68" s="267"/>
      <c r="BM68" s="267"/>
      <c r="BN68" s="267"/>
      <c r="BO68" s="267"/>
      <c r="BP68" s="267"/>
      <c r="BQ68" s="264">
        <v>62</v>
      </c>
      <c r="BR68" s="269"/>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8"/>
    </row>
    <row r="69" spans="1:131" s="249" customFormat="1" ht="26.25" customHeight="1" x14ac:dyDescent="0.15">
      <c r="A69" s="263">
        <v>2</v>
      </c>
      <c r="B69" s="926" t="s">
        <v>580</v>
      </c>
      <c r="C69" s="927"/>
      <c r="D69" s="927"/>
      <c r="E69" s="927"/>
      <c r="F69" s="927"/>
      <c r="G69" s="927"/>
      <c r="H69" s="927"/>
      <c r="I69" s="927"/>
      <c r="J69" s="927"/>
      <c r="K69" s="927"/>
      <c r="L69" s="927"/>
      <c r="M69" s="927"/>
      <c r="N69" s="927"/>
      <c r="O69" s="927"/>
      <c r="P69" s="928"/>
      <c r="Q69" s="929">
        <v>1845</v>
      </c>
      <c r="R69" s="879"/>
      <c r="S69" s="879"/>
      <c r="T69" s="879"/>
      <c r="U69" s="879"/>
      <c r="V69" s="879">
        <v>1825</v>
      </c>
      <c r="W69" s="879"/>
      <c r="X69" s="879"/>
      <c r="Y69" s="879"/>
      <c r="Z69" s="879"/>
      <c r="AA69" s="879">
        <v>20</v>
      </c>
      <c r="AB69" s="879"/>
      <c r="AC69" s="879"/>
      <c r="AD69" s="879"/>
      <c r="AE69" s="879"/>
      <c r="AF69" s="879">
        <v>20.3</v>
      </c>
      <c r="AG69" s="879"/>
      <c r="AH69" s="879"/>
      <c r="AI69" s="879"/>
      <c r="AJ69" s="879"/>
      <c r="AK69" s="879">
        <v>54</v>
      </c>
      <c r="AL69" s="879"/>
      <c r="AM69" s="879"/>
      <c r="AN69" s="879"/>
      <c r="AO69" s="879"/>
      <c r="AP69" s="879" t="s">
        <v>586</v>
      </c>
      <c r="AQ69" s="879"/>
      <c r="AR69" s="879"/>
      <c r="AS69" s="879"/>
      <c r="AT69" s="879"/>
      <c r="AU69" s="879" t="s">
        <v>586</v>
      </c>
      <c r="AV69" s="879"/>
      <c r="AW69" s="879"/>
      <c r="AX69" s="879"/>
      <c r="AY69" s="879"/>
      <c r="AZ69" s="930"/>
      <c r="BA69" s="930"/>
      <c r="BB69" s="930"/>
      <c r="BC69" s="930"/>
      <c r="BD69" s="931"/>
      <c r="BE69" s="267"/>
      <c r="BF69" s="267"/>
      <c r="BG69" s="267"/>
      <c r="BH69" s="267"/>
      <c r="BI69" s="267"/>
      <c r="BJ69" s="267"/>
      <c r="BK69" s="267"/>
      <c r="BL69" s="267"/>
      <c r="BM69" s="267"/>
      <c r="BN69" s="267"/>
      <c r="BO69" s="267"/>
      <c r="BP69" s="267"/>
      <c r="BQ69" s="264">
        <v>63</v>
      </c>
      <c r="BR69" s="269"/>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8"/>
    </row>
    <row r="70" spans="1:131" s="249" customFormat="1" ht="26.25" customHeight="1" x14ac:dyDescent="0.15">
      <c r="A70" s="263">
        <v>3</v>
      </c>
      <c r="B70" s="926" t="s">
        <v>581</v>
      </c>
      <c r="C70" s="927"/>
      <c r="D70" s="927"/>
      <c r="E70" s="927"/>
      <c r="F70" s="927"/>
      <c r="G70" s="927"/>
      <c r="H70" s="927"/>
      <c r="I70" s="927"/>
      <c r="J70" s="927"/>
      <c r="K70" s="927"/>
      <c r="L70" s="927"/>
      <c r="M70" s="927"/>
      <c r="N70" s="927"/>
      <c r="O70" s="927"/>
      <c r="P70" s="928"/>
      <c r="Q70" s="929">
        <v>237</v>
      </c>
      <c r="R70" s="879"/>
      <c r="S70" s="879"/>
      <c r="T70" s="879"/>
      <c r="U70" s="879"/>
      <c r="V70" s="879">
        <v>168</v>
      </c>
      <c r="W70" s="879"/>
      <c r="X70" s="879"/>
      <c r="Y70" s="879"/>
      <c r="Z70" s="879"/>
      <c r="AA70" s="879">
        <f>Q70-V70</f>
        <v>69</v>
      </c>
      <c r="AB70" s="879"/>
      <c r="AC70" s="879"/>
      <c r="AD70" s="879"/>
      <c r="AE70" s="879"/>
      <c r="AF70" s="879">
        <v>68.900000000000006</v>
      </c>
      <c r="AG70" s="879"/>
      <c r="AH70" s="879"/>
      <c r="AI70" s="879"/>
      <c r="AJ70" s="879"/>
      <c r="AK70" s="879">
        <v>36</v>
      </c>
      <c r="AL70" s="879"/>
      <c r="AM70" s="879"/>
      <c r="AN70" s="879"/>
      <c r="AO70" s="879"/>
      <c r="AP70" s="879" t="s">
        <v>586</v>
      </c>
      <c r="AQ70" s="879"/>
      <c r="AR70" s="879"/>
      <c r="AS70" s="879"/>
      <c r="AT70" s="879"/>
      <c r="AU70" s="879" t="s">
        <v>586</v>
      </c>
      <c r="AV70" s="879"/>
      <c r="AW70" s="879"/>
      <c r="AX70" s="879"/>
      <c r="AY70" s="879"/>
      <c r="AZ70" s="930"/>
      <c r="BA70" s="930"/>
      <c r="BB70" s="930"/>
      <c r="BC70" s="930"/>
      <c r="BD70" s="931"/>
      <c r="BE70" s="267"/>
      <c r="BF70" s="267"/>
      <c r="BG70" s="267"/>
      <c r="BH70" s="267"/>
      <c r="BI70" s="267"/>
      <c r="BJ70" s="267"/>
      <c r="BK70" s="267"/>
      <c r="BL70" s="267"/>
      <c r="BM70" s="267"/>
      <c r="BN70" s="267"/>
      <c r="BO70" s="267"/>
      <c r="BP70" s="267"/>
      <c r="BQ70" s="264">
        <v>64</v>
      </c>
      <c r="BR70" s="269"/>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8"/>
    </row>
    <row r="71" spans="1:131" s="249" customFormat="1" ht="26.25" customHeight="1" x14ac:dyDescent="0.15">
      <c r="A71" s="263">
        <v>4</v>
      </c>
      <c r="B71" s="926" t="s">
        <v>582</v>
      </c>
      <c r="C71" s="927"/>
      <c r="D71" s="927"/>
      <c r="E71" s="927"/>
      <c r="F71" s="927"/>
      <c r="G71" s="927"/>
      <c r="H71" s="927"/>
      <c r="I71" s="927"/>
      <c r="J71" s="927"/>
      <c r="K71" s="927"/>
      <c r="L71" s="927"/>
      <c r="M71" s="927"/>
      <c r="N71" s="927"/>
      <c r="O71" s="927"/>
      <c r="P71" s="928"/>
      <c r="Q71" s="929">
        <v>2</v>
      </c>
      <c r="R71" s="879"/>
      <c r="S71" s="879"/>
      <c r="T71" s="879"/>
      <c r="U71" s="879"/>
      <c r="V71" s="879">
        <v>1</v>
      </c>
      <c r="W71" s="879"/>
      <c r="X71" s="879"/>
      <c r="Y71" s="879"/>
      <c r="Z71" s="879"/>
      <c r="AA71" s="879">
        <v>1</v>
      </c>
      <c r="AB71" s="879"/>
      <c r="AC71" s="879"/>
      <c r="AD71" s="879"/>
      <c r="AE71" s="879"/>
      <c r="AF71" s="879">
        <v>0.7</v>
      </c>
      <c r="AG71" s="879"/>
      <c r="AH71" s="879"/>
      <c r="AI71" s="879"/>
      <c r="AJ71" s="879"/>
      <c r="AK71" s="879" t="s">
        <v>586</v>
      </c>
      <c r="AL71" s="879"/>
      <c r="AM71" s="879"/>
      <c r="AN71" s="879"/>
      <c r="AO71" s="879"/>
      <c r="AP71" s="879" t="s">
        <v>586</v>
      </c>
      <c r="AQ71" s="879"/>
      <c r="AR71" s="879"/>
      <c r="AS71" s="879"/>
      <c r="AT71" s="879"/>
      <c r="AU71" s="879" t="s">
        <v>586</v>
      </c>
      <c r="AV71" s="879"/>
      <c r="AW71" s="879"/>
      <c r="AX71" s="879"/>
      <c r="AY71" s="879"/>
      <c r="AZ71" s="930"/>
      <c r="BA71" s="930"/>
      <c r="BB71" s="930"/>
      <c r="BC71" s="930"/>
      <c r="BD71" s="931"/>
      <c r="BE71" s="267"/>
      <c r="BF71" s="267"/>
      <c r="BG71" s="267"/>
      <c r="BH71" s="267"/>
      <c r="BI71" s="267"/>
      <c r="BJ71" s="267"/>
      <c r="BK71" s="267"/>
      <c r="BL71" s="267"/>
      <c r="BM71" s="267"/>
      <c r="BN71" s="267"/>
      <c r="BO71" s="267"/>
      <c r="BP71" s="267"/>
      <c r="BQ71" s="264">
        <v>65</v>
      </c>
      <c r="BR71" s="269"/>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8"/>
    </row>
    <row r="72" spans="1:131" s="249" customFormat="1" ht="26.25" customHeight="1" x14ac:dyDescent="0.15">
      <c r="A72" s="263">
        <v>5</v>
      </c>
      <c r="B72" s="926" t="s">
        <v>583</v>
      </c>
      <c r="C72" s="927"/>
      <c r="D72" s="927"/>
      <c r="E72" s="927"/>
      <c r="F72" s="927"/>
      <c r="G72" s="927"/>
      <c r="H72" s="927"/>
      <c r="I72" s="927"/>
      <c r="J72" s="927"/>
      <c r="K72" s="927"/>
      <c r="L72" s="927"/>
      <c r="M72" s="927"/>
      <c r="N72" s="927"/>
      <c r="O72" s="927"/>
      <c r="P72" s="928"/>
      <c r="Q72" s="929">
        <v>12230</v>
      </c>
      <c r="R72" s="879"/>
      <c r="S72" s="879"/>
      <c r="T72" s="879"/>
      <c r="U72" s="879"/>
      <c r="V72" s="879">
        <v>11541</v>
      </c>
      <c r="W72" s="879"/>
      <c r="X72" s="879"/>
      <c r="Y72" s="879"/>
      <c r="Z72" s="879"/>
      <c r="AA72" s="879">
        <v>689</v>
      </c>
      <c r="AB72" s="879"/>
      <c r="AC72" s="879"/>
      <c r="AD72" s="879"/>
      <c r="AE72" s="879"/>
      <c r="AF72" s="879">
        <v>688.7</v>
      </c>
      <c r="AG72" s="879"/>
      <c r="AH72" s="879"/>
      <c r="AI72" s="879"/>
      <c r="AJ72" s="879"/>
      <c r="AK72" s="879">
        <v>318</v>
      </c>
      <c r="AL72" s="879"/>
      <c r="AM72" s="879"/>
      <c r="AN72" s="879"/>
      <c r="AO72" s="879"/>
      <c r="AP72" s="879" t="s">
        <v>586</v>
      </c>
      <c r="AQ72" s="879"/>
      <c r="AR72" s="879"/>
      <c r="AS72" s="879"/>
      <c r="AT72" s="879"/>
      <c r="AU72" s="879" t="s">
        <v>586</v>
      </c>
      <c r="AV72" s="879"/>
      <c r="AW72" s="879"/>
      <c r="AX72" s="879"/>
      <c r="AY72" s="879"/>
      <c r="AZ72" s="930"/>
      <c r="BA72" s="930"/>
      <c r="BB72" s="930"/>
      <c r="BC72" s="930"/>
      <c r="BD72" s="931"/>
      <c r="BE72" s="267"/>
      <c r="BF72" s="267"/>
      <c r="BG72" s="267"/>
      <c r="BH72" s="267"/>
      <c r="BI72" s="267"/>
      <c r="BJ72" s="267"/>
      <c r="BK72" s="267"/>
      <c r="BL72" s="267"/>
      <c r="BM72" s="267"/>
      <c r="BN72" s="267"/>
      <c r="BO72" s="267"/>
      <c r="BP72" s="267"/>
      <c r="BQ72" s="264">
        <v>66</v>
      </c>
      <c r="BR72" s="269"/>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8"/>
    </row>
    <row r="73" spans="1:131" s="249" customFormat="1" ht="26.25" customHeight="1" x14ac:dyDescent="0.15">
      <c r="A73" s="263">
        <v>6</v>
      </c>
      <c r="B73" s="926" t="s">
        <v>584</v>
      </c>
      <c r="C73" s="927"/>
      <c r="D73" s="927"/>
      <c r="E73" s="927"/>
      <c r="F73" s="927"/>
      <c r="G73" s="927"/>
      <c r="H73" s="927"/>
      <c r="I73" s="927"/>
      <c r="J73" s="927"/>
      <c r="K73" s="927"/>
      <c r="L73" s="927"/>
      <c r="M73" s="927"/>
      <c r="N73" s="927"/>
      <c r="O73" s="927"/>
      <c r="P73" s="928"/>
      <c r="Q73" s="929">
        <v>858</v>
      </c>
      <c r="R73" s="879"/>
      <c r="S73" s="879"/>
      <c r="T73" s="879"/>
      <c r="U73" s="879"/>
      <c r="V73" s="879">
        <v>856</v>
      </c>
      <c r="W73" s="879"/>
      <c r="X73" s="879"/>
      <c r="Y73" s="879"/>
      <c r="Z73" s="879"/>
      <c r="AA73" s="879">
        <v>2</v>
      </c>
      <c r="AB73" s="879"/>
      <c r="AC73" s="879"/>
      <c r="AD73" s="879"/>
      <c r="AE73" s="879"/>
      <c r="AF73" s="879">
        <v>1.9</v>
      </c>
      <c r="AG73" s="879"/>
      <c r="AH73" s="879"/>
      <c r="AI73" s="879"/>
      <c r="AJ73" s="879"/>
      <c r="AK73" s="879">
        <v>4</v>
      </c>
      <c r="AL73" s="879"/>
      <c r="AM73" s="879"/>
      <c r="AN73" s="879"/>
      <c r="AO73" s="879"/>
      <c r="AP73" s="879" t="s">
        <v>586</v>
      </c>
      <c r="AQ73" s="879"/>
      <c r="AR73" s="879"/>
      <c r="AS73" s="879"/>
      <c r="AT73" s="879"/>
      <c r="AU73" s="879" t="s">
        <v>586</v>
      </c>
      <c r="AV73" s="879"/>
      <c r="AW73" s="879"/>
      <c r="AX73" s="879"/>
      <c r="AY73" s="879"/>
      <c r="AZ73" s="930"/>
      <c r="BA73" s="930"/>
      <c r="BB73" s="930"/>
      <c r="BC73" s="930"/>
      <c r="BD73" s="931"/>
      <c r="BE73" s="267"/>
      <c r="BF73" s="267"/>
      <c r="BG73" s="267"/>
      <c r="BH73" s="267"/>
      <c r="BI73" s="267"/>
      <c r="BJ73" s="267"/>
      <c r="BK73" s="267"/>
      <c r="BL73" s="267"/>
      <c r="BM73" s="267"/>
      <c r="BN73" s="267"/>
      <c r="BO73" s="267"/>
      <c r="BP73" s="267"/>
      <c r="BQ73" s="264">
        <v>67</v>
      </c>
      <c r="BR73" s="269"/>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8"/>
    </row>
    <row r="74" spans="1:131" s="249" customFormat="1" ht="26.25" customHeight="1" x14ac:dyDescent="0.15">
      <c r="A74" s="263">
        <v>7</v>
      </c>
      <c r="B74" s="926" t="s">
        <v>585</v>
      </c>
      <c r="C74" s="927"/>
      <c r="D74" s="927"/>
      <c r="E74" s="927"/>
      <c r="F74" s="927"/>
      <c r="G74" s="927"/>
      <c r="H74" s="927"/>
      <c r="I74" s="927"/>
      <c r="J74" s="927"/>
      <c r="K74" s="927"/>
      <c r="L74" s="927"/>
      <c r="M74" s="927"/>
      <c r="N74" s="927"/>
      <c r="O74" s="927"/>
      <c r="P74" s="928"/>
      <c r="Q74" s="929">
        <v>141</v>
      </c>
      <c r="R74" s="879"/>
      <c r="S74" s="879"/>
      <c r="T74" s="879"/>
      <c r="U74" s="879"/>
      <c r="V74" s="879">
        <v>137</v>
      </c>
      <c r="W74" s="879"/>
      <c r="X74" s="879"/>
      <c r="Y74" s="879"/>
      <c r="Z74" s="879"/>
      <c r="AA74" s="879">
        <f>Q74-V74</f>
        <v>4</v>
      </c>
      <c r="AB74" s="879"/>
      <c r="AC74" s="879"/>
      <c r="AD74" s="879"/>
      <c r="AE74" s="879"/>
      <c r="AF74" s="879">
        <v>4</v>
      </c>
      <c r="AG74" s="879"/>
      <c r="AH74" s="879"/>
      <c r="AI74" s="879"/>
      <c r="AJ74" s="879"/>
      <c r="AK74" s="879" t="s">
        <v>586</v>
      </c>
      <c r="AL74" s="879"/>
      <c r="AM74" s="879"/>
      <c r="AN74" s="879"/>
      <c r="AO74" s="879"/>
      <c r="AP74" s="879" t="s">
        <v>586</v>
      </c>
      <c r="AQ74" s="879"/>
      <c r="AR74" s="879"/>
      <c r="AS74" s="879"/>
      <c r="AT74" s="879"/>
      <c r="AU74" s="879" t="s">
        <v>586</v>
      </c>
      <c r="AV74" s="879"/>
      <c r="AW74" s="879"/>
      <c r="AX74" s="879"/>
      <c r="AY74" s="879"/>
      <c r="AZ74" s="930"/>
      <c r="BA74" s="930"/>
      <c r="BB74" s="930"/>
      <c r="BC74" s="930"/>
      <c r="BD74" s="931"/>
      <c r="BE74" s="267"/>
      <c r="BF74" s="267"/>
      <c r="BG74" s="267"/>
      <c r="BH74" s="267"/>
      <c r="BI74" s="267"/>
      <c r="BJ74" s="267"/>
      <c r="BK74" s="267"/>
      <c r="BL74" s="267"/>
      <c r="BM74" s="267"/>
      <c r="BN74" s="267"/>
      <c r="BO74" s="267"/>
      <c r="BP74" s="267"/>
      <c r="BQ74" s="264">
        <v>68</v>
      </c>
      <c r="BR74" s="269"/>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8"/>
    </row>
    <row r="75" spans="1:131" s="249" customFormat="1" ht="26.25" customHeight="1" x14ac:dyDescent="0.15">
      <c r="A75" s="263">
        <v>8</v>
      </c>
      <c r="B75" s="926"/>
      <c r="C75" s="927"/>
      <c r="D75" s="927"/>
      <c r="E75" s="927"/>
      <c r="F75" s="927"/>
      <c r="G75" s="927"/>
      <c r="H75" s="927"/>
      <c r="I75" s="927"/>
      <c r="J75" s="927"/>
      <c r="K75" s="927"/>
      <c r="L75" s="927"/>
      <c r="M75" s="927"/>
      <c r="N75" s="927"/>
      <c r="O75" s="927"/>
      <c r="P75" s="928"/>
      <c r="Q75" s="932"/>
      <c r="R75" s="882"/>
      <c r="S75" s="882"/>
      <c r="T75" s="882"/>
      <c r="U75" s="878"/>
      <c r="V75" s="881"/>
      <c r="W75" s="882"/>
      <c r="X75" s="882"/>
      <c r="Y75" s="882"/>
      <c r="Z75" s="878"/>
      <c r="AA75" s="881"/>
      <c r="AB75" s="882"/>
      <c r="AC75" s="882"/>
      <c r="AD75" s="882"/>
      <c r="AE75" s="878"/>
      <c r="AF75" s="881"/>
      <c r="AG75" s="882"/>
      <c r="AH75" s="882"/>
      <c r="AI75" s="882"/>
      <c r="AJ75" s="878"/>
      <c r="AK75" s="881"/>
      <c r="AL75" s="882"/>
      <c r="AM75" s="882"/>
      <c r="AN75" s="882"/>
      <c r="AO75" s="878"/>
      <c r="AP75" s="881"/>
      <c r="AQ75" s="882"/>
      <c r="AR75" s="882"/>
      <c r="AS75" s="882"/>
      <c r="AT75" s="878"/>
      <c r="AU75" s="881"/>
      <c r="AV75" s="882"/>
      <c r="AW75" s="882"/>
      <c r="AX75" s="882"/>
      <c r="AY75" s="878"/>
      <c r="AZ75" s="930"/>
      <c r="BA75" s="930"/>
      <c r="BB75" s="930"/>
      <c r="BC75" s="930"/>
      <c r="BD75" s="931"/>
      <c r="BE75" s="267"/>
      <c r="BF75" s="267"/>
      <c r="BG75" s="267"/>
      <c r="BH75" s="267"/>
      <c r="BI75" s="267"/>
      <c r="BJ75" s="267"/>
      <c r="BK75" s="267"/>
      <c r="BL75" s="267"/>
      <c r="BM75" s="267"/>
      <c r="BN75" s="267"/>
      <c r="BO75" s="267"/>
      <c r="BP75" s="267"/>
      <c r="BQ75" s="264">
        <v>69</v>
      </c>
      <c r="BR75" s="269"/>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8"/>
    </row>
    <row r="76" spans="1:131" s="249" customFormat="1" ht="26.25" customHeight="1" x14ac:dyDescent="0.15">
      <c r="A76" s="263">
        <v>9</v>
      </c>
      <c r="B76" s="926"/>
      <c r="C76" s="927"/>
      <c r="D76" s="927"/>
      <c r="E76" s="927"/>
      <c r="F76" s="927"/>
      <c r="G76" s="927"/>
      <c r="H76" s="927"/>
      <c r="I76" s="927"/>
      <c r="J76" s="927"/>
      <c r="K76" s="927"/>
      <c r="L76" s="927"/>
      <c r="M76" s="927"/>
      <c r="N76" s="927"/>
      <c r="O76" s="927"/>
      <c r="P76" s="928"/>
      <c r="Q76" s="932"/>
      <c r="R76" s="882"/>
      <c r="S76" s="882"/>
      <c r="T76" s="882"/>
      <c r="U76" s="878"/>
      <c r="V76" s="881"/>
      <c r="W76" s="882"/>
      <c r="X76" s="882"/>
      <c r="Y76" s="882"/>
      <c r="Z76" s="878"/>
      <c r="AA76" s="881"/>
      <c r="AB76" s="882"/>
      <c r="AC76" s="882"/>
      <c r="AD76" s="882"/>
      <c r="AE76" s="878"/>
      <c r="AF76" s="881"/>
      <c r="AG76" s="882"/>
      <c r="AH76" s="882"/>
      <c r="AI76" s="882"/>
      <c r="AJ76" s="878"/>
      <c r="AK76" s="881"/>
      <c r="AL76" s="882"/>
      <c r="AM76" s="882"/>
      <c r="AN76" s="882"/>
      <c r="AO76" s="878"/>
      <c r="AP76" s="881"/>
      <c r="AQ76" s="882"/>
      <c r="AR76" s="882"/>
      <c r="AS76" s="882"/>
      <c r="AT76" s="878"/>
      <c r="AU76" s="881"/>
      <c r="AV76" s="882"/>
      <c r="AW76" s="882"/>
      <c r="AX76" s="882"/>
      <c r="AY76" s="878"/>
      <c r="AZ76" s="930"/>
      <c r="BA76" s="930"/>
      <c r="BB76" s="930"/>
      <c r="BC76" s="930"/>
      <c r="BD76" s="931"/>
      <c r="BE76" s="267"/>
      <c r="BF76" s="267"/>
      <c r="BG76" s="267"/>
      <c r="BH76" s="267"/>
      <c r="BI76" s="267"/>
      <c r="BJ76" s="267"/>
      <c r="BK76" s="267"/>
      <c r="BL76" s="267"/>
      <c r="BM76" s="267"/>
      <c r="BN76" s="267"/>
      <c r="BO76" s="267"/>
      <c r="BP76" s="267"/>
      <c r="BQ76" s="264">
        <v>70</v>
      </c>
      <c r="BR76" s="269"/>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8"/>
    </row>
    <row r="77" spans="1:131" s="249" customFormat="1" ht="26.25" customHeight="1" x14ac:dyDescent="0.15">
      <c r="A77" s="263">
        <v>10</v>
      </c>
      <c r="B77" s="926"/>
      <c r="C77" s="927"/>
      <c r="D77" s="927"/>
      <c r="E77" s="927"/>
      <c r="F77" s="927"/>
      <c r="G77" s="927"/>
      <c r="H77" s="927"/>
      <c r="I77" s="927"/>
      <c r="J77" s="927"/>
      <c r="K77" s="927"/>
      <c r="L77" s="927"/>
      <c r="M77" s="927"/>
      <c r="N77" s="927"/>
      <c r="O77" s="927"/>
      <c r="P77" s="928"/>
      <c r="Q77" s="932"/>
      <c r="R77" s="882"/>
      <c r="S77" s="882"/>
      <c r="T77" s="882"/>
      <c r="U77" s="878"/>
      <c r="V77" s="881"/>
      <c r="W77" s="882"/>
      <c r="X77" s="882"/>
      <c r="Y77" s="882"/>
      <c r="Z77" s="878"/>
      <c r="AA77" s="881"/>
      <c r="AB77" s="882"/>
      <c r="AC77" s="882"/>
      <c r="AD77" s="882"/>
      <c r="AE77" s="878"/>
      <c r="AF77" s="881"/>
      <c r="AG77" s="882"/>
      <c r="AH77" s="882"/>
      <c r="AI77" s="882"/>
      <c r="AJ77" s="878"/>
      <c r="AK77" s="881"/>
      <c r="AL77" s="882"/>
      <c r="AM77" s="882"/>
      <c r="AN77" s="882"/>
      <c r="AO77" s="878"/>
      <c r="AP77" s="881"/>
      <c r="AQ77" s="882"/>
      <c r="AR77" s="882"/>
      <c r="AS77" s="882"/>
      <c r="AT77" s="878"/>
      <c r="AU77" s="881"/>
      <c r="AV77" s="882"/>
      <c r="AW77" s="882"/>
      <c r="AX77" s="882"/>
      <c r="AY77" s="878"/>
      <c r="AZ77" s="930"/>
      <c r="BA77" s="930"/>
      <c r="BB77" s="930"/>
      <c r="BC77" s="930"/>
      <c r="BD77" s="931"/>
      <c r="BE77" s="267"/>
      <c r="BF77" s="267"/>
      <c r="BG77" s="267"/>
      <c r="BH77" s="267"/>
      <c r="BI77" s="267"/>
      <c r="BJ77" s="267"/>
      <c r="BK77" s="267"/>
      <c r="BL77" s="267"/>
      <c r="BM77" s="267"/>
      <c r="BN77" s="267"/>
      <c r="BO77" s="267"/>
      <c r="BP77" s="267"/>
      <c r="BQ77" s="264">
        <v>71</v>
      </c>
      <c r="BR77" s="269"/>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8"/>
    </row>
    <row r="78" spans="1:131" s="249" customFormat="1" ht="26.25" customHeight="1" x14ac:dyDescent="0.15">
      <c r="A78" s="263">
        <v>11</v>
      </c>
      <c r="B78" s="926"/>
      <c r="C78" s="927"/>
      <c r="D78" s="927"/>
      <c r="E78" s="927"/>
      <c r="F78" s="927"/>
      <c r="G78" s="927"/>
      <c r="H78" s="927"/>
      <c r="I78" s="927"/>
      <c r="J78" s="927"/>
      <c r="K78" s="927"/>
      <c r="L78" s="927"/>
      <c r="M78" s="927"/>
      <c r="N78" s="927"/>
      <c r="O78" s="927"/>
      <c r="P78" s="928"/>
      <c r="Q78" s="929"/>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0"/>
      <c r="BA78" s="930"/>
      <c r="BB78" s="930"/>
      <c r="BC78" s="930"/>
      <c r="BD78" s="931"/>
      <c r="BE78" s="267"/>
      <c r="BF78" s="267"/>
      <c r="BG78" s="267"/>
      <c r="BH78" s="267"/>
      <c r="BI78" s="267"/>
      <c r="BJ78" s="270"/>
      <c r="BK78" s="270"/>
      <c r="BL78" s="270"/>
      <c r="BM78" s="270"/>
      <c r="BN78" s="270"/>
      <c r="BO78" s="267"/>
      <c r="BP78" s="267"/>
      <c r="BQ78" s="264">
        <v>72</v>
      </c>
      <c r="BR78" s="269"/>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8"/>
    </row>
    <row r="79" spans="1:131" s="249" customFormat="1" ht="26.25" customHeight="1" x14ac:dyDescent="0.15">
      <c r="A79" s="263">
        <v>12</v>
      </c>
      <c r="B79" s="926"/>
      <c r="C79" s="927"/>
      <c r="D79" s="927"/>
      <c r="E79" s="927"/>
      <c r="F79" s="927"/>
      <c r="G79" s="927"/>
      <c r="H79" s="927"/>
      <c r="I79" s="927"/>
      <c r="J79" s="927"/>
      <c r="K79" s="927"/>
      <c r="L79" s="927"/>
      <c r="M79" s="927"/>
      <c r="N79" s="927"/>
      <c r="O79" s="927"/>
      <c r="P79" s="928"/>
      <c r="Q79" s="929"/>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0"/>
      <c r="BA79" s="930"/>
      <c r="BB79" s="930"/>
      <c r="BC79" s="930"/>
      <c r="BD79" s="931"/>
      <c r="BE79" s="267"/>
      <c r="BF79" s="267"/>
      <c r="BG79" s="267"/>
      <c r="BH79" s="267"/>
      <c r="BI79" s="267"/>
      <c r="BJ79" s="270"/>
      <c r="BK79" s="270"/>
      <c r="BL79" s="270"/>
      <c r="BM79" s="270"/>
      <c r="BN79" s="270"/>
      <c r="BO79" s="267"/>
      <c r="BP79" s="267"/>
      <c r="BQ79" s="264">
        <v>73</v>
      </c>
      <c r="BR79" s="269"/>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8"/>
    </row>
    <row r="80" spans="1:131" s="249" customFormat="1" ht="26.25" customHeight="1" x14ac:dyDescent="0.15">
      <c r="A80" s="263">
        <v>13</v>
      </c>
      <c r="B80" s="926"/>
      <c r="C80" s="927"/>
      <c r="D80" s="927"/>
      <c r="E80" s="927"/>
      <c r="F80" s="927"/>
      <c r="G80" s="927"/>
      <c r="H80" s="927"/>
      <c r="I80" s="927"/>
      <c r="J80" s="927"/>
      <c r="K80" s="927"/>
      <c r="L80" s="927"/>
      <c r="M80" s="927"/>
      <c r="N80" s="927"/>
      <c r="O80" s="927"/>
      <c r="P80" s="928"/>
      <c r="Q80" s="92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0"/>
      <c r="BA80" s="930"/>
      <c r="BB80" s="930"/>
      <c r="BC80" s="930"/>
      <c r="BD80" s="931"/>
      <c r="BE80" s="267"/>
      <c r="BF80" s="267"/>
      <c r="BG80" s="267"/>
      <c r="BH80" s="267"/>
      <c r="BI80" s="267"/>
      <c r="BJ80" s="267"/>
      <c r="BK80" s="267"/>
      <c r="BL80" s="267"/>
      <c r="BM80" s="267"/>
      <c r="BN80" s="267"/>
      <c r="BO80" s="267"/>
      <c r="BP80" s="267"/>
      <c r="BQ80" s="264">
        <v>74</v>
      </c>
      <c r="BR80" s="269"/>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8"/>
    </row>
    <row r="81" spans="1:131" s="249" customFormat="1" ht="26.25" customHeight="1" x14ac:dyDescent="0.15">
      <c r="A81" s="263">
        <v>14</v>
      </c>
      <c r="B81" s="926"/>
      <c r="C81" s="927"/>
      <c r="D81" s="927"/>
      <c r="E81" s="927"/>
      <c r="F81" s="927"/>
      <c r="G81" s="927"/>
      <c r="H81" s="927"/>
      <c r="I81" s="927"/>
      <c r="J81" s="927"/>
      <c r="K81" s="927"/>
      <c r="L81" s="927"/>
      <c r="M81" s="927"/>
      <c r="N81" s="927"/>
      <c r="O81" s="927"/>
      <c r="P81" s="928"/>
      <c r="Q81" s="92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0"/>
      <c r="BA81" s="930"/>
      <c r="BB81" s="930"/>
      <c r="BC81" s="930"/>
      <c r="BD81" s="931"/>
      <c r="BE81" s="267"/>
      <c r="BF81" s="267"/>
      <c r="BG81" s="267"/>
      <c r="BH81" s="267"/>
      <c r="BI81" s="267"/>
      <c r="BJ81" s="267"/>
      <c r="BK81" s="267"/>
      <c r="BL81" s="267"/>
      <c r="BM81" s="267"/>
      <c r="BN81" s="267"/>
      <c r="BO81" s="267"/>
      <c r="BP81" s="267"/>
      <c r="BQ81" s="264">
        <v>75</v>
      </c>
      <c r="BR81" s="269"/>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8"/>
    </row>
    <row r="82" spans="1:131" s="249" customFormat="1" ht="26.25" customHeight="1" x14ac:dyDescent="0.15">
      <c r="A82" s="263">
        <v>15</v>
      </c>
      <c r="B82" s="926"/>
      <c r="C82" s="927"/>
      <c r="D82" s="927"/>
      <c r="E82" s="927"/>
      <c r="F82" s="927"/>
      <c r="G82" s="927"/>
      <c r="H82" s="927"/>
      <c r="I82" s="927"/>
      <c r="J82" s="927"/>
      <c r="K82" s="927"/>
      <c r="L82" s="927"/>
      <c r="M82" s="927"/>
      <c r="N82" s="927"/>
      <c r="O82" s="927"/>
      <c r="P82" s="928"/>
      <c r="Q82" s="92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0"/>
      <c r="BA82" s="930"/>
      <c r="BB82" s="930"/>
      <c r="BC82" s="930"/>
      <c r="BD82" s="931"/>
      <c r="BE82" s="267"/>
      <c r="BF82" s="267"/>
      <c r="BG82" s="267"/>
      <c r="BH82" s="267"/>
      <c r="BI82" s="267"/>
      <c r="BJ82" s="267"/>
      <c r="BK82" s="267"/>
      <c r="BL82" s="267"/>
      <c r="BM82" s="267"/>
      <c r="BN82" s="267"/>
      <c r="BO82" s="267"/>
      <c r="BP82" s="267"/>
      <c r="BQ82" s="264">
        <v>76</v>
      </c>
      <c r="BR82" s="269"/>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8"/>
    </row>
    <row r="83" spans="1:131" s="249" customFormat="1" ht="26.25" customHeight="1" x14ac:dyDescent="0.15">
      <c r="A83" s="263">
        <v>16</v>
      </c>
      <c r="B83" s="926"/>
      <c r="C83" s="927"/>
      <c r="D83" s="927"/>
      <c r="E83" s="927"/>
      <c r="F83" s="927"/>
      <c r="G83" s="927"/>
      <c r="H83" s="927"/>
      <c r="I83" s="927"/>
      <c r="J83" s="927"/>
      <c r="K83" s="927"/>
      <c r="L83" s="927"/>
      <c r="M83" s="927"/>
      <c r="N83" s="927"/>
      <c r="O83" s="927"/>
      <c r="P83" s="928"/>
      <c r="Q83" s="92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0"/>
      <c r="BA83" s="930"/>
      <c r="BB83" s="930"/>
      <c r="BC83" s="930"/>
      <c r="BD83" s="931"/>
      <c r="BE83" s="267"/>
      <c r="BF83" s="267"/>
      <c r="BG83" s="267"/>
      <c r="BH83" s="267"/>
      <c r="BI83" s="267"/>
      <c r="BJ83" s="267"/>
      <c r="BK83" s="267"/>
      <c r="BL83" s="267"/>
      <c r="BM83" s="267"/>
      <c r="BN83" s="267"/>
      <c r="BO83" s="267"/>
      <c r="BP83" s="267"/>
      <c r="BQ83" s="264">
        <v>77</v>
      </c>
      <c r="BR83" s="269"/>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8"/>
    </row>
    <row r="84" spans="1:131" s="249" customFormat="1" ht="26.25" customHeight="1" x14ac:dyDescent="0.15">
      <c r="A84" s="263">
        <v>17</v>
      </c>
      <c r="B84" s="926"/>
      <c r="C84" s="927"/>
      <c r="D84" s="927"/>
      <c r="E84" s="927"/>
      <c r="F84" s="927"/>
      <c r="G84" s="927"/>
      <c r="H84" s="927"/>
      <c r="I84" s="927"/>
      <c r="J84" s="927"/>
      <c r="K84" s="927"/>
      <c r="L84" s="927"/>
      <c r="M84" s="927"/>
      <c r="N84" s="927"/>
      <c r="O84" s="927"/>
      <c r="P84" s="928"/>
      <c r="Q84" s="92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0"/>
      <c r="BA84" s="930"/>
      <c r="BB84" s="930"/>
      <c r="BC84" s="930"/>
      <c r="BD84" s="931"/>
      <c r="BE84" s="267"/>
      <c r="BF84" s="267"/>
      <c r="BG84" s="267"/>
      <c r="BH84" s="267"/>
      <c r="BI84" s="267"/>
      <c r="BJ84" s="267"/>
      <c r="BK84" s="267"/>
      <c r="BL84" s="267"/>
      <c r="BM84" s="267"/>
      <c r="BN84" s="267"/>
      <c r="BO84" s="267"/>
      <c r="BP84" s="267"/>
      <c r="BQ84" s="264">
        <v>78</v>
      </c>
      <c r="BR84" s="269"/>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8"/>
    </row>
    <row r="85" spans="1:131" s="249" customFormat="1" ht="26.25" customHeight="1" x14ac:dyDescent="0.15">
      <c r="A85" s="263">
        <v>18</v>
      </c>
      <c r="B85" s="926"/>
      <c r="C85" s="927"/>
      <c r="D85" s="927"/>
      <c r="E85" s="927"/>
      <c r="F85" s="927"/>
      <c r="G85" s="927"/>
      <c r="H85" s="927"/>
      <c r="I85" s="927"/>
      <c r="J85" s="927"/>
      <c r="K85" s="927"/>
      <c r="L85" s="927"/>
      <c r="M85" s="927"/>
      <c r="N85" s="927"/>
      <c r="O85" s="927"/>
      <c r="P85" s="928"/>
      <c r="Q85" s="92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0"/>
      <c r="BA85" s="930"/>
      <c r="BB85" s="930"/>
      <c r="BC85" s="930"/>
      <c r="BD85" s="931"/>
      <c r="BE85" s="267"/>
      <c r="BF85" s="267"/>
      <c r="BG85" s="267"/>
      <c r="BH85" s="267"/>
      <c r="BI85" s="267"/>
      <c r="BJ85" s="267"/>
      <c r="BK85" s="267"/>
      <c r="BL85" s="267"/>
      <c r="BM85" s="267"/>
      <c r="BN85" s="267"/>
      <c r="BO85" s="267"/>
      <c r="BP85" s="267"/>
      <c r="BQ85" s="264">
        <v>79</v>
      </c>
      <c r="BR85" s="269"/>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8"/>
    </row>
    <row r="86" spans="1:131" s="249" customFormat="1" ht="26.25" customHeight="1" x14ac:dyDescent="0.15">
      <c r="A86" s="263">
        <v>19</v>
      </c>
      <c r="B86" s="926"/>
      <c r="C86" s="927"/>
      <c r="D86" s="927"/>
      <c r="E86" s="927"/>
      <c r="F86" s="927"/>
      <c r="G86" s="927"/>
      <c r="H86" s="927"/>
      <c r="I86" s="927"/>
      <c r="J86" s="927"/>
      <c r="K86" s="927"/>
      <c r="L86" s="927"/>
      <c r="M86" s="927"/>
      <c r="N86" s="927"/>
      <c r="O86" s="927"/>
      <c r="P86" s="928"/>
      <c r="Q86" s="92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0"/>
      <c r="BA86" s="930"/>
      <c r="BB86" s="930"/>
      <c r="BC86" s="930"/>
      <c r="BD86" s="931"/>
      <c r="BE86" s="267"/>
      <c r="BF86" s="267"/>
      <c r="BG86" s="267"/>
      <c r="BH86" s="267"/>
      <c r="BI86" s="267"/>
      <c r="BJ86" s="267"/>
      <c r="BK86" s="267"/>
      <c r="BL86" s="267"/>
      <c r="BM86" s="267"/>
      <c r="BN86" s="267"/>
      <c r="BO86" s="267"/>
      <c r="BP86" s="267"/>
      <c r="BQ86" s="264">
        <v>80</v>
      </c>
      <c r="BR86" s="269"/>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8"/>
    </row>
    <row r="88" spans="1:131" s="249" customFormat="1" ht="26.25" customHeight="1" thickBot="1" x14ac:dyDescent="0.2">
      <c r="A88" s="266" t="s">
        <v>386</v>
      </c>
      <c r="B88" s="838" t="s">
        <v>416</v>
      </c>
      <c r="C88" s="839"/>
      <c r="D88" s="839"/>
      <c r="E88" s="839"/>
      <c r="F88" s="839"/>
      <c r="G88" s="839"/>
      <c r="H88" s="839"/>
      <c r="I88" s="839"/>
      <c r="J88" s="839"/>
      <c r="K88" s="839"/>
      <c r="L88" s="839"/>
      <c r="M88" s="839"/>
      <c r="N88" s="839"/>
      <c r="O88" s="839"/>
      <c r="P88" s="840"/>
      <c r="Q88" s="891"/>
      <c r="R88" s="892"/>
      <c r="S88" s="892"/>
      <c r="T88" s="892"/>
      <c r="U88" s="892"/>
      <c r="V88" s="892"/>
      <c r="W88" s="892"/>
      <c r="X88" s="892"/>
      <c r="Y88" s="892"/>
      <c r="Z88" s="892"/>
      <c r="AA88" s="892"/>
      <c r="AB88" s="892"/>
      <c r="AC88" s="892"/>
      <c r="AD88" s="892"/>
      <c r="AE88" s="892"/>
      <c r="AF88" s="895">
        <v>860</v>
      </c>
      <c r="AG88" s="895"/>
      <c r="AH88" s="895"/>
      <c r="AI88" s="895"/>
      <c r="AJ88" s="895"/>
      <c r="AK88" s="892"/>
      <c r="AL88" s="892"/>
      <c r="AM88" s="892"/>
      <c r="AN88" s="892"/>
      <c r="AO88" s="892"/>
      <c r="AP88" s="895">
        <v>2336</v>
      </c>
      <c r="AQ88" s="895"/>
      <c r="AR88" s="895"/>
      <c r="AS88" s="895"/>
      <c r="AT88" s="895"/>
      <c r="AU88" s="895" t="str">
        <f>AU68</f>
        <v>-</v>
      </c>
      <c r="AV88" s="895"/>
      <c r="AW88" s="895"/>
      <c r="AX88" s="895"/>
      <c r="AY88" s="895"/>
      <c r="AZ88" s="900"/>
      <c r="BA88" s="900"/>
      <c r="BB88" s="900"/>
      <c r="BC88" s="900"/>
      <c r="BD88" s="901"/>
      <c r="BE88" s="267"/>
      <c r="BF88" s="267"/>
      <c r="BG88" s="267"/>
      <c r="BH88" s="267"/>
      <c r="BI88" s="267"/>
      <c r="BJ88" s="267"/>
      <c r="BK88" s="267"/>
      <c r="BL88" s="267"/>
      <c r="BM88" s="267"/>
      <c r="BN88" s="267"/>
      <c r="BO88" s="267"/>
      <c r="BP88" s="267"/>
      <c r="BQ88" s="264">
        <v>82</v>
      </c>
      <c r="BR88" s="269"/>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417</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0</v>
      </c>
      <c r="CS102" s="903"/>
      <c r="CT102" s="903"/>
      <c r="CU102" s="903"/>
      <c r="CV102" s="944"/>
      <c r="CW102" s="943">
        <v>1</v>
      </c>
      <c r="CX102" s="903"/>
      <c r="CY102" s="903"/>
      <c r="CZ102" s="903"/>
      <c r="DA102" s="944"/>
      <c r="DB102" s="943">
        <v>0</v>
      </c>
      <c r="DC102" s="903"/>
      <c r="DD102" s="903"/>
      <c r="DE102" s="903"/>
      <c r="DF102" s="944"/>
      <c r="DG102" s="943">
        <v>0</v>
      </c>
      <c r="DH102" s="903"/>
      <c r="DI102" s="903"/>
      <c r="DJ102" s="903"/>
      <c r="DK102" s="944"/>
      <c r="DL102" s="943">
        <v>0</v>
      </c>
      <c r="DM102" s="903"/>
      <c r="DN102" s="903"/>
      <c r="DO102" s="903"/>
      <c r="DP102" s="944"/>
      <c r="DQ102" s="943">
        <v>0</v>
      </c>
      <c r="DR102" s="903"/>
      <c r="DS102" s="903"/>
      <c r="DT102" s="903"/>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418</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419</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422</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423</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424</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425</v>
      </c>
      <c r="AB109" s="946"/>
      <c r="AC109" s="946"/>
      <c r="AD109" s="946"/>
      <c r="AE109" s="947"/>
      <c r="AF109" s="945" t="s">
        <v>426</v>
      </c>
      <c r="AG109" s="946"/>
      <c r="AH109" s="946"/>
      <c r="AI109" s="946"/>
      <c r="AJ109" s="947"/>
      <c r="AK109" s="945" t="s">
        <v>301</v>
      </c>
      <c r="AL109" s="946"/>
      <c r="AM109" s="946"/>
      <c r="AN109" s="946"/>
      <c r="AO109" s="947"/>
      <c r="AP109" s="945" t="s">
        <v>427</v>
      </c>
      <c r="AQ109" s="946"/>
      <c r="AR109" s="946"/>
      <c r="AS109" s="946"/>
      <c r="AT109" s="948"/>
      <c r="AU109" s="965" t="s">
        <v>424</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425</v>
      </c>
      <c r="BR109" s="946"/>
      <c r="BS109" s="946"/>
      <c r="BT109" s="946"/>
      <c r="BU109" s="947"/>
      <c r="BV109" s="945" t="s">
        <v>426</v>
      </c>
      <c r="BW109" s="946"/>
      <c r="BX109" s="946"/>
      <c r="BY109" s="946"/>
      <c r="BZ109" s="947"/>
      <c r="CA109" s="945" t="s">
        <v>301</v>
      </c>
      <c r="CB109" s="946"/>
      <c r="CC109" s="946"/>
      <c r="CD109" s="946"/>
      <c r="CE109" s="947"/>
      <c r="CF109" s="966" t="s">
        <v>427</v>
      </c>
      <c r="CG109" s="966"/>
      <c r="CH109" s="966"/>
      <c r="CI109" s="966"/>
      <c r="CJ109" s="966"/>
      <c r="CK109" s="945" t="s">
        <v>428</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425</v>
      </c>
      <c r="DH109" s="946"/>
      <c r="DI109" s="946"/>
      <c r="DJ109" s="946"/>
      <c r="DK109" s="947"/>
      <c r="DL109" s="945" t="s">
        <v>426</v>
      </c>
      <c r="DM109" s="946"/>
      <c r="DN109" s="946"/>
      <c r="DO109" s="946"/>
      <c r="DP109" s="947"/>
      <c r="DQ109" s="945" t="s">
        <v>301</v>
      </c>
      <c r="DR109" s="946"/>
      <c r="DS109" s="946"/>
      <c r="DT109" s="946"/>
      <c r="DU109" s="947"/>
      <c r="DV109" s="945" t="s">
        <v>427</v>
      </c>
      <c r="DW109" s="946"/>
      <c r="DX109" s="946"/>
      <c r="DY109" s="946"/>
      <c r="DZ109" s="948"/>
    </row>
    <row r="110" spans="1:131" s="248" customFormat="1" ht="26.25" customHeight="1" x14ac:dyDescent="0.15">
      <c r="A110" s="949" t="s">
        <v>429</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539694</v>
      </c>
      <c r="AB110" s="953"/>
      <c r="AC110" s="953"/>
      <c r="AD110" s="953"/>
      <c r="AE110" s="954"/>
      <c r="AF110" s="955">
        <v>525848</v>
      </c>
      <c r="AG110" s="953"/>
      <c r="AH110" s="953"/>
      <c r="AI110" s="953"/>
      <c r="AJ110" s="954"/>
      <c r="AK110" s="955">
        <v>507403</v>
      </c>
      <c r="AL110" s="953"/>
      <c r="AM110" s="953"/>
      <c r="AN110" s="953"/>
      <c r="AO110" s="954"/>
      <c r="AP110" s="956">
        <v>14.2</v>
      </c>
      <c r="AQ110" s="957"/>
      <c r="AR110" s="957"/>
      <c r="AS110" s="957"/>
      <c r="AT110" s="958"/>
      <c r="AU110" s="959" t="s">
        <v>72</v>
      </c>
      <c r="AV110" s="960"/>
      <c r="AW110" s="960"/>
      <c r="AX110" s="960"/>
      <c r="AY110" s="960"/>
      <c r="AZ110" s="1001" t="s">
        <v>430</v>
      </c>
      <c r="BA110" s="950"/>
      <c r="BB110" s="950"/>
      <c r="BC110" s="950"/>
      <c r="BD110" s="950"/>
      <c r="BE110" s="950"/>
      <c r="BF110" s="950"/>
      <c r="BG110" s="950"/>
      <c r="BH110" s="950"/>
      <c r="BI110" s="950"/>
      <c r="BJ110" s="950"/>
      <c r="BK110" s="950"/>
      <c r="BL110" s="950"/>
      <c r="BM110" s="950"/>
      <c r="BN110" s="950"/>
      <c r="BO110" s="950"/>
      <c r="BP110" s="951"/>
      <c r="BQ110" s="987">
        <v>5661294</v>
      </c>
      <c r="BR110" s="988"/>
      <c r="BS110" s="988"/>
      <c r="BT110" s="988"/>
      <c r="BU110" s="988"/>
      <c r="BV110" s="988">
        <v>5482382</v>
      </c>
      <c r="BW110" s="988"/>
      <c r="BX110" s="988"/>
      <c r="BY110" s="988"/>
      <c r="BZ110" s="988"/>
      <c r="CA110" s="988">
        <v>5410841</v>
      </c>
      <c r="CB110" s="988"/>
      <c r="CC110" s="988"/>
      <c r="CD110" s="988"/>
      <c r="CE110" s="988"/>
      <c r="CF110" s="1002">
        <v>151.80000000000001</v>
      </c>
      <c r="CG110" s="1003"/>
      <c r="CH110" s="1003"/>
      <c r="CI110" s="1003"/>
      <c r="CJ110" s="1003"/>
      <c r="CK110" s="1004" t="s">
        <v>431</v>
      </c>
      <c r="CL110" s="1005"/>
      <c r="CM110" s="984" t="s">
        <v>432</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221</v>
      </c>
      <c r="DH110" s="988"/>
      <c r="DI110" s="988"/>
      <c r="DJ110" s="988"/>
      <c r="DK110" s="988"/>
      <c r="DL110" s="988" t="s">
        <v>221</v>
      </c>
      <c r="DM110" s="988"/>
      <c r="DN110" s="988"/>
      <c r="DO110" s="988"/>
      <c r="DP110" s="988"/>
      <c r="DQ110" s="988" t="s">
        <v>433</v>
      </c>
      <c r="DR110" s="988"/>
      <c r="DS110" s="988"/>
      <c r="DT110" s="988"/>
      <c r="DU110" s="988"/>
      <c r="DV110" s="989" t="s">
        <v>433</v>
      </c>
      <c r="DW110" s="989"/>
      <c r="DX110" s="989"/>
      <c r="DY110" s="989"/>
      <c r="DZ110" s="990"/>
    </row>
    <row r="111" spans="1:131" s="248" customFormat="1" ht="26.25" customHeight="1" x14ac:dyDescent="0.15">
      <c r="A111" s="991" t="s">
        <v>434</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433</v>
      </c>
      <c r="AB111" s="995"/>
      <c r="AC111" s="995"/>
      <c r="AD111" s="995"/>
      <c r="AE111" s="996"/>
      <c r="AF111" s="997" t="s">
        <v>433</v>
      </c>
      <c r="AG111" s="995"/>
      <c r="AH111" s="995"/>
      <c r="AI111" s="995"/>
      <c r="AJ111" s="996"/>
      <c r="AK111" s="997" t="s">
        <v>433</v>
      </c>
      <c r="AL111" s="995"/>
      <c r="AM111" s="995"/>
      <c r="AN111" s="995"/>
      <c r="AO111" s="996"/>
      <c r="AP111" s="998" t="s">
        <v>221</v>
      </c>
      <c r="AQ111" s="999"/>
      <c r="AR111" s="999"/>
      <c r="AS111" s="999"/>
      <c r="AT111" s="1000"/>
      <c r="AU111" s="961"/>
      <c r="AV111" s="962"/>
      <c r="AW111" s="962"/>
      <c r="AX111" s="962"/>
      <c r="AY111" s="962"/>
      <c r="AZ111" s="1010" t="s">
        <v>435</v>
      </c>
      <c r="BA111" s="1011"/>
      <c r="BB111" s="1011"/>
      <c r="BC111" s="1011"/>
      <c r="BD111" s="1011"/>
      <c r="BE111" s="1011"/>
      <c r="BF111" s="1011"/>
      <c r="BG111" s="1011"/>
      <c r="BH111" s="1011"/>
      <c r="BI111" s="1011"/>
      <c r="BJ111" s="1011"/>
      <c r="BK111" s="1011"/>
      <c r="BL111" s="1011"/>
      <c r="BM111" s="1011"/>
      <c r="BN111" s="1011"/>
      <c r="BO111" s="1011"/>
      <c r="BP111" s="1012"/>
      <c r="BQ111" s="980">
        <v>15528</v>
      </c>
      <c r="BR111" s="981"/>
      <c r="BS111" s="981"/>
      <c r="BT111" s="981"/>
      <c r="BU111" s="981"/>
      <c r="BV111" s="981">
        <v>6933</v>
      </c>
      <c r="BW111" s="981"/>
      <c r="BX111" s="981"/>
      <c r="BY111" s="981"/>
      <c r="BZ111" s="981"/>
      <c r="CA111" s="981">
        <v>2330</v>
      </c>
      <c r="CB111" s="981"/>
      <c r="CC111" s="981"/>
      <c r="CD111" s="981"/>
      <c r="CE111" s="981"/>
      <c r="CF111" s="975">
        <v>0.1</v>
      </c>
      <c r="CG111" s="976"/>
      <c r="CH111" s="976"/>
      <c r="CI111" s="976"/>
      <c r="CJ111" s="976"/>
      <c r="CK111" s="1006"/>
      <c r="CL111" s="1007"/>
      <c r="CM111" s="977" t="s">
        <v>436</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221</v>
      </c>
      <c r="DH111" s="981"/>
      <c r="DI111" s="981"/>
      <c r="DJ111" s="981"/>
      <c r="DK111" s="981"/>
      <c r="DL111" s="981" t="s">
        <v>221</v>
      </c>
      <c r="DM111" s="981"/>
      <c r="DN111" s="981"/>
      <c r="DO111" s="981"/>
      <c r="DP111" s="981"/>
      <c r="DQ111" s="981" t="s">
        <v>221</v>
      </c>
      <c r="DR111" s="981"/>
      <c r="DS111" s="981"/>
      <c r="DT111" s="981"/>
      <c r="DU111" s="981"/>
      <c r="DV111" s="982" t="s">
        <v>221</v>
      </c>
      <c r="DW111" s="982"/>
      <c r="DX111" s="982"/>
      <c r="DY111" s="982"/>
      <c r="DZ111" s="983"/>
    </row>
    <row r="112" spans="1:131" s="248" customFormat="1" ht="26.25" customHeight="1" x14ac:dyDescent="0.15">
      <c r="A112" s="1013" t="s">
        <v>437</v>
      </c>
      <c r="B112" s="1014"/>
      <c r="C112" s="1011" t="s">
        <v>438</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409</v>
      </c>
      <c r="AB112" s="1020"/>
      <c r="AC112" s="1020"/>
      <c r="AD112" s="1020"/>
      <c r="AE112" s="1021"/>
      <c r="AF112" s="1022" t="s">
        <v>409</v>
      </c>
      <c r="AG112" s="1020"/>
      <c r="AH112" s="1020"/>
      <c r="AI112" s="1020"/>
      <c r="AJ112" s="1021"/>
      <c r="AK112" s="1022" t="s">
        <v>433</v>
      </c>
      <c r="AL112" s="1020"/>
      <c r="AM112" s="1020"/>
      <c r="AN112" s="1020"/>
      <c r="AO112" s="1021"/>
      <c r="AP112" s="1023" t="s">
        <v>221</v>
      </c>
      <c r="AQ112" s="1024"/>
      <c r="AR112" s="1024"/>
      <c r="AS112" s="1024"/>
      <c r="AT112" s="1025"/>
      <c r="AU112" s="961"/>
      <c r="AV112" s="962"/>
      <c r="AW112" s="962"/>
      <c r="AX112" s="962"/>
      <c r="AY112" s="962"/>
      <c r="AZ112" s="1010" t="s">
        <v>439</v>
      </c>
      <c r="BA112" s="1011"/>
      <c r="BB112" s="1011"/>
      <c r="BC112" s="1011"/>
      <c r="BD112" s="1011"/>
      <c r="BE112" s="1011"/>
      <c r="BF112" s="1011"/>
      <c r="BG112" s="1011"/>
      <c r="BH112" s="1011"/>
      <c r="BI112" s="1011"/>
      <c r="BJ112" s="1011"/>
      <c r="BK112" s="1011"/>
      <c r="BL112" s="1011"/>
      <c r="BM112" s="1011"/>
      <c r="BN112" s="1011"/>
      <c r="BO112" s="1011"/>
      <c r="BP112" s="1012"/>
      <c r="BQ112" s="980">
        <v>3418122</v>
      </c>
      <c r="BR112" s="981"/>
      <c r="BS112" s="981"/>
      <c r="BT112" s="981"/>
      <c r="BU112" s="981"/>
      <c r="BV112" s="981">
        <v>3279465</v>
      </c>
      <c r="BW112" s="981"/>
      <c r="BX112" s="981"/>
      <c r="BY112" s="981"/>
      <c r="BZ112" s="981"/>
      <c r="CA112" s="981">
        <v>2900747</v>
      </c>
      <c r="CB112" s="981"/>
      <c r="CC112" s="981"/>
      <c r="CD112" s="981"/>
      <c r="CE112" s="981"/>
      <c r="CF112" s="975">
        <v>81.400000000000006</v>
      </c>
      <c r="CG112" s="976"/>
      <c r="CH112" s="976"/>
      <c r="CI112" s="976"/>
      <c r="CJ112" s="976"/>
      <c r="CK112" s="1006"/>
      <c r="CL112" s="1007"/>
      <c r="CM112" s="977" t="s">
        <v>440</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221</v>
      </c>
      <c r="DH112" s="981"/>
      <c r="DI112" s="981"/>
      <c r="DJ112" s="981"/>
      <c r="DK112" s="981"/>
      <c r="DL112" s="981" t="s">
        <v>221</v>
      </c>
      <c r="DM112" s="981"/>
      <c r="DN112" s="981"/>
      <c r="DO112" s="981"/>
      <c r="DP112" s="981"/>
      <c r="DQ112" s="981" t="s">
        <v>433</v>
      </c>
      <c r="DR112" s="981"/>
      <c r="DS112" s="981"/>
      <c r="DT112" s="981"/>
      <c r="DU112" s="981"/>
      <c r="DV112" s="982" t="s">
        <v>221</v>
      </c>
      <c r="DW112" s="982"/>
      <c r="DX112" s="982"/>
      <c r="DY112" s="982"/>
      <c r="DZ112" s="983"/>
    </row>
    <row r="113" spans="1:130" s="248" customFormat="1" ht="26.25" customHeight="1" x14ac:dyDescent="0.15">
      <c r="A113" s="1015"/>
      <c r="B113" s="1016"/>
      <c r="C113" s="1011" t="s">
        <v>441</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178448</v>
      </c>
      <c r="AB113" s="995"/>
      <c r="AC113" s="995"/>
      <c r="AD113" s="995"/>
      <c r="AE113" s="996"/>
      <c r="AF113" s="997">
        <v>321309</v>
      </c>
      <c r="AG113" s="995"/>
      <c r="AH113" s="995"/>
      <c r="AI113" s="995"/>
      <c r="AJ113" s="996"/>
      <c r="AK113" s="997">
        <v>185855</v>
      </c>
      <c r="AL113" s="995"/>
      <c r="AM113" s="995"/>
      <c r="AN113" s="995"/>
      <c r="AO113" s="996"/>
      <c r="AP113" s="998">
        <v>5.2</v>
      </c>
      <c r="AQ113" s="999"/>
      <c r="AR113" s="999"/>
      <c r="AS113" s="999"/>
      <c r="AT113" s="1000"/>
      <c r="AU113" s="961"/>
      <c r="AV113" s="962"/>
      <c r="AW113" s="962"/>
      <c r="AX113" s="962"/>
      <c r="AY113" s="962"/>
      <c r="AZ113" s="1010" t="s">
        <v>442</v>
      </c>
      <c r="BA113" s="1011"/>
      <c r="BB113" s="1011"/>
      <c r="BC113" s="1011"/>
      <c r="BD113" s="1011"/>
      <c r="BE113" s="1011"/>
      <c r="BF113" s="1011"/>
      <c r="BG113" s="1011"/>
      <c r="BH113" s="1011"/>
      <c r="BI113" s="1011"/>
      <c r="BJ113" s="1011"/>
      <c r="BK113" s="1011"/>
      <c r="BL113" s="1011"/>
      <c r="BM113" s="1011"/>
      <c r="BN113" s="1011"/>
      <c r="BO113" s="1011"/>
      <c r="BP113" s="1012"/>
      <c r="BQ113" s="980">
        <v>33458</v>
      </c>
      <c r="BR113" s="981"/>
      <c r="BS113" s="981"/>
      <c r="BT113" s="981"/>
      <c r="BU113" s="981"/>
      <c r="BV113" s="981">
        <v>65643</v>
      </c>
      <c r="BW113" s="981"/>
      <c r="BX113" s="981"/>
      <c r="BY113" s="981"/>
      <c r="BZ113" s="981"/>
      <c r="CA113" s="981">
        <v>203231</v>
      </c>
      <c r="CB113" s="981"/>
      <c r="CC113" s="981"/>
      <c r="CD113" s="981"/>
      <c r="CE113" s="981"/>
      <c r="CF113" s="975">
        <v>5.7</v>
      </c>
      <c r="CG113" s="976"/>
      <c r="CH113" s="976"/>
      <c r="CI113" s="976"/>
      <c r="CJ113" s="976"/>
      <c r="CK113" s="1006"/>
      <c r="CL113" s="1007"/>
      <c r="CM113" s="977" t="s">
        <v>443</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221</v>
      </c>
      <c r="DH113" s="1020"/>
      <c r="DI113" s="1020"/>
      <c r="DJ113" s="1020"/>
      <c r="DK113" s="1021"/>
      <c r="DL113" s="1022" t="s">
        <v>221</v>
      </c>
      <c r="DM113" s="1020"/>
      <c r="DN113" s="1020"/>
      <c r="DO113" s="1020"/>
      <c r="DP113" s="1021"/>
      <c r="DQ113" s="1022" t="s">
        <v>221</v>
      </c>
      <c r="DR113" s="1020"/>
      <c r="DS113" s="1020"/>
      <c r="DT113" s="1020"/>
      <c r="DU113" s="1021"/>
      <c r="DV113" s="1023" t="s">
        <v>221</v>
      </c>
      <c r="DW113" s="1024"/>
      <c r="DX113" s="1024"/>
      <c r="DY113" s="1024"/>
      <c r="DZ113" s="1025"/>
    </row>
    <row r="114" spans="1:130" s="248" customFormat="1" ht="26.25" customHeight="1" x14ac:dyDescent="0.15">
      <c r="A114" s="1015"/>
      <c r="B114" s="1016"/>
      <c r="C114" s="1011" t="s">
        <v>444</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4476</v>
      </c>
      <c r="AB114" s="1020"/>
      <c r="AC114" s="1020"/>
      <c r="AD114" s="1020"/>
      <c r="AE114" s="1021"/>
      <c r="AF114" s="1022">
        <v>4575</v>
      </c>
      <c r="AG114" s="1020"/>
      <c r="AH114" s="1020"/>
      <c r="AI114" s="1020"/>
      <c r="AJ114" s="1021"/>
      <c r="AK114" s="1022">
        <v>8049</v>
      </c>
      <c r="AL114" s="1020"/>
      <c r="AM114" s="1020"/>
      <c r="AN114" s="1020"/>
      <c r="AO114" s="1021"/>
      <c r="AP114" s="1023">
        <v>0.2</v>
      </c>
      <c r="AQ114" s="1024"/>
      <c r="AR114" s="1024"/>
      <c r="AS114" s="1024"/>
      <c r="AT114" s="1025"/>
      <c r="AU114" s="961"/>
      <c r="AV114" s="962"/>
      <c r="AW114" s="962"/>
      <c r="AX114" s="962"/>
      <c r="AY114" s="962"/>
      <c r="AZ114" s="1010" t="s">
        <v>445</v>
      </c>
      <c r="BA114" s="1011"/>
      <c r="BB114" s="1011"/>
      <c r="BC114" s="1011"/>
      <c r="BD114" s="1011"/>
      <c r="BE114" s="1011"/>
      <c r="BF114" s="1011"/>
      <c r="BG114" s="1011"/>
      <c r="BH114" s="1011"/>
      <c r="BI114" s="1011"/>
      <c r="BJ114" s="1011"/>
      <c r="BK114" s="1011"/>
      <c r="BL114" s="1011"/>
      <c r="BM114" s="1011"/>
      <c r="BN114" s="1011"/>
      <c r="BO114" s="1011"/>
      <c r="BP114" s="1012"/>
      <c r="BQ114" s="980">
        <v>897319</v>
      </c>
      <c r="BR114" s="981"/>
      <c r="BS114" s="981"/>
      <c r="BT114" s="981"/>
      <c r="BU114" s="981"/>
      <c r="BV114" s="981">
        <v>855494</v>
      </c>
      <c r="BW114" s="981"/>
      <c r="BX114" s="981"/>
      <c r="BY114" s="981"/>
      <c r="BZ114" s="981"/>
      <c r="CA114" s="981">
        <v>821442</v>
      </c>
      <c r="CB114" s="981"/>
      <c r="CC114" s="981"/>
      <c r="CD114" s="981"/>
      <c r="CE114" s="981"/>
      <c r="CF114" s="975">
        <v>23</v>
      </c>
      <c r="CG114" s="976"/>
      <c r="CH114" s="976"/>
      <c r="CI114" s="976"/>
      <c r="CJ114" s="976"/>
      <c r="CK114" s="1006"/>
      <c r="CL114" s="1007"/>
      <c r="CM114" s="977" t="s">
        <v>446</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433</v>
      </c>
      <c r="DH114" s="1020"/>
      <c r="DI114" s="1020"/>
      <c r="DJ114" s="1020"/>
      <c r="DK114" s="1021"/>
      <c r="DL114" s="1022" t="s">
        <v>221</v>
      </c>
      <c r="DM114" s="1020"/>
      <c r="DN114" s="1020"/>
      <c r="DO114" s="1020"/>
      <c r="DP114" s="1021"/>
      <c r="DQ114" s="1022" t="s">
        <v>433</v>
      </c>
      <c r="DR114" s="1020"/>
      <c r="DS114" s="1020"/>
      <c r="DT114" s="1020"/>
      <c r="DU114" s="1021"/>
      <c r="DV114" s="1023" t="s">
        <v>409</v>
      </c>
      <c r="DW114" s="1024"/>
      <c r="DX114" s="1024"/>
      <c r="DY114" s="1024"/>
      <c r="DZ114" s="1025"/>
    </row>
    <row r="115" spans="1:130" s="248" customFormat="1" ht="26.25" customHeight="1" x14ac:dyDescent="0.15">
      <c r="A115" s="1015"/>
      <c r="B115" s="1016"/>
      <c r="C115" s="1011" t="s">
        <v>447</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26</v>
      </c>
      <c r="AB115" s="995"/>
      <c r="AC115" s="995"/>
      <c r="AD115" s="995"/>
      <c r="AE115" s="996"/>
      <c r="AF115" s="997">
        <v>12</v>
      </c>
      <c r="AG115" s="995"/>
      <c r="AH115" s="995"/>
      <c r="AI115" s="995"/>
      <c r="AJ115" s="996"/>
      <c r="AK115" s="997">
        <v>5</v>
      </c>
      <c r="AL115" s="995"/>
      <c r="AM115" s="995"/>
      <c r="AN115" s="995"/>
      <c r="AO115" s="996"/>
      <c r="AP115" s="998">
        <v>0</v>
      </c>
      <c r="AQ115" s="999"/>
      <c r="AR115" s="999"/>
      <c r="AS115" s="999"/>
      <c r="AT115" s="1000"/>
      <c r="AU115" s="961"/>
      <c r="AV115" s="962"/>
      <c r="AW115" s="962"/>
      <c r="AX115" s="962"/>
      <c r="AY115" s="962"/>
      <c r="AZ115" s="1010" t="s">
        <v>448</v>
      </c>
      <c r="BA115" s="1011"/>
      <c r="BB115" s="1011"/>
      <c r="BC115" s="1011"/>
      <c r="BD115" s="1011"/>
      <c r="BE115" s="1011"/>
      <c r="BF115" s="1011"/>
      <c r="BG115" s="1011"/>
      <c r="BH115" s="1011"/>
      <c r="BI115" s="1011"/>
      <c r="BJ115" s="1011"/>
      <c r="BK115" s="1011"/>
      <c r="BL115" s="1011"/>
      <c r="BM115" s="1011"/>
      <c r="BN115" s="1011"/>
      <c r="BO115" s="1011"/>
      <c r="BP115" s="1012"/>
      <c r="BQ115" s="980" t="s">
        <v>221</v>
      </c>
      <c r="BR115" s="981"/>
      <c r="BS115" s="981"/>
      <c r="BT115" s="981"/>
      <c r="BU115" s="981"/>
      <c r="BV115" s="981" t="s">
        <v>221</v>
      </c>
      <c r="BW115" s="981"/>
      <c r="BX115" s="981"/>
      <c r="BY115" s="981"/>
      <c r="BZ115" s="981"/>
      <c r="CA115" s="981" t="s">
        <v>433</v>
      </c>
      <c r="CB115" s="981"/>
      <c r="CC115" s="981"/>
      <c r="CD115" s="981"/>
      <c r="CE115" s="981"/>
      <c r="CF115" s="975" t="s">
        <v>433</v>
      </c>
      <c r="CG115" s="976"/>
      <c r="CH115" s="976"/>
      <c r="CI115" s="976"/>
      <c r="CJ115" s="976"/>
      <c r="CK115" s="1006"/>
      <c r="CL115" s="1007"/>
      <c r="CM115" s="1010" t="s">
        <v>449</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221</v>
      </c>
      <c r="DH115" s="1020"/>
      <c r="DI115" s="1020"/>
      <c r="DJ115" s="1020"/>
      <c r="DK115" s="1021"/>
      <c r="DL115" s="1022" t="s">
        <v>221</v>
      </c>
      <c r="DM115" s="1020"/>
      <c r="DN115" s="1020"/>
      <c r="DO115" s="1020"/>
      <c r="DP115" s="1021"/>
      <c r="DQ115" s="1022" t="s">
        <v>433</v>
      </c>
      <c r="DR115" s="1020"/>
      <c r="DS115" s="1020"/>
      <c r="DT115" s="1020"/>
      <c r="DU115" s="1021"/>
      <c r="DV115" s="1023" t="s">
        <v>433</v>
      </c>
      <c r="DW115" s="1024"/>
      <c r="DX115" s="1024"/>
      <c r="DY115" s="1024"/>
      <c r="DZ115" s="1025"/>
    </row>
    <row r="116" spans="1:130" s="248" customFormat="1" ht="26.25" customHeight="1" x14ac:dyDescent="0.15">
      <c r="A116" s="1017"/>
      <c r="B116" s="1018"/>
      <c r="C116" s="1026" t="s">
        <v>450</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221</v>
      </c>
      <c r="AB116" s="1020"/>
      <c r="AC116" s="1020"/>
      <c r="AD116" s="1020"/>
      <c r="AE116" s="1021"/>
      <c r="AF116" s="1022" t="s">
        <v>221</v>
      </c>
      <c r="AG116" s="1020"/>
      <c r="AH116" s="1020"/>
      <c r="AI116" s="1020"/>
      <c r="AJ116" s="1021"/>
      <c r="AK116" s="1022" t="s">
        <v>409</v>
      </c>
      <c r="AL116" s="1020"/>
      <c r="AM116" s="1020"/>
      <c r="AN116" s="1020"/>
      <c r="AO116" s="1021"/>
      <c r="AP116" s="1023" t="s">
        <v>221</v>
      </c>
      <c r="AQ116" s="1024"/>
      <c r="AR116" s="1024"/>
      <c r="AS116" s="1024"/>
      <c r="AT116" s="1025"/>
      <c r="AU116" s="961"/>
      <c r="AV116" s="962"/>
      <c r="AW116" s="962"/>
      <c r="AX116" s="962"/>
      <c r="AY116" s="962"/>
      <c r="AZ116" s="1028" t="s">
        <v>451</v>
      </c>
      <c r="BA116" s="1029"/>
      <c r="BB116" s="1029"/>
      <c r="BC116" s="1029"/>
      <c r="BD116" s="1029"/>
      <c r="BE116" s="1029"/>
      <c r="BF116" s="1029"/>
      <c r="BG116" s="1029"/>
      <c r="BH116" s="1029"/>
      <c r="BI116" s="1029"/>
      <c r="BJ116" s="1029"/>
      <c r="BK116" s="1029"/>
      <c r="BL116" s="1029"/>
      <c r="BM116" s="1029"/>
      <c r="BN116" s="1029"/>
      <c r="BO116" s="1029"/>
      <c r="BP116" s="1030"/>
      <c r="BQ116" s="980" t="s">
        <v>221</v>
      </c>
      <c r="BR116" s="981"/>
      <c r="BS116" s="981"/>
      <c r="BT116" s="981"/>
      <c r="BU116" s="981"/>
      <c r="BV116" s="981" t="s">
        <v>221</v>
      </c>
      <c r="BW116" s="981"/>
      <c r="BX116" s="981"/>
      <c r="BY116" s="981"/>
      <c r="BZ116" s="981"/>
      <c r="CA116" s="981" t="s">
        <v>433</v>
      </c>
      <c r="CB116" s="981"/>
      <c r="CC116" s="981"/>
      <c r="CD116" s="981"/>
      <c r="CE116" s="981"/>
      <c r="CF116" s="975" t="s">
        <v>221</v>
      </c>
      <c r="CG116" s="976"/>
      <c r="CH116" s="976"/>
      <c r="CI116" s="976"/>
      <c r="CJ116" s="976"/>
      <c r="CK116" s="1006"/>
      <c r="CL116" s="1007"/>
      <c r="CM116" s="977" t="s">
        <v>452</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15528</v>
      </c>
      <c r="DH116" s="1020"/>
      <c r="DI116" s="1020"/>
      <c r="DJ116" s="1020"/>
      <c r="DK116" s="1021"/>
      <c r="DL116" s="1022">
        <v>6933</v>
      </c>
      <c r="DM116" s="1020"/>
      <c r="DN116" s="1020"/>
      <c r="DO116" s="1020"/>
      <c r="DP116" s="1021"/>
      <c r="DQ116" s="1022">
        <v>2330</v>
      </c>
      <c r="DR116" s="1020"/>
      <c r="DS116" s="1020"/>
      <c r="DT116" s="1020"/>
      <c r="DU116" s="1021"/>
      <c r="DV116" s="1023">
        <v>0.1</v>
      </c>
      <c r="DW116" s="1024"/>
      <c r="DX116" s="1024"/>
      <c r="DY116" s="1024"/>
      <c r="DZ116" s="1025"/>
    </row>
    <row r="117" spans="1:130" s="248" customFormat="1" ht="26.25" customHeight="1" x14ac:dyDescent="0.15">
      <c r="A117" s="965" t="s">
        <v>182</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453</v>
      </c>
      <c r="Z117" s="947"/>
      <c r="AA117" s="1037">
        <v>722644</v>
      </c>
      <c r="AB117" s="1038"/>
      <c r="AC117" s="1038"/>
      <c r="AD117" s="1038"/>
      <c r="AE117" s="1039"/>
      <c r="AF117" s="1040">
        <v>851744</v>
      </c>
      <c r="AG117" s="1038"/>
      <c r="AH117" s="1038"/>
      <c r="AI117" s="1038"/>
      <c r="AJ117" s="1039"/>
      <c r="AK117" s="1040">
        <v>701312</v>
      </c>
      <c r="AL117" s="1038"/>
      <c r="AM117" s="1038"/>
      <c r="AN117" s="1038"/>
      <c r="AO117" s="1039"/>
      <c r="AP117" s="1041"/>
      <c r="AQ117" s="1042"/>
      <c r="AR117" s="1042"/>
      <c r="AS117" s="1042"/>
      <c r="AT117" s="1043"/>
      <c r="AU117" s="961"/>
      <c r="AV117" s="962"/>
      <c r="AW117" s="962"/>
      <c r="AX117" s="962"/>
      <c r="AY117" s="962"/>
      <c r="AZ117" s="1028" t="s">
        <v>454</v>
      </c>
      <c r="BA117" s="1029"/>
      <c r="BB117" s="1029"/>
      <c r="BC117" s="1029"/>
      <c r="BD117" s="1029"/>
      <c r="BE117" s="1029"/>
      <c r="BF117" s="1029"/>
      <c r="BG117" s="1029"/>
      <c r="BH117" s="1029"/>
      <c r="BI117" s="1029"/>
      <c r="BJ117" s="1029"/>
      <c r="BK117" s="1029"/>
      <c r="BL117" s="1029"/>
      <c r="BM117" s="1029"/>
      <c r="BN117" s="1029"/>
      <c r="BO117" s="1029"/>
      <c r="BP117" s="1030"/>
      <c r="BQ117" s="980" t="s">
        <v>455</v>
      </c>
      <c r="BR117" s="981"/>
      <c r="BS117" s="981"/>
      <c r="BT117" s="981"/>
      <c r="BU117" s="981"/>
      <c r="BV117" s="981" t="s">
        <v>221</v>
      </c>
      <c r="BW117" s="981"/>
      <c r="BX117" s="981"/>
      <c r="BY117" s="981"/>
      <c r="BZ117" s="981"/>
      <c r="CA117" s="981" t="s">
        <v>221</v>
      </c>
      <c r="CB117" s="981"/>
      <c r="CC117" s="981"/>
      <c r="CD117" s="981"/>
      <c r="CE117" s="981"/>
      <c r="CF117" s="975" t="s">
        <v>221</v>
      </c>
      <c r="CG117" s="976"/>
      <c r="CH117" s="976"/>
      <c r="CI117" s="976"/>
      <c r="CJ117" s="976"/>
      <c r="CK117" s="1006"/>
      <c r="CL117" s="1007"/>
      <c r="CM117" s="977" t="s">
        <v>456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455</v>
      </c>
      <c r="DH117" s="1020"/>
      <c r="DI117" s="1020"/>
      <c r="DJ117" s="1020"/>
      <c r="DK117" s="1021"/>
      <c r="DL117" s="1022" t="s">
        <v>221</v>
      </c>
      <c r="DM117" s="1020"/>
      <c r="DN117" s="1020"/>
      <c r="DO117" s="1020"/>
      <c r="DP117" s="1021"/>
      <c r="DQ117" s="1022" t="s">
        <v>455</v>
      </c>
      <c r="DR117" s="1020"/>
      <c r="DS117" s="1020"/>
      <c r="DT117" s="1020"/>
      <c r="DU117" s="1021"/>
      <c r="DV117" s="1023" t="s">
        <v>221</v>
      </c>
      <c r="DW117" s="1024"/>
      <c r="DX117" s="1024"/>
      <c r="DY117" s="1024"/>
      <c r="DZ117" s="1025"/>
    </row>
    <row r="118" spans="1:130" s="248" customFormat="1" ht="26.25" customHeight="1" x14ac:dyDescent="0.15">
      <c r="A118" s="965" t="s">
        <v>428</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425</v>
      </c>
      <c r="AB118" s="946"/>
      <c r="AC118" s="946"/>
      <c r="AD118" s="946"/>
      <c r="AE118" s="947"/>
      <c r="AF118" s="945" t="s">
        <v>426</v>
      </c>
      <c r="AG118" s="946"/>
      <c r="AH118" s="946"/>
      <c r="AI118" s="946"/>
      <c r="AJ118" s="947"/>
      <c r="AK118" s="945" t="s">
        <v>301</v>
      </c>
      <c r="AL118" s="946"/>
      <c r="AM118" s="946"/>
      <c r="AN118" s="946"/>
      <c r="AO118" s="947"/>
      <c r="AP118" s="1032" t="s">
        <v>427</v>
      </c>
      <c r="AQ118" s="1033"/>
      <c r="AR118" s="1033"/>
      <c r="AS118" s="1033"/>
      <c r="AT118" s="1034"/>
      <c r="AU118" s="961"/>
      <c r="AV118" s="962"/>
      <c r="AW118" s="962"/>
      <c r="AX118" s="962"/>
      <c r="AY118" s="962"/>
      <c r="AZ118" s="1035" t="s">
        <v>457</v>
      </c>
      <c r="BA118" s="1026"/>
      <c r="BB118" s="1026"/>
      <c r="BC118" s="1026"/>
      <c r="BD118" s="1026"/>
      <c r="BE118" s="1026"/>
      <c r="BF118" s="1026"/>
      <c r="BG118" s="1026"/>
      <c r="BH118" s="1026"/>
      <c r="BI118" s="1026"/>
      <c r="BJ118" s="1026"/>
      <c r="BK118" s="1026"/>
      <c r="BL118" s="1026"/>
      <c r="BM118" s="1026"/>
      <c r="BN118" s="1026"/>
      <c r="BO118" s="1026"/>
      <c r="BP118" s="1027"/>
      <c r="BQ118" s="1058" t="s">
        <v>221</v>
      </c>
      <c r="BR118" s="1059"/>
      <c r="BS118" s="1059"/>
      <c r="BT118" s="1059"/>
      <c r="BU118" s="1059"/>
      <c r="BV118" s="1059" t="s">
        <v>221</v>
      </c>
      <c r="BW118" s="1059"/>
      <c r="BX118" s="1059"/>
      <c r="BY118" s="1059"/>
      <c r="BZ118" s="1059"/>
      <c r="CA118" s="1059" t="s">
        <v>221</v>
      </c>
      <c r="CB118" s="1059"/>
      <c r="CC118" s="1059"/>
      <c r="CD118" s="1059"/>
      <c r="CE118" s="1059"/>
      <c r="CF118" s="975" t="s">
        <v>221</v>
      </c>
      <c r="CG118" s="976"/>
      <c r="CH118" s="976"/>
      <c r="CI118" s="976"/>
      <c r="CJ118" s="976"/>
      <c r="CK118" s="1006"/>
      <c r="CL118" s="1007"/>
      <c r="CM118" s="977" t="s">
        <v>458</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221</v>
      </c>
      <c r="DH118" s="1020"/>
      <c r="DI118" s="1020"/>
      <c r="DJ118" s="1020"/>
      <c r="DK118" s="1021"/>
      <c r="DL118" s="1022" t="s">
        <v>221</v>
      </c>
      <c r="DM118" s="1020"/>
      <c r="DN118" s="1020"/>
      <c r="DO118" s="1020"/>
      <c r="DP118" s="1021"/>
      <c r="DQ118" s="1022" t="s">
        <v>221</v>
      </c>
      <c r="DR118" s="1020"/>
      <c r="DS118" s="1020"/>
      <c r="DT118" s="1020"/>
      <c r="DU118" s="1021"/>
      <c r="DV118" s="1023" t="s">
        <v>221</v>
      </c>
      <c r="DW118" s="1024"/>
      <c r="DX118" s="1024"/>
      <c r="DY118" s="1024"/>
      <c r="DZ118" s="1025"/>
    </row>
    <row r="119" spans="1:130" s="248" customFormat="1" ht="26.25" customHeight="1" x14ac:dyDescent="0.15">
      <c r="A119" s="1119" t="s">
        <v>431</v>
      </c>
      <c r="B119" s="1005"/>
      <c r="C119" s="984" t="s">
        <v>432</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221</v>
      </c>
      <c r="AB119" s="953"/>
      <c r="AC119" s="953"/>
      <c r="AD119" s="953"/>
      <c r="AE119" s="954"/>
      <c r="AF119" s="955" t="s">
        <v>221</v>
      </c>
      <c r="AG119" s="953"/>
      <c r="AH119" s="953"/>
      <c r="AI119" s="953"/>
      <c r="AJ119" s="954"/>
      <c r="AK119" s="955" t="s">
        <v>221</v>
      </c>
      <c r="AL119" s="953"/>
      <c r="AM119" s="953"/>
      <c r="AN119" s="953"/>
      <c r="AO119" s="954"/>
      <c r="AP119" s="956" t="s">
        <v>221</v>
      </c>
      <c r="AQ119" s="957"/>
      <c r="AR119" s="957"/>
      <c r="AS119" s="957"/>
      <c r="AT119" s="958"/>
      <c r="AU119" s="963"/>
      <c r="AV119" s="964"/>
      <c r="AW119" s="964"/>
      <c r="AX119" s="964"/>
      <c r="AY119" s="964"/>
      <c r="AZ119" s="279" t="s">
        <v>182</v>
      </c>
      <c r="BA119" s="279"/>
      <c r="BB119" s="279"/>
      <c r="BC119" s="279"/>
      <c r="BD119" s="279"/>
      <c r="BE119" s="279"/>
      <c r="BF119" s="279"/>
      <c r="BG119" s="279"/>
      <c r="BH119" s="279"/>
      <c r="BI119" s="279"/>
      <c r="BJ119" s="279"/>
      <c r="BK119" s="279"/>
      <c r="BL119" s="279"/>
      <c r="BM119" s="279"/>
      <c r="BN119" s="279"/>
      <c r="BO119" s="1036" t="s">
        <v>459</v>
      </c>
      <c r="BP119" s="1067"/>
      <c r="BQ119" s="1058">
        <v>10025721</v>
      </c>
      <c r="BR119" s="1059"/>
      <c r="BS119" s="1059"/>
      <c r="BT119" s="1059"/>
      <c r="BU119" s="1059"/>
      <c r="BV119" s="1059">
        <v>9689917</v>
      </c>
      <c r="BW119" s="1059"/>
      <c r="BX119" s="1059"/>
      <c r="BY119" s="1059"/>
      <c r="BZ119" s="1059"/>
      <c r="CA119" s="1059">
        <v>9338591</v>
      </c>
      <c r="CB119" s="1059"/>
      <c r="CC119" s="1059"/>
      <c r="CD119" s="1059"/>
      <c r="CE119" s="1059"/>
      <c r="CF119" s="1060"/>
      <c r="CG119" s="1061"/>
      <c r="CH119" s="1061"/>
      <c r="CI119" s="1061"/>
      <c r="CJ119" s="1062"/>
      <c r="CK119" s="1008"/>
      <c r="CL119" s="1009"/>
      <c r="CM119" s="1063" t="s">
        <v>460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221</v>
      </c>
      <c r="DH119" s="1045"/>
      <c r="DI119" s="1045"/>
      <c r="DJ119" s="1045"/>
      <c r="DK119" s="1046"/>
      <c r="DL119" s="1044" t="s">
        <v>221</v>
      </c>
      <c r="DM119" s="1045"/>
      <c r="DN119" s="1045"/>
      <c r="DO119" s="1045"/>
      <c r="DP119" s="1046"/>
      <c r="DQ119" s="1044" t="s">
        <v>221</v>
      </c>
      <c r="DR119" s="1045"/>
      <c r="DS119" s="1045"/>
      <c r="DT119" s="1045"/>
      <c r="DU119" s="1046"/>
      <c r="DV119" s="1047" t="s">
        <v>221</v>
      </c>
      <c r="DW119" s="1048"/>
      <c r="DX119" s="1048"/>
      <c r="DY119" s="1048"/>
      <c r="DZ119" s="1049"/>
    </row>
    <row r="120" spans="1:130" s="248" customFormat="1" ht="26.25" customHeight="1" x14ac:dyDescent="0.15">
      <c r="A120" s="1120"/>
      <c r="B120" s="1007"/>
      <c r="C120" s="977" t="s">
        <v>436</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221</v>
      </c>
      <c r="AB120" s="1020"/>
      <c r="AC120" s="1020"/>
      <c r="AD120" s="1020"/>
      <c r="AE120" s="1021"/>
      <c r="AF120" s="1022" t="s">
        <v>221</v>
      </c>
      <c r="AG120" s="1020"/>
      <c r="AH120" s="1020"/>
      <c r="AI120" s="1020"/>
      <c r="AJ120" s="1021"/>
      <c r="AK120" s="1022" t="s">
        <v>221</v>
      </c>
      <c r="AL120" s="1020"/>
      <c r="AM120" s="1020"/>
      <c r="AN120" s="1020"/>
      <c r="AO120" s="1021"/>
      <c r="AP120" s="1023" t="s">
        <v>455</v>
      </c>
      <c r="AQ120" s="1024"/>
      <c r="AR120" s="1024"/>
      <c r="AS120" s="1024"/>
      <c r="AT120" s="1025"/>
      <c r="AU120" s="1050" t="s">
        <v>461</v>
      </c>
      <c r="AV120" s="1051"/>
      <c r="AW120" s="1051"/>
      <c r="AX120" s="1051"/>
      <c r="AY120" s="1052"/>
      <c r="AZ120" s="1001" t="s">
        <v>462</v>
      </c>
      <c r="BA120" s="950"/>
      <c r="BB120" s="950"/>
      <c r="BC120" s="950"/>
      <c r="BD120" s="950"/>
      <c r="BE120" s="950"/>
      <c r="BF120" s="950"/>
      <c r="BG120" s="950"/>
      <c r="BH120" s="950"/>
      <c r="BI120" s="950"/>
      <c r="BJ120" s="950"/>
      <c r="BK120" s="950"/>
      <c r="BL120" s="950"/>
      <c r="BM120" s="950"/>
      <c r="BN120" s="950"/>
      <c r="BO120" s="950"/>
      <c r="BP120" s="951"/>
      <c r="BQ120" s="987">
        <v>3047940</v>
      </c>
      <c r="BR120" s="988"/>
      <c r="BS120" s="988"/>
      <c r="BT120" s="988"/>
      <c r="BU120" s="988"/>
      <c r="BV120" s="988">
        <v>3115772</v>
      </c>
      <c r="BW120" s="988"/>
      <c r="BX120" s="988"/>
      <c r="BY120" s="988"/>
      <c r="BZ120" s="988"/>
      <c r="CA120" s="988">
        <v>3152082</v>
      </c>
      <c r="CB120" s="988"/>
      <c r="CC120" s="988"/>
      <c r="CD120" s="988"/>
      <c r="CE120" s="988"/>
      <c r="CF120" s="1002">
        <v>88.4</v>
      </c>
      <c r="CG120" s="1003"/>
      <c r="CH120" s="1003"/>
      <c r="CI120" s="1003"/>
      <c r="CJ120" s="1003"/>
      <c r="CK120" s="1068" t="s">
        <v>463</v>
      </c>
      <c r="CL120" s="1069"/>
      <c r="CM120" s="1069"/>
      <c r="CN120" s="1069"/>
      <c r="CO120" s="1070"/>
      <c r="CP120" s="1076" t="s">
        <v>464</v>
      </c>
      <c r="CQ120" s="1077"/>
      <c r="CR120" s="1077"/>
      <c r="CS120" s="1077"/>
      <c r="CT120" s="1077"/>
      <c r="CU120" s="1077"/>
      <c r="CV120" s="1077"/>
      <c r="CW120" s="1077"/>
      <c r="CX120" s="1077"/>
      <c r="CY120" s="1077"/>
      <c r="CZ120" s="1077"/>
      <c r="DA120" s="1077"/>
      <c r="DB120" s="1077"/>
      <c r="DC120" s="1077"/>
      <c r="DD120" s="1077"/>
      <c r="DE120" s="1077"/>
      <c r="DF120" s="1078"/>
      <c r="DG120" s="987">
        <v>3418122</v>
      </c>
      <c r="DH120" s="988"/>
      <c r="DI120" s="988"/>
      <c r="DJ120" s="988"/>
      <c r="DK120" s="988"/>
      <c r="DL120" s="988">
        <v>3279465</v>
      </c>
      <c r="DM120" s="988"/>
      <c r="DN120" s="988"/>
      <c r="DO120" s="988"/>
      <c r="DP120" s="988"/>
      <c r="DQ120" s="988">
        <v>2900747</v>
      </c>
      <c r="DR120" s="988"/>
      <c r="DS120" s="988"/>
      <c r="DT120" s="988"/>
      <c r="DU120" s="988"/>
      <c r="DV120" s="989">
        <v>81.400000000000006</v>
      </c>
      <c r="DW120" s="989"/>
      <c r="DX120" s="989"/>
      <c r="DY120" s="989"/>
      <c r="DZ120" s="990"/>
    </row>
    <row r="121" spans="1:130" s="248" customFormat="1" ht="26.25" customHeight="1" x14ac:dyDescent="0.15">
      <c r="A121" s="1120"/>
      <c r="B121" s="1007"/>
      <c r="C121" s="1028" t="s">
        <v>465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455</v>
      </c>
      <c r="AB121" s="1020"/>
      <c r="AC121" s="1020"/>
      <c r="AD121" s="1020"/>
      <c r="AE121" s="1021"/>
      <c r="AF121" s="1022" t="s">
        <v>221</v>
      </c>
      <c r="AG121" s="1020"/>
      <c r="AH121" s="1020"/>
      <c r="AI121" s="1020"/>
      <c r="AJ121" s="1021"/>
      <c r="AK121" s="1022" t="s">
        <v>221</v>
      </c>
      <c r="AL121" s="1020"/>
      <c r="AM121" s="1020"/>
      <c r="AN121" s="1020"/>
      <c r="AO121" s="1021"/>
      <c r="AP121" s="1023" t="s">
        <v>221</v>
      </c>
      <c r="AQ121" s="1024"/>
      <c r="AR121" s="1024"/>
      <c r="AS121" s="1024"/>
      <c r="AT121" s="1025"/>
      <c r="AU121" s="1053"/>
      <c r="AV121" s="1054"/>
      <c r="AW121" s="1054"/>
      <c r="AX121" s="1054"/>
      <c r="AY121" s="1055"/>
      <c r="AZ121" s="1010" t="s">
        <v>466</v>
      </c>
      <c r="BA121" s="1011"/>
      <c r="BB121" s="1011"/>
      <c r="BC121" s="1011"/>
      <c r="BD121" s="1011"/>
      <c r="BE121" s="1011"/>
      <c r="BF121" s="1011"/>
      <c r="BG121" s="1011"/>
      <c r="BH121" s="1011"/>
      <c r="BI121" s="1011"/>
      <c r="BJ121" s="1011"/>
      <c r="BK121" s="1011"/>
      <c r="BL121" s="1011"/>
      <c r="BM121" s="1011"/>
      <c r="BN121" s="1011"/>
      <c r="BO121" s="1011"/>
      <c r="BP121" s="1012"/>
      <c r="BQ121" s="980">
        <v>346877</v>
      </c>
      <c r="BR121" s="981"/>
      <c r="BS121" s="981"/>
      <c r="BT121" s="981"/>
      <c r="BU121" s="981"/>
      <c r="BV121" s="981">
        <v>357109</v>
      </c>
      <c r="BW121" s="981"/>
      <c r="BX121" s="981"/>
      <c r="BY121" s="981"/>
      <c r="BZ121" s="981"/>
      <c r="CA121" s="981">
        <v>321995</v>
      </c>
      <c r="CB121" s="981"/>
      <c r="CC121" s="981"/>
      <c r="CD121" s="981"/>
      <c r="CE121" s="981"/>
      <c r="CF121" s="975">
        <v>9</v>
      </c>
      <c r="CG121" s="976"/>
      <c r="CH121" s="976"/>
      <c r="CI121" s="976"/>
      <c r="CJ121" s="976"/>
      <c r="CK121" s="1071"/>
      <c r="CL121" s="1072"/>
      <c r="CM121" s="1072"/>
      <c r="CN121" s="1072"/>
      <c r="CO121" s="1073"/>
      <c r="CP121" s="1081" t="s">
        <v>401</v>
      </c>
      <c r="CQ121" s="1082"/>
      <c r="CR121" s="1082"/>
      <c r="CS121" s="1082"/>
      <c r="CT121" s="1082"/>
      <c r="CU121" s="1082"/>
      <c r="CV121" s="1082"/>
      <c r="CW121" s="1082"/>
      <c r="CX121" s="1082"/>
      <c r="CY121" s="1082"/>
      <c r="CZ121" s="1082"/>
      <c r="DA121" s="1082"/>
      <c r="DB121" s="1082"/>
      <c r="DC121" s="1082"/>
      <c r="DD121" s="1082"/>
      <c r="DE121" s="1082"/>
      <c r="DF121" s="1083"/>
      <c r="DG121" s="980" t="s">
        <v>455</v>
      </c>
      <c r="DH121" s="981"/>
      <c r="DI121" s="981"/>
      <c r="DJ121" s="981"/>
      <c r="DK121" s="981"/>
      <c r="DL121" s="981" t="s">
        <v>221</v>
      </c>
      <c r="DM121" s="981"/>
      <c r="DN121" s="981"/>
      <c r="DO121" s="981"/>
      <c r="DP121" s="981"/>
      <c r="DQ121" s="981" t="s">
        <v>221</v>
      </c>
      <c r="DR121" s="981"/>
      <c r="DS121" s="981"/>
      <c r="DT121" s="981"/>
      <c r="DU121" s="981"/>
      <c r="DV121" s="982" t="s">
        <v>221</v>
      </c>
      <c r="DW121" s="982"/>
      <c r="DX121" s="982"/>
      <c r="DY121" s="982"/>
      <c r="DZ121" s="983"/>
    </row>
    <row r="122" spans="1:130" s="248" customFormat="1" ht="26.25" customHeight="1" x14ac:dyDescent="0.15">
      <c r="A122" s="1120"/>
      <c r="B122" s="1007"/>
      <c r="C122" s="977" t="s">
        <v>446</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455</v>
      </c>
      <c r="AB122" s="1020"/>
      <c r="AC122" s="1020"/>
      <c r="AD122" s="1020"/>
      <c r="AE122" s="1021"/>
      <c r="AF122" s="1022" t="s">
        <v>221</v>
      </c>
      <c r="AG122" s="1020"/>
      <c r="AH122" s="1020"/>
      <c r="AI122" s="1020"/>
      <c r="AJ122" s="1021"/>
      <c r="AK122" s="1022" t="s">
        <v>455</v>
      </c>
      <c r="AL122" s="1020"/>
      <c r="AM122" s="1020"/>
      <c r="AN122" s="1020"/>
      <c r="AO122" s="1021"/>
      <c r="AP122" s="1023" t="s">
        <v>455</v>
      </c>
      <c r="AQ122" s="1024"/>
      <c r="AR122" s="1024"/>
      <c r="AS122" s="1024"/>
      <c r="AT122" s="1025"/>
      <c r="AU122" s="1053"/>
      <c r="AV122" s="1054"/>
      <c r="AW122" s="1054"/>
      <c r="AX122" s="1054"/>
      <c r="AY122" s="1055"/>
      <c r="AZ122" s="1035" t="s">
        <v>467</v>
      </c>
      <c r="BA122" s="1026"/>
      <c r="BB122" s="1026"/>
      <c r="BC122" s="1026"/>
      <c r="BD122" s="1026"/>
      <c r="BE122" s="1026"/>
      <c r="BF122" s="1026"/>
      <c r="BG122" s="1026"/>
      <c r="BH122" s="1026"/>
      <c r="BI122" s="1026"/>
      <c r="BJ122" s="1026"/>
      <c r="BK122" s="1026"/>
      <c r="BL122" s="1026"/>
      <c r="BM122" s="1026"/>
      <c r="BN122" s="1026"/>
      <c r="BO122" s="1026"/>
      <c r="BP122" s="1027"/>
      <c r="BQ122" s="1058">
        <v>5666809</v>
      </c>
      <c r="BR122" s="1059"/>
      <c r="BS122" s="1059"/>
      <c r="BT122" s="1059"/>
      <c r="BU122" s="1059"/>
      <c r="BV122" s="1059">
        <v>5484709</v>
      </c>
      <c r="BW122" s="1059"/>
      <c r="BX122" s="1059"/>
      <c r="BY122" s="1059"/>
      <c r="BZ122" s="1059"/>
      <c r="CA122" s="1059">
        <v>5394504</v>
      </c>
      <c r="CB122" s="1059"/>
      <c r="CC122" s="1059"/>
      <c r="CD122" s="1059"/>
      <c r="CE122" s="1059"/>
      <c r="CF122" s="1079">
        <v>151.30000000000001</v>
      </c>
      <c r="CG122" s="1080"/>
      <c r="CH122" s="1080"/>
      <c r="CI122" s="1080"/>
      <c r="CJ122" s="1080"/>
      <c r="CK122" s="1071"/>
      <c r="CL122" s="1072"/>
      <c r="CM122" s="1072"/>
      <c r="CN122" s="1072"/>
      <c r="CO122" s="1073"/>
      <c r="CP122" s="1081" t="s">
        <v>399</v>
      </c>
      <c r="CQ122" s="1082"/>
      <c r="CR122" s="1082"/>
      <c r="CS122" s="1082"/>
      <c r="CT122" s="1082"/>
      <c r="CU122" s="1082"/>
      <c r="CV122" s="1082"/>
      <c r="CW122" s="1082"/>
      <c r="CX122" s="1082"/>
      <c r="CY122" s="1082"/>
      <c r="CZ122" s="1082"/>
      <c r="DA122" s="1082"/>
      <c r="DB122" s="1082"/>
      <c r="DC122" s="1082"/>
      <c r="DD122" s="1082"/>
      <c r="DE122" s="1082"/>
      <c r="DF122" s="1083"/>
      <c r="DG122" s="980" t="s">
        <v>221</v>
      </c>
      <c r="DH122" s="981"/>
      <c r="DI122" s="981"/>
      <c r="DJ122" s="981"/>
      <c r="DK122" s="981"/>
      <c r="DL122" s="981" t="s">
        <v>455</v>
      </c>
      <c r="DM122" s="981"/>
      <c r="DN122" s="981"/>
      <c r="DO122" s="981"/>
      <c r="DP122" s="981"/>
      <c r="DQ122" s="981" t="s">
        <v>221</v>
      </c>
      <c r="DR122" s="981"/>
      <c r="DS122" s="981"/>
      <c r="DT122" s="981"/>
      <c r="DU122" s="981"/>
      <c r="DV122" s="982" t="s">
        <v>221</v>
      </c>
      <c r="DW122" s="982"/>
      <c r="DX122" s="982"/>
      <c r="DY122" s="982"/>
      <c r="DZ122" s="983"/>
    </row>
    <row r="123" spans="1:130" s="248" customFormat="1" ht="26.25" customHeight="1" x14ac:dyDescent="0.15">
      <c r="A123" s="1120"/>
      <c r="B123" s="1007"/>
      <c r="C123" s="977" t="s">
        <v>452</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221</v>
      </c>
      <c r="AB123" s="1020"/>
      <c r="AC123" s="1020"/>
      <c r="AD123" s="1020"/>
      <c r="AE123" s="1021"/>
      <c r="AF123" s="1022" t="s">
        <v>221</v>
      </c>
      <c r="AG123" s="1020"/>
      <c r="AH123" s="1020"/>
      <c r="AI123" s="1020"/>
      <c r="AJ123" s="1021"/>
      <c r="AK123" s="1022" t="s">
        <v>221</v>
      </c>
      <c r="AL123" s="1020"/>
      <c r="AM123" s="1020"/>
      <c r="AN123" s="1020"/>
      <c r="AO123" s="1021"/>
      <c r="AP123" s="1023" t="s">
        <v>455</v>
      </c>
      <c r="AQ123" s="1024"/>
      <c r="AR123" s="1024"/>
      <c r="AS123" s="1024"/>
      <c r="AT123" s="1025"/>
      <c r="AU123" s="1056"/>
      <c r="AV123" s="1057"/>
      <c r="AW123" s="1057"/>
      <c r="AX123" s="1057"/>
      <c r="AY123" s="1057"/>
      <c r="AZ123" s="279" t="s">
        <v>182</v>
      </c>
      <c r="BA123" s="279"/>
      <c r="BB123" s="279"/>
      <c r="BC123" s="279"/>
      <c r="BD123" s="279"/>
      <c r="BE123" s="279"/>
      <c r="BF123" s="279"/>
      <c r="BG123" s="279"/>
      <c r="BH123" s="279"/>
      <c r="BI123" s="279"/>
      <c r="BJ123" s="279"/>
      <c r="BK123" s="279"/>
      <c r="BL123" s="279"/>
      <c r="BM123" s="279"/>
      <c r="BN123" s="279"/>
      <c r="BO123" s="1036" t="s">
        <v>468</v>
      </c>
      <c r="BP123" s="1067"/>
      <c r="BQ123" s="1126">
        <v>9061626</v>
      </c>
      <c r="BR123" s="1127"/>
      <c r="BS123" s="1127"/>
      <c r="BT123" s="1127"/>
      <c r="BU123" s="1127"/>
      <c r="BV123" s="1127">
        <v>8957590</v>
      </c>
      <c r="BW123" s="1127"/>
      <c r="BX123" s="1127"/>
      <c r="BY123" s="1127"/>
      <c r="BZ123" s="1127"/>
      <c r="CA123" s="1127">
        <v>8868581</v>
      </c>
      <c r="CB123" s="1127"/>
      <c r="CC123" s="1127"/>
      <c r="CD123" s="1127"/>
      <c r="CE123" s="1127"/>
      <c r="CF123" s="1060"/>
      <c r="CG123" s="1061"/>
      <c r="CH123" s="1061"/>
      <c r="CI123" s="1061"/>
      <c r="CJ123" s="1062"/>
      <c r="CK123" s="1071"/>
      <c r="CL123" s="1072"/>
      <c r="CM123" s="1072"/>
      <c r="CN123" s="1072"/>
      <c r="CO123" s="1073"/>
      <c r="CP123" s="1081" t="s">
        <v>404</v>
      </c>
      <c r="CQ123" s="1082"/>
      <c r="CR123" s="1082"/>
      <c r="CS123" s="1082"/>
      <c r="CT123" s="1082"/>
      <c r="CU123" s="1082"/>
      <c r="CV123" s="1082"/>
      <c r="CW123" s="1082"/>
      <c r="CX123" s="1082"/>
      <c r="CY123" s="1082"/>
      <c r="CZ123" s="1082"/>
      <c r="DA123" s="1082"/>
      <c r="DB123" s="1082"/>
      <c r="DC123" s="1082"/>
      <c r="DD123" s="1082"/>
      <c r="DE123" s="1082"/>
      <c r="DF123" s="1083"/>
      <c r="DG123" s="1019" t="s">
        <v>221</v>
      </c>
      <c r="DH123" s="1020"/>
      <c r="DI123" s="1020"/>
      <c r="DJ123" s="1020"/>
      <c r="DK123" s="1021"/>
      <c r="DL123" s="1022" t="s">
        <v>221</v>
      </c>
      <c r="DM123" s="1020"/>
      <c r="DN123" s="1020"/>
      <c r="DO123" s="1020"/>
      <c r="DP123" s="1021"/>
      <c r="DQ123" s="1022" t="s">
        <v>221</v>
      </c>
      <c r="DR123" s="1020"/>
      <c r="DS123" s="1020"/>
      <c r="DT123" s="1020"/>
      <c r="DU123" s="1021"/>
      <c r="DV123" s="1023" t="s">
        <v>221</v>
      </c>
      <c r="DW123" s="1024"/>
      <c r="DX123" s="1024"/>
      <c r="DY123" s="1024"/>
      <c r="DZ123" s="1025"/>
    </row>
    <row r="124" spans="1:130" s="248" customFormat="1" ht="26.25" customHeight="1" thickBot="1" x14ac:dyDescent="0.2">
      <c r="A124" s="1120"/>
      <c r="B124" s="1007"/>
      <c r="C124" s="977" t="s">
        <v>456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221</v>
      </c>
      <c r="AB124" s="1020"/>
      <c r="AC124" s="1020"/>
      <c r="AD124" s="1020"/>
      <c r="AE124" s="1021"/>
      <c r="AF124" s="1022" t="s">
        <v>221</v>
      </c>
      <c r="AG124" s="1020"/>
      <c r="AH124" s="1020"/>
      <c r="AI124" s="1020"/>
      <c r="AJ124" s="1021"/>
      <c r="AK124" s="1022" t="s">
        <v>455</v>
      </c>
      <c r="AL124" s="1020"/>
      <c r="AM124" s="1020"/>
      <c r="AN124" s="1020"/>
      <c r="AO124" s="1021"/>
      <c r="AP124" s="1023" t="s">
        <v>221</v>
      </c>
      <c r="AQ124" s="1024"/>
      <c r="AR124" s="1024"/>
      <c r="AS124" s="1024"/>
      <c r="AT124" s="1025"/>
      <c r="AU124" s="1122" t="s">
        <v>469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28.7</v>
      </c>
      <c r="BR124" s="1089"/>
      <c r="BS124" s="1089"/>
      <c r="BT124" s="1089"/>
      <c r="BU124" s="1089"/>
      <c r="BV124" s="1089">
        <v>21.7</v>
      </c>
      <c r="BW124" s="1089"/>
      <c r="BX124" s="1089"/>
      <c r="BY124" s="1089"/>
      <c r="BZ124" s="1089"/>
      <c r="CA124" s="1089">
        <v>13.1</v>
      </c>
      <c r="CB124" s="1089"/>
      <c r="CC124" s="1089"/>
      <c r="CD124" s="1089"/>
      <c r="CE124" s="1089"/>
      <c r="CF124" s="1090"/>
      <c r="CG124" s="1091"/>
      <c r="CH124" s="1091"/>
      <c r="CI124" s="1091"/>
      <c r="CJ124" s="1092"/>
      <c r="CK124" s="1074"/>
      <c r="CL124" s="1074"/>
      <c r="CM124" s="1074"/>
      <c r="CN124" s="1074"/>
      <c r="CO124" s="1075"/>
      <c r="CP124" s="1081" t="s">
        <v>470</v>
      </c>
      <c r="CQ124" s="1082"/>
      <c r="CR124" s="1082"/>
      <c r="CS124" s="1082"/>
      <c r="CT124" s="1082"/>
      <c r="CU124" s="1082"/>
      <c r="CV124" s="1082"/>
      <c r="CW124" s="1082"/>
      <c r="CX124" s="1082"/>
      <c r="CY124" s="1082"/>
      <c r="CZ124" s="1082"/>
      <c r="DA124" s="1082"/>
      <c r="DB124" s="1082"/>
      <c r="DC124" s="1082"/>
      <c r="DD124" s="1082"/>
      <c r="DE124" s="1082"/>
      <c r="DF124" s="1083"/>
      <c r="DG124" s="1066" t="s">
        <v>221</v>
      </c>
      <c r="DH124" s="1045"/>
      <c r="DI124" s="1045"/>
      <c r="DJ124" s="1045"/>
      <c r="DK124" s="1046"/>
      <c r="DL124" s="1044" t="s">
        <v>221</v>
      </c>
      <c r="DM124" s="1045"/>
      <c r="DN124" s="1045"/>
      <c r="DO124" s="1045"/>
      <c r="DP124" s="1046"/>
      <c r="DQ124" s="1044" t="s">
        <v>221</v>
      </c>
      <c r="DR124" s="1045"/>
      <c r="DS124" s="1045"/>
      <c r="DT124" s="1045"/>
      <c r="DU124" s="1046"/>
      <c r="DV124" s="1047" t="s">
        <v>221</v>
      </c>
      <c r="DW124" s="1048"/>
      <c r="DX124" s="1048"/>
      <c r="DY124" s="1048"/>
      <c r="DZ124" s="1049"/>
    </row>
    <row r="125" spans="1:130" s="248" customFormat="1" ht="26.25" customHeight="1" x14ac:dyDescent="0.15">
      <c r="A125" s="1120"/>
      <c r="B125" s="1007"/>
      <c r="C125" s="977" t="s">
        <v>458</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455</v>
      </c>
      <c r="AB125" s="1020"/>
      <c r="AC125" s="1020"/>
      <c r="AD125" s="1020"/>
      <c r="AE125" s="1021"/>
      <c r="AF125" s="1022" t="s">
        <v>221</v>
      </c>
      <c r="AG125" s="1020"/>
      <c r="AH125" s="1020"/>
      <c r="AI125" s="1020"/>
      <c r="AJ125" s="1021"/>
      <c r="AK125" s="1022" t="s">
        <v>221</v>
      </c>
      <c r="AL125" s="1020"/>
      <c r="AM125" s="1020"/>
      <c r="AN125" s="1020"/>
      <c r="AO125" s="1021"/>
      <c r="AP125" s="1023" t="s">
        <v>221</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471</v>
      </c>
      <c r="CL125" s="1069"/>
      <c r="CM125" s="1069"/>
      <c r="CN125" s="1069"/>
      <c r="CO125" s="1070"/>
      <c r="CP125" s="1001" t="s">
        <v>472</v>
      </c>
      <c r="CQ125" s="950"/>
      <c r="CR125" s="950"/>
      <c r="CS125" s="950"/>
      <c r="CT125" s="950"/>
      <c r="CU125" s="950"/>
      <c r="CV125" s="950"/>
      <c r="CW125" s="950"/>
      <c r="CX125" s="950"/>
      <c r="CY125" s="950"/>
      <c r="CZ125" s="950"/>
      <c r="DA125" s="950"/>
      <c r="DB125" s="950"/>
      <c r="DC125" s="950"/>
      <c r="DD125" s="950"/>
      <c r="DE125" s="950"/>
      <c r="DF125" s="951"/>
      <c r="DG125" s="987" t="s">
        <v>221</v>
      </c>
      <c r="DH125" s="988"/>
      <c r="DI125" s="988"/>
      <c r="DJ125" s="988"/>
      <c r="DK125" s="988"/>
      <c r="DL125" s="988" t="s">
        <v>221</v>
      </c>
      <c r="DM125" s="988"/>
      <c r="DN125" s="988"/>
      <c r="DO125" s="988"/>
      <c r="DP125" s="988"/>
      <c r="DQ125" s="988" t="s">
        <v>221</v>
      </c>
      <c r="DR125" s="988"/>
      <c r="DS125" s="988"/>
      <c r="DT125" s="988"/>
      <c r="DU125" s="988"/>
      <c r="DV125" s="989" t="s">
        <v>221</v>
      </c>
      <c r="DW125" s="989"/>
      <c r="DX125" s="989"/>
      <c r="DY125" s="989"/>
      <c r="DZ125" s="990"/>
    </row>
    <row r="126" spans="1:130" s="248" customFormat="1" ht="26.25" customHeight="1" thickBot="1" x14ac:dyDescent="0.2">
      <c r="A126" s="1120"/>
      <c r="B126" s="1007"/>
      <c r="C126" s="977" t="s">
        <v>460</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221</v>
      </c>
      <c r="AB126" s="1020"/>
      <c r="AC126" s="1020"/>
      <c r="AD126" s="1020"/>
      <c r="AE126" s="1021"/>
      <c r="AF126" s="1022" t="s">
        <v>221</v>
      </c>
      <c r="AG126" s="1020"/>
      <c r="AH126" s="1020"/>
      <c r="AI126" s="1020"/>
      <c r="AJ126" s="1021"/>
      <c r="AK126" s="1022" t="s">
        <v>455</v>
      </c>
      <c r="AL126" s="1020"/>
      <c r="AM126" s="1020"/>
      <c r="AN126" s="1020"/>
      <c r="AO126" s="1021"/>
      <c r="AP126" s="1023" t="s">
        <v>455</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473</v>
      </c>
      <c r="CQ126" s="1011"/>
      <c r="CR126" s="1011"/>
      <c r="CS126" s="1011"/>
      <c r="CT126" s="1011"/>
      <c r="CU126" s="1011"/>
      <c r="CV126" s="1011"/>
      <c r="CW126" s="1011"/>
      <c r="CX126" s="1011"/>
      <c r="CY126" s="1011"/>
      <c r="CZ126" s="1011"/>
      <c r="DA126" s="1011"/>
      <c r="DB126" s="1011"/>
      <c r="DC126" s="1011"/>
      <c r="DD126" s="1011"/>
      <c r="DE126" s="1011"/>
      <c r="DF126" s="1012"/>
      <c r="DG126" s="980" t="s">
        <v>221</v>
      </c>
      <c r="DH126" s="981"/>
      <c r="DI126" s="981"/>
      <c r="DJ126" s="981"/>
      <c r="DK126" s="981"/>
      <c r="DL126" s="981" t="s">
        <v>221</v>
      </c>
      <c r="DM126" s="981"/>
      <c r="DN126" s="981"/>
      <c r="DO126" s="981"/>
      <c r="DP126" s="981"/>
      <c r="DQ126" s="981" t="s">
        <v>221</v>
      </c>
      <c r="DR126" s="981"/>
      <c r="DS126" s="981"/>
      <c r="DT126" s="981"/>
      <c r="DU126" s="981"/>
      <c r="DV126" s="982" t="s">
        <v>221</v>
      </c>
      <c r="DW126" s="982"/>
      <c r="DX126" s="982"/>
      <c r="DY126" s="982"/>
      <c r="DZ126" s="983"/>
    </row>
    <row r="127" spans="1:130" s="248" customFormat="1" ht="26.25" customHeight="1" x14ac:dyDescent="0.15">
      <c r="A127" s="1121"/>
      <c r="B127" s="1009"/>
      <c r="C127" s="1063" t="s">
        <v>474</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26</v>
      </c>
      <c r="AB127" s="1020"/>
      <c r="AC127" s="1020"/>
      <c r="AD127" s="1020"/>
      <c r="AE127" s="1021"/>
      <c r="AF127" s="1022">
        <v>12</v>
      </c>
      <c r="AG127" s="1020"/>
      <c r="AH127" s="1020"/>
      <c r="AI127" s="1020"/>
      <c r="AJ127" s="1021"/>
      <c r="AK127" s="1022">
        <v>5</v>
      </c>
      <c r="AL127" s="1020"/>
      <c r="AM127" s="1020"/>
      <c r="AN127" s="1020"/>
      <c r="AO127" s="1021"/>
      <c r="AP127" s="1023">
        <v>0</v>
      </c>
      <c r="AQ127" s="1024"/>
      <c r="AR127" s="1024"/>
      <c r="AS127" s="1024"/>
      <c r="AT127" s="1025"/>
      <c r="AU127" s="284"/>
      <c r="AV127" s="284"/>
      <c r="AW127" s="284"/>
      <c r="AX127" s="1093" t="s">
        <v>475</v>
      </c>
      <c r="AY127" s="1094"/>
      <c r="AZ127" s="1094"/>
      <c r="BA127" s="1094"/>
      <c r="BB127" s="1094"/>
      <c r="BC127" s="1094"/>
      <c r="BD127" s="1094"/>
      <c r="BE127" s="1095"/>
      <c r="BF127" s="1096" t="s">
        <v>476</v>
      </c>
      <c r="BG127" s="1094"/>
      <c r="BH127" s="1094"/>
      <c r="BI127" s="1094"/>
      <c r="BJ127" s="1094"/>
      <c r="BK127" s="1094"/>
      <c r="BL127" s="1095"/>
      <c r="BM127" s="1096" t="s">
        <v>477</v>
      </c>
      <c r="BN127" s="1094"/>
      <c r="BO127" s="1094"/>
      <c r="BP127" s="1094"/>
      <c r="BQ127" s="1094"/>
      <c r="BR127" s="1094"/>
      <c r="BS127" s="1095"/>
      <c r="BT127" s="1096" t="s">
        <v>478</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479</v>
      </c>
      <c r="CQ127" s="1011"/>
      <c r="CR127" s="1011"/>
      <c r="CS127" s="1011"/>
      <c r="CT127" s="1011"/>
      <c r="CU127" s="1011"/>
      <c r="CV127" s="1011"/>
      <c r="CW127" s="1011"/>
      <c r="CX127" s="1011"/>
      <c r="CY127" s="1011"/>
      <c r="CZ127" s="1011"/>
      <c r="DA127" s="1011"/>
      <c r="DB127" s="1011"/>
      <c r="DC127" s="1011"/>
      <c r="DD127" s="1011"/>
      <c r="DE127" s="1011"/>
      <c r="DF127" s="1012"/>
      <c r="DG127" s="980" t="s">
        <v>221</v>
      </c>
      <c r="DH127" s="981"/>
      <c r="DI127" s="981"/>
      <c r="DJ127" s="981"/>
      <c r="DK127" s="981"/>
      <c r="DL127" s="981" t="s">
        <v>221</v>
      </c>
      <c r="DM127" s="981"/>
      <c r="DN127" s="981"/>
      <c r="DO127" s="981"/>
      <c r="DP127" s="981"/>
      <c r="DQ127" s="981" t="s">
        <v>221</v>
      </c>
      <c r="DR127" s="981"/>
      <c r="DS127" s="981"/>
      <c r="DT127" s="981"/>
      <c r="DU127" s="981"/>
      <c r="DV127" s="982" t="s">
        <v>221</v>
      </c>
      <c r="DW127" s="982"/>
      <c r="DX127" s="982"/>
      <c r="DY127" s="982"/>
      <c r="DZ127" s="983"/>
    </row>
    <row r="128" spans="1:130" s="248" customFormat="1" ht="26.25" customHeight="1" thickBot="1" x14ac:dyDescent="0.2">
      <c r="A128" s="1104" t="s">
        <v>480</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481</v>
      </c>
      <c r="X128" s="1106"/>
      <c r="Y128" s="1106"/>
      <c r="Z128" s="1107"/>
      <c r="AA128" s="1108">
        <v>17434</v>
      </c>
      <c r="AB128" s="1109"/>
      <c r="AC128" s="1109"/>
      <c r="AD128" s="1109"/>
      <c r="AE128" s="1110"/>
      <c r="AF128" s="1111">
        <v>30730</v>
      </c>
      <c r="AG128" s="1109"/>
      <c r="AH128" s="1109"/>
      <c r="AI128" s="1109"/>
      <c r="AJ128" s="1110"/>
      <c r="AK128" s="1111">
        <v>21850</v>
      </c>
      <c r="AL128" s="1109"/>
      <c r="AM128" s="1109"/>
      <c r="AN128" s="1109"/>
      <c r="AO128" s="1110"/>
      <c r="AP128" s="1112"/>
      <c r="AQ128" s="1113"/>
      <c r="AR128" s="1113"/>
      <c r="AS128" s="1113"/>
      <c r="AT128" s="1114"/>
      <c r="AU128" s="284"/>
      <c r="AV128" s="284"/>
      <c r="AW128" s="284"/>
      <c r="AX128" s="949" t="s">
        <v>482</v>
      </c>
      <c r="AY128" s="950"/>
      <c r="AZ128" s="950"/>
      <c r="BA128" s="950"/>
      <c r="BB128" s="950"/>
      <c r="BC128" s="950"/>
      <c r="BD128" s="950"/>
      <c r="BE128" s="951"/>
      <c r="BF128" s="1115" t="s">
        <v>221</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483</v>
      </c>
      <c r="CQ128" s="1098"/>
      <c r="CR128" s="1098"/>
      <c r="CS128" s="1098"/>
      <c r="CT128" s="1098"/>
      <c r="CU128" s="1098"/>
      <c r="CV128" s="1098"/>
      <c r="CW128" s="1098"/>
      <c r="CX128" s="1098"/>
      <c r="CY128" s="1098"/>
      <c r="CZ128" s="1098"/>
      <c r="DA128" s="1098"/>
      <c r="DB128" s="1098"/>
      <c r="DC128" s="1098"/>
      <c r="DD128" s="1098"/>
      <c r="DE128" s="1098"/>
      <c r="DF128" s="1099"/>
      <c r="DG128" s="1100" t="s">
        <v>221</v>
      </c>
      <c r="DH128" s="1101"/>
      <c r="DI128" s="1101"/>
      <c r="DJ128" s="1101"/>
      <c r="DK128" s="1101"/>
      <c r="DL128" s="1101" t="s">
        <v>221</v>
      </c>
      <c r="DM128" s="1101"/>
      <c r="DN128" s="1101"/>
      <c r="DO128" s="1101"/>
      <c r="DP128" s="1101"/>
      <c r="DQ128" s="1101" t="s">
        <v>221</v>
      </c>
      <c r="DR128" s="1101"/>
      <c r="DS128" s="1101"/>
      <c r="DT128" s="1101"/>
      <c r="DU128" s="1101"/>
      <c r="DV128" s="1102" t="s">
        <v>221</v>
      </c>
      <c r="DW128" s="1102"/>
      <c r="DX128" s="1102"/>
      <c r="DY128" s="1102"/>
      <c r="DZ128" s="1103"/>
    </row>
    <row r="129" spans="1:131" s="248" customFormat="1" ht="26.25" customHeight="1" x14ac:dyDescent="0.15">
      <c r="A129" s="991" t="s">
        <v>105</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484</v>
      </c>
      <c r="X129" s="1135"/>
      <c r="Y129" s="1135"/>
      <c r="Z129" s="1136"/>
      <c r="AA129" s="1019">
        <v>3879421</v>
      </c>
      <c r="AB129" s="1020"/>
      <c r="AC129" s="1020"/>
      <c r="AD129" s="1020"/>
      <c r="AE129" s="1021"/>
      <c r="AF129" s="1022">
        <v>3856774</v>
      </c>
      <c r="AG129" s="1020"/>
      <c r="AH129" s="1020"/>
      <c r="AI129" s="1020"/>
      <c r="AJ129" s="1021"/>
      <c r="AK129" s="1022">
        <v>4033554</v>
      </c>
      <c r="AL129" s="1020"/>
      <c r="AM129" s="1020"/>
      <c r="AN129" s="1020"/>
      <c r="AO129" s="1021"/>
      <c r="AP129" s="1137"/>
      <c r="AQ129" s="1138"/>
      <c r="AR129" s="1138"/>
      <c r="AS129" s="1138"/>
      <c r="AT129" s="1139"/>
      <c r="AU129" s="286"/>
      <c r="AV129" s="286"/>
      <c r="AW129" s="286"/>
      <c r="AX129" s="1128" t="s">
        <v>485</v>
      </c>
      <c r="AY129" s="1011"/>
      <c r="AZ129" s="1011"/>
      <c r="BA129" s="1011"/>
      <c r="BB129" s="1011"/>
      <c r="BC129" s="1011"/>
      <c r="BD129" s="1011"/>
      <c r="BE129" s="1012"/>
      <c r="BF129" s="1129" t="s">
        <v>221</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486</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487</v>
      </c>
      <c r="X130" s="1135"/>
      <c r="Y130" s="1135"/>
      <c r="Z130" s="1136"/>
      <c r="AA130" s="1019">
        <v>523920</v>
      </c>
      <c r="AB130" s="1020"/>
      <c r="AC130" s="1020"/>
      <c r="AD130" s="1020"/>
      <c r="AE130" s="1021"/>
      <c r="AF130" s="1022">
        <v>490601</v>
      </c>
      <c r="AG130" s="1020"/>
      <c r="AH130" s="1020"/>
      <c r="AI130" s="1020"/>
      <c r="AJ130" s="1021"/>
      <c r="AK130" s="1022">
        <v>468827</v>
      </c>
      <c r="AL130" s="1020"/>
      <c r="AM130" s="1020"/>
      <c r="AN130" s="1020"/>
      <c r="AO130" s="1021"/>
      <c r="AP130" s="1137"/>
      <c r="AQ130" s="1138"/>
      <c r="AR130" s="1138"/>
      <c r="AS130" s="1138"/>
      <c r="AT130" s="1139"/>
      <c r="AU130" s="286"/>
      <c r="AV130" s="286"/>
      <c r="AW130" s="286"/>
      <c r="AX130" s="1128" t="s">
        <v>488</v>
      </c>
      <c r="AY130" s="1011"/>
      <c r="AZ130" s="1011"/>
      <c r="BA130" s="1011"/>
      <c r="BB130" s="1011"/>
      <c r="BC130" s="1011"/>
      <c r="BD130" s="1011"/>
      <c r="BE130" s="1012"/>
      <c r="BF130" s="1165">
        <v>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489</v>
      </c>
      <c r="X131" s="1173"/>
      <c r="Y131" s="1173"/>
      <c r="Z131" s="1174"/>
      <c r="AA131" s="1066">
        <v>3355501</v>
      </c>
      <c r="AB131" s="1045"/>
      <c r="AC131" s="1045"/>
      <c r="AD131" s="1045"/>
      <c r="AE131" s="1046"/>
      <c r="AF131" s="1044">
        <v>3366173</v>
      </c>
      <c r="AG131" s="1045"/>
      <c r="AH131" s="1045"/>
      <c r="AI131" s="1045"/>
      <c r="AJ131" s="1046"/>
      <c r="AK131" s="1044">
        <v>3564727</v>
      </c>
      <c r="AL131" s="1045"/>
      <c r="AM131" s="1045"/>
      <c r="AN131" s="1045"/>
      <c r="AO131" s="1046"/>
      <c r="AP131" s="1175"/>
      <c r="AQ131" s="1176"/>
      <c r="AR131" s="1176"/>
      <c r="AS131" s="1176"/>
      <c r="AT131" s="1177"/>
      <c r="AU131" s="286"/>
      <c r="AV131" s="286"/>
      <c r="AW131" s="286"/>
      <c r="AX131" s="1147" t="s">
        <v>490</v>
      </c>
      <c r="AY131" s="1098"/>
      <c r="AZ131" s="1098"/>
      <c r="BA131" s="1098"/>
      <c r="BB131" s="1098"/>
      <c r="BC131" s="1098"/>
      <c r="BD131" s="1098"/>
      <c r="BE131" s="1099"/>
      <c r="BF131" s="1148">
        <v>13.1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5.4027699589999996</v>
      </c>
      <c r="AB132" s="1161"/>
      <c r="AC132" s="1161"/>
      <c r="AD132" s="1161"/>
      <c r="AE132" s="1162"/>
      <c r="AF132" s="1163">
        <v>9.8156868349999993</v>
      </c>
      <c r="AG132" s="1161"/>
      <c r="AH132" s="1161"/>
      <c r="AI132" s="1161"/>
      <c r="AJ132" s="1162"/>
      <c r="AK132" s="1163">
        <v>5.9088676360000001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7.8</v>
      </c>
      <c r="AB133" s="1144"/>
      <c r="AC133" s="1144"/>
      <c r="AD133" s="1144"/>
      <c r="AE133" s="1145"/>
      <c r="AF133" s="1143">
        <v>7.9</v>
      </c>
      <c r="AG133" s="1144"/>
      <c r="AH133" s="1144"/>
      <c r="AI133" s="1144"/>
      <c r="AJ133" s="1145"/>
      <c r="AK133" s="1143">
        <v>7</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xdnhJjH44rxg8iAWWscS/ZW1hSMiNvgIUPc1bxcC0WhkF+OhkDuybYNTueCwlD77BfkFgCZo3Eg3eqr490GOw==" saltValue="OM/IQk04imoYDpMOoiuw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eoxjX/e0owLZ+LNUSYYMZGNYtAoajVx/ekJDm8kHMdua/qKx8LQtzxQzTLj27CncwlUsb5GMAAsK2Rpg1+H5w==" saltValue="RoDY4ehVxtAiZpeqpWD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1MYoGzyAVGB4mtfvXKfd9ePjIEK4BGYZtonUs+q7P1bIIgWPTlWY2T50l2VEP7CQTsER8WH0Kf8akSuqyhU7A==" saltValue="MM/vOC5sn/wEUMuRXCMb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502</v>
      </c>
      <c r="AL9" s="1181"/>
      <c r="AM9" s="1181"/>
      <c r="AN9" s="1182"/>
      <c r="AO9" s="314">
        <v>1253354</v>
      </c>
      <c r="AP9" s="314">
        <v>91633</v>
      </c>
      <c r="AQ9" s="315">
        <v>105491</v>
      </c>
      <c r="AR9" s="316">
        <v>-13.1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503</v>
      </c>
      <c r="AL10" s="1181"/>
      <c r="AM10" s="1181"/>
      <c r="AN10" s="1182"/>
      <c r="AO10" s="317">
        <v>164328</v>
      </c>
      <c r="AP10" s="317">
        <v>12014</v>
      </c>
      <c r="AQ10" s="318">
        <v>15011</v>
      </c>
      <c r="AR10" s="319">
        <v>-20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504</v>
      </c>
      <c r="AL11" s="1181"/>
      <c r="AM11" s="1181"/>
      <c r="AN11" s="1182"/>
      <c r="AO11" s="317" t="s">
        <v>505</v>
      </c>
      <c r="AP11" s="317" t="s">
        <v>505</v>
      </c>
      <c r="AQ11" s="318">
        <v>1542</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506</v>
      </c>
      <c r="AL12" s="1181"/>
      <c r="AM12" s="1181"/>
      <c r="AN12" s="1182"/>
      <c r="AO12" s="317" t="s">
        <v>505</v>
      </c>
      <c r="AP12" s="317" t="s">
        <v>505</v>
      </c>
      <c r="AQ12" s="318">
        <v>23</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507</v>
      </c>
      <c r="AL13" s="1181"/>
      <c r="AM13" s="1181"/>
      <c r="AN13" s="1182"/>
      <c r="AO13" s="317">
        <v>90425</v>
      </c>
      <c r="AP13" s="317">
        <v>6611</v>
      </c>
      <c r="AQ13" s="318">
        <v>4603</v>
      </c>
      <c r="AR13" s="319">
        <v>43.6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508</v>
      </c>
      <c r="AL14" s="1181"/>
      <c r="AM14" s="1181"/>
      <c r="AN14" s="1182"/>
      <c r="AO14" s="317">
        <v>47633</v>
      </c>
      <c r="AP14" s="317">
        <v>3482</v>
      </c>
      <c r="AQ14" s="318">
        <v>2567</v>
      </c>
      <c r="AR14" s="319">
        <v>35.6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509</v>
      </c>
      <c r="AL15" s="1187"/>
      <c r="AM15" s="1187"/>
      <c r="AN15" s="1188"/>
      <c r="AO15" s="317">
        <v>-114849</v>
      </c>
      <c r="AP15" s="317">
        <v>-8397</v>
      </c>
      <c r="AQ15" s="318">
        <v>-8232</v>
      </c>
      <c r="AR15" s="319">
        <v>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182</v>
      </c>
      <c r="AL16" s="1187"/>
      <c r="AM16" s="1187"/>
      <c r="AN16" s="1188"/>
      <c r="AO16" s="317">
        <v>1440891</v>
      </c>
      <c r="AP16" s="317">
        <v>105344</v>
      </c>
      <c r="AQ16" s="318">
        <v>121006</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514</v>
      </c>
      <c r="AL21" s="1190"/>
      <c r="AM21" s="1190"/>
      <c r="AN21" s="1191"/>
      <c r="AO21" s="330">
        <v>10.53</v>
      </c>
      <c r="AP21" s="331">
        <v>10.65</v>
      </c>
      <c r="AQ21" s="332">
        <v>-0.12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515</v>
      </c>
      <c r="AL22" s="1190"/>
      <c r="AM22" s="1190"/>
      <c r="AN22" s="1191"/>
      <c r="AO22" s="335">
        <v>92.1</v>
      </c>
      <c r="AP22" s="336">
        <v>96.6</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519</v>
      </c>
      <c r="AL32" s="1184"/>
      <c r="AM32" s="1184"/>
      <c r="AN32" s="1185"/>
      <c r="AO32" s="345">
        <v>507403</v>
      </c>
      <c r="AP32" s="345">
        <v>37096</v>
      </c>
      <c r="AQ32" s="346">
        <v>57338</v>
      </c>
      <c r="AR32" s="347">
        <v>-35.299999999999997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520</v>
      </c>
      <c r="AL33" s="1184"/>
      <c r="AM33" s="1184"/>
      <c r="AN33" s="1185"/>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521</v>
      </c>
      <c r="AL34" s="1184"/>
      <c r="AM34" s="1184"/>
      <c r="AN34" s="1185"/>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522</v>
      </c>
      <c r="AL35" s="1184"/>
      <c r="AM35" s="1184"/>
      <c r="AN35" s="1185"/>
      <c r="AO35" s="345">
        <v>185855</v>
      </c>
      <c r="AP35" s="345">
        <v>13588</v>
      </c>
      <c r="AQ35" s="346">
        <v>15348</v>
      </c>
      <c r="AR35" s="347">
        <v>-11.5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523</v>
      </c>
      <c r="AL36" s="1184"/>
      <c r="AM36" s="1184"/>
      <c r="AN36" s="1185"/>
      <c r="AO36" s="345">
        <v>8049</v>
      </c>
      <c r="AP36" s="345">
        <v>588</v>
      </c>
      <c r="AQ36" s="346">
        <v>3535</v>
      </c>
      <c r="AR36" s="347">
        <v>-83.4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524</v>
      </c>
      <c r="AL37" s="1184"/>
      <c r="AM37" s="1184"/>
      <c r="AN37" s="1185"/>
      <c r="AO37" s="345">
        <v>5</v>
      </c>
      <c r="AP37" s="345">
        <v>0</v>
      </c>
      <c r="AQ37" s="346">
        <v>572</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525</v>
      </c>
      <c r="AL38" s="1193"/>
      <c r="AM38" s="1193"/>
      <c r="AN38" s="1194"/>
      <c r="AO38" s="348" t="s">
        <v>505</v>
      </c>
      <c r="AP38" s="348" t="s">
        <v>505</v>
      </c>
      <c r="AQ38" s="349">
        <v>6</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526</v>
      </c>
      <c r="AL39" s="1193"/>
      <c r="AM39" s="1193"/>
      <c r="AN39" s="1194"/>
      <c r="AO39" s="345">
        <v>-21850</v>
      </c>
      <c r="AP39" s="345">
        <v>-1597</v>
      </c>
      <c r="AQ39" s="346">
        <v>-3451</v>
      </c>
      <c r="AR39" s="347">
        <v>-53.7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527</v>
      </c>
      <c r="AL40" s="1184"/>
      <c r="AM40" s="1184"/>
      <c r="AN40" s="1185"/>
      <c r="AO40" s="345">
        <v>-468827</v>
      </c>
      <c r="AP40" s="345">
        <v>-34276</v>
      </c>
      <c r="AQ40" s="346">
        <v>-50518</v>
      </c>
      <c r="AR40" s="347">
        <v>-32.200000000000003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293</v>
      </c>
      <c r="AL41" s="1196"/>
      <c r="AM41" s="1196"/>
      <c r="AN41" s="1197"/>
      <c r="AO41" s="345">
        <v>210635</v>
      </c>
      <c r="AP41" s="345">
        <v>15400</v>
      </c>
      <c r="AQ41" s="346">
        <v>22830</v>
      </c>
      <c r="AR41" s="347">
        <v>-32.5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497</v>
      </c>
      <c r="AN49" s="1200" t="s">
        <v>531</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3602262</v>
      </c>
      <c r="AN51" s="367">
        <v>245670</v>
      </c>
      <c r="AO51" s="368">
        <v>-23</v>
      </c>
      <c r="AP51" s="369">
        <v>79466</v>
      </c>
      <c r="AQ51" s="370">
        <v>4.5999999999999996</v>
      </c>
      <c r="AR51" s="371">
        <v>-27.6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234084</v>
      </c>
      <c r="AN52" s="375">
        <v>15964</v>
      </c>
      <c r="AO52" s="376">
        <v>-33.6</v>
      </c>
      <c r="AP52" s="377">
        <v>44645</v>
      </c>
      <c r="AQ52" s="378">
        <v>9.6999999999999993</v>
      </c>
      <c r="AR52" s="379">
        <v>-43.3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2136852</v>
      </c>
      <c r="AN53" s="367">
        <v>147787</v>
      </c>
      <c r="AO53" s="368">
        <v>-39.799999999999997</v>
      </c>
      <c r="AP53" s="369">
        <v>90072</v>
      </c>
      <c r="AQ53" s="370">
        <v>13.3</v>
      </c>
      <c r="AR53" s="371">
        <v>-53.1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256697</v>
      </c>
      <c r="AN54" s="375">
        <v>17753</v>
      </c>
      <c r="AO54" s="376">
        <v>11.2</v>
      </c>
      <c r="AP54" s="377">
        <v>46083</v>
      </c>
      <c r="AQ54" s="378">
        <v>3.2</v>
      </c>
      <c r="AR54" s="379">
        <v>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1927330</v>
      </c>
      <c r="AN55" s="367">
        <v>135996</v>
      </c>
      <c r="AO55" s="368">
        <v>-8</v>
      </c>
      <c r="AP55" s="369">
        <v>88328</v>
      </c>
      <c r="AQ55" s="370">
        <v>-1.9</v>
      </c>
      <c r="AR55" s="371">
        <v>-6.1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166999</v>
      </c>
      <c r="AN56" s="375">
        <v>11784</v>
      </c>
      <c r="AO56" s="376">
        <v>-33.6</v>
      </c>
      <c r="AP56" s="377">
        <v>49013</v>
      </c>
      <c r="AQ56" s="378">
        <v>6.4</v>
      </c>
      <c r="AR56" s="379">
        <v>-40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1954424</v>
      </c>
      <c r="AN57" s="367">
        <v>140647</v>
      </c>
      <c r="AO57" s="368">
        <v>3.4</v>
      </c>
      <c r="AP57" s="369">
        <v>103390</v>
      </c>
      <c r="AQ57" s="370">
        <v>17.100000000000001</v>
      </c>
      <c r="AR57" s="371">
        <v>-13.7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120549</v>
      </c>
      <c r="AN58" s="375">
        <v>8675</v>
      </c>
      <c r="AO58" s="376">
        <v>-26.4</v>
      </c>
      <c r="AP58" s="377">
        <v>51269</v>
      </c>
      <c r="AQ58" s="378">
        <v>4.5999999999999996</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2001626</v>
      </c>
      <c r="AN59" s="367">
        <v>146339</v>
      </c>
      <c r="AO59" s="368">
        <v>4</v>
      </c>
      <c r="AP59" s="369">
        <v>117234</v>
      </c>
      <c r="AQ59" s="370">
        <v>13.4</v>
      </c>
      <c r="AR59" s="371">
        <v>-9.4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169965</v>
      </c>
      <c r="AN60" s="375">
        <v>12426</v>
      </c>
      <c r="AO60" s="376">
        <v>43.2</v>
      </c>
      <c r="AP60" s="377">
        <v>59796</v>
      </c>
      <c r="AQ60" s="378">
        <v>16.600000000000001</v>
      </c>
      <c r="AR60" s="379">
        <v>26.6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2324499</v>
      </c>
      <c r="AN61" s="382">
        <v>163288</v>
      </c>
      <c r="AO61" s="383">
        <v>-12.7</v>
      </c>
      <c r="AP61" s="384">
        <v>95698</v>
      </c>
      <c r="AQ61" s="385">
        <v>9.3000000000000007</v>
      </c>
      <c r="AR61" s="371">
        <v>-22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189659</v>
      </c>
      <c r="AN62" s="375">
        <v>13320</v>
      </c>
      <c r="AO62" s="376">
        <v>-7.8</v>
      </c>
      <c r="AP62" s="377">
        <v>50161</v>
      </c>
      <c r="AQ62" s="378">
        <v>8.1</v>
      </c>
      <c r="AR62" s="379">
        <v>-15.9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l6IiwHp2OSW0KjXRqRGCOeM5FVG728+cgK51v8awTdrrEKW020Yewsikk+um79KORRZYWWB1F2s0i8qZ6Bk7Q==" saltValue="sHw3VKeECTdaVO8ULu0I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45dB1W8Fl3tVWOKfN6Xl7Ze5VXHbZvnbR7clGNATZwmfxz2Yl2VuomY0OCA7ZiraYtLe7uXbNhzc4csMRMIP8g==" saltValue="r4fFNWXgH0v/vS/+EAq6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akp8iCGzWCvSOtkWFxRJYAfvb541MTK9MwGVSxS1c/Qss4IFUfcQVvXY4yT/Ukz+6M9c67b/QaBf1e9Ay2F2eA==" saltValue="7hO9Oz2o4WF8iHCKSYRz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3" t="s">
        <v>3</v>
      </c>
      <c r="D47" s="1203"/>
      <c r="E47" s="1204"/>
      <c r="F47" s="11">
        <v>46.96</v>
      </c>
      <c r="G47" s="12">
        <v>44.54</v>
      </c>
      <c r="H47" s="12">
        <v>37.56</v>
      </c>
      <c r="I47" s="12">
        <v>31.26</v>
      </c>
      <c r="J47" s="13">
        <v>30.12</v>
      </c>
    </row>
    <row r="48" spans="2:10" ht="57.75" customHeight="1" x14ac:dyDescent="0.15">
      <c r="B48" s="14"/>
      <c r="C48" s="1205" t="s">
        <v>4</v>
      </c>
      <c r="D48" s="1205"/>
      <c r="E48" s="1206"/>
      <c r="F48" s="15">
        <v>79.989999999999995</v>
      </c>
      <c r="G48" s="16">
        <v>11.27</v>
      </c>
      <c r="H48" s="16">
        <v>14.16</v>
      </c>
      <c r="I48" s="16">
        <v>8.35</v>
      </c>
      <c r="J48" s="17">
        <v>9.74</v>
      </c>
    </row>
    <row r="49" spans="2:10" ht="57.75" customHeight="1" thickBot="1" x14ac:dyDescent="0.2">
      <c r="B49" s="18"/>
      <c r="C49" s="1207" t="s">
        <v>5</v>
      </c>
      <c r="D49" s="1207"/>
      <c r="E49" s="1208"/>
      <c r="F49" s="19">
        <v>30.64</v>
      </c>
      <c r="G49" s="20" t="s">
        <v>552</v>
      </c>
      <c r="H49" s="20" t="s">
        <v>553</v>
      </c>
      <c r="I49" s="20" t="s">
        <v>554</v>
      </c>
      <c r="J49" s="21" t="s">
        <v>555</v>
      </c>
    </row>
    <row r="50" spans="2:10" ht="13.5" customHeight="1" x14ac:dyDescent="0.15"/>
  </sheetData>
  <sheetProtection algorithmName="SHA-512" hashValue="Afd2BSBmYfARebkTHlAUTKeJo/3RpD0s3OUw1FrgVS264E7bPlcmHspVkByUeG0KiPdpsnXdJBfAdg7PqPD0tw==" saltValue="eYoayWVw7y2+1JTxqkTO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2022-03-14T00:39:16Z</cp:lastPrinted>
  <dcterms:created xsi:type="dcterms:W3CDTF">2022-02-02T03:37:39Z</dcterms:created>
  <dcterms:modified xsi:type="dcterms:W3CDTF">2022-09-27T12:44:24Z</dcterms:modified>
  <cp:category/>
</cp:coreProperties>
</file>