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3_松島町〇★◇\12_確定（差替え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2" l="1"/>
  <c r="Q7"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BE34" i="10" s="1"/>
  <c r="BE35" i="10" s="1"/>
  <c r="BW34" i="10" l="1"/>
  <c r="BW35" i="10" s="1"/>
  <c r="BW36" i="10" s="1"/>
  <c r="BW37" i="10" s="1"/>
  <c r="BW38" i="10" s="1"/>
  <c r="BW39" i="10" s="1"/>
  <c r="BW40" i="10" s="1"/>
  <c r="CO34" i="10" l="1"/>
</calcChain>
</file>

<file path=xl/sharedStrings.xml><?xml version="1.0" encoding="utf-8"?>
<sst xmlns="http://schemas.openxmlformats.org/spreadsheetml/2006/main" count="1090" uniqueCount="597">
  <si>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</si>
  <si>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</si>
  <si>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</si>
  <si>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</si>
  <si>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</si>
  <si>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</si>
  <si>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</si>
  <si>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</si>
  <si>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</si>
  <si>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</si>
  <si>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</si>
  <si>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</si>
  <si>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</si>
  <si>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</si>
  <si>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</si>
  <si>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</si>
  <si>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</si>
  <si>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</si>
  <si>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</si>
  <si>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</si>
  <si>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</si>
  <si>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</si>
  <si>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</si>
  <si>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</si>
  <si>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</si>
  <si>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</si>
  <si>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</si>
  <si>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</si>
  <si>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</si>
  <si>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</si>
  <si>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</si>
  <si>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</si>
  <si>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</si>
  <si>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</si>
  <si>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</si>
  <si>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</si>
  <si>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</si>
  <si>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</si>
  <si>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</si>
  <si>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</si>
  <si>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</si>
  <si>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</si>
  <si>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</si>
  <si>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</si>
  <si>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</si>
  <si>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</si>
  <si>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</si>
  <si>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</si>
  <si>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</si>
  <si>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</si>
  <si>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</si>
  <si>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</si>
  <si>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</si>
  <si>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</si>
  <si>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</si>
  <si>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</si>
  <si>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</si>
  <si>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</si>
  <si>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</si>
  <si>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</si>
  <si>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</si>
  <si>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</si>
  <si>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</si>
  <si>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</si>
  <si>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</si>
  <si>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</si>
  <si>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</si>
  <si>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</si>
  <si>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</si>
  <si>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</si>
  <si>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</si>
  <si>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</si>
  <si>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</si>
  <si>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</si>
  <si>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</si>
  <si>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</si>
  <si>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</si>
  <si>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</si>
  <si>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</si>
  <si>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</si>
  <si>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</si>
  <si>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</si>
  <si>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</si>
  <si>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</si>
  <si>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</si>
  <si>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</si>
  <si>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</si>
  <si>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</si>
  <si>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</si>
  <si>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</si>
  <si>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</si>
  <si>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</si>
  <si>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</si>
  <si>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</si>
  <si>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</si>
  <si>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</si>
  <si>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</si>
  <si>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</si>
  <si>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</si>
  <si>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</si>
  <si>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</si>
  <si>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</si>
  <si>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</si>
  <si>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</si>
  <si>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</si>
  <si>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</si>
  <si>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</si>
  <si>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</si>
  <si>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</si>
  <si>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</si>
  <si>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</si>
  <si>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</si>
  <si>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</si>
  <si>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</si>
  <si>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</si>
  <si>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</si>
  <si>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</si>
  <si>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</si>
  <si>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</si>
  <si>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</si>
  <si>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</si>
  <si>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</si>
  <si>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</si>
  <si>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</si>
  <si>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</si>
  <si>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</si>
  <si>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</si>
  <si>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</si>
  <si>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</si>
  <si>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</si>
  <si>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</si>
  <si>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</si>
  <si>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</si>
  <si>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</si>
  <si>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</si>
  <si>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</si>
  <si>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</si>
  <si>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</si>
  <si>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</si>
  <si>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</si>
  <si>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</si>
  <si>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</si>
  <si>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</si>
  <si>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</si>
  <si>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</si>
  <si>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</si>
  <si>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</si>
  <si>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</si>
  <si>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</si>
  <si>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</si>
  <si>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</si>
  <si>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</si>
  <si>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</si>
  <si>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</si>
  <si>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</si>
  <si>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</si>
  <si>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</si>
  <si>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</si>
  <si>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</si>
  <si>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</si>
  <si>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</si>
  <si>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</si>
  <si>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</si>
  <si>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</si>
  <si>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</si>
  <si>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</si>
  <si>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</si>
  <si>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</si>
  <si>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</si>
  <si>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</si>
  <si>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</si>
  <si>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</si>
  <si>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</si>
  <si>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</si>
  <si>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</si>
  <si>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</si>
  <si>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</si>
  <si>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</si>
  <si>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</si>
  <si>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</si>
  <si>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</si>
  <si>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</si>
  <si>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</si>
  <si>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</si>
  <si>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</si>
  <si>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</si>
  <si>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</si>
  <si>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</si>
  <si>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</si>
  <si>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</si>
  <si>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</si>
  <si>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</si>
  <si>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</si>
  <si>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</si>
  <si>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</si>
  <si>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</si>
  <si>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</si>
  <si>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</si>
  <si>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</si>
  <si>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</si>
  <si>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</si>
  <si>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</si>
  <si>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</si>
  <si>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</si>
  <si>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</si>
  <si>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</si>
  <si>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</si>
  <si>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</si>
  <si>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</si>
  <si>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</si>
  <si>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</si>
  <si>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</si>
  <si>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</si>
  <si>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</si>
  <si>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</si>
  <si>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</si>
  <si>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</si>
  <si>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宮城県松島町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</si>
  <si>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</si>
  <si>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</si>
  <si>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</si>
  <si>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</si>
  <si>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</si>
  <si>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</si>
  <si>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</si>
  <si>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</si>
  <si>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</si>
  <si>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</si>
  <si>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</si>
  <si>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</si>
  <si>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</si>
  <si>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</si>
  <si>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</si>
  <si>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</si>
  <si>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</si>
  <si>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</si>
  <si>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</si>
  <si>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</si>
  <si>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</si>
  <si>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</si>
  <si>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</si>
  <si>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</si>
  <si>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</si>
  <si>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</si>
  <si>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</si>
  <si>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</si>
  <si>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</si>
  <si>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</si>
  <si>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</si>
  <si>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</si>
  <si>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</si>
  <si>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</si>
  <si>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</si>
  <si>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</si>
  <si>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</si>
  <si>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</si>
  <si>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</si>
  <si>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</si>
  <si>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</si>
  <si>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</si>
  <si>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</si>
  <si>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</si>
  <si>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</si>
  <si>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</si>
  <si>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</si>
  <si>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</si>
  <si>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</si>
  <si>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</si>
  <si>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</si>
  <si>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</si>
  <si>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</si>
  <si>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</si>
  <si>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</si>
  <si>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</si>
  <si>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</si>
  <si>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</si>
  <si>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</si>
  <si>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</si>
  <si>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</si>
  <si>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</si>
  <si>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</si>
  <si>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</si>
  <si>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</si>
  <si>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</si>
  <si>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</si>
  <si>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</si>
  <si>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</si>
  <si>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</si>
  <si>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</si>
  <si>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</si>
  <si>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</si>
  <si>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</si>
  <si>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</si>
  <si>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</si>
  <si>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</si>
  <si>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</si>
  <si>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</si>
  <si>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</si>
  <si>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</si>
  <si>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</si>
  <si>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</si>
  <si>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</si>
  <si>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</si>
  <si>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</si>
  <si>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</si>
  <si>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</si>
  <si>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</si>
  <si>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</si>
  <si>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</si>
  <si>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</si>
  <si>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</si>
  <si>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</si>
  <si>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</si>
  <si>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</si>
  <si>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</si>
  <si>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</si>
  <si>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</si>
  <si>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</si>
  <si>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</si>
  <si>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</si>
  <si>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</si>
  <si>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</si>
  <si>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</si>
  <si>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</si>
  <si>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</si>
  <si>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</si>
  <si>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</si>
  <si>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</si>
  <si>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</si>
  <si>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</si>
  <si>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</si>
  <si>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</si>
  <si>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</si>
  <si>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</si>
  <si>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</si>
  <si>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</si>
  <si>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</si>
  <si>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</si>
  <si>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</si>
  <si>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</si>
  <si>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</si>
  <si>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</si>
  <si>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</si>
  <si>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</si>
  <si>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</si>
  <si>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</si>
  <si>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</si>
  <si>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</si>
  <si>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</si>
  <si>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</si>
  <si>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</si>
  <si>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</si>
  <si>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</si>
  <si>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</si>
  <si>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</si>
  <si>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</si>
  <si>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</si>
  <si>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</si>
  <si>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</si>
  <si>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</si>
  <si>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</si>
  <si>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</si>
  <si>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</si>
  <si>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</si>
  <si>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</si>
  <si>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</si>
  <si>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</si>
  <si>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</si>
  <si>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</si>
  <si>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</si>
  <si>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宮城県松島町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</si>
  <si>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</si>
  <si>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</si>
  <si>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</si>
  <si>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</si>
  <si>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</si>
  <si>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</si>
  <si>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</si>
  <si>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</si>
  <si>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</si>
  <si>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</si>
  <si>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</si>
  <si>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</si>
  <si>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</si>
  <si>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</si>
  <si>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</si>
  <si>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</si>
  <si>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</si>
  <si>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</si>
  <si>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</si>
  <si>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</si>
  <si>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</si>
  <si>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</si>
  <si>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</si>
  <si>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</si>
  <si>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</si>
  <si>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</si>
  <si>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</si>
  <si>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</si>
  <si>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</si>
  <si>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</si>
  <si>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</si>
  <si>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</si>
  <si>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</si>
  <si>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</si>
  <si>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</si>
  <si>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松島町介護保険特別会計</t>
    <phoneticPr fontId="5"/>
  </si>
  <si>
    <t>松島町後期高齢者医療特別会計</t>
    <phoneticPr fontId="5"/>
  </si>
  <si>
    <t>松島町介護サービス事業特別会計</t>
    <phoneticPr fontId="5"/>
  </si>
  <si>
    <t>松島町水道事業会計</t>
    <phoneticPr fontId="5"/>
  </si>
  <si>
    <t>松島町下水道事業特別会計</t>
    <phoneticPr fontId="5"/>
  </si>
  <si>
    <t>松島町観瀾亭等特別会計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</si>
  <si>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</si>
  <si>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</si>
  <si>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</si>
  <si>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</si>
  <si>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</si>
  <si>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</si>
  <si>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</si>
  <si>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</si>
  <si>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</si>
  <si>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</si>
  <si>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</si>
  <si>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</si>
  <si>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</si>
  <si>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</si>
  <si>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</si>
  <si>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</si>
  <si>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</si>
  <si>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</si>
  <si>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</si>
  <si>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</si>
  <si>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</si>
  <si>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</si>
  <si>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</si>
  <si>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</si>
  <si>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</si>
  <si>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</si>
  <si>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</si>
  <si>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</si>
  <si>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</si>
  <si>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</si>
  <si>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</si>
  <si>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</si>
  <si>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</si>
  <si>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</si>
  <si>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</si>
  <si>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</si>
  <si>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</si>
  <si>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</si>
  <si>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</si>
  <si>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</si>
  <si>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</si>
  <si>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</si>
  <si>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</si>
  <si>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</si>
  <si>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</si>
  <si>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</si>
  <si>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</si>
  <si>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</si>
  <si>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</si>
  <si>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</si>
  <si>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</si>
  <si>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</si>
  <si>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</si>
  <si>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</si>
  <si>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</si>
  <si>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</si>
  <si>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</si>
  <si>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</si>
  <si>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松島町下水道事業特別会計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</si>
  <si>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</si>
  <si>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</si>
  <si>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松島町介護サービス事業特別会計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</si>
  <si>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</si>
  <si>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</si>
  <si>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</si>
  <si>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</si>
  <si>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</si>
  <si>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</si>
  <si>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</si>
  <si>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</si>
  <si>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</si>
  <si>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</si>
  <si>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</si>
  <si>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</si>
  <si>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</si>
  <si>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</si>
  <si>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</si>
  <si>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</si>
  <si>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</si>
  <si>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</si>
  <si>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</si>
  <si>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</si>
  <si>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</si>
  <si>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</si>
  <si>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</si>
  <si>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</si>
  <si>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</si>
  <si>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</si>
  <si>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</si>
  <si>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</si>
  <si>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</si>
  <si>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</si>
  <si>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</si>
  <si>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</si>
  <si>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</si>
  <si>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</si>
  <si>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</si>
  <si>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</si>
  <si>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</si>
  <si>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</si>
  <si>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</si>
  <si>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</si>
  <si>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</si>
  <si>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</si>
  <si>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</si>
  <si>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</si>
  <si>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</si>
  <si>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</si>
  <si>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</si>
  <si>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</si>
  <si>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</si>
  <si>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</si>
  <si>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</si>
  <si>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</si>
  <si>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</si>
  <si>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</si>
  <si>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</si>
  <si>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</si>
  <si>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</si>
  <si>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</si>
  <si>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</si>
  <si>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</si>
  <si>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</si>
  <si>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</si>
  <si>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</si>
  <si>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</si>
  <si>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</si>
  <si>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</si>
  <si>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</si>
  <si>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</si>
  <si>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</si>
  <si>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</si>
  <si>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</si>
  <si>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</si>
  <si>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</si>
  <si>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</si>
  <si>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</si>
  <si>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</si>
  <si>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</si>
  <si>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</si>
  <si>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</si>
  <si>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</si>
  <si>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</si>
  <si>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</si>
  <si>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</si>
  <si>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</si>
  <si>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</si>
  <si>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9.69</t>
  </si>
  <si>
    <t>▲ 19.58</t>
  </si>
  <si>
    <t>▲ 2.04</t>
  </si>
  <si>
    <t>▲ 0.48</t>
  </si>
  <si>
    <t>▲ 7.83</t>
  </si>
  <si>
    <t>松島町水道事業会計</t>
  </si>
  <si>
    <t>一般会計</t>
  </si>
  <si>
    <t>松島町下水道事業特別会計</t>
  </si>
  <si>
    <t>松島町介護保険特別会計</t>
  </si>
  <si>
    <t>松島町国民健康保険特別会計</t>
  </si>
  <si>
    <t>松島町観瀾亭等特別会計</t>
  </si>
  <si>
    <t>松島町後期高齢者医療特別会計</t>
  </si>
  <si>
    <t>松島町松島区外区有財産特別会計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</si>
  <si>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</si>
  <si>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</si>
  <si>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</si>
  <si>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</si>
  <si>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</si>
  <si>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</si>
  <si>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</si>
  <si>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</si>
  <si>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</si>
  <si>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法適用企業</t>
  </si>
  <si>
    <t>法非適用企業</t>
  </si>
  <si>
    <t>品井沼ステーション</t>
    <rPh sb="0" eb="3">
      <t>シナイヌマ</t>
    </rPh>
    <phoneticPr fontId="2"/>
  </si>
  <si>
    <t>庁舎建設基金</t>
    <rPh sb="0" eb="2">
      <t>チョウシャ</t>
    </rPh>
    <rPh sb="2" eb="4">
      <t>ケンセツ</t>
    </rPh>
    <rPh sb="4" eb="6">
      <t>キキン</t>
    </rPh>
    <phoneticPr fontId="5"/>
  </si>
  <si>
    <t>ふるさと納税基金</t>
    <rPh sb="4" eb="6">
      <t>ノウゼイ</t>
    </rPh>
    <rPh sb="6" eb="8">
      <t>キキン</t>
    </rPh>
    <phoneticPr fontId="2"/>
  </si>
  <si>
    <t>長寿社会対策基金</t>
    <rPh sb="0" eb="2">
      <t>チョウジュ</t>
    </rPh>
    <rPh sb="2" eb="4">
      <t>シャカイ</t>
    </rPh>
    <rPh sb="4" eb="6">
      <t>タイサク</t>
    </rPh>
    <rPh sb="6" eb="8">
      <t>キキン</t>
    </rPh>
    <phoneticPr fontId="2"/>
  </si>
  <si>
    <t>震災復興基金</t>
    <rPh sb="0" eb="2">
      <t>シンサイ</t>
    </rPh>
    <rPh sb="2" eb="4">
      <t>フッコウ</t>
    </rPh>
    <rPh sb="4" eb="6">
      <t>キキン</t>
    </rPh>
    <phoneticPr fontId="2"/>
  </si>
  <si>
    <t>森林環境譲与税基金</t>
    <rPh sb="0" eb="7">
      <t>シンリンカンキョウジョウヨゼイ</t>
    </rPh>
    <rPh sb="7" eb="9">
      <t>キキン</t>
    </rPh>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</si>
  <si>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</si>
  <si>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</si>
  <si>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</si>
  <si>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吉田川流域溜池大和町外3市3ヶ町村組合</t>
    <rPh sb="0" eb="19">
      <t>ヨシダガワリュウイキタメイケタイワマチホカ3シ3ケチョウソンクミアイ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</si>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</sst>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10C7-4955-A29A-0F109A8EA5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135996</c:v>
                </c:pt>
                <c:pt idx="1">
                  <c:v>140647</c:v>
                </c:pt>
                <c:pt idx="2">
                  <c:v>146339</c:v>
                </c:pt>
                <c:pt idx="3">
                  <c:v>33018</c:v>
                </c:pt>
                <c:pt idx="4">
                  <c:v>32892</c:v>
                </c:pt>
              </c:numCache>
            </c:numRef>
          </c:val>
          <c:smooth val="0"/>
          <c:extLst>
            <c:ext xmlns:c16="http://schemas.microsoft.com/office/drawing/2014/chart" uri="{C3380CC4-5D6E-409C-BE32-E72D297353CC}">
              <c16:uniqueId val="{00000001-10C7-4955-A29A-0F109A8EA5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14.16</c:v>
                </c:pt>
                <c:pt idx="1">
                  <c:v>8.35</c:v>
                </c:pt>
                <c:pt idx="2">
                  <c:v>9.74</c:v>
                </c:pt>
                <c:pt idx="3">
                  <c:v>8.92</c:v>
                </c:pt>
                <c:pt idx="4">
                  <c:v>8.81</c:v>
                </c:pt>
              </c:numCache>
            </c:numRef>
          </c:val>
          <c:extLst>
            <c:ext xmlns:c16="http://schemas.microsoft.com/office/drawing/2014/chart" uri="{C3380CC4-5D6E-409C-BE32-E72D297353CC}">
              <c16:uniqueId val="{00000000-E778-42CC-BBED-018F2DE125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37.56</c:v>
                </c:pt>
                <c:pt idx="1">
                  <c:v>31.26</c:v>
                </c:pt>
                <c:pt idx="2">
                  <c:v>30.12</c:v>
                </c:pt>
                <c:pt idx="3">
                  <c:v>32.799999999999997</c:v>
                </c:pt>
                <c:pt idx="4">
                  <c:v>33.01</c:v>
                </c:pt>
              </c:numCache>
            </c:numRef>
          </c:val>
          <c:extLst>
            <c:ext xmlns:c16="http://schemas.microsoft.com/office/drawing/2014/chart" uri="{C3380CC4-5D6E-409C-BE32-E72D297353CC}">
              <c16:uniqueId val="{00000001-E778-42CC-BBED-018F2DE125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-9.69</c:v>
                </c:pt>
                <c:pt idx="1">
                  <c:v>-19.579999999999998</c:v>
                </c:pt>
                <c:pt idx="2">
                  <c:v>-2.04</c:v>
                </c:pt>
                <c:pt idx="3">
                  <c:v>-0.48</c:v>
                </c:pt>
                <c:pt idx="4">
                  <c:v>-7.83</c:v>
                </c:pt>
              </c:numCache>
            </c:numRef>
          </c:val>
          <c:smooth val="0"/>
          <c:extLst>
            <c:ext xmlns:c16="http://schemas.microsoft.com/office/drawing/2014/chart" uri="{C3380CC4-5D6E-409C-BE32-E72D297353CC}">
              <c16:uniqueId val="{00000002-E778-42CC-BBED-018F2DE125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AF1-4B52-855A-9BE60B0A02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F1-4B52-855A-9BE60B0A02D1}"/>
            </c:ext>
          </c:extLst>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0.44</c:v>
                </c:pt>
                <c:pt idx="4">
                  <c:v>#N/A</c:v>
                </c:pt>
                <c:pt idx="5">
                  <c:v>0</c:v>
                </c:pt>
                <c:pt idx="6">
                  <c:v>#N/A</c:v>
                </c:pt>
                <c:pt idx="7">
                  <c:v>0</c:v>
                </c:pt>
                <c:pt idx="8">
                  <c:v>#N/A</c:v>
                </c:pt>
                <c:pt idx="9">
                  <c:v>0</c:v>
                </c:pt>
              </c:numCache>
            </c:numRef>
          </c:val>
          <c:extLst>
            <c:ext xmlns:c16="http://schemas.microsoft.com/office/drawing/2014/chart" uri="{C3380CC4-5D6E-409C-BE32-E72D297353CC}">
              <c16:uniqueId val="{00000002-BAF1-4B52-855A-9BE60B0A02D1}"/>
            </c:ext>
          </c:extLst>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c:v>
                </c:pt>
                <c:pt idx="6">
                  <c:v>#N/A</c:v>
                </c:pt>
                <c:pt idx="7">
                  <c:v>0.01</c:v>
                </c:pt>
                <c:pt idx="8">
                  <c:v>#N/A</c:v>
                </c:pt>
                <c:pt idx="9">
                  <c:v>0.05</c:v>
                </c:pt>
              </c:numCache>
            </c:numRef>
          </c:val>
          <c:extLst>
            <c:ext xmlns:c16="http://schemas.microsoft.com/office/drawing/2014/chart" uri="{C3380CC4-5D6E-409C-BE32-E72D297353CC}">
              <c16:uniqueId val="{00000003-BAF1-4B52-855A-9BE60B0A02D1}"/>
            </c:ext>
          </c:extLst>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0.54</c:v>
                </c:pt>
                <c:pt idx="2">
                  <c:v>#N/A</c:v>
                </c:pt>
                <c:pt idx="3">
                  <c:v>0.38</c:v>
                </c:pt>
                <c:pt idx="4">
                  <c:v>#N/A</c:v>
                </c:pt>
                <c:pt idx="5">
                  <c:v>0.19</c:v>
                </c:pt>
                <c:pt idx="6">
                  <c:v>#N/A</c:v>
                </c:pt>
                <c:pt idx="7">
                  <c:v>0.21</c:v>
                </c:pt>
                <c:pt idx="8">
                  <c:v>#N/A</c:v>
                </c:pt>
                <c:pt idx="9">
                  <c:v>0.28999999999999998</c:v>
                </c:pt>
              </c:numCache>
            </c:numRef>
          </c:val>
          <c:extLst>
            <c:ext xmlns:c16="http://schemas.microsoft.com/office/drawing/2014/chart" uri="{C3380CC4-5D6E-409C-BE32-E72D297353CC}">
              <c16:uniqueId val="{00000004-BAF1-4B52-855A-9BE60B0A02D1}"/>
            </c:ext>
          </c:extLst>
        </c:ser>
        <c:ser>
          <c:idx val="5"/>
          <c:order val="5"/>
          <c:tx>
            <c:strRef>
              <c:f>データシート!$A$32</c:f>
              <c:strCache>
                <c:ptCount val="1"/>
                <c:pt idx="0">
                  <c:v>松島町国民健康保険特別会計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1.08</c:v>
                </c:pt>
                <c:pt idx="2">
                  <c:v>#N/A</c:v>
                </c:pt>
                <c:pt idx="3">
                  <c:v>1.92</c:v>
                </c:pt>
                <c:pt idx="4">
                  <c:v>#N/A</c:v>
                </c:pt>
                <c:pt idx="5">
                  <c:v>1.02</c:v>
                </c:pt>
                <c:pt idx="6">
                  <c:v>#N/A</c:v>
                </c:pt>
                <c:pt idx="7">
                  <c:v>1.51</c:v>
                </c:pt>
                <c:pt idx="8">
                  <c:v>#N/A</c:v>
                </c:pt>
                <c:pt idx="9">
                  <c:v>1.1599999999999999</c:v>
                </c:pt>
              </c:numCache>
            </c:numRef>
          </c:val>
          <c:extLst>
            <c:ext xmlns:c16="http://schemas.microsoft.com/office/drawing/2014/chart" uri="{C3380CC4-5D6E-409C-BE32-E72D297353CC}">
              <c16:uniqueId val="{00000005-BAF1-4B52-855A-9BE60B0A02D1}"/>
            </c:ext>
          </c:extLst>
        </c:ser>
        <c:ser>
          <c:idx val="6"/>
          <c:order val="6"/>
          <c:tx>
            <c:strRef>
              <c:f>データシート!$A$33</c:f>
              <c:strCache>
                <c:ptCount val="1"/>
                <c:pt idx="0">
                  <c:v>松島町介護保険特別会計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1.37</c:v>
                </c:pt>
                <c:pt idx="2">
                  <c:v>#N/A</c:v>
                </c:pt>
                <c:pt idx="3">
                  <c:v>0.81</c:v>
                </c:pt>
                <c:pt idx="4">
                  <c:v>#N/A</c:v>
                </c:pt>
                <c:pt idx="5">
                  <c:v>1.29</c:v>
                </c:pt>
                <c:pt idx="6">
                  <c:v>#N/A</c:v>
                </c:pt>
                <c:pt idx="7">
                  <c:v>2.69</c:v>
                </c:pt>
                <c:pt idx="8">
                  <c:v>#N/A</c:v>
                </c:pt>
                <c:pt idx="9">
                  <c:v>2.5</c:v>
                </c:pt>
              </c:numCache>
            </c:numRef>
          </c:val>
          <c:extLst>
            <c:ext xmlns:c16="http://schemas.microsoft.com/office/drawing/2014/chart" uri="{C3380CC4-5D6E-409C-BE32-E72D297353CC}">
              <c16:uniqueId val="{00000006-BAF1-4B52-855A-9BE60B0A02D1}"/>
            </c:ext>
          </c:extLst>
        </c:ser>
        <c:ser>
          <c:idx val="7"/>
          <c:order val="7"/>
          <c:tx>
            <c:strRef>
              <c:f>データシート!$A$34</c:f>
              <c:strCache>
                <c:ptCount val="1"/>
                <c:pt idx="0">
                  <c:v>松島町下水道事業特別会計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3.58</c:v>
                </c:pt>
                <c:pt idx="2">
                  <c:v>#N/A</c:v>
                </c:pt>
                <c:pt idx="3">
                  <c:v>4.37</c:v>
                </c:pt>
                <c:pt idx="4">
                  <c:v>#N/A</c:v>
                </c:pt>
                <c:pt idx="5">
                  <c:v>0.66</c:v>
                </c:pt>
                <c:pt idx="6">
                  <c:v>#N/A</c:v>
                </c:pt>
                <c:pt idx="7">
                  <c:v>0.36</c:v>
                </c:pt>
                <c:pt idx="8">
                  <c:v>#N/A</c:v>
                </c:pt>
                <c:pt idx="9">
                  <c:v>2.75</c:v>
                </c:pt>
              </c:numCache>
            </c:numRef>
          </c:val>
          <c:extLst>
            <c:ext xmlns:c16="http://schemas.microsoft.com/office/drawing/2014/chart" uri="{C3380CC4-5D6E-409C-BE32-E72D297353CC}">
              <c16:uniqueId val="{00000007-BAF1-4B52-855A-9BE60B0A02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14.15</c:v>
                </c:pt>
                <c:pt idx="2">
                  <c:v>#N/A</c:v>
                </c:pt>
                <c:pt idx="3">
                  <c:v>7.91</c:v>
                </c:pt>
                <c:pt idx="4">
                  <c:v>#N/A</c:v>
                </c:pt>
                <c:pt idx="5">
                  <c:v>9.74</c:v>
                </c:pt>
                <c:pt idx="6">
                  <c:v>#N/A</c:v>
                </c:pt>
                <c:pt idx="7">
                  <c:v>8.91</c:v>
                </c:pt>
                <c:pt idx="8">
                  <c:v>#N/A</c:v>
                </c:pt>
                <c:pt idx="9">
                  <c:v>8.81</c:v>
                </c:pt>
              </c:numCache>
            </c:numRef>
          </c:val>
          <c:extLst>
            <c:ext xmlns:c16="http://schemas.microsoft.com/office/drawing/2014/chart" uri="{C3380CC4-5D6E-409C-BE32-E72D297353CC}">
              <c16:uniqueId val="{00000008-BAF1-4B52-855A-9BE60B0A02D1}"/>
            </c:ext>
          </c:extLst>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39.92</c:v>
                </c:pt>
                <c:pt idx="2">
                  <c:v>#N/A</c:v>
                </c:pt>
                <c:pt idx="3">
                  <c:v>41.88</c:v>
                </c:pt>
                <c:pt idx="4">
                  <c:v>#N/A</c:v>
                </c:pt>
                <c:pt idx="5">
                  <c:v>39.49</c:v>
                </c:pt>
                <c:pt idx="6">
                  <c:v>#N/A</c:v>
                </c:pt>
                <c:pt idx="7">
                  <c:v>37.61</c:v>
                </c:pt>
                <c:pt idx="8">
                  <c:v>#N/A</c:v>
                </c:pt>
                <c:pt idx="9">
                  <c:v>34.22</c:v>
                </c:pt>
              </c:numCache>
            </c:numRef>
          </c:val>
          <c:extLst>
            <c:ext xmlns:c16="http://schemas.microsoft.com/office/drawing/2014/chart" uri="{C3380CC4-5D6E-409C-BE32-E72D297353CC}">
              <c16:uniqueId val="{00000009-BAF1-4B52-855A-9BE60B0A02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541</c:v>
                </c:pt>
                <c:pt idx="5">
                  <c:v>522</c:v>
                </c:pt>
                <c:pt idx="8">
                  <c:v>491</c:v>
                </c:pt>
                <c:pt idx="11">
                  <c:v>512</c:v>
                </c:pt>
                <c:pt idx="14">
                  <c:v>505</c:v>
                </c:pt>
              </c:numCache>
            </c:numRef>
          </c:val>
          <c:extLst>
            <c:ext xmlns:c16="http://schemas.microsoft.com/office/drawing/2014/chart" uri="{C3380CC4-5D6E-409C-BE32-E72D297353CC}">
              <c16:uniqueId val="{00000000-2006-41FE-B90C-94985E79D6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06-41FE-B90C-94985E79D6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06-41FE-B90C-94985E79D6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5</c:v>
                </c:pt>
                <c:pt idx="6">
                  <c:v>8</c:v>
                </c:pt>
                <c:pt idx="9">
                  <c:v>17</c:v>
                </c:pt>
                <c:pt idx="12">
                  <c:v>17</c:v>
                </c:pt>
              </c:numCache>
            </c:numRef>
          </c:val>
          <c:extLst>
            <c:ext xmlns:c16="http://schemas.microsoft.com/office/drawing/2014/chart" uri="{C3380CC4-5D6E-409C-BE32-E72D297353CC}">
              <c16:uniqueId val="{00000003-2006-41FE-B90C-94985E79D6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178</c:v>
                </c:pt>
                <c:pt idx="3">
                  <c:v>321</c:v>
                </c:pt>
                <c:pt idx="6">
                  <c:v>186</c:v>
                </c:pt>
                <c:pt idx="9">
                  <c:v>244</c:v>
                </c:pt>
                <c:pt idx="12">
                  <c:v>254</c:v>
                </c:pt>
              </c:numCache>
            </c:numRef>
          </c:val>
          <c:extLst>
            <c:ext xmlns:c16="http://schemas.microsoft.com/office/drawing/2014/chart" uri="{C3380CC4-5D6E-409C-BE32-E72D297353CC}">
              <c16:uniqueId val="{00000004-2006-41FE-B90C-94985E79D6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06-41FE-B90C-94985E79D6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06-41FE-B90C-94985E79D6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540</c:v>
                </c:pt>
                <c:pt idx="3">
                  <c:v>526</c:v>
                </c:pt>
                <c:pt idx="6">
                  <c:v>507</c:v>
                </c:pt>
                <c:pt idx="9">
                  <c:v>506</c:v>
                </c:pt>
                <c:pt idx="12">
                  <c:v>533</c:v>
                </c:pt>
              </c:numCache>
            </c:numRef>
          </c:val>
          <c:extLst>
            <c:ext xmlns:c16="http://schemas.microsoft.com/office/drawing/2014/chart" uri="{C3380CC4-5D6E-409C-BE32-E72D297353CC}">
              <c16:uniqueId val="{00000007-2006-41FE-B90C-94985E79D6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181</c:v>
                </c:pt>
                <c:pt idx="2">
                  <c:v>#N/A</c:v>
                </c:pt>
                <c:pt idx="3">
                  <c:v>#N/A</c:v>
                </c:pt>
                <c:pt idx="4">
                  <c:v>330</c:v>
                </c:pt>
                <c:pt idx="5">
                  <c:v>#N/A</c:v>
                </c:pt>
                <c:pt idx="6">
                  <c:v>#N/A</c:v>
                </c:pt>
                <c:pt idx="7">
                  <c:v>210</c:v>
                </c:pt>
                <c:pt idx="8">
                  <c:v>#N/A</c:v>
                </c:pt>
                <c:pt idx="9">
                  <c:v>#N/A</c:v>
                </c:pt>
                <c:pt idx="10">
                  <c:v>255</c:v>
                </c:pt>
                <c:pt idx="11">
                  <c:v>#N/A</c:v>
                </c:pt>
                <c:pt idx="12">
                  <c:v>#N/A</c:v>
                </c:pt>
                <c:pt idx="13">
                  <c:v>299</c:v>
                </c:pt>
                <c:pt idx="14">
                  <c:v>#N/A</c:v>
                </c:pt>
              </c:numCache>
            </c:numRef>
          </c:val>
          <c:smooth val="0"/>
          <c:extLst>
            <c:ext xmlns:c16="http://schemas.microsoft.com/office/drawing/2014/chart" uri="{C3380CC4-5D6E-409C-BE32-E72D297353CC}">
              <c16:uniqueId val="{00000008-2006-41FE-B90C-94985E79D6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5667</c:v>
                </c:pt>
                <c:pt idx="5">
                  <c:v>5485</c:v>
                </c:pt>
                <c:pt idx="8">
                  <c:v>5395</c:v>
                </c:pt>
                <c:pt idx="11">
                  <c:v>5084</c:v>
                </c:pt>
                <c:pt idx="14">
                  <c:v>4782</c:v>
                </c:pt>
              </c:numCache>
            </c:numRef>
          </c:val>
          <c:extLst>
            <c:ext xmlns:c16="http://schemas.microsoft.com/office/drawing/2014/chart" uri="{C3380CC4-5D6E-409C-BE32-E72D297353CC}">
              <c16:uniqueId val="{00000000-E2C0-41C2-A573-61C4B06D0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347</c:v>
                </c:pt>
                <c:pt idx="5">
                  <c:v>357</c:v>
                </c:pt>
                <c:pt idx="8">
                  <c:v>322</c:v>
                </c:pt>
                <c:pt idx="11">
                  <c:v>471</c:v>
                </c:pt>
                <c:pt idx="14">
                  <c:v>502</c:v>
                </c:pt>
              </c:numCache>
            </c:numRef>
          </c:val>
          <c:extLst>
            <c:ext xmlns:c16="http://schemas.microsoft.com/office/drawing/2014/chart" uri="{C3380CC4-5D6E-409C-BE32-E72D297353CC}">
              <c16:uniqueId val="{00000001-E2C0-41C2-A573-61C4B06D0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3048</c:v>
                </c:pt>
                <c:pt idx="5">
                  <c:v>3116</c:v>
                </c:pt>
                <c:pt idx="8">
                  <c:v>3152</c:v>
                </c:pt>
                <c:pt idx="11">
                  <c:v>3508</c:v>
                </c:pt>
                <c:pt idx="14">
                  <c:v>3572</c:v>
                </c:pt>
              </c:numCache>
            </c:numRef>
          </c:val>
          <c:extLst>
            <c:ext xmlns:c16="http://schemas.microsoft.com/office/drawing/2014/chart" uri="{C3380CC4-5D6E-409C-BE32-E72D297353CC}">
              <c16:uniqueId val="{00000002-E2C0-41C2-A573-61C4B06D0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C0-41C2-A573-61C4B06D0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C0-41C2-A573-61C4B06D0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C0-41C2-A573-61C4B06D0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897</c:v>
                </c:pt>
                <c:pt idx="3">
                  <c:v>855</c:v>
                </c:pt>
                <c:pt idx="6">
                  <c:v>821</c:v>
                </c:pt>
                <c:pt idx="9">
                  <c:v>812</c:v>
                </c:pt>
                <c:pt idx="12">
                  <c:v>864</c:v>
                </c:pt>
              </c:numCache>
            </c:numRef>
          </c:val>
          <c:extLst>
            <c:ext xmlns:c16="http://schemas.microsoft.com/office/drawing/2014/chart" uri="{C3380CC4-5D6E-409C-BE32-E72D297353CC}">
              <c16:uniqueId val="{00000006-E2C0-41C2-A573-61C4B06D0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c:v>
                </c:pt>
                <c:pt idx="3">
                  <c:v>66</c:v>
                </c:pt>
                <c:pt idx="6">
                  <c:v>203</c:v>
                </c:pt>
                <c:pt idx="9">
                  <c:v>209</c:v>
                </c:pt>
                <c:pt idx="12">
                  <c:v>213</c:v>
                </c:pt>
              </c:numCache>
            </c:numRef>
          </c:val>
          <c:extLst>
            <c:ext xmlns:c16="http://schemas.microsoft.com/office/drawing/2014/chart" uri="{C3380CC4-5D6E-409C-BE32-E72D297353CC}">
              <c16:uniqueId val="{00000007-E2C0-41C2-A573-61C4B06D0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3418</c:v>
                </c:pt>
                <c:pt idx="3">
                  <c:v>3279</c:v>
                </c:pt>
                <c:pt idx="6">
                  <c:v>2901</c:v>
                </c:pt>
                <c:pt idx="9">
                  <c:v>3088</c:v>
                </c:pt>
                <c:pt idx="12">
                  <c:v>2758</c:v>
                </c:pt>
              </c:numCache>
            </c:numRef>
          </c:val>
          <c:extLst>
            <c:ext xmlns:c16="http://schemas.microsoft.com/office/drawing/2014/chart" uri="{C3380CC4-5D6E-409C-BE32-E72D297353CC}">
              <c16:uniqueId val="{00000008-E2C0-41C2-A573-61C4B06D0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c:v>
                </c:pt>
                <c:pt idx="3">
                  <c:v>7</c:v>
                </c:pt>
                <c:pt idx="6">
                  <c:v>2</c:v>
                </c:pt>
                <c:pt idx="9">
                  <c:v>0</c:v>
                </c:pt>
                <c:pt idx="12">
                  <c:v>0</c:v>
                </c:pt>
              </c:numCache>
            </c:numRef>
          </c:val>
          <c:extLst>
            <c:ext xmlns:c16="http://schemas.microsoft.com/office/drawing/2014/chart" uri="{C3380CC4-5D6E-409C-BE32-E72D297353CC}">
              <c16:uniqueId val="{00000009-E2C0-41C2-A573-61C4B06D0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5661</c:v>
                </c:pt>
                <c:pt idx="3">
                  <c:v>5482</c:v>
                </c:pt>
                <c:pt idx="6">
                  <c:v>5411</c:v>
                </c:pt>
                <c:pt idx="9">
                  <c:v>5217</c:v>
                </c:pt>
                <c:pt idx="12">
                  <c:v>4921</c:v>
                </c:pt>
              </c:numCache>
            </c:numRef>
          </c:val>
          <c:extLst>
            <c:ext xmlns:c16="http://schemas.microsoft.com/office/drawing/2014/chart" uri="{C3380CC4-5D6E-409C-BE32-E72D297353CC}">
              <c16:uniqueId val="{0000000A-E2C0-41C2-A573-61C4B06D04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964</c:v>
                </c:pt>
                <c:pt idx="2">
                  <c:v>#N/A</c:v>
                </c:pt>
                <c:pt idx="3">
                  <c:v>#N/A</c:v>
                </c:pt>
                <c:pt idx="4">
                  <c:v>732</c:v>
                </c:pt>
                <c:pt idx="5">
                  <c:v>#N/A</c:v>
                </c:pt>
                <c:pt idx="6">
                  <c:v>#N/A</c:v>
                </c:pt>
                <c:pt idx="7">
                  <c:v>470</c:v>
                </c:pt>
                <c:pt idx="8">
                  <c:v>#N/A</c:v>
                </c:pt>
                <c:pt idx="9">
                  <c:v>#N/A</c:v>
                </c:pt>
                <c:pt idx="10">
                  <c:v>261</c:v>
                </c:pt>
                <c:pt idx="11">
                  <c:v>#N/A</c:v>
                </c:pt>
                <c:pt idx="12">
                  <c:v>#N/A</c:v>
                </c:pt>
                <c:pt idx="13">
                  <c:v>0</c:v>
                </c:pt>
                <c:pt idx="14">
                  <c:v>#N/A</c:v>
                </c:pt>
              </c:numCache>
            </c:numRef>
          </c:val>
          <c:smooth val="0"/>
          <c:extLst>
            <c:ext xmlns:c16="http://schemas.microsoft.com/office/drawing/2014/chart" uri="{C3380CC4-5D6E-409C-BE32-E72D297353CC}">
              <c16:uniqueId val="{0000000B-E2C0-41C2-A573-61C4B06D04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1215</c:v>
                </c:pt>
                <c:pt idx="1">
                  <c:v>1421</c:v>
                </c:pt>
                <c:pt idx="2">
                  <c:v>1387</c:v>
                </c:pt>
              </c:numCache>
            </c:numRef>
          </c:val>
          <c:extLst>
            <c:ext xmlns:c16="http://schemas.microsoft.com/office/drawing/2014/chart" uri="{C3380CC4-5D6E-409C-BE32-E72D297353CC}">
              <c16:uniqueId val="{00000000-A9F4-4017-9B31-03AD6146B4A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281</c:v>
                </c:pt>
                <c:pt idx="1">
                  <c:v>361</c:v>
                </c:pt>
                <c:pt idx="2">
                  <c:v>361</c:v>
                </c:pt>
              </c:numCache>
            </c:numRef>
          </c:val>
          <c:extLst>
            <c:ext xmlns:c16="http://schemas.microsoft.com/office/drawing/2014/chart" uri="{C3380CC4-5D6E-409C-BE32-E72D297353CC}">
              <c16:uniqueId val="{00000001-A9F4-4017-9B31-03AD6146B4A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1892</c:v>
                </c:pt>
                <c:pt idx="1">
                  <c:v>1007</c:v>
                </c:pt>
                <c:pt idx="2">
                  <c:v>1018</c:v>
                </c:pt>
              </c:numCache>
            </c:numRef>
          </c:val>
          <c:extLst>
            <c:ext xmlns:c16="http://schemas.microsoft.com/office/drawing/2014/chart" uri="{C3380CC4-5D6E-409C-BE32-E72D297353CC}">
              <c16:uniqueId val="{00000002-A9F4-4017-9B31-03AD6146B4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実質公債費比率については、令和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6.8</a:t>
          </a:r>
          <a:r>
            <a:rPr kumimoji="1" lang="ja-JP" altLang="ja-JP" sz="1200">
              <a:solidFill>
                <a:schemeClr val="dk1"/>
              </a:solidFill>
              <a:effectLst/>
              <a:latin typeface="+mn-lt"/>
              <a:ea typeface="+mn-ea"/>
              <a:cs typeface="+mn-cs"/>
            </a:rPr>
            <a:t>％であり前年度と比べると</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ポイント減となっている。これは令和元年度の単年度実質公債費比率が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カ年平均の計算から外れたためである。元利償還金については町立学校空調設備整備事業等の償還開始に伴い前年度より増となり、下水道事業特別会計に係る準元利償還金についても増となった。新規発行に際しては事業精査を行い、起債に大きく頼ることのない財政運営に努める。</a:t>
          </a:r>
          <a:endParaRPr lang="ja-JP" altLang="ja-JP" sz="12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将来負担比率については、地方債の新規発行を抑制してきた結果、今年度は将来負担比率がなしとなった。残高は前年度より約</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億円減少している。今後も新規発行に際しては、事業の緊急性・ニーズ等を的確に把握し適切な処理に努めていく。</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19B338A-B987-428D-A35F-D80A789A7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296789F-C9E7-4874-B22C-93AAB63BD49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65362720-27F7-40CC-9F8D-B1D716BFEA26}"/>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DEE13FB-09E2-431E-9ABF-3F7A87E37A89}"/>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8D09408-860A-44C3-ADF5-AAB46AAB4C23}"/>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74B39F5-63C5-41AB-9204-B09C5DE2070D}"/>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B2E854B-BCD7-4384-91B0-B08175218C3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宮城県松島町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6BF2587-DF91-4780-BE40-EE84D7A025C5}"/>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C04EA52-C11B-4C73-8C81-1689E6044A9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7DF0489-F979-4D02-8AB8-071CBEA71DF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0F96835-5849-42D4-A47D-9FBE71D4BB3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・その他特定目的基金は主にふるさと納税の寄附額増に伴い残高が増加したが、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災害復旧事業等への繰入額増や震災復興特別交付税の返還によ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る財政調整基金残高の減少幅が大きく基金全体としては減となった。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高齢化や人口減少に加え、昨今の社会情勢から町税の増収が見込めないことから、事業の選択と集中に重点を置いた予算編成を行ってきたが、震災後に新設した施設等の維持管理費や義務的経費の増加が財政を圧迫している状況である。予算編成時に財政調整基金の繰入上限額を定め、既存事業のの見直しを行うなど、歳出の縮減の他、積極的な歳入の確保に努め、可能な範囲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F610E36-0ACF-4BD6-9205-44E9FA1ABAD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9F4639B-3347-4DB1-B3C4-D60550C2BA9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682927A-673B-4EA2-A14C-B871F3D03B6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・ふるさと納税基金：寄附者の意向に応じた施策の推進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・長寿社会対策基金：福祉活動の促進、高齢化社会に対応した施策の推進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・震災復興基金：防災対策事業等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・森林環境譲与税基金：森林整備及びその促進に関する事業等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・庁舎建設基金：庁舎建設財源として毎年積み立てしているため増加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・ふるさと納税基金：寄附金の増により増加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・震災復興基金：避難所備品整備事業等の財源として約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百万円積み立てし、森林整備事業へ約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・ふるさと納税基金：寄附者の意向に沿って事業に活用していく予定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・長寿社会対策基金：他の基金の残高と調整しながら積み立てを行い、高齢者福祉対策事業に活用する予定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・震災復興基金：復興事業に係る財源として取崩予定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・森林環境譲与税基金：森林整備及びその促進に関する事業へ活用していく予定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D15CBA6-13A7-4CE0-8449-23DBACF2ACB2}"/>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1387099-CAED-4BE2-93D3-1AB299B023D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6FC0969-7805-4CB8-99A9-3B7C8A36635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・災害復旧事業等への繰入額増や震災復興特別交付税の返還により減額となった。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・震災復興特別交付税の未精算分が含まれており、令和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年度に返還するため、残高は減少する見込みである。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26CD697-CF3C-4BEC-8FE0-645CFA16ABA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14C0628-4618-4DF0-AEF1-159F6377414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5953648-57E6-425D-B305-686D33D10EE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・これまでも必要額を積み立てしており、今後も予算状況により積立・取崩を行う予定である。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0919A4F-1D80-461E-8AF3-5D504FDD90A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13,321
13,240
53.56
7,976,066
7,513,178
370,425
4,203,387
4,920,940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ポイント低くなり、類似団体より</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ポイント高くなった。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人口減少や高齢化が進んでいるため、全国平均・宮城県平均よりも下回っており、今後もその傾向は継続する見通しである。公共施設等の統廃合及び個別施設計画に基づく施設の長寿命化や企業誘致・定住促進の推進・町税の徴収強化を図り、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前年度と比較すると経常一般財源が増となったものの、給与の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級制移行に伴う人件費の増や光熱水費高騰による物件費の増及び公債費の増により</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ポイント悪化した。類似団体と比べると</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高く、施設の大規模改修事業による公債費の増や高齢化等による扶助費の増加が予想されることから、厳しい状況が続くものと考えられる。引き続き事務事業の優先度を確認し、計画的に廃止・縮小を進め経常経費の削減を図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131869</xdr:rowOff>
    </xdr:from>
    <xdr:to>
      <xdr:col>23</xdr:col>
      <xdr:colOff>133350</xdr:colOff>
      <xdr:row>66</xdr:row>
      <xdr:rowOff>110702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04669"/>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131869</xdr:rowOff>
    </xdr:from>
    <xdr:to>
      <xdr:col>19</xdr:col>
      <xdr:colOff>133350</xdr:colOff>
      <xdr:row>66</xdr:row>
      <xdr:rowOff>22225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04669"/>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138854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3792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14181</xdr:rowOff>
    </xdr:from>
    <xdr:to>
      <xdr:col>11</xdr:col>
      <xdr:colOff>31750</xdr:colOff>
      <xdr:row>66</xdr:row>
      <xdr:rowOff>138854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2988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59902</xdr:rowOff>
    </xdr:from>
    <xdr:to>
      <xdr:col>23</xdr:col>
      <xdr:colOff>184150</xdr:colOff>
      <xdr:row>66</xdr:row>
      <xdr:rowOff>161502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31979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4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81069</xdr:rowOff>
    </xdr:from>
    <xdr:to>
      <xdr:col>19</xdr:col>
      <xdr:colOff>184150</xdr:colOff>
      <xdr:row>65</xdr:row>
      <xdr:rowOff>11219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167446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134831</xdr:rowOff>
    </xdr:from>
    <xdr:to>
      <xdr:col>7</xdr:col>
      <xdr:colOff>31750</xdr:colOff>
      <xdr:row>66</xdr:row>
      <xdr:rowOff>64981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49758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級制移行に伴う人件費の増が主な要因となり</a:t>
          </a:r>
          <a:r>
            <a:rPr kumimoji="1" lang="en-US" altLang="ja-JP" sz="1100">
              <a:solidFill>
                <a:schemeClr val="dk1"/>
              </a:solidFill>
              <a:effectLst/>
              <a:latin typeface="+mn-lt"/>
              <a:ea typeface="+mn-ea"/>
              <a:cs typeface="+mn-cs"/>
            </a:rPr>
            <a:t>6,057</a:t>
          </a:r>
          <a:r>
            <a:rPr kumimoji="1" lang="ja-JP" altLang="ja-JP" sz="1100">
              <a:solidFill>
                <a:schemeClr val="dk1"/>
              </a:solidFill>
              <a:effectLst/>
              <a:latin typeface="+mn-lt"/>
              <a:ea typeface="+mn-ea"/>
              <a:cs typeface="+mn-cs"/>
            </a:rPr>
            <a:t>円の増額となった。また、類似団体平均と比べると低い数値となっているが、令和元年度より増加傾向にある。これは、公共施設の維持管理経費の増が影響しており今後も事業経費の精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144249</xdr:rowOff>
    </xdr:from>
    <xdr:to>
      <xdr:col>23</xdr:col>
      <xdr:colOff>133350</xdr:colOff>
      <xdr:row>81</xdr:row>
      <xdr:rowOff>165128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31699"/>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144249</xdr:rowOff>
    </xdr:from>
    <xdr:to>
      <xdr:col>19</xdr:col>
      <xdr:colOff>133350</xdr:colOff>
      <xdr:row>81</xdr:row>
      <xdr:rowOff>148696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31699"/>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132810</xdr:rowOff>
    </xdr:from>
    <xdr:to>
      <xdr:col>15</xdr:col>
      <xdr:colOff>82550</xdr:colOff>
      <xdr:row>81</xdr:row>
      <xdr:rowOff>148696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20260"/>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74368</xdr:rowOff>
    </xdr:from>
    <xdr:to>
      <xdr:col>11</xdr:col>
      <xdr:colOff>31750</xdr:colOff>
      <xdr:row>81</xdr:row>
      <xdr:rowOff>132810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61818"/>
          <a:ext cx="889000" cy="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114328</xdr:rowOff>
    </xdr:from>
    <xdr:to>
      <xdr:col>23</xdr:col>
      <xdr:colOff>184150</xdr:colOff>
      <xdr:row>82</xdr:row>
      <xdr:rowOff>44478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130855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4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93449</xdr:rowOff>
    </xdr:from>
    <xdr:to>
      <xdr:col>19</xdr:col>
      <xdr:colOff>184150</xdr:colOff>
      <xdr:row>82</xdr:row>
      <xdr:rowOff>23599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33776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4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97896</xdr:rowOff>
    </xdr:from>
    <xdr:to>
      <xdr:col>15</xdr:col>
      <xdr:colOff>133350</xdr:colOff>
      <xdr:row>82</xdr:row>
      <xdr:rowOff>28046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38223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5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82010</xdr:rowOff>
    </xdr:from>
    <xdr:to>
      <xdr:col>11</xdr:col>
      <xdr:colOff>82550</xdr:colOff>
      <xdr:row>82</xdr:row>
      <xdr:rowOff>12160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22337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3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23568</xdr:rowOff>
    </xdr:from>
    <xdr:to>
      <xdr:col>7</xdr:col>
      <xdr:colOff>31750</xdr:colOff>
      <xdr:row>81</xdr:row>
      <xdr:rowOff>125168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135345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ポイント上昇した。これは給与の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級制移行に伴う増である。全国町村平均及び類似団体を下回っている状況であるが給与体系を見直すなど改善を図っている。今後も人事院勧告に準拠し、適正な給与水準の確保に努める。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8218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76905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12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76905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ポイント減少した。類似団体よりも</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ポイント低いものの、宮城県平均と比較すると</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ポイント高い数値となっている。指定管理者制度の活用や保育所・幼稚園の統廃合など改善に取り組んでいるものの今後も同水準を推移するものと考えられる。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127102</xdr:rowOff>
    </xdr:from>
    <xdr:to>
      <xdr:col>81</xdr:col>
      <xdr:colOff>44450</xdr:colOff>
      <xdr:row>61</xdr:row>
      <xdr:rowOff>127584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85552"/>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120828</xdr:rowOff>
    </xdr:from>
    <xdr:to>
      <xdr:col>77</xdr:col>
      <xdr:colOff>44450</xdr:colOff>
      <xdr:row>61</xdr:row>
      <xdr:rowOff>127584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9278"/>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120828</xdr:rowOff>
    </xdr:from>
    <xdr:to>
      <xdr:col>72</xdr:col>
      <xdr:colOff>203200</xdr:colOff>
      <xdr:row>61</xdr:row>
      <xdr:rowOff>126619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7927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123241</xdr:rowOff>
    </xdr:from>
    <xdr:to>
      <xdr:col>68</xdr:col>
      <xdr:colOff>152400</xdr:colOff>
      <xdr:row>61</xdr:row>
      <xdr:rowOff>126619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8169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92829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76784</xdr:rowOff>
    </xdr:from>
    <xdr:to>
      <xdr:col>77</xdr:col>
      <xdr:colOff>95250</xdr:colOff>
      <xdr:row>62</xdr:row>
      <xdr:rowOff>6934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163161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70028</xdr:rowOff>
    </xdr:from>
    <xdr:to>
      <xdr:col>73</xdr:col>
      <xdr:colOff>44450</xdr:colOff>
      <xdr:row>62</xdr:row>
      <xdr:rowOff>178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9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75819</xdr:rowOff>
    </xdr:from>
    <xdr:to>
      <xdr:col>68</xdr:col>
      <xdr:colOff>203200</xdr:colOff>
      <xdr:row>62</xdr:row>
      <xdr:rowOff>5969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162196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72441</xdr:rowOff>
    </xdr:from>
    <xdr:to>
      <xdr:col>64</xdr:col>
      <xdr:colOff>152400</xdr:colOff>
      <xdr:row>62</xdr:row>
      <xdr:rowOff>2591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158818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ポイント減少した。これは償還額よりも借入額を抑えたことによるもので類似団体と比べても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ポイント低くなっている。今後は施設の大規模改修等による起債借入を予定していることから、数値が上昇していくと見込んでいる。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17356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4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17356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減となり、将来負担比率が示されなくなった。これは償還額よりも借入額を抑えたことにより、地方債現在高が減少しているためである。今後は施設の大規模改修等による起債借入を予定していることから、数値が上昇していくと見込んで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161350</xdr:rowOff>
    </xdr:from>
    <xdr:to>
      <xdr:col>77</xdr:col>
      <xdr:colOff>44450</xdr:colOff>
      <xdr:row>14</xdr:row>
      <xdr:rowOff>63440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90200"/>
          <a:ext cx="889000" cy="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63440</xdr:rowOff>
    </xdr:from>
    <xdr:to>
      <xdr:col>72</xdr:col>
      <xdr:colOff>203200</xdr:colOff>
      <xdr:row>14</xdr:row>
      <xdr:rowOff>162258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63740"/>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162258</xdr:rowOff>
    </xdr:from>
    <xdr:to>
      <xdr:col>68</xdr:col>
      <xdr:colOff>152400</xdr:colOff>
      <xdr:row>15</xdr:row>
      <xdr:rowOff>71241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6255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110550</xdr:rowOff>
    </xdr:from>
    <xdr:to>
      <xdr:col>77</xdr:col>
      <xdr:colOff>95250</xdr:colOff>
      <xdr:row>14</xdr:row>
      <xdr:rowOff>40700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50877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12640</xdr:rowOff>
    </xdr:from>
    <xdr:to>
      <xdr:col>73</xdr:col>
      <xdr:colOff>44450</xdr:colOff>
      <xdr:row>14</xdr:row>
      <xdr:rowOff>114240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124417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111458</xdr:rowOff>
    </xdr:from>
    <xdr:to>
      <xdr:col>68</xdr:col>
      <xdr:colOff>203200</xdr:colOff>
      <xdr:row>15</xdr:row>
      <xdr:rowOff>41608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26385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9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20441</xdr:rowOff>
    </xdr:from>
    <xdr:to>
      <xdr:col>64</xdr:col>
      <xdr:colOff>152400</xdr:colOff>
      <xdr:row>15</xdr:row>
      <xdr:rowOff>122041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106818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13,321
13,240
53.56
7,976,066
7,513,178
370,425
4,203,387
4,920,940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ポイント増となった。これは、給与の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級制移行に伴う増である。今後も引き続き適正な定員管理を行っていく。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4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48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53340</xdr:rowOff>
    </xdr:from>
    <xdr:to>
      <xdr:col>20</xdr:col>
      <xdr:colOff>38100</xdr:colOff>
      <xdr:row>35</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ポイント増となった。これは各施設の光熱水費高騰による増が主な要因である。また、前年度に引き続き保育士不足による保育士派遣業務委託等により、類似団体と比較すると</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ポイント上回った。認定こども園整備事業に伴う保育所廃所による人員の適正配置により、数値の改善が見込まれる。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21</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479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47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107950</xdr:rowOff>
    </xdr:from>
    <xdr:to>
      <xdr:col>73</xdr:col>
      <xdr:colOff>180975</xdr:colOff>
      <xdr:row>20</xdr:row>
      <xdr:rowOff>107950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53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41275</xdr:rowOff>
    </xdr:from>
    <xdr:to>
      <xdr:col>69</xdr:col>
      <xdr:colOff>92075</xdr:colOff>
      <xdr:row>20</xdr:row>
      <xdr:rowOff>107950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2988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57150</xdr:rowOff>
    </xdr:from>
    <xdr:to>
      <xdr:col>74</xdr:col>
      <xdr:colOff>31750</xdr:colOff>
      <xdr:row>20</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57150</xdr:rowOff>
    </xdr:from>
    <xdr:to>
      <xdr:col>69</xdr:col>
      <xdr:colOff>142875</xdr:colOff>
      <xdr:row>20</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143527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161925</xdr:rowOff>
    </xdr:from>
    <xdr:to>
      <xdr:col>65</xdr:col>
      <xdr:colOff>53975</xdr:colOff>
      <xdr:row>19</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76852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た。これは児童手当及び乳幼児医療費助成事業などの減によるものであり、支給対象者数の減少が影響している。今後は少子化対策事業の推進や障害者自立支援給付事業費が増加傾向にあることから増加していくもの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42635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42635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97065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ポイント増となった。これは各特別会計繰出金の増によるものである。類似団体と比較すると</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上回っており、下水道事業特別会計や介護保険特別会計への繰出金が依然として多額であるためである。また、施設の老朽化に伴う維持補修費の増加も見込まれるため、事業精査を行い経費の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6169</xdr:rowOff>
    </xdr:from>
    <xdr:to>
      <xdr:col>82</xdr:col>
      <xdr:colOff>107950</xdr:colOff>
      <xdr:row>60</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9316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6169</xdr:rowOff>
    </xdr:from>
    <xdr:to>
      <xdr:col>78</xdr:col>
      <xdr:colOff>69850</xdr:colOff>
      <xdr:row>60</xdr:row>
      <xdr:rowOff>51888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931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51888</xdr:rowOff>
    </xdr:from>
    <xdr:to>
      <xdr:col>73</xdr:col>
      <xdr:colOff>180975</xdr:colOff>
      <xdr:row>60</xdr:row>
      <xdr:rowOff>64951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388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64951</xdr:rowOff>
    </xdr:from>
    <xdr:to>
      <xdr:col>69</xdr:col>
      <xdr:colOff>92075</xdr:colOff>
      <xdr:row>60</xdr:row>
      <xdr:rowOff>97609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51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126819</xdr:rowOff>
    </xdr:from>
    <xdr:to>
      <xdr:col>78</xdr:col>
      <xdr:colOff>120650</xdr:colOff>
      <xdr:row>60</xdr:row>
      <xdr:rowOff>56969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41746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2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xdr:rowOff>
    </xdr:from>
    <xdr:to>
      <xdr:col>74</xdr:col>
      <xdr:colOff>31750</xdr:colOff>
      <xdr:row>60</xdr:row>
      <xdr:rowOff>102688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87465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7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xdr:rowOff>
    </xdr:from>
    <xdr:to>
      <xdr:col>69</xdr:col>
      <xdr:colOff>142875</xdr:colOff>
      <xdr:row>60</xdr:row>
      <xdr:rowOff>115751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100528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8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46809</xdr:rowOff>
    </xdr:from>
    <xdr:to>
      <xdr:col>65</xdr:col>
      <xdr:colOff>53975</xdr:colOff>
      <xdr:row>60</xdr:row>
      <xdr:rowOff>148409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133186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補助費に係る経常収支比率は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ポイント増となった。これは震災復興特別交付税の返還が主な要因である。類似団体と比較すると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ポイント下回っており、今後も各団体への補助金が適正か、事業の廃止等を検討し経費の削減に努めていく。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239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35</xdr:row>
      <xdr:rowOff>123190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35</xdr:row>
      <xdr:rowOff>130810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130810</xdr:rowOff>
    </xdr:from>
    <xdr:to>
      <xdr:col>69</xdr:col>
      <xdr:colOff>92075</xdr:colOff>
      <xdr:row>35</xdr:row>
      <xdr:rowOff>161290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107967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ポイント増となった。これは町立学校空調設備整備事業等の償還の開始により、分子である公債費が増加したためである。今後も事業精査を行い、新規発行に際しては適切な処理に努める。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99568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93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62992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163576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163576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公債費以外に係る経常収支比率は前年度から</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ポイント増となった。前年度は普通交付税の追加交付等により経常一般財源が増となったが、これは一過性のものであり今年度は前年度以前の水準に戻ったものと考える。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80</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522961"/>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80</xdr:row>
      <xdr:rowOff>27939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229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27939</xdr:rowOff>
    </xdr:from>
    <xdr:to>
      <xdr:col>73</xdr:col>
      <xdr:colOff>180975</xdr:colOff>
      <xdr:row>80</xdr:row>
      <xdr:rowOff>54611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743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80</xdr:row>
      <xdr:rowOff>54611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601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110507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3811</xdr:rowOff>
    </xdr:from>
    <xdr:to>
      <xdr:col>69</xdr:col>
      <xdr:colOff>142875</xdr:colOff>
      <xdr:row>80</xdr:row>
      <xdr:rowOff>105411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90188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21481</xdr:rowOff>
    </xdr:from>
    <xdr:to>
      <xdr:col>29</xdr:col>
      <xdr:colOff>127000</xdr:colOff>
      <xdr:row>17</xdr:row>
      <xdr:rowOff>32180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83756"/>
          <a:ext cx="6477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32180</xdr:rowOff>
    </xdr:from>
    <xdr:to>
      <xdr:col>26</xdr:col>
      <xdr:colOff>50800</xdr:colOff>
      <xdr:row>17</xdr:row>
      <xdr:rowOff>35892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94455"/>
          <a:ext cx="698500" cy="3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29345</xdr:rowOff>
    </xdr:from>
    <xdr:to>
      <xdr:col>22</xdr:col>
      <xdr:colOff>114300</xdr:colOff>
      <xdr:row>17</xdr:row>
      <xdr:rowOff>35892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91620"/>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23306</xdr:rowOff>
    </xdr:from>
    <xdr:to>
      <xdr:col>18</xdr:col>
      <xdr:colOff>177800</xdr:colOff>
      <xdr:row>17</xdr:row>
      <xdr:rowOff>29345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85581"/>
          <a:ext cx="6985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142131</xdr:rowOff>
    </xdr:from>
    <xdr:to>
      <xdr:col>29</xdr:col>
      <xdr:colOff>177800</xdr:colOff>
      <xdr:row>17</xdr:row>
      <xdr:rowOff>72281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32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114208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152830</xdr:rowOff>
    </xdr:from>
    <xdr:to>
      <xdr:col>26</xdr:col>
      <xdr:colOff>101600</xdr:colOff>
      <xdr:row>17</xdr:row>
      <xdr:rowOff>82980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4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67757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30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156542</xdr:rowOff>
    </xdr:from>
    <xdr:to>
      <xdr:col>22</xdr:col>
      <xdr:colOff>165100</xdr:colOff>
      <xdr:row>17</xdr:row>
      <xdr:rowOff>86692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4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71469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149995</xdr:rowOff>
    </xdr:from>
    <xdr:to>
      <xdr:col>19</xdr:col>
      <xdr:colOff>38100</xdr:colOff>
      <xdr:row>17</xdr:row>
      <xdr:rowOff>80145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0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64922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2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143956</xdr:rowOff>
    </xdr:from>
    <xdr:to>
      <xdr:col>15</xdr:col>
      <xdr:colOff>101600</xdr:colOff>
      <xdr:row>17</xdr:row>
      <xdr:rowOff>74106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58883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2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137554</xdr:rowOff>
    </xdr:from>
    <xdr:to>
      <xdr:col>29</xdr:col>
      <xdr:colOff>127000</xdr:colOff>
      <xdr:row>35</xdr:row>
      <xdr:rowOff>204553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47904"/>
          <a:ext cx="647700" cy="66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204553</xdr:rowOff>
    </xdr:from>
    <xdr:to>
      <xdr:col>26</xdr:col>
      <xdr:colOff>50800</xdr:colOff>
      <xdr:row>35</xdr:row>
      <xdr:rowOff>271780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14903"/>
          <a:ext cx="698500" cy="67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112179</xdr:rowOff>
    </xdr:from>
    <xdr:to>
      <xdr:col>22</xdr:col>
      <xdr:colOff>114300</xdr:colOff>
      <xdr:row>35</xdr:row>
      <xdr:rowOff>271780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22529"/>
          <a:ext cx="698500" cy="15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112179</xdr:rowOff>
    </xdr:from>
    <xdr:to>
      <xdr:col>18</xdr:col>
      <xdr:colOff>177800</xdr:colOff>
      <xdr:row>35</xdr:row>
      <xdr:rowOff>321463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22529"/>
          <a:ext cx="698500" cy="20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86754</xdr:rowOff>
    </xdr:from>
    <xdr:to>
      <xdr:col>29</xdr:col>
      <xdr:colOff>177800</xdr:colOff>
      <xdr:row>35</xdr:row>
      <xdr:rowOff>188354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9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58831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153753</xdr:rowOff>
    </xdr:from>
    <xdr:to>
      <xdr:col>26</xdr:col>
      <xdr:colOff>101600</xdr:colOff>
      <xdr:row>35</xdr:row>
      <xdr:rowOff>255353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6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240130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5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220980</xdr:rowOff>
    </xdr:from>
    <xdr:to>
      <xdr:col>22</xdr:col>
      <xdr:colOff>165100</xdr:colOff>
      <xdr:row>35</xdr:row>
      <xdr:rowOff>322580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307357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61379</xdr:rowOff>
    </xdr:from>
    <xdr:to>
      <xdr:col>19</xdr:col>
      <xdr:colOff>38100</xdr:colOff>
      <xdr:row>35</xdr:row>
      <xdr:rowOff>162979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173156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270663</xdr:rowOff>
    </xdr:from>
    <xdr:to>
      <xdr:col>15</xdr:col>
      <xdr:colOff>101600</xdr:colOff>
      <xdr:row>36</xdr:row>
      <xdr:rowOff>29363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6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13,321
13,240
53.56
7,976,066
7,513,178
370,425
4,203,387
4,920,940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59694</xdr:rowOff>
    </xdr:from>
    <xdr:to>
      <xdr:col>24</xdr:col>
      <xdr:colOff>63500</xdr:colOff>
      <xdr:row>36</xdr:row>
      <xdr:rowOff>67558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1894"/>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63654</xdr:rowOff>
    </xdr:from>
    <xdr:to>
      <xdr:col>19</xdr:col>
      <xdr:colOff>177800</xdr:colOff>
      <xdr:row>36</xdr:row>
      <xdr:rowOff>67558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35854"/>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63654</xdr:rowOff>
    </xdr:from>
    <xdr:to>
      <xdr:col>15</xdr:col>
      <xdr:colOff>50800</xdr:colOff>
      <xdr:row>36</xdr:row>
      <xdr:rowOff>104418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35854"/>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104418</xdr:rowOff>
    </xdr:from>
    <xdr:to>
      <xdr:col>10</xdr:col>
      <xdr:colOff>114300</xdr:colOff>
      <xdr:row>36</xdr:row>
      <xdr:rowOff>123337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6618"/>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8894</xdr:rowOff>
    </xdr:from>
    <xdr:to>
      <xdr:col>24</xdr:col>
      <xdr:colOff>114300</xdr:colOff>
      <xdr:row>36</xdr:row>
      <xdr:rowOff>110494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158771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16758</xdr:rowOff>
    </xdr:from>
    <xdr:to>
      <xdr:col>20</xdr:col>
      <xdr:colOff>38100</xdr:colOff>
      <xdr:row>36</xdr:row>
      <xdr:rowOff>118358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109485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12854</xdr:rowOff>
    </xdr:from>
    <xdr:to>
      <xdr:col>15</xdr:col>
      <xdr:colOff>101600</xdr:colOff>
      <xdr:row>36</xdr:row>
      <xdr:rowOff>114454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105581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53618</xdr:rowOff>
    </xdr:from>
    <xdr:to>
      <xdr:col>10</xdr:col>
      <xdr:colOff>165100</xdr:colOff>
      <xdr:row>36</xdr:row>
      <xdr:rowOff>155218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146345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72537</xdr:rowOff>
    </xdr:from>
    <xdr:to>
      <xdr:col>6</xdr:col>
      <xdr:colOff>38100</xdr:colOff>
      <xdr:row>37</xdr:row>
      <xdr:rowOff>2687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165264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33789</xdr:rowOff>
    </xdr:from>
    <xdr:to>
      <xdr:col>24</xdr:col>
      <xdr:colOff>63500</xdr:colOff>
      <xdr:row>56</xdr:row>
      <xdr:rowOff>47761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3498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39619</xdr:rowOff>
    </xdr:from>
    <xdr:to>
      <xdr:col>19</xdr:col>
      <xdr:colOff>177800</xdr:colOff>
      <xdr:row>56</xdr:row>
      <xdr:rowOff>47761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640819"/>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23192</xdr:rowOff>
    </xdr:from>
    <xdr:to>
      <xdr:col>15</xdr:col>
      <xdr:colOff>50800</xdr:colOff>
      <xdr:row>56</xdr:row>
      <xdr:rowOff>39619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24392"/>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23192</xdr:rowOff>
    </xdr:from>
    <xdr:to>
      <xdr:col>10</xdr:col>
      <xdr:colOff>114300</xdr:colOff>
      <xdr:row>56</xdr:row>
      <xdr:rowOff>85883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24392"/>
          <a:ext cx="8890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154439</xdr:rowOff>
    </xdr:from>
    <xdr:to>
      <xdr:col>24</xdr:col>
      <xdr:colOff>114300</xdr:colOff>
      <xdr:row>56</xdr:row>
      <xdr:rowOff>84589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132866</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168411</xdr:rowOff>
    </xdr:from>
    <xdr:to>
      <xdr:col>20</xdr:col>
      <xdr:colOff>38100</xdr:colOff>
      <xdr:row>56</xdr:row>
      <xdr:rowOff>98561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89688</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6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160269</xdr:rowOff>
    </xdr:from>
    <xdr:to>
      <xdr:col>15</xdr:col>
      <xdr:colOff>101600</xdr:colOff>
      <xdr:row>56</xdr:row>
      <xdr:rowOff>90419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106946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36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143842</xdr:rowOff>
    </xdr:from>
    <xdr:to>
      <xdr:col>10</xdr:col>
      <xdr:colOff>165100</xdr:colOff>
      <xdr:row>56</xdr:row>
      <xdr:rowOff>73992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90519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3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35083</xdr:rowOff>
    </xdr:from>
    <xdr:to>
      <xdr:col>6</xdr:col>
      <xdr:colOff>38100</xdr:colOff>
      <xdr:row>56</xdr:row>
      <xdr:rowOff>136683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127810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161913</xdr:rowOff>
    </xdr:from>
    <xdr:to>
      <xdr:col>24</xdr:col>
      <xdr:colOff>63500</xdr:colOff>
      <xdr:row>78</xdr:row>
      <xdr:rowOff>163398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35013"/>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161913</xdr:rowOff>
    </xdr:from>
    <xdr:to>
      <xdr:col>19</xdr:col>
      <xdr:colOff>177800</xdr:colOff>
      <xdr:row>78</xdr:row>
      <xdr:rowOff>163740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35013"/>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163513</xdr:rowOff>
    </xdr:from>
    <xdr:to>
      <xdr:col>15</xdr:col>
      <xdr:colOff>50800</xdr:colOff>
      <xdr:row>78</xdr:row>
      <xdr:rowOff>163740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36613"/>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151397</xdr:rowOff>
    </xdr:from>
    <xdr:to>
      <xdr:col>10</xdr:col>
      <xdr:colOff>114300</xdr:colOff>
      <xdr:row>78</xdr:row>
      <xdr:rowOff>163513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2449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112598</xdr:rowOff>
    </xdr:from>
    <xdr:to>
      <xdr:col>24</xdr:col>
      <xdr:colOff>114300</xdr:colOff>
      <xdr:row>79</xdr:row>
      <xdr:rowOff>42748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27525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111113</xdr:rowOff>
    </xdr:from>
    <xdr:to>
      <xdr:col>20</xdr:col>
      <xdr:colOff>38100</xdr:colOff>
      <xdr:row>79</xdr:row>
      <xdr:rowOff>41263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32390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112940</xdr:rowOff>
    </xdr:from>
    <xdr:to>
      <xdr:col>15</xdr:col>
      <xdr:colOff>101600</xdr:colOff>
      <xdr:row>79</xdr:row>
      <xdr:rowOff>43090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34217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112713</xdr:rowOff>
    </xdr:from>
    <xdr:to>
      <xdr:col>10</xdr:col>
      <xdr:colOff>165100</xdr:colOff>
      <xdr:row>79</xdr:row>
      <xdr:rowOff>42863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33990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100597</xdr:rowOff>
    </xdr:from>
    <xdr:to>
      <xdr:col>6</xdr:col>
      <xdr:colOff>38100</xdr:colOff>
      <xdr:row>79</xdr:row>
      <xdr:rowOff>30747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21874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66353</xdr:rowOff>
    </xdr:from>
    <xdr:to>
      <xdr:col>24</xdr:col>
      <xdr:colOff>63500</xdr:colOff>
      <xdr:row>98</xdr:row>
      <xdr:rowOff>26195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97003"/>
          <a:ext cx="838200" cy="1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66353</xdr:rowOff>
    </xdr:from>
    <xdr:to>
      <xdr:col>19</xdr:col>
      <xdr:colOff>177800</xdr:colOff>
      <xdr:row>99</xdr:row>
      <xdr:rowOff>3302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97003"/>
          <a:ext cx="889000" cy="2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3302</xdr:rowOff>
    </xdr:from>
    <xdr:to>
      <xdr:col>15</xdr:col>
      <xdr:colOff>50800</xdr:colOff>
      <xdr:row>99</xdr:row>
      <xdr:rowOff>13350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76852"/>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13350</xdr:rowOff>
    </xdr:from>
    <xdr:to>
      <xdr:col>10</xdr:col>
      <xdr:colOff>114300</xdr:colOff>
      <xdr:row>99</xdr:row>
      <xdr:rowOff>15908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86900"/>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146845</xdr:rowOff>
    </xdr:from>
    <xdr:to>
      <xdr:col>24</xdr:col>
      <xdr:colOff>114300</xdr:colOff>
      <xdr:row>98</xdr:row>
      <xdr:rowOff>76995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61772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15553</xdr:rowOff>
    </xdr:from>
    <xdr:to>
      <xdr:col>20</xdr:col>
      <xdr:colOff>38100</xdr:colOff>
      <xdr:row>97</xdr:row>
      <xdr:rowOff>117153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108280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123952</xdr:rowOff>
    </xdr:from>
    <xdr:to>
      <xdr:col>15</xdr:col>
      <xdr:colOff>101600</xdr:colOff>
      <xdr:row>99</xdr:row>
      <xdr:rowOff>54102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9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45229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70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134000</xdr:rowOff>
    </xdr:from>
    <xdr:to>
      <xdr:col>10</xdr:col>
      <xdr:colOff>165100</xdr:colOff>
      <xdr:row>99</xdr:row>
      <xdr:rowOff>64150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9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55277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70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136558</xdr:rowOff>
    </xdr:from>
    <xdr:to>
      <xdr:col>6</xdr:col>
      <xdr:colOff>38100</xdr:colOff>
      <xdr:row>99</xdr:row>
      <xdr:rowOff>66708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70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65867</xdr:rowOff>
    </xdr:from>
    <xdr:to>
      <xdr:col>55</xdr:col>
      <xdr:colOff>0</xdr:colOff>
      <xdr:row>36</xdr:row>
      <xdr:rowOff>149818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95167"/>
          <a:ext cx="838200" cy="4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165628</xdr:rowOff>
    </xdr:from>
    <xdr:to>
      <xdr:col>50</xdr:col>
      <xdr:colOff>114300</xdr:colOff>
      <xdr:row>34</xdr:row>
      <xdr:rowOff>65867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23478"/>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165628</xdr:rowOff>
    </xdr:from>
    <xdr:to>
      <xdr:col>45</xdr:col>
      <xdr:colOff>177800</xdr:colOff>
      <xdr:row>37</xdr:row>
      <xdr:rowOff>55941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23478"/>
          <a:ext cx="889000" cy="5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55941</xdr:rowOff>
    </xdr:from>
    <xdr:to>
      <xdr:col>41</xdr:col>
      <xdr:colOff>50800</xdr:colOff>
      <xdr:row>37</xdr:row>
      <xdr:rowOff>104230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99591"/>
          <a:ext cx="8890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99018</xdr:rowOff>
    </xdr:from>
    <xdr:to>
      <xdr:col>55</xdr:col>
      <xdr:colOff>50800</xdr:colOff>
      <xdr:row>37</xdr:row>
      <xdr:rowOff>29168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13945</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15067</xdr:rowOff>
    </xdr:from>
    <xdr:to>
      <xdr:col>50</xdr:col>
      <xdr:colOff>165100</xdr:colOff>
      <xdr:row>34</xdr:row>
      <xdr:rowOff>116667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133194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61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114828</xdr:rowOff>
    </xdr:from>
    <xdr:to>
      <xdr:col>46</xdr:col>
      <xdr:colOff>38100</xdr:colOff>
      <xdr:row>34</xdr:row>
      <xdr:rowOff>44978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36105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6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5141</xdr:rowOff>
    </xdr:from>
    <xdr:to>
      <xdr:col>41</xdr:col>
      <xdr:colOff>101600</xdr:colOff>
      <xdr:row>37</xdr:row>
      <xdr:rowOff>106741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97868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53430</xdr:rowOff>
    </xdr:from>
    <xdr:to>
      <xdr:col>36</xdr:col>
      <xdr:colOff>165100</xdr:colOff>
      <xdr:row>37</xdr:row>
      <xdr:rowOff>155030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146157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8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160192</xdr:rowOff>
    </xdr:from>
    <xdr:to>
      <xdr:col>55</xdr:col>
      <xdr:colOff>0</xdr:colOff>
      <xdr:row>57</xdr:row>
      <xdr:rowOff>160768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932842"/>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156438</xdr:rowOff>
    </xdr:from>
    <xdr:to>
      <xdr:col>50</xdr:col>
      <xdr:colOff>114300</xdr:colOff>
      <xdr:row>57</xdr:row>
      <xdr:rowOff>160192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414738"/>
          <a:ext cx="889000" cy="5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156438</xdr:rowOff>
    </xdr:from>
    <xdr:to>
      <xdr:col>45</xdr:col>
      <xdr:colOff>177800</xdr:colOff>
      <xdr:row>55</xdr:row>
      <xdr:rowOff>11012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414738"/>
          <a:ext cx="889000" cy="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11012</xdr:rowOff>
    </xdr:from>
    <xdr:to>
      <xdr:col>41</xdr:col>
      <xdr:colOff>50800</xdr:colOff>
      <xdr:row>55</xdr:row>
      <xdr:rowOff>32276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440762"/>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109968</xdr:rowOff>
    </xdr:from>
    <xdr:to>
      <xdr:col>55</xdr:col>
      <xdr:colOff>50800</xdr:colOff>
      <xdr:row>58</xdr:row>
      <xdr:rowOff>40118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8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24895</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109392</xdr:rowOff>
    </xdr:from>
    <xdr:to>
      <xdr:col>50</xdr:col>
      <xdr:colOff>165100</xdr:colOff>
      <xdr:row>58</xdr:row>
      <xdr:rowOff>39542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30669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105638</xdr:rowOff>
    </xdr:from>
    <xdr:to>
      <xdr:col>46</xdr:col>
      <xdr:colOff>38100</xdr:colOff>
      <xdr:row>55</xdr:row>
      <xdr:rowOff>35788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52315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131662</xdr:rowOff>
    </xdr:from>
    <xdr:to>
      <xdr:col>41</xdr:col>
      <xdr:colOff>101600</xdr:colOff>
      <xdr:row>55</xdr:row>
      <xdr:rowOff>61812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78339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16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152926</xdr:rowOff>
    </xdr:from>
    <xdr:to>
      <xdr:col>36</xdr:col>
      <xdr:colOff>165100</xdr:colOff>
      <xdr:row>55</xdr:row>
      <xdr:rowOff>83076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4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99603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143487</xdr:rowOff>
    </xdr:from>
    <xdr:to>
      <xdr:col>55</xdr:col>
      <xdr:colOff>0</xdr:colOff>
      <xdr:row>78</xdr:row>
      <xdr:rowOff>154665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16587"/>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109448</xdr:rowOff>
    </xdr:from>
    <xdr:to>
      <xdr:col>50</xdr:col>
      <xdr:colOff>114300</xdr:colOff>
      <xdr:row>78</xdr:row>
      <xdr:rowOff>143487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625298"/>
          <a:ext cx="889000" cy="89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109448</xdr:rowOff>
    </xdr:from>
    <xdr:to>
      <xdr:col>45</xdr:col>
      <xdr:colOff>177800</xdr:colOff>
      <xdr:row>74</xdr:row>
      <xdr:rowOff>59157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625298"/>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59157</xdr:rowOff>
    </xdr:from>
    <xdr:to>
      <xdr:col>41</xdr:col>
      <xdr:colOff>50800</xdr:colOff>
      <xdr:row>75</xdr:row>
      <xdr:rowOff>35466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746457"/>
          <a:ext cx="889000" cy="1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103865</xdr:rowOff>
    </xdr:from>
    <xdr:to>
      <xdr:col>55</xdr:col>
      <xdr:colOff>50800</xdr:colOff>
      <xdr:row>79</xdr:row>
      <xdr:rowOff>34015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18792</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9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92687</xdr:rowOff>
    </xdr:from>
    <xdr:to>
      <xdr:col>50</xdr:col>
      <xdr:colOff>165100</xdr:colOff>
      <xdr:row>79</xdr:row>
      <xdr:rowOff>22837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13964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5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58648</xdr:rowOff>
    </xdr:from>
    <xdr:to>
      <xdr:col>46</xdr:col>
      <xdr:colOff>38100</xdr:colOff>
      <xdr:row>73</xdr:row>
      <xdr:rowOff>160248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5325</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34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8357</xdr:rowOff>
    </xdr:from>
    <xdr:to>
      <xdr:col>41</xdr:col>
      <xdr:colOff>101600</xdr:colOff>
      <xdr:row>74</xdr:row>
      <xdr:rowOff>109957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6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126484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47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156116</xdr:rowOff>
    </xdr:from>
    <xdr:to>
      <xdr:col>36</xdr:col>
      <xdr:colOff>165100</xdr:colOff>
      <xdr:row>75</xdr:row>
      <xdr:rowOff>86266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8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102793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81851</xdr:rowOff>
    </xdr:from>
    <xdr:to>
      <xdr:col>55</xdr:col>
      <xdr:colOff>0</xdr:colOff>
      <xdr:row>98</xdr:row>
      <xdr:rowOff>118833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83951"/>
          <a:ext cx="838200" cy="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75499</xdr:rowOff>
    </xdr:from>
    <xdr:to>
      <xdr:col>50</xdr:col>
      <xdr:colOff>114300</xdr:colOff>
      <xdr:row>98</xdr:row>
      <xdr:rowOff>81851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77599"/>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46696</xdr:rowOff>
    </xdr:from>
    <xdr:to>
      <xdr:col>45</xdr:col>
      <xdr:colOff>177800</xdr:colOff>
      <xdr:row>98</xdr:row>
      <xdr:rowOff>75499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4879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27973</xdr:rowOff>
    </xdr:from>
    <xdr:to>
      <xdr:col>41</xdr:col>
      <xdr:colOff>50800</xdr:colOff>
      <xdr:row>98</xdr:row>
      <xdr:rowOff>46696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30073"/>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68033</xdr:rowOff>
    </xdr:from>
    <xdr:to>
      <xdr:col>55</xdr:col>
      <xdr:colOff>50800</xdr:colOff>
      <xdr:row>98</xdr:row>
      <xdr:rowOff>169633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154410</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8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31051</xdr:rowOff>
    </xdr:from>
    <xdr:to>
      <xdr:col>50</xdr:col>
      <xdr:colOff>165100</xdr:colOff>
      <xdr:row>98</xdr:row>
      <xdr:rowOff>132651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123778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24699</xdr:rowOff>
    </xdr:from>
    <xdr:to>
      <xdr:col>46</xdr:col>
      <xdr:colOff>38100</xdr:colOff>
      <xdr:row>98</xdr:row>
      <xdr:rowOff>126299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117426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167346</xdr:rowOff>
    </xdr:from>
    <xdr:to>
      <xdr:col>41</xdr:col>
      <xdr:colOff>101600</xdr:colOff>
      <xdr:row>98</xdr:row>
      <xdr:rowOff>97496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88623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148623</xdr:rowOff>
    </xdr:from>
    <xdr:to>
      <xdr:col>36</xdr:col>
      <xdr:colOff>165100</xdr:colOff>
      <xdr:row>98</xdr:row>
      <xdr:rowOff>78773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69900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148844</xdr:rowOff>
    </xdr:from>
    <xdr:to>
      <xdr:col>85</xdr:col>
      <xdr:colOff>127000</xdr:colOff>
      <xdr:row>38</xdr:row>
      <xdr:rowOff>148577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5463794"/>
          <a:ext cx="838200" cy="11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91561</xdr:rowOff>
    </xdr:from>
    <xdr:to>
      <xdr:col>81</xdr:col>
      <xdr:colOff>50800</xdr:colOff>
      <xdr:row>38</xdr:row>
      <xdr:rowOff>148577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5749411"/>
          <a:ext cx="889000" cy="9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91561</xdr:rowOff>
    </xdr:from>
    <xdr:to>
      <xdr:col>76</xdr:col>
      <xdr:colOff>114300</xdr:colOff>
      <xdr:row>34</xdr:row>
      <xdr:rowOff>87008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5749411"/>
          <a:ext cx="889000" cy="1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87008</xdr:rowOff>
    </xdr:from>
    <xdr:to>
      <xdr:col>71</xdr:col>
      <xdr:colOff>177800</xdr:colOff>
      <xdr:row>37</xdr:row>
      <xdr:rowOff>111316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5916308"/>
          <a:ext cx="889000" cy="5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98044</xdr:rowOff>
    </xdr:from>
    <xdr:to>
      <xdr:col>85</xdr:col>
      <xdr:colOff>177800</xdr:colOff>
      <xdr:row>32</xdr:row>
      <xdr:rowOff>28194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51071</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3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97777</xdr:rowOff>
    </xdr:from>
    <xdr:to>
      <xdr:col>81</xdr:col>
      <xdr:colOff>101600</xdr:colOff>
      <xdr:row>39</xdr:row>
      <xdr:rowOff>27927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19054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40761</xdr:rowOff>
    </xdr:from>
    <xdr:to>
      <xdr:col>76</xdr:col>
      <xdr:colOff>165100</xdr:colOff>
      <xdr:row>33</xdr:row>
      <xdr:rowOff>142361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56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158888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4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36208</xdr:rowOff>
    </xdr:from>
    <xdr:to>
      <xdr:col>72</xdr:col>
      <xdr:colOff>38100</xdr:colOff>
      <xdr:row>34</xdr:row>
      <xdr:rowOff>137808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8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154335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6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60516</xdr:rowOff>
    </xdr:from>
    <xdr:to>
      <xdr:col>67</xdr:col>
      <xdr:colOff>101600</xdr:colOff>
      <xdr:row>37</xdr:row>
      <xdr:rowOff>162116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7193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17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82375</xdr:rowOff>
    </xdr:from>
    <xdr:to>
      <xdr:col>85</xdr:col>
      <xdr:colOff>127000</xdr:colOff>
      <xdr:row>77</xdr:row>
      <xdr:rowOff>101569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84025"/>
          <a:ext cx="8382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101569</xdr:rowOff>
    </xdr:from>
    <xdr:to>
      <xdr:col>81</xdr:col>
      <xdr:colOff>50800</xdr:colOff>
      <xdr:row>77</xdr:row>
      <xdr:rowOff>104679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0321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98994</xdr:rowOff>
    </xdr:from>
    <xdr:to>
      <xdr:col>76</xdr:col>
      <xdr:colOff>114300</xdr:colOff>
      <xdr:row>77</xdr:row>
      <xdr:rowOff>104679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00644"/>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97165</xdr:rowOff>
    </xdr:from>
    <xdr:to>
      <xdr:col>71</xdr:col>
      <xdr:colOff>177800</xdr:colOff>
      <xdr:row>77</xdr:row>
      <xdr:rowOff>98994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98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31575</xdr:rowOff>
    </xdr:from>
    <xdr:to>
      <xdr:col>85</xdr:col>
      <xdr:colOff>177800</xdr:colOff>
      <xdr:row>77</xdr:row>
      <xdr:rowOff>133175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10002</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50769</xdr:rowOff>
    </xdr:from>
    <xdr:to>
      <xdr:col>81</xdr:col>
      <xdr:colOff>101600</xdr:colOff>
      <xdr:row>77</xdr:row>
      <xdr:rowOff>152369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143496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53879</xdr:rowOff>
    </xdr:from>
    <xdr:to>
      <xdr:col>76</xdr:col>
      <xdr:colOff>165100</xdr:colOff>
      <xdr:row>77</xdr:row>
      <xdr:rowOff>155479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48194</xdr:rowOff>
    </xdr:from>
    <xdr:to>
      <xdr:col>72</xdr:col>
      <xdr:colOff>38100</xdr:colOff>
      <xdr:row>77</xdr:row>
      <xdr:rowOff>149794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140921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46365</xdr:rowOff>
    </xdr:from>
    <xdr:to>
      <xdr:col>67</xdr:col>
      <xdr:colOff>101600</xdr:colOff>
      <xdr:row>77</xdr:row>
      <xdr:rowOff>147965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139092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150851</xdr:rowOff>
    </xdr:from>
    <xdr:to>
      <xdr:col>85</xdr:col>
      <xdr:colOff>127000</xdr:colOff>
      <xdr:row>98</xdr:row>
      <xdr:rowOff>71706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81501"/>
          <a:ext cx="8382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150851</xdr:rowOff>
    </xdr:from>
    <xdr:to>
      <xdr:col>81</xdr:col>
      <xdr:colOff>50800</xdr:colOff>
      <xdr:row>98</xdr:row>
      <xdr:rowOff>55507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81501"/>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147203</xdr:rowOff>
    </xdr:from>
    <xdr:to>
      <xdr:col>76</xdr:col>
      <xdr:colOff>114300</xdr:colOff>
      <xdr:row>98</xdr:row>
      <xdr:rowOff>55507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606403"/>
          <a:ext cx="889000" cy="2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147203</xdr:rowOff>
    </xdr:from>
    <xdr:to>
      <xdr:col>71</xdr:col>
      <xdr:colOff>177800</xdr:colOff>
      <xdr:row>97</xdr:row>
      <xdr:rowOff>140523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06403"/>
          <a:ext cx="889000" cy="1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20906</xdr:rowOff>
    </xdr:from>
    <xdr:to>
      <xdr:col>85</xdr:col>
      <xdr:colOff>177800</xdr:colOff>
      <xdr:row>98</xdr:row>
      <xdr:rowOff>122506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107283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100051</xdr:rowOff>
    </xdr:from>
    <xdr:to>
      <xdr:col>81</xdr:col>
      <xdr:colOff>101600</xdr:colOff>
      <xdr:row>98</xdr:row>
      <xdr:rowOff>30201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4707</xdr:rowOff>
    </xdr:from>
    <xdr:to>
      <xdr:col>76</xdr:col>
      <xdr:colOff>165100</xdr:colOff>
      <xdr:row>98</xdr:row>
      <xdr:rowOff>106307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97434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96403</xdr:rowOff>
    </xdr:from>
    <xdr:to>
      <xdr:col>72</xdr:col>
      <xdr:colOff>38100</xdr:colOff>
      <xdr:row>97</xdr:row>
      <xdr:rowOff>26553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43080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89723</xdr:rowOff>
    </xdr:from>
    <xdr:to>
      <xdr:col>67</xdr:col>
      <xdr:colOff>101600</xdr:colOff>
      <xdr:row>98</xdr:row>
      <xdr:rowOff>19873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36400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6700</xdr:rowOff>
    </xdr:from>
    <xdr:to>
      <xdr:col>116</xdr:col>
      <xdr:colOff>63500</xdr:colOff>
      <xdr:row>58</xdr:row>
      <xdr:rowOff>12712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995080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12712</xdr:rowOff>
    </xdr:from>
    <xdr:to>
      <xdr:col>111</xdr:col>
      <xdr:colOff>177800</xdr:colOff>
      <xdr:row>58</xdr:row>
      <xdr:rowOff>14359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956812"/>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14359</xdr:rowOff>
    </xdr:from>
    <xdr:to>
      <xdr:col>107</xdr:col>
      <xdr:colOff>50800</xdr:colOff>
      <xdr:row>58</xdr:row>
      <xdr:rowOff>16325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995845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9055</xdr:rowOff>
    </xdr:from>
    <xdr:to>
      <xdr:col>102</xdr:col>
      <xdr:colOff>114300</xdr:colOff>
      <xdr:row>58</xdr:row>
      <xdr:rowOff>16325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9953155"/>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127350</xdr:rowOff>
    </xdr:from>
    <xdr:to>
      <xdr:col>116</xdr:col>
      <xdr:colOff>114300</xdr:colOff>
      <xdr:row>58</xdr:row>
      <xdr:rowOff>57500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150227</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7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133362</xdr:rowOff>
    </xdr:from>
    <xdr:to>
      <xdr:col>112</xdr:col>
      <xdr:colOff>38100</xdr:colOff>
      <xdr:row>58</xdr:row>
      <xdr:rowOff>63512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80039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135009</xdr:rowOff>
    </xdr:from>
    <xdr:to>
      <xdr:col>107</xdr:col>
      <xdr:colOff>101600</xdr:colOff>
      <xdr:row>58</xdr:row>
      <xdr:rowOff>65159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81686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136975</xdr:rowOff>
    </xdr:from>
    <xdr:to>
      <xdr:col>102</xdr:col>
      <xdr:colOff>165100</xdr:colOff>
      <xdr:row>58</xdr:row>
      <xdr:rowOff>67125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83652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129705</xdr:rowOff>
    </xdr:from>
    <xdr:to>
      <xdr:col>98</xdr:col>
      <xdr:colOff>38100</xdr:colOff>
      <xdr:row>58</xdr:row>
      <xdr:rowOff>59855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76382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7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72720</xdr:rowOff>
    </xdr:from>
    <xdr:to>
      <xdr:col>116</xdr:col>
      <xdr:colOff>62864</xdr:colOff>
      <xdr:row>79</xdr:row>
      <xdr:rowOff>26893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588570"/>
          <a:ext cx="1269" cy="9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30720</xdr:rowOff>
    </xdr:from>
    <xdr:ext cx="469744"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57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26893</xdr:rowOff>
    </xdr:from>
    <xdr:to>
      <xdr:col>116</xdr:col>
      <xdr:colOff>152400</xdr:colOff>
      <xdr:row>79</xdr:row>
      <xdr:rowOff>26893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57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19397</xdr:rowOff>
    </xdr:from>
    <xdr:ext cx="599010"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23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72720</xdr:rowOff>
    </xdr:from>
    <xdr:to>
      <xdr:col>116</xdr:col>
      <xdr:colOff>152400</xdr:colOff>
      <xdr:row>73</xdr:row>
      <xdr:rowOff>72720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5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70122</xdr:rowOff>
    </xdr:from>
    <xdr:to>
      <xdr:col>116</xdr:col>
      <xdr:colOff>63500</xdr:colOff>
      <xdr:row>75</xdr:row>
      <xdr:rowOff>109494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1323300" y="12928872"/>
          <a:ext cx="8382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21265</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305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42838</xdr:rowOff>
    </xdr:from>
    <xdr:to>
      <xdr:col>116</xdr:col>
      <xdr:colOff>114300</xdr:colOff>
      <xdr:row>76</xdr:row>
      <xdr:rowOff>144438</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30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50744</xdr:rowOff>
    </xdr:from>
    <xdr:to>
      <xdr:col>111</xdr:col>
      <xdr:colOff>177800</xdr:colOff>
      <xdr:row>75</xdr:row>
      <xdr:rowOff>109494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0434300" y="12566594"/>
          <a:ext cx="889000" cy="4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47752</xdr:rowOff>
    </xdr:from>
    <xdr:to>
      <xdr:col>112</xdr:col>
      <xdr:colOff>38100</xdr:colOff>
      <xdr:row>76</xdr:row>
      <xdr:rowOff>149352</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307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140479</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31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50744</xdr:rowOff>
    </xdr:from>
    <xdr:to>
      <xdr:col>107</xdr:col>
      <xdr:colOff>50800</xdr:colOff>
      <xdr:row>73</xdr:row>
      <xdr:rowOff>73017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545300" y="12566594"/>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46022</xdr:rowOff>
    </xdr:from>
    <xdr:to>
      <xdr:col>107</xdr:col>
      <xdr:colOff>101600</xdr:colOff>
      <xdr:row>76</xdr:row>
      <xdr:rowOff>147622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307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138749</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31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98079</xdr:rowOff>
    </xdr:from>
    <xdr:to>
      <xdr:col>102</xdr:col>
      <xdr:colOff>114300</xdr:colOff>
      <xdr:row>73</xdr:row>
      <xdr:rowOff>73017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656300" y="12271029"/>
          <a:ext cx="889000" cy="3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66833</xdr:rowOff>
    </xdr:from>
    <xdr:to>
      <xdr:col>102</xdr:col>
      <xdr:colOff>165100</xdr:colOff>
      <xdr:row>76</xdr:row>
      <xdr:rowOff>168433</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309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159560</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3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62299</xdr:rowOff>
    </xdr:from>
    <xdr:to>
      <xdr:col>98</xdr:col>
      <xdr:colOff>38100</xdr:colOff>
      <xdr:row>76</xdr:row>
      <xdr:rowOff>163899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155026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31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19322</xdr:rowOff>
    </xdr:from>
    <xdr:to>
      <xdr:col>116</xdr:col>
      <xdr:colOff>114300</xdr:colOff>
      <xdr:row>75</xdr:row>
      <xdr:rowOff>120922</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28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42199</xdr:rowOff>
    </xdr:from>
    <xdr:ext cx="534377"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7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58694</xdr:rowOff>
    </xdr:from>
    <xdr:to>
      <xdr:col>112</xdr:col>
      <xdr:colOff>38100</xdr:colOff>
      <xdr:row>75</xdr:row>
      <xdr:rowOff>160294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29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5371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171394</xdr:rowOff>
    </xdr:from>
    <xdr:to>
      <xdr:col>107</xdr:col>
      <xdr:colOff>101600</xdr:colOff>
      <xdr:row>73</xdr:row>
      <xdr:rowOff>101544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25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118071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2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22217</xdr:rowOff>
    </xdr:from>
    <xdr:to>
      <xdr:col>102</xdr:col>
      <xdr:colOff>165100</xdr:colOff>
      <xdr:row>73</xdr:row>
      <xdr:rowOff>123817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2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140344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3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47279</xdr:rowOff>
    </xdr:from>
    <xdr:to>
      <xdr:col>98</xdr:col>
      <xdr:colOff>38100</xdr:colOff>
      <xdr:row>71</xdr:row>
      <xdr:rowOff>148879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2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165406</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19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92,499</a:t>
          </a:r>
          <a:r>
            <a:rPr kumimoji="1" lang="ja-JP" altLang="ja-JP" sz="1100">
              <a:solidFill>
                <a:schemeClr val="dk1"/>
              </a:solidFill>
              <a:effectLst/>
              <a:latin typeface="+mn-lt"/>
              <a:ea typeface="+mn-ea"/>
              <a:cs typeface="+mn-cs"/>
            </a:rPr>
            <a:t>円となっており県平均や類似団体平均と比較しても低い水準となっている。ラスパイレス指数が</a:t>
          </a:r>
          <a:r>
            <a:rPr kumimoji="1" lang="en-US" altLang="ja-JP" sz="1100">
              <a:solidFill>
                <a:schemeClr val="dk1"/>
              </a:solidFill>
              <a:effectLst/>
              <a:latin typeface="+mn-lt"/>
              <a:ea typeface="+mn-ea"/>
              <a:cs typeface="+mn-cs"/>
            </a:rPr>
            <a:t>93.3</a:t>
          </a:r>
          <a:r>
            <a:rPr kumimoji="1" lang="ja-JP" altLang="ja-JP" sz="1100">
              <a:solidFill>
                <a:schemeClr val="dk1"/>
              </a:solidFill>
              <a:effectLst/>
              <a:latin typeface="+mn-lt"/>
              <a:ea typeface="+mn-ea"/>
              <a:cs typeface="+mn-cs"/>
            </a:rPr>
            <a:t>％で類似団体平均よりも低いことが要因である。</a:t>
          </a:r>
          <a:endParaRPr lang="ja-JP" altLang="ja-JP" sz="1400">
            <a:effectLst/>
          </a:endParaRPr>
        </a:p>
        <a:p>
          <a:r>
            <a:rPr kumimoji="1" lang="ja-JP" altLang="ja-JP" sz="1100">
              <a:solidFill>
                <a:schemeClr val="dk1"/>
              </a:solidFill>
              <a:effectLst/>
              <a:latin typeface="+mn-lt"/>
              <a:ea typeface="+mn-ea"/>
              <a:cs typeface="+mn-cs"/>
            </a:rPr>
            <a:t>普通建設事業費のうち新規整備、更新整備ともに県平均や類似団体よりも低い水準となっているが、現在、企業誘致先の事業用地と幹線道路を結ぶ区画整理事業や公共施設総合管理計画に基づく保健福祉センターの大規模改修を複数年で実施している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人当たりのコストは増となる見込みである。災害復旧事業費については住民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66,520</a:t>
          </a:r>
          <a:r>
            <a:rPr kumimoji="1" lang="ja-JP" altLang="ja-JP" sz="1100">
              <a:solidFill>
                <a:schemeClr val="dk1"/>
              </a:solidFill>
              <a:effectLst/>
              <a:latin typeface="+mn-lt"/>
              <a:ea typeface="+mn-ea"/>
              <a:cs typeface="+mn-cs"/>
            </a:rPr>
            <a:t>円となっており、橋梁災害復旧事業により前年度より</a:t>
          </a:r>
          <a:r>
            <a:rPr kumimoji="1" lang="en-US" altLang="ja-JP" sz="1100">
              <a:solidFill>
                <a:schemeClr val="dk1"/>
              </a:solidFill>
              <a:effectLst/>
              <a:latin typeface="+mn-lt"/>
              <a:ea typeface="+mn-ea"/>
              <a:cs typeface="+mn-cs"/>
            </a:rPr>
            <a:t>62,986</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積立金は住民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14,872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20,189</a:t>
          </a:r>
          <a:r>
            <a:rPr kumimoji="1" lang="ja-JP" altLang="ja-JP" sz="1100">
              <a:solidFill>
                <a:schemeClr val="dk1"/>
              </a:solidFill>
              <a:effectLst/>
              <a:latin typeface="+mn-lt"/>
              <a:ea typeface="+mn-ea"/>
              <a:cs typeface="+mn-cs"/>
            </a:rPr>
            <a:t>円の減となった。これは前年度の普通交付税追加交付に伴う財政調整基金及び減債基金への積立額分の減額幅が大きかったためである。　　　　　　　　　　　　　　　　　　　　　　　　　　　　　　　　　　　　　　　　　　　　　　　　　　　　　　　　　　　　　　　　　　　　　　　　　　　　　　　　　　　震災関連事業が完了したことから、今後は類似団体平均を目指し事業の選択と集中、経費の削減に努めていく。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13,321
13,240
53.56
7,976,066
7,513,178
370,425
4,203,387
4,920,940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83122</xdr:rowOff>
    </xdr:from>
    <xdr:to>
      <xdr:col>24</xdr:col>
      <xdr:colOff>63500</xdr:colOff>
      <xdr:row>34</xdr:row>
      <xdr:rowOff>119316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2422"/>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119316</xdr:rowOff>
    </xdr:from>
    <xdr:to>
      <xdr:col>19</xdr:col>
      <xdr:colOff>177800</xdr:colOff>
      <xdr:row>34</xdr:row>
      <xdr:rowOff>142177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861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89598</xdr:rowOff>
    </xdr:from>
    <xdr:to>
      <xdr:col>15</xdr:col>
      <xdr:colOff>50800</xdr:colOff>
      <xdr:row>34</xdr:row>
      <xdr:rowOff>142177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889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89598</xdr:rowOff>
    </xdr:from>
    <xdr:to>
      <xdr:col>10</xdr:col>
      <xdr:colOff>114300</xdr:colOff>
      <xdr:row>34</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889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32322</xdr:rowOff>
    </xdr:from>
    <xdr:to>
      <xdr:col>24</xdr:col>
      <xdr:colOff>114300</xdr:colOff>
      <xdr:row>34</xdr:row>
      <xdr:rowOff>133922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55199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68516</xdr:rowOff>
    </xdr:from>
    <xdr:to>
      <xdr:col>20</xdr:col>
      <xdr:colOff>38100</xdr:colOff>
      <xdr:row>34</xdr:row>
      <xdr:rowOff>170116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91377</xdr:rowOff>
    </xdr:from>
    <xdr:to>
      <xdr:col>15</xdr:col>
      <xdr:colOff>101600</xdr:colOff>
      <xdr:row>35</xdr:row>
      <xdr:rowOff>21527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38054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38798</xdr:rowOff>
    </xdr:from>
    <xdr:to>
      <xdr:col>10</xdr:col>
      <xdr:colOff>165100</xdr:colOff>
      <xdr:row>34</xdr:row>
      <xdr:rowOff>140398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59944</xdr:rowOff>
    </xdr:from>
    <xdr:to>
      <xdr:col>6</xdr:col>
      <xdr:colOff>38100</xdr:colOff>
      <xdr:row>34</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161165</xdr:rowOff>
    </xdr:from>
    <xdr:to>
      <xdr:col>24</xdr:col>
      <xdr:colOff>63500</xdr:colOff>
      <xdr:row>57</xdr:row>
      <xdr:rowOff>158935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90915"/>
          <a:ext cx="838200" cy="34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161165</xdr:rowOff>
    </xdr:from>
    <xdr:to>
      <xdr:col>19</xdr:col>
      <xdr:colOff>177800</xdr:colOff>
      <xdr:row>55</xdr:row>
      <xdr:rowOff>166247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90915"/>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166247</xdr:rowOff>
    </xdr:from>
    <xdr:to>
      <xdr:col>15</xdr:col>
      <xdr:colOff>50800</xdr:colOff>
      <xdr:row>56</xdr:row>
      <xdr:rowOff>169594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95997"/>
          <a:ext cx="889000" cy="1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169594</xdr:rowOff>
    </xdr:from>
    <xdr:to>
      <xdr:col>10</xdr:col>
      <xdr:colOff>114300</xdr:colOff>
      <xdr:row>57</xdr:row>
      <xdr:rowOff>139905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0794"/>
          <a:ext cx="889000" cy="14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108135</xdr:rowOff>
    </xdr:from>
    <xdr:to>
      <xdr:col>24</xdr:col>
      <xdr:colOff>114300</xdr:colOff>
      <xdr:row>58</xdr:row>
      <xdr:rowOff>38285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23062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110365</xdr:rowOff>
    </xdr:from>
    <xdr:to>
      <xdr:col>20</xdr:col>
      <xdr:colOff>38100</xdr:colOff>
      <xdr:row>56</xdr:row>
      <xdr:rowOff>40515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57042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115447</xdr:rowOff>
    </xdr:from>
    <xdr:to>
      <xdr:col>15</xdr:col>
      <xdr:colOff>101600</xdr:colOff>
      <xdr:row>56</xdr:row>
      <xdr:rowOff>45597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36724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118794</xdr:rowOff>
    </xdr:from>
    <xdr:to>
      <xdr:col>10</xdr:col>
      <xdr:colOff>165100</xdr:colOff>
      <xdr:row>57</xdr:row>
      <xdr:rowOff>48944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65471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9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89105</xdr:rowOff>
    </xdr:from>
    <xdr:to>
      <xdr:col>6</xdr:col>
      <xdr:colOff>38100</xdr:colOff>
      <xdr:row>58</xdr:row>
      <xdr:rowOff>19255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10382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78412</xdr:rowOff>
    </xdr:from>
    <xdr:to>
      <xdr:col>24</xdr:col>
      <xdr:colOff>63500</xdr:colOff>
      <xdr:row>76</xdr:row>
      <xdr:rowOff>82566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8612"/>
          <a:ext cx="8382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78412</xdr:rowOff>
    </xdr:from>
    <xdr:to>
      <xdr:col>19</xdr:col>
      <xdr:colOff>177800</xdr:colOff>
      <xdr:row>77</xdr:row>
      <xdr:rowOff>135562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861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135562</xdr:rowOff>
    </xdr:from>
    <xdr:to>
      <xdr:col>15</xdr:col>
      <xdr:colOff>50800</xdr:colOff>
      <xdr:row>78</xdr:row>
      <xdr:rowOff>4787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37212"/>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4787</xdr:rowOff>
    </xdr:from>
    <xdr:to>
      <xdr:col>10</xdr:col>
      <xdr:colOff>114300</xdr:colOff>
      <xdr:row>78</xdr:row>
      <xdr:rowOff>93287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7887"/>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31766</xdr:rowOff>
    </xdr:from>
    <xdr:to>
      <xdr:col>24</xdr:col>
      <xdr:colOff>114300</xdr:colOff>
      <xdr:row>76</xdr:row>
      <xdr:rowOff>133366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27612</xdr:rowOff>
    </xdr:from>
    <xdr:to>
      <xdr:col>20</xdr:col>
      <xdr:colOff>38100</xdr:colOff>
      <xdr:row>76</xdr:row>
      <xdr:rowOff>129212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120339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84762</xdr:rowOff>
    </xdr:from>
    <xdr:to>
      <xdr:col>15</xdr:col>
      <xdr:colOff>101600</xdr:colOff>
      <xdr:row>78</xdr:row>
      <xdr:rowOff>14912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125437</xdr:rowOff>
    </xdr:from>
    <xdr:to>
      <xdr:col>10</xdr:col>
      <xdr:colOff>165100</xdr:colOff>
      <xdr:row>78</xdr:row>
      <xdr:rowOff>55587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46714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42487</xdr:rowOff>
    </xdr:from>
    <xdr:to>
      <xdr:col>6</xdr:col>
      <xdr:colOff>38100</xdr:colOff>
      <xdr:row>78</xdr:row>
      <xdr:rowOff>144087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135214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110914</xdr:rowOff>
    </xdr:from>
    <xdr:to>
      <xdr:col>24</xdr:col>
      <xdr:colOff>63500</xdr:colOff>
      <xdr:row>97</xdr:row>
      <xdr:rowOff>118659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41564"/>
          <a:ext cx="8382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109734</xdr:rowOff>
    </xdr:from>
    <xdr:to>
      <xdr:col>19</xdr:col>
      <xdr:colOff>177800</xdr:colOff>
      <xdr:row>97</xdr:row>
      <xdr:rowOff>118659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40384"/>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109734</xdr:rowOff>
    </xdr:from>
    <xdr:to>
      <xdr:col>15</xdr:col>
      <xdr:colOff>50800</xdr:colOff>
      <xdr:row>97</xdr:row>
      <xdr:rowOff>131741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0384"/>
          <a:ext cx="889000" cy="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131741</xdr:rowOff>
    </xdr:from>
    <xdr:to>
      <xdr:col>10</xdr:col>
      <xdr:colOff>114300</xdr:colOff>
      <xdr:row>97</xdr:row>
      <xdr:rowOff>154042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2391"/>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60114</xdr:rowOff>
    </xdr:from>
    <xdr:to>
      <xdr:col>24</xdr:col>
      <xdr:colOff>114300</xdr:colOff>
      <xdr:row>97</xdr:row>
      <xdr:rowOff>161714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146491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67859</xdr:rowOff>
    </xdr:from>
    <xdr:to>
      <xdr:col>20</xdr:col>
      <xdr:colOff>38100</xdr:colOff>
      <xdr:row>97</xdr:row>
      <xdr:rowOff>169459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58934</xdr:rowOff>
    </xdr:from>
    <xdr:to>
      <xdr:col>15</xdr:col>
      <xdr:colOff>101600</xdr:colOff>
      <xdr:row>97</xdr:row>
      <xdr:rowOff>160534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151661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80941</xdr:rowOff>
    </xdr:from>
    <xdr:to>
      <xdr:col>10</xdr:col>
      <xdr:colOff>165100</xdr:colOff>
      <xdr:row>98</xdr:row>
      <xdr:rowOff>11091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103242</xdr:rowOff>
    </xdr:from>
    <xdr:to>
      <xdr:col>6</xdr:col>
      <xdr:colOff>38100</xdr:colOff>
      <xdr:row>98</xdr:row>
      <xdr:rowOff>33392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29972</xdr:rowOff>
    </xdr:from>
    <xdr:to>
      <xdr:col>55</xdr:col>
      <xdr:colOff>0</xdr:colOff>
      <xdr:row>32</xdr:row>
      <xdr:rowOff>96266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51637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55118</xdr:rowOff>
    </xdr:from>
    <xdr:to>
      <xdr:col>50</xdr:col>
      <xdr:colOff>114300</xdr:colOff>
      <xdr:row>32</xdr:row>
      <xdr:rowOff>96266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5415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55118</xdr:rowOff>
    </xdr:from>
    <xdr:to>
      <xdr:col>45</xdr:col>
      <xdr:colOff>177800</xdr:colOff>
      <xdr:row>32</xdr:row>
      <xdr:rowOff>106716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541518"/>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106716</xdr:rowOff>
    </xdr:from>
    <xdr:to>
      <xdr:col>41</xdr:col>
      <xdr:colOff>50800</xdr:colOff>
      <xdr:row>32</xdr:row>
      <xdr:rowOff>140027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593116"/>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150622</xdr:rowOff>
    </xdr:from>
    <xdr:to>
      <xdr:col>55</xdr:col>
      <xdr:colOff>50800</xdr:colOff>
      <xdr:row>32</xdr:row>
      <xdr:rowOff>80772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2049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3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45466</xdr:rowOff>
    </xdr:from>
    <xdr:to>
      <xdr:col>50</xdr:col>
      <xdr:colOff>165100</xdr:colOff>
      <xdr:row>32</xdr:row>
      <xdr:rowOff>147066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163593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4318</xdr:rowOff>
    </xdr:from>
    <xdr:to>
      <xdr:col>46</xdr:col>
      <xdr:colOff>38100</xdr:colOff>
      <xdr:row>32</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122445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55916</xdr:rowOff>
    </xdr:from>
    <xdr:to>
      <xdr:col>41</xdr:col>
      <xdr:colOff>101600</xdr:colOff>
      <xdr:row>32</xdr:row>
      <xdr:rowOff>157516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5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2593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3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89227</xdr:rowOff>
    </xdr:from>
    <xdr:to>
      <xdr:col>36</xdr:col>
      <xdr:colOff>165100</xdr:colOff>
      <xdr:row>33</xdr:row>
      <xdr:rowOff>19377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5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35904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3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118935</xdr:rowOff>
    </xdr:from>
    <xdr:to>
      <xdr:col>55</xdr:col>
      <xdr:colOff>0</xdr:colOff>
      <xdr:row>58</xdr:row>
      <xdr:rowOff>123027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303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82299</xdr:rowOff>
    </xdr:from>
    <xdr:to>
      <xdr:col>50</xdr:col>
      <xdr:colOff>114300</xdr:colOff>
      <xdr:row>58</xdr:row>
      <xdr:rowOff>123027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6399"/>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160061</xdr:rowOff>
    </xdr:from>
    <xdr:to>
      <xdr:col>45</xdr:col>
      <xdr:colOff>177800</xdr:colOff>
      <xdr:row>58</xdr:row>
      <xdr:rowOff>82299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2711"/>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33104</xdr:rowOff>
    </xdr:from>
    <xdr:to>
      <xdr:col>41</xdr:col>
      <xdr:colOff>50800</xdr:colOff>
      <xdr:row>57</xdr:row>
      <xdr:rowOff>160061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05754"/>
          <a:ext cx="889000" cy="1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68135</xdr:rowOff>
    </xdr:from>
    <xdr:to>
      <xdr:col>55</xdr:col>
      <xdr:colOff>50800</xdr:colOff>
      <xdr:row>58</xdr:row>
      <xdr:rowOff>169735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154512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72227</xdr:rowOff>
    </xdr:from>
    <xdr:to>
      <xdr:col>50</xdr:col>
      <xdr:colOff>165100</xdr:colOff>
      <xdr:row>59</xdr:row>
      <xdr:rowOff>2377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164954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31499</xdr:rowOff>
    </xdr:from>
    <xdr:to>
      <xdr:col>46</xdr:col>
      <xdr:colOff>38100</xdr:colOff>
      <xdr:row>58</xdr:row>
      <xdr:rowOff>133099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109261</xdr:rowOff>
    </xdr:from>
    <xdr:to>
      <xdr:col>41</xdr:col>
      <xdr:colOff>101600</xdr:colOff>
      <xdr:row>58</xdr:row>
      <xdr:rowOff>39411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55938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153754</xdr:rowOff>
    </xdr:from>
    <xdr:to>
      <xdr:col>36</xdr:col>
      <xdr:colOff>165100</xdr:colOff>
      <xdr:row>57</xdr:row>
      <xdr:rowOff>83904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100431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xdr:rowOff>
    </xdr:from>
    <xdr:to>
      <xdr:col>55</xdr:col>
      <xdr:colOff>0</xdr:colOff>
      <xdr:row>77</xdr:row>
      <xdr:rowOff>67500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01917"/>
          <a:ext cx="838200" cy="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267</xdr:rowOff>
    </xdr:from>
    <xdr:to>
      <xdr:col>50</xdr:col>
      <xdr:colOff>114300</xdr:colOff>
      <xdr:row>77</xdr:row>
      <xdr:rowOff>65787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01917"/>
          <a:ext cx="889000" cy="6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65787</xdr:rowOff>
    </xdr:from>
    <xdr:to>
      <xdr:col>45</xdr:col>
      <xdr:colOff>177800</xdr:colOff>
      <xdr:row>78</xdr:row>
      <xdr:rowOff>76479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7437"/>
          <a:ext cx="889000" cy="18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73558</xdr:rowOff>
    </xdr:from>
    <xdr:to>
      <xdr:col>41</xdr:col>
      <xdr:colOff>50800</xdr:colOff>
      <xdr:row>78</xdr:row>
      <xdr:rowOff>76479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665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16700</xdr:rowOff>
    </xdr:from>
    <xdr:to>
      <xdr:col>55</xdr:col>
      <xdr:colOff>50800</xdr:colOff>
      <xdr:row>77</xdr:row>
      <xdr:rowOff>118300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166577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120917</xdr:rowOff>
    </xdr:from>
    <xdr:to>
      <xdr:col>50</xdr:col>
      <xdr:colOff>165100</xdr:colOff>
      <xdr:row>77</xdr:row>
      <xdr:rowOff>51067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67594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14987</xdr:rowOff>
    </xdr:from>
    <xdr:to>
      <xdr:col>46</xdr:col>
      <xdr:colOff>38100</xdr:colOff>
      <xdr:row>77</xdr:row>
      <xdr:rowOff>116587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107714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25679</xdr:rowOff>
    </xdr:from>
    <xdr:to>
      <xdr:col>41</xdr:col>
      <xdr:colOff>101600</xdr:colOff>
      <xdr:row>78</xdr:row>
      <xdr:rowOff>127279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118406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22758</xdr:rowOff>
    </xdr:from>
    <xdr:to>
      <xdr:col>36</xdr:col>
      <xdr:colOff>165100</xdr:colOff>
      <xdr:row>78</xdr:row>
      <xdr:rowOff>124358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115485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40173</xdr:rowOff>
    </xdr:from>
    <xdr:to>
      <xdr:col>55</xdr:col>
      <xdr:colOff>0</xdr:colOff>
      <xdr:row>96</xdr:row>
      <xdr:rowOff>114103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99373"/>
          <a:ext cx="838200" cy="7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146633</xdr:rowOff>
    </xdr:from>
    <xdr:to>
      <xdr:col>50</xdr:col>
      <xdr:colOff>114300</xdr:colOff>
      <xdr:row>96</xdr:row>
      <xdr:rowOff>40173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577133"/>
          <a:ext cx="889000" cy="9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146633</xdr:rowOff>
    </xdr:from>
    <xdr:to>
      <xdr:col>45</xdr:col>
      <xdr:colOff>177800</xdr:colOff>
      <xdr:row>91</xdr:row>
      <xdr:rowOff>94529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577133"/>
          <a:ext cx="889000" cy="1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118824</xdr:rowOff>
    </xdr:from>
    <xdr:to>
      <xdr:col>41</xdr:col>
      <xdr:colOff>50800</xdr:colOff>
      <xdr:row>91</xdr:row>
      <xdr:rowOff>94529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549324"/>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63303</xdr:rowOff>
    </xdr:from>
    <xdr:to>
      <xdr:col>55</xdr:col>
      <xdr:colOff>50800</xdr:colOff>
      <xdr:row>96</xdr:row>
      <xdr:rowOff>164903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41730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160823</xdr:rowOff>
    </xdr:from>
    <xdr:to>
      <xdr:col>50</xdr:col>
      <xdr:colOff>165100</xdr:colOff>
      <xdr:row>96</xdr:row>
      <xdr:rowOff>90973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82100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95833</xdr:rowOff>
    </xdr:from>
    <xdr:to>
      <xdr:col>46</xdr:col>
      <xdr:colOff>38100</xdr:colOff>
      <xdr:row>91</xdr:row>
      <xdr:rowOff>25983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5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42510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3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43729</xdr:rowOff>
    </xdr:from>
    <xdr:to>
      <xdr:col>41</xdr:col>
      <xdr:colOff>101600</xdr:colOff>
      <xdr:row>91</xdr:row>
      <xdr:rowOff>145329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6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161856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42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68024</xdr:rowOff>
    </xdr:from>
    <xdr:to>
      <xdr:col>36</xdr:col>
      <xdr:colOff>165100</xdr:colOff>
      <xdr:row>90</xdr:row>
      <xdr:rowOff>169624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4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14701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27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64246</xdr:rowOff>
    </xdr:from>
    <xdr:to>
      <xdr:col>85</xdr:col>
      <xdr:colOff>127000</xdr:colOff>
      <xdr:row>37</xdr:row>
      <xdr:rowOff>136206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07896"/>
          <a:ext cx="838200" cy="7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122947</xdr:rowOff>
    </xdr:from>
    <xdr:to>
      <xdr:col>81</xdr:col>
      <xdr:colOff>50800</xdr:colOff>
      <xdr:row>37</xdr:row>
      <xdr:rowOff>136206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6659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103206</xdr:rowOff>
    </xdr:from>
    <xdr:to>
      <xdr:col>76</xdr:col>
      <xdr:colOff>114300</xdr:colOff>
      <xdr:row>37</xdr:row>
      <xdr:rowOff>122947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46856"/>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99597</xdr:rowOff>
    </xdr:from>
    <xdr:to>
      <xdr:col>71</xdr:col>
      <xdr:colOff>177800</xdr:colOff>
      <xdr:row>37</xdr:row>
      <xdr:rowOff>103206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43247"/>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13446</xdr:rowOff>
    </xdr:from>
    <xdr:to>
      <xdr:col>85</xdr:col>
      <xdr:colOff>177800</xdr:colOff>
      <xdr:row>37</xdr:row>
      <xdr:rowOff>115046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163323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85406</xdr:rowOff>
    </xdr:from>
    <xdr:to>
      <xdr:col>81</xdr:col>
      <xdr:colOff>101600</xdr:colOff>
      <xdr:row>38</xdr:row>
      <xdr:rowOff>15556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72147</xdr:rowOff>
    </xdr:from>
    <xdr:to>
      <xdr:col>76</xdr:col>
      <xdr:colOff>165100</xdr:colOff>
      <xdr:row>38</xdr:row>
      <xdr:rowOff>2297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164874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52406</xdr:rowOff>
    </xdr:from>
    <xdr:to>
      <xdr:col>72</xdr:col>
      <xdr:colOff>38100</xdr:colOff>
      <xdr:row>37</xdr:row>
      <xdr:rowOff>154006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145132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48797</xdr:rowOff>
    </xdr:from>
    <xdr:to>
      <xdr:col>67</xdr:col>
      <xdr:colOff>101600</xdr:colOff>
      <xdr:row>37</xdr:row>
      <xdr:rowOff>150397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141524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96856</xdr:rowOff>
    </xdr:from>
    <xdr:to>
      <xdr:col>85</xdr:col>
      <xdr:colOff>127000</xdr:colOff>
      <xdr:row>57</xdr:row>
      <xdr:rowOff>99096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69506"/>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57482</xdr:rowOff>
    </xdr:from>
    <xdr:to>
      <xdr:col>81</xdr:col>
      <xdr:colOff>50800</xdr:colOff>
      <xdr:row>57</xdr:row>
      <xdr:rowOff>99096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30132"/>
          <a:ext cx="889000" cy="4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57482</xdr:rowOff>
    </xdr:from>
    <xdr:to>
      <xdr:col>76</xdr:col>
      <xdr:colOff>114300</xdr:colOff>
      <xdr:row>57</xdr:row>
      <xdr:rowOff>60810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30132"/>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60810</xdr:rowOff>
    </xdr:from>
    <xdr:to>
      <xdr:col>71</xdr:col>
      <xdr:colOff>177800</xdr:colOff>
      <xdr:row>57</xdr:row>
      <xdr:rowOff>105328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33460"/>
          <a:ext cx="889000" cy="4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46056</xdr:rowOff>
    </xdr:from>
    <xdr:to>
      <xdr:col>85</xdr:col>
      <xdr:colOff>177800</xdr:colOff>
      <xdr:row>57</xdr:row>
      <xdr:rowOff>147656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132433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48296</xdr:rowOff>
    </xdr:from>
    <xdr:to>
      <xdr:col>81</xdr:col>
      <xdr:colOff>101600</xdr:colOff>
      <xdr:row>57</xdr:row>
      <xdr:rowOff>149896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2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141023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6682</xdr:rowOff>
    </xdr:from>
    <xdr:to>
      <xdr:col>76</xdr:col>
      <xdr:colOff>165100</xdr:colOff>
      <xdr:row>57</xdr:row>
      <xdr:rowOff>108282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99409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10010</xdr:rowOff>
    </xdr:from>
    <xdr:to>
      <xdr:col>72</xdr:col>
      <xdr:colOff>38100</xdr:colOff>
      <xdr:row>57</xdr:row>
      <xdr:rowOff>111610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54528</xdr:rowOff>
    </xdr:from>
    <xdr:to>
      <xdr:col>67</xdr:col>
      <xdr:colOff>101600</xdr:colOff>
      <xdr:row>57</xdr:row>
      <xdr:rowOff>156128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147255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148844</xdr:rowOff>
    </xdr:from>
    <xdr:to>
      <xdr:col>85</xdr:col>
      <xdr:colOff>127000</xdr:colOff>
      <xdr:row>78</xdr:row>
      <xdr:rowOff>148577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2321794"/>
          <a:ext cx="838200" cy="11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91560</xdr:rowOff>
    </xdr:from>
    <xdr:to>
      <xdr:col>81</xdr:col>
      <xdr:colOff>50800</xdr:colOff>
      <xdr:row>78</xdr:row>
      <xdr:rowOff>148577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2607410"/>
          <a:ext cx="889000" cy="9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91560</xdr:rowOff>
    </xdr:from>
    <xdr:to>
      <xdr:col>76</xdr:col>
      <xdr:colOff>114300</xdr:colOff>
      <xdr:row>74</xdr:row>
      <xdr:rowOff>87008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607410"/>
          <a:ext cx="889000" cy="16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87008</xdr:rowOff>
    </xdr:from>
    <xdr:to>
      <xdr:col>71</xdr:col>
      <xdr:colOff>177800</xdr:colOff>
      <xdr:row>77</xdr:row>
      <xdr:rowOff>111316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774308"/>
          <a:ext cx="889000" cy="5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98044</xdr:rowOff>
    </xdr:from>
    <xdr:to>
      <xdr:col>85</xdr:col>
      <xdr:colOff>177800</xdr:colOff>
      <xdr:row>72</xdr:row>
      <xdr:rowOff>28194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2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51071</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22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97777</xdr:rowOff>
    </xdr:from>
    <xdr:to>
      <xdr:col>81</xdr:col>
      <xdr:colOff>101600</xdr:colOff>
      <xdr:row>79</xdr:row>
      <xdr:rowOff>27927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19054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40760</xdr:rowOff>
    </xdr:from>
    <xdr:to>
      <xdr:col>76</xdr:col>
      <xdr:colOff>165100</xdr:colOff>
      <xdr:row>73</xdr:row>
      <xdr:rowOff>142360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158887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3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36208</xdr:rowOff>
    </xdr:from>
    <xdr:to>
      <xdr:col>72</xdr:col>
      <xdr:colOff>38100</xdr:colOff>
      <xdr:row>74</xdr:row>
      <xdr:rowOff>137808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7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154335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4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60516</xdr:rowOff>
    </xdr:from>
    <xdr:to>
      <xdr:col>67</xdr:col>
      <xdr:colOff>101600</xdr:colOff>
      <xdr:row>77</xdr:row>
      <xdr:rowOff>162116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7193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0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82375</xdr:rowOff>
    </xdr:from>
    <xdr:to>
      <xdr:col>85</xdr:col>
      <xdr:colOff>127000</xdr:colOff>
      <xdr:row>97</xdr:row>
      <xdr:rowOff>101569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13025"/>
          <a:ext cx="8382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101569</xdr:rowOff>
    </xdr:from>
    <xdr:to>
      <xdr:col>81</xdr:col>
      <xdr:colOff>50800</xdr:colOff>
      <xdr:row>97</xdr:row>
      <xdr:rowOff>104679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3221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98994</xdr:rowOff>
    </xdr:from>
    <xdr:to>
      <xdr:col>76</xdr:col>
      <xdr:colOff>114300</xdr:colOff>
      <xdr:row>97</xdr:row>
      <xdr:rowOff>104679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29644"/>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97165</xdr:rowOff>
    </xdr:from>
    <xdr:to>
      <xdr:col>71</xdr:col>
      <xdr:colOff>177800</xdr:colOff>
      <xdr:row>97</xdr:row>
      <xdr:rowOff>98994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27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31575</xdr:rowOff>
    </xdr:from>
    <xdr:to>
      <xdr:col>85</xdr:col>
      <xdr:colOff>177800</xdr:colOff>
      <xdr:row>97</xdr:row>
      <xdr:rowOff>133175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10002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50769</xdr:rowOff>
    </xdr:from>
    <xdr:to>
      <xdr:col>81</xdr:col>
      <xdr:colOff>101600</xdr:colOff>
      <xdr:row>97</xdr:row>
      <xdr:rowOff>152369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143496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53879</xdr:rowOff>
    </xdr:from>
    <xdr:to>
      <xdr:col>76</xdr:col>
      <xdr:colOff>165100</xdr:colOff>
      <xdr:row>97</xdr:row>
      <xdr:rowOff>155479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146606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48194</xdr:rowOff>
    </xdr:from>
    <xdr:to>
      <xdr:col>72</xdr:col>
      <xdr:colOff>38100</xdr:colOff>
      <xdr:row>97</xdr:row>
      <xdr:rowOff>149794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140921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46365</xdr:rowOff>
    </xdr:from>
    <xdr:to>
      <xdr:col>67</xdr:col>
      <xdr:colOff>101600</xdr:colOff>
      <xdr:row>97</xdr:row>
      <xdr:rowOff>147965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139092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86,610</a:t>
          </a:r>
          <a:r>
            <a:rPr kumimoji="1" lang="ja-JP" altLang="ja-JP"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104,317</a:t>
          </a:r>
          <a:r>
            <a:rPr kumimoji="1" lang="ja-JP" altLang="ja-JP" sz="1100">
              <a:solidFill>
                <a:schemeClr val="dk1"/>
              </a:solidFill>
              <a:effectLst/>
              <a:latin typeface="+mn-lt"/>
              <a:ea typeface="+mn-ea"/>
              <a:cs typeface="+mn-cs"/>
            </a:rPr>
            <a:t>円減少した。前年度の東日本大震災復興交付金の返還や松島海岸駅整備事業の完了による減だが、今後は類似団体の水準に近づくと考えられる。</a:t>
          </a:r>
          <a:endParaRPr lang="ja-JP" altLang="ja-JP" sz="1400">
            <a:effectLst/>
          </a:endParaRPr>
        </a:p>
        <a:p>
          <a:r>
            <a:rPr kumimoji="1" lang="ja-JP" altLang="ja-JP" sz="1100">
              <a:solidFill>
                <a:schemeClr val="dk1"/>
              </a:solidFill>
              <a:effectLst/>
              <a:latin typeface="+mn-lt"/>
              <a:ea typeface="+mn-ea"/>
              <a:cs typeface="+mn-cs"/>
            </a:rPr>
            <a:t>衛生費は住民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43,796</a:t>
          </a:r>
          <a:r>
            <a:rPr kumimoji="1" lang="ja-JP" altLang="ja-JP" sz="1100">
              <a:solidFill>
                <a:schemeClr val="dk1"/>
              </a:solidFill>
              <a:effectLst/>
              <a:latin typeface="+mn-lt"/>
              <a:ea typeface="+mn-ea"/>
              <a:cs typeface="+mn-cs"/>
            </a:rPr>
            <a:t>円で保健福祉センター大規模改修事業により前年度に比べ</a:t>
          </a:r>
          <a:r>
            <a:rPr kumimoji="1" lang="en-US" altLang="ja-JP" sz="1100">
              <a:solidFill>
                <a:schemeClr val="dk1"/>
              </a:solidFill>
              <a:effectLst/>
              <a:latin typeface="+mn-lt"/>
              <a:ea typeface="+mn-ea"/>
              <a:cs typeface="+mn-cs"/>
            </a:rPr>
            <a:t>1,694</a:t>
          </a:r>
          <a:r>
            <a:rPr kumimoji="1" lang="ja-JP" altLang="ja-JP" sz="1100">
              <a:solidFill>
                <a:schemeClr val="dk1"/>
              </a:solidFill>
              <a:effectLst/>
              <a:latin typeface="+mn-lt"/>
              <a:ea typeface="+mn-ea"/>
              <a:cs typeface="+mn-cs"/>
            </a:rPr>
            <a:t>円増加した。次年度以降も継続して実施する事業であるため増加する見込みである。</a:t>
          </a:r>
          <a:endParaRPr lang="ja-JP" altLang="ja-JP" sz="1400">
            <a:effectLst/>
          </a:endParaRPr>
        </a:p>
        <a:p>
          <a:r>
            <a:rPr kumimoji="1" lang="ja-JP" altLang="ja-JP" sz="1100">
              <a:solidFill>
                <a:schemeClr val="dk1"/>
              </a:solidFill>
              <a:effectLst/>
              <a:latin typeface="+mn-lt"/>
              <a:ea typeface="+mn-ea"/>
              <a:cs typeface="+mn-cs"/>
            </a:rPr>
            <a:t>土木費は住民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44,479</a:t>
          </a:r>
          <a:r>
            <a:rPr kumimoji="1" lang="ja-JP" altLang="ja-JP" sz="1100">
              <a:solidFill>
                <a:schemeClr val="dk1"/>
              </a:solidFill>
              <a:effectLst/>
              <a:latin typeface="+mn-lt"/>
              <a:ea typeface="+mn-ea"/>
              <a:cs typeface="+mn-cs"/>
            </a:rPr>
            <a:t>円で繰越事業の根廻・磯崎線道路整備事業の完了により、前年度に比べ</a:t>
          </a:r>
          <a:r>
            <a:rPr kumimoji="1" lang="en-US" altLang="ja-JP" sz="1100">
              <a:solidFill>
                <a:schemeClr val="dk1"/>
              </a:solidFill>
              <a:effectLst/>
              <a:latin typeface="+mn-lt"/>
              <a:ea typeface="+mn-ea"/>
              <a:cs typeface="+mn-cs"/>
            </a:rPr>
            <a:t>12,936</a:t>
          </a:r>
          <a:r>
            <a:rPr kumimoji="1" lang="ja-JP" altLang="ja-JP" sz="1100">
              <a:solidFill>
                <a:schemeClr val="dk1"/>
              </a:solidFill>
              <a:effectLst/>
              <a:latin typeface="+mn-lt"/>
              <a:ea typeface="+mn-ea"/>
              <a:cs typeface="+mn-cs"/>
            </a:rPr>
            <a:t>円減少した。東日本大震災による復興・復旧事業の完了により類似団体平均より低い数値となった。</a:t>
          </a:r>
          <a:endParaRPr lang="ja-JP" altLang="ja-JP" sz="1400">
            <a:effectLst/>
          </a:endParaRPr>
        </a:p>
        <a:p>
          <a:r>
            <a:rPr kumimoji="1" lang="ja-JP" altLang="ja-JP" sz="1100">
              <a:solidFill>
                <a:schemeClr val="dk1"/>
              </a:solidFill>
              <a:effectLst/>
              <a:latin typeface="+mn-lt"/>
              <a:ea typeface="+mn-ea"/>
              <a:cs typeface="+mn-cs"/>
            </a:rPr>
            <a:t>災害復旧費は住民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66,520</a:t>
          </a:r>
          <a:r>
            <a:rPr kumimoji="1" lang="ja-JP" altLang="ja-JP" sz="1100">
              <a:solidFill>
                <a:schemeClr val="dk1"/>
              </a:solidFill>
              <a:effectLst/>
              <a:latin typeface="+mn-lt"/>
              <a:ea typeface="+mn-ea"/>
              <a:cs typeface="+mn-cs"/>
            </a:rPr>
            <a:t>で前年度より大きく増加した。これは橋梁災害復旧事業によるもので今後は類似団体の水準に近づくと考えられる。</a:t>
          </a:r>
          <a:endParaRPr lang="ja-JP" altLang="ja-JP" sz="1400">
            <a:effectLst/>
          </a:endParaRPr>
        </a:p>
        <a:p>
          <a:r>
            <a:rPr kumimoji="1" lang="ja-JP" altLang="ja-JP" sz="1100">
              <a:solidFill>
                <a:schemeClr val="dk1"/>
              </a:solidFill>
              <a:effectLst/>
              <a:latin typeface="+mn-lt"/>
              <a:ea typeface="+mn-ea"/>
              <a:cs typeface="+mn-cs"/>
            </a:rPr>
            <a:t>公債費は住民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40,023</a:t>
          </a:r>
          <a:r>
            <a:rPr kumimoji="1" lang="ja-JP" altLang="ja-JP"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2,519</a:t>
          </a:r>
          <a:r>
            <a:rPr kumimoji="1" lang="ja-JP" altLang="ja-JP" sz="1100">
              <a:solidFill>
                <a:schemeClr val="dk1"/>
              </a:solidFill>
              <a:effectLst/>
              <a:latin typeface="+mn-lt"/>
              <a:ea typeface="+mn-ea"/>
              <a:cs typeface="+mn-cs"/>
            </a:rPr>
            <a:t>円増加したが、引き続き借入を抑制しているため、例年類似団体よりも低い水準を維持している。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については、事業の精査等により最低水準の取り崩しに努めているが、施設の長寿命化事業等により財源不足が見込まれ、基金取り崩しにより減少していく見込みである。また、未精算の震災復興特別交付税が財政調整基金に含まれているため、精算後は震災前の水準</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％未満程度</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に近づくと考えられる。実質収支額については、引き続き黒字にとなっている。復興事業も完了したことから、事務事業の見直しを推進し、健全な行政運営に努めていく。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連結実質赤字比率については、全会計で黒字を維持しているが、一般会計から介護保険特別会計や下水道事業特別会計への繰り出しの負担は依然として大きい。今後も各会計において適切な財源確保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6001;&#21209;&#35506;\&#36001;&#25919;(&#36215;&#20661;&#20596;)&#12501;&#12457;&#12523;&#12480;\&#36001;&#25919;&#29366;&#27841;&#36039;&#26009;&#38598;&#12398;&#20316;&#25104;&#12539;&#25552;&#20986;\R5\20240307_&#20196;&#21644;4&#24180;&#24230;&#36001;&#25919;&#29366;&#27841;&#36039;&#26009;&#38598;&#12398;&#20316;&#25104;&#31561;&#12395;&#12388;&#12356;&#12390;\2_&#25552;&#20986;\&#12304;&#36001;&#25919;&#29366;&#27841;&#36039;&#26009;&#38598;&#12305;_044016_&#26494;&#23798;&#30010;_2022_&#20462;&#27491;&#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1215</v>
          </cell>
          <cell r="C72">
            <v>1421</v>
          </cell>
          <cell r="D72">
            <v>1387</v>
          </cell>
        </row>
        <row r="73">
          <cell r="A73" t="str">
            <v>減債基金</v>
          </cell>
          <cell r="B73">
            <v>281</v>
          </cell>
          <cell r="C73">
            <v>361</v>
          </cell>
          <cell r="D73">
            <v>361</v>
          </cell>
        </row>
        <row r="74">
          <cell r="A74" t="str">
            <v>その他特定目的基金</v>
          </cell>
          <cell r="B74">
            <v>1892</v>
          </cell>
          <cell r="C74">
            <v>1007</v>
          </cell>
          <cell r="D74">
            <v>1018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7976066</v>
      </c>
      <c r="BO4" s="436"/>
      <c r="BP4" s="436"/>
      <c r="BQ4" s="436"/>
      <c r="BR4" s="436"/>
      <c r="BS4" s="436"/>
      <c r="BT4" s="436"/>
      <c r="BU4" s="437"/>
      <c r="BV4" s="435">
        <v>8701084</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8.8000000000000007</v>
      </c>
      <c r="CU4" s="576"/>
      <c r="CV4" s="576"/>
      <c r="CW4" s="576"/>
      <c r="CX4" s="576"/>
      <c r="CY4" s="576"/>
      <c r="CZ4" s="576"/>
      <c r="DA4" s="577"/>
      <c r="DB4" s="575">
        <v>8.9</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7513178</v>
      </c>
      <c r="BO5" s="407"/>
      <c r="BP5" s="407"/>
      <c r="BQ5" s="407"/>
      <c r="BR5" s="407"/>
      <c r="BS5" s="407"/>
      <c r="BT5" s="407"/>
      <c r="BU5" s="408"/>
      <c r="BV5" s="406">
        <v>8291264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95.7</v>
      </c>
      <c r="CU5" s="404"/>
      <c r="CV5" s="404"/>
      <c r="CW5" s="404"/>
      <c r="CX5" s="404"/>
      <c r="CY5" s="404"/>
      <c r="CZ5" s="404"/>
      <c r="DA5" s="405"/>
      <c r="DB5" s="403">
        <v>87.7</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462888</v>
      </c>
      <c r="BO6" s="407"/>
      <c r="BP6" s="407"/>
      <c r="BQ6" s="407"/>
      <c r="BR6" s="407"/>
      <c r="BS6" s="407"/>
      <c r="BT6" s="407"/>
      <c r="BU6" s="408"/>
      <c r="BV6" s="406">
        <v>409820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97</v>
      </c>
      <c r="CU6" s="550"/>
      <c r="CV6" s="550"/>
      <c r="CW6" s="550"/>
      <c r="CX6" s="550"/>
      <c r="CY6" s="550"/>
      <c r="CZ6" s="550"/>
      <c r="DA6" s="551"/>
      <c r="DB6" s="549">
        <v>92.1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92463</v>
      </c>
      <c r="BO7" s="407"/>
      <c r="BP7" s="407"/>
      <c r="BQ7" s="407"/>
      <c r="BR7" s="407"/>
      <c r="BS7" s="407"/>
      <c r="BT7" s="407"/>
      <c r="BU7" s="408"/>
      <c r="BV7" s="406">
        <v>23552</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4203387</v>
      </c>
      <c r="CU7" s="407"/>
      <c r="CV7" s="407"/>
      <c r="CW7" s="407"/>
      <c r="CX7" s="407"/>
      <c r="CY7" s="407"/>
      <c r="CZ7" s="407"/>
      <c r="DA7" s="408"/>
      <c r="DB7" s="406">
        <v>4331714</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96</v>
      </c>
      <c r="AV8" s="465"/>
      <c r="AW8" s="465"/>
      <c r="AX8" s="465"/>
      <c r="AY8" s="420" t="s">
        <v>110</v>
      </c>
      <c r="AZ8" s="421"/>
      <c r="BA8" s="421"/>
      <c r="BB8" s="421"/>
      <c r="BC8" s="421"/>
      <c r="BD8" s="421"/>
      <c r="BE8" s="421"/>
      <c r="BF8" s="421"/>
      <c r="BG8" s="421"/>
      <c r="BH8" s="421"/>
      <c r="BI8" s="421"/>
      <c r="BJ8" s="421"/>
      <c r="BK8" s="421"/>
      <c r="BL8" s="421"/>
      <c r="BM8" s="422"/>
      <c r="BN8" s="406">
        <v>370425</v>
      </c>
      <c r="BO8" s="407"/>
      <c r="BP8" s="407"/>
      <c r="BQ8" s="407"/>
      <c r="BR8" s="407"/>
      <c r="BS8" s="407"/>
      <c r="BT8" s="407"/>
      <c r="BU8" s="408"/>
      <c r="BV8" s="406">
        <v>386268</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0.45</v>
      </c>
      <c r="CU8" s="510"/>
      <c r="CV8" s="510"/>
      <c r="CW8" s="510"/>
      <c r="CX8" s="510"/>
      <c r="CY8" s="510"/>
      <c r="CZ8" s="510"/>
      <c r="DA8" s="511"/>
      <c r="DB8" s="509">
        <v>0.46</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13323</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96</v>
      </c>
      <c r="AV9" s="465"/>
      <c r="AW9" s="465"/>
      <c r="AX9" s="465"/>
      <c r="AY9" s="420" t="s">
        <v>116</v>
      </c>
      <c r="AZ9" s="421"/>
      <c r="BA9" s="421"/>
      <c r="BB9" s="421"/>
      <c r="BC9" s="421"/>
      <c r="BD9" s="421"/>
      <c r="BE9" s="421"/>
      <c r="BF9" s="421"/>
      <c r="BG9" s="421"/>
      <c r="BH9" s="421"/>
      <c r="BI9" s="421"/>
      <c r="BJ9" s="421"/>
      <c r="BK9" s="421"/>
      <c r="BL9" s="421"/>
      <c r="BM9" s="422"/>
      <c r="BN9" s="406">
        <v>-15843</v>
      </c>
      <c r="BO9" s="407"/>
      <c r="BP9" s="407"/>
      <c r="BQ9" s="407"/>
      <c r="BR9" s="407"/>
      <c r="BS9" s="407"/>
      <c r="BT9" s="407"/>
      <c r="BU9" s="408"/>
      <c r="BV9" s="406">
        <v>-6682</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9.3000000000000007</v>
      </c>
      <c r="CU9" s="404"/>
      <c r="CV9" s="404"/>
      <c r="CW9" s="404"/>
      <c r="CX9" s="404"/>
      <c r="CY9" s="404"/>
      <c r="CZ9" s="404"/>
      <c r="DA9" s="405"/>
      <c r="DB9" s="403">
        <v>9</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118</v>
      </c>
      <c r="M10" s="363"/>
      <c r="N10" s="363"/>
      <c r="O10" s="363"/>
      <c r="P10" s="363"/>
      <c r="Q10" s="364"/>
      <c r="R10" s="359">
        <v>14421</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120</v>
      </c>
      <c r="AV10" s="465"/>
      <c r="AW10" s="465"/>
      <c r="AX10" s="465"/>
      <c r="AY10" s="420" t="s">
        <v>121</v>
      </c>
      <c r="AZ10" s="421"/>
      <c r="BA10" s="421"/>
      <c r="BB10" s="421"/>
      <c r="BC10" s="421"/>
      <c r="BD10" s="421"/>
      <c r="BE10" s="421"/>
      <c r="BF10" s="421"/>
      <c r="BG10" s="421"/>
      <c r="BH10" s="421"/>
      <c r="BI10" s="421"/>
      <c r="BJ10" s="421"/>
      <c r="BK10" s="421"/>
      <c r="BL10" s="421"/>
      <c r="BM10" s="422"/>
      <c r="BN10" s="406">
        <v>36283</v>
      </c>
      <c r="BO10" s="407"/>
      <c r="BP10" s="407"/>
      <c r="BQ10" s="407"/>
      <c r="BR10" s="407"/>
      <c r="BS10" s="407"/>
      <c r="BT10" s="407"/>
      <c r="BU10" s="408"/>
      <c r="BV10" s="406">
        <v>200334</v>
      </c>
      <c r="BW10" s="407"/>
      <c r="BX10" s="407"/>
      <c r="BY10" s="407"/>
      <c r="BZ10" s="407"/>
      <c r="CA10" s="407"/>
      <c r="CB10" s="407"/>
      <c r="CC10" s="408"/>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126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13321</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96</v>
      </c>
      <c r="AV12" s="465"/>
      <c r="AW12" s="465"/>
      <c r="AX12" s="465"/>
      <c r="AY12" s="420" t="s">
        <v>135</v>
      </c>
      <c r="AZ12" s="421"/>
      <c r="BA12" s="421"/>
      <c r="BB12" s="421"/>
      <c r="BC12" s="421"/>
      <c r="BD12" s="421"/>
      <c r="BE12" s="421"/>
      <c r="BF12" s="421"/>
      <c r="BG12" s="421"/>
      <c r="BH12" s="421"/>
      <c r="BI12" s="421"/>
      <c r="BJ12" s="421"/>
      <c r="BK12" s="421"/>
      <c r="BL12" s="421"/>
      <c r="BM12" s="422"/>
      <c r="BN12" s="406">
        <v>349692</v>
      </c>
      <c r="BO12" s="407"/>
      <c r="BP12" s="407"/>
      <c r="BQ12" s="407"/>
      <c r="BR12" s="407"/>
      <c r="BS12" s="407"/>
      <c r="BT12" s="407"/>
      <c r="BU12" s="408"/>
      <c r="BV12" s="406">
        <v>214279</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137</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13240</v>
      </c>
      <c r="S13" s="494"/>
      <c r="T13" s="494"/>
      <c r="U13" s="494"/>
      <c r="V13" s="495"/>
      <c r="W13" s="496" t="s">
        <v>140</v>
      </c>
      <c r="X13" s="392"/>
      <c r="Y13" s="392"/>
      <c r="Z13" s="392"/>
      <c r="AA13" s="392"/>
      <c r="AB13" s="393"/>
      <c r="AC13" s="359">
        <v>328</v>
      </c>
      <c r="AD13" s="360"/>
      <c r="AE13" s="360"/>
      <c r="AF13" s="360"/>
      <c r="AG13" s="361"/>
      <c r="AH13" s="359">
        <v>352</v>
      </c>
      <c r="AI13" s="360"/>
      <c r="AJ13" s="360"/>
      <c r="AK13" s="360"/>
      <c r="AL13" s="419"/>
      <c r="AM13" s="463" t="s">
        <v>141</v>
      </c>
      <c r="AN13" s="363"/>
      <c r="AO13" s="363"/>
      <c r="AP13" s="363"/>
      <c r="AQ13" s="363"/>
      <c r="AR13" s="363"/>
      <c r="AS13" s="363"/>
      <c r="AT13" s="364"/>
      <c r="AU13" s="464" t="s">
        <v>120</v>
      </c>
      <c r="AV13" s="465"/>
      <c r="AW13" s="465"/>
      <c r="AX13" s="465"/>
      <c r="AY13" s="420" t="s">
        <v>142</v>
      </c>
      <c r="AZ13" s="421"/>
      <c r="BA13" s="421"/>
      <c r="BB13" s="421"/>
      <c r="BC13" s="421"/>
      <c r="BD13" s="421"/>
      <c r="BE13" s="421"/>
      <c r="BF13" s="421"/>
      <c r="BG13" s="421"/>
      <c r="BH13" s="421"/>
      <c r="BI13" s="421"/>
      <c r="BJ13" s="421"/>
      <c r="BK13" s="421"/>
      <c r="BL13" s="421"/>
      <c r="BM13" s="422"/>
      <c r="BN13" s="406">
        <v>-329252</v>
      </c>
      <c r="BO13" s="407"/>
      <c r="BP13" s="407"/>
      <c r="BQ13" s="407"/>
      <c r="BR13" s="407"/>
      <c r="BS13" s="407"/>
      <c r="BT13" s="407"/>
      <c r="BU13" s="408"/>
      <c r="BV13" s="406">
        <v>-20627</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6.8</v>
      </c>
      <c r="CU13" s="404"/>
      <c r="CV13" s="404"/>
      <c r="CW13" s="404"/>
      <c r="CX13" s="404"/>
      <c r="CY13" s="404"/>
      <c r="CZ13" s="404"/>
      <c r="DA13" s="405"/>
      <c r="DB13" s="403">
        <v>7.4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144</v>
      </c>
      <c r="M14" s="533"/>
      <c r="N14" s="533"/>
      <c r="O14" s="533"/>
      <c r="P14" s="533"/>
      <c r="Q14" s="534"/>
      <c r="R14" s="493">
        <v>13502</v>
      </c>
      <c r="S14" s="494"/>
      <c r="T14" s="494"/>
      <c r="U14" s="494"/>
      <c r="V14" s="495"/>
      <c r="W14" s="497"/>
      <c r="X14" s="395"/>
      <c r="Y14" s="395"/>
      <c r="Z14" s="395"/>
      <c r="AA14" s="395"/>
      <c r="AB14" s="396"/>
      <c r="AC14" s="486">
        <v>5.4</v>
      </c>
      <c r="AD14" s="487"/>
      <c r="AE14" s="487"/>
      <c r="AF14" s="487"/>
      <c r="AG14" s="488"/>
      <c r="AH14" s="486">
        <v>5.2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137</v>
      </c>
      <c r="CU14" s="504"/>
      <c r="CV14" s="504"/>
      <c r="CW14" s="504"/>
      <c r="CX14" s="504"/>
      <c r="CY14" s="504"/>
      <c r="CZ14" s="504"/>
      <c r="DA14" s="505"/>
      <c r="DB14" s="503">
        <v>6.7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146</v>
      </c>
      <c r="N15" s="491"/>
      <c r="O15" s="491"/>
      <c r="P15" s="491"/>
      <c r="Q15" s="492"/>
      <c r="R15" s="493">
        <v>13427</v>
      </c>
      <c r="S15" s="494"/>
      <c r="T15" s="494"/>
      <c r="U15" s="494"/>
      <c r="V15" s="495"/>
      <c r="W15" s="496" t="s">
        <v>147</v>
      </c>
      <c r="X15" s="392"/>
      <c r="Y15" s="392"/>
      <c r="Z15" s="392"/>
      <c r="AA15" s="392"/>
      <c r="AB15" s="393"/>
      <c r="AC15" s="359">
        <v>1234</v>
      </c>
      <c r="AD15" s="360"/>
      <c r="AE15" s="360"/>
      <c r="AF15" s="360"/>
      <c r="AG15" s="361"/>
      <c r="AH15" s="359">
        <v>1451</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1653425</v>
      </c>
      <c r="BO15" s="436"/>
      <c r="BP15" s="436"/>
      <c r="BQ15" s="436"/>
      <c r="BR15" s="436"/>
      <c r="BS15" s="436"/>
      <c r="BT15" s="436"/>
      <c r="BU15" s="437"/>
      <c r="BV15" s="435">
        <v>1654719</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20.100000000000001</v>
      </c>
      <c r="AD16" s="487"/>
      <c r="AE16" s="487"/>
      <c r="AF16" s="487"/>
      <c r="AG16" s="488"/>
      <c r="AH16" s="486">
        <v>21.6</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3733954</v>
      </c>
      <c r="BO16" s="407"/>
      <c r="BP16" s="407"/>
      <c r="BQ16" s="407"/>
      <c r="BR16" s="407"/>
      <c r="BS16" s="407"/>
      <c r="BT16" s="407"/>
      <c r="BU16" s="408"/>
      <c r="BV16" s="406">
        <v>3684052</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153</v>
      </c>
      <c r="N17" s="500"/>
      <c r="O17" s="500"/>
      <c r="P17" s="500"/>
      <c r="Q17" s="501"/>
      <c r="R17" s="483" t="s">
        <v>154</v>
      </c>
      <c r="S17" s="484"/>
      <c r="T17" s="484"/>
      <c r="U17" s="484"/>
      <c r="V17" s="485"/>
      <c r="W17" s="496" t="s">
        <v>155</v>
      </c>
      <c r="X17" s="392"/>
      <c r="Y17" s="392"/>
      <c r="Z17" s="392"/>
      <c r="AA17" s="392"/>
      <c r="AB17" s="393"/>
      <c r="AC17" s="359">
        <v>4565</v>
      </c>
      <c r="AD17" s="360"/>
      <c r="AE17" s="360"/>
      <c r="AF17" s="360"/>
      <c r="AG17" s="361"/>
      <c r="AH17" s="359">
        <v>4919</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2081270</v>
      </c>
      <c r="BO17" s="407"/>
      <c r="BP17" s="407"/>
      <c r="BQ17" s="407"/>
      <c r="BR17" s="407"/>
      <c r="BS17" s="407"/>
      <c r="BT17" s="407"/>
      <c r="BU17" s="408"/>
      <c r="BV17" s="406">
        <v>2088419</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53.56</v>
      </c>
      <c r="M18" s="459"/>
      <c r="N18" s="459"/>
      <c r="O18" s="459"/>
      <c r="P18" s="459"/>
      <c r="Q18" s="459"/>
      <c r="R18" s="460"/>
      <c r="S18" s="460"/>
      <c r="T18" s="460"/>
      <c r="U18" s="460"/>
      <c r="V18" s="461"/>
      <c r="W18" s="477"/>
      <c r="X18" s="478"/>
      <c r="Y18" s="478"/>
      <c r="Z18" s="478"/>
      <c r="AA18" s="478"/>
      <c r="AB18" s="502"/>
      <c r="AC18" s="376">
        <v>74.5</v>
      </c>
      <c r="AD18" s="377"/>
      <c r="AE18" s="377"/>
      <c r="AF18" s="377"/>
      <c r="AG18" s="462"/>
      <c r="AH18" s="376">
        <v>73.2</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4188144</v>
      </c>
      <c r="BO18" s="407"/>
      <c r="BP18" s="407"/>
      <c r="BQ18" s="407"/>
      <c r="BR18" s="407"/>
      <c r="BS18" s="407"/>
      <c r="BT18" s="407"/>
      <c r="BU18" s="408"/>
      <c r="BV18" s="406">
        <v>3929446</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249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5577845</v>
      </c>
      <c r="BO19" s="407"/>
      <c r="BP19" s="407"/>
      <c r="BQ19" s="407"/>
      <c r="BR19" s="407"/>
      <c r="BS19" s="407"/>
      <c r="BT19" s="407"/>
      <c r="BU19" s="408"/>
      <c r="BV19" s="406">
        <v>5490254</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5017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4920940</v>
      </c>
      <c r="BO22" s="436"/>
      <c r="BP22" s="436"/>
      <c r="BQ22" s="436"/>
      <c r="BR22" s="436"/>
      <c r="BS22" s="436"/>
      <c r="BT22" s="436"/>
      <c r="BU22" s="437"/>
      <c r="BV22" s="435">
        <v>5216546</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935841</v>
      </c>
      <c r="BO23" s="407"/>
      <c r="BP23" s="407"/>
      <c r="BQ23" s="407"/>
      <c r="BR23" s="407"/>
      <c r="BS23" s="407"/>
      <c r="BT23" s="407"/>
      <c r="BU23" s="408"/>
      <c r="BV23" s="406">
        <v>1018982</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8430</v>
      </c>
      <c r="R24" s="360"/>
      <c r="S24" s="360"/>
      <c r="T24" s="360"/>
      <c r="U24" s="360"/>
      <c r="V24" s="361"/>
      <c r="W24" s="449"/>
      <c r="X24" s="386"/>
      <c r="Y24" s="387"/>
      <c r="Z24" s="362" t="s">
        <v>172</v>
      </c>
      <c r="AA24" s="363"/>
      <c r="AB24" s="363"/>
      <c r="AC24" s="363"/>
      <c r="AD24" s="363"/>
      <c r="AE24" s="363"/>
      <c r="AF24" s="363"/>
      <c r="AG24" s="364"/>
      <c r="AH24" s="359">
        <v>130</v>
      </c>
      <c r="AI24" s="360"/>
      <c r="AJ24" s="360"/>
      <c r="AK24" s="360"/>
      <c r="AL24" s="361"/>
      <c r="AM24" s="359">
        <v>389480</v>
      </c>
      <c r="AN24" s="360"/>
      <c r="AO24" s="360"/>
      <c r="AP24" s="360"/>
      <c r="AQ24" s="360"/>
      <c r="AR24" s="361"/>
      <c r="AS24" s="359">
        <v>2996</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2209646</v>
      </c>
      <c r="BO24" s="407"/>
      <c r="BP24" s="407"/>
      <c r="BQ24" s="407"/>
      <c r="BR24" s="407"/>
      <c r="BS24" s="407"/>
      <c r="BT24" s="407"/>
      <c r="BU24" s="408"/>
      <c r="BV24" s="406">
        <v>2292945</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1</v>
      </c>
      <c r="M25" s="360"/>
      <c r="N25" s="360"/>
      <c r="O25" s="360"/>
      <c r="P25" s="361"/>
      <c r="Q25" s="359">
        <v>6450</v>
      </c>
      <c r="R25" s="360"/>
      <c r="S25" s="360"/>
      <c r="T25" s="360"/>
      <c r="U25" s="360"/>
      <c r="V25" s="361"/>
      <c r="W25" s="449"/>
      <c r="X25" s="386"/>
      <c r="Y25" s="387"/>
      <c r="Z25" s="362" t="s">
        <v>175</v>
      </c>
      <c r="AA25" s="363"/>
      <c r="AB25" s="363"/>
      <c r="AC25" s="363"/>
      <c r="AD25" s="363"/>
      <c r="AE25" s="363"/>
      <c r="AF25" s="363"/>
      <c r="AG25" s="364"/>
      <c r="AH25" s="359" t="s">
        <v>137</v>
      </c>
      <c r="AI25" s="360"/>
      <c r="AJ25" s="360"/>
      <c r="AK25" s="360"/>
      <c r="AL25" s="361"/>
      <c r="AM25" s="359" t="s">
        <v>137</v>
      </c>
      <c r="AN25" s="360"/>
      <c r="AO25" s="360"/>
      <c r="AP25" s="360"/>
      <c r="AQ25" s="360"/>
      <c r="AR25" s="361"/>
      <c r="AS25" s="359" t="s">
        <v>137</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1325491</v>
      </c>
      <c r="BO25" s="436"/>
      <c r="BP25" s="436"/>
      <c r="BQ25" s="436"/>
      <c r="BR25" s="436"/>
      <c r="BS25" s="436"/>
      <c r="BT25" s="436"/>
      <c r="BU25" s="437"/>
      <c r="BV25" s="435">
        <v>1154008</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177</v>
      </c>
      <c r="F26" s="363"/>
      <c r="G26" s="363"/>
      <c r="H26" s="363"/>
      <c r="I26" s="363"/>
      <c r="J26" s="363"/>
      <c r="K26" s="364"/>
      <c r="L26" s="359">
        <v>1</v>
      </c>
      <c r="M26" s="360"/>
      <c r="N26" s="360"/>
      <c r="O26" s="360"/>
      <c r="P26" s="361"/>
      <c r="Q26" s="359">
        <v>5440</v>
      </c>
      <c r="R26" s="360"/>
      <c r="S26" s="360"/>
      <c r="T26" s="360"/>
      <c r="U26" s="360"/>
      <c r="V26" s="361"/>
      <c r="W26" s="449"/>
      <c r="X26" s="386"/>
      <c r="Y26" s="387"/>
      <c r="Z26" s="362" t="s">
        <v>178</v>
      </c>
      <c r="AA26" s="417"/>
      <c r="AB26" s="417"/>
      <c r="AC26" s="417"/>
      <c r="AD26" s="417"/>
      <c r="AE26" s="417"/>
      <c r="AF26" s="417"/>
      <c r="AG26" s="418"/>
      <c r="AH26" s="359">
        <v>4</v>
      </c>
      <c r="AI26" s="360"/>
      <c r="AJ26" s="360"/>
      <c r="AK26" s="360"/>
      <c r="AL26" s="361"/>
      <c r="AM26" s="359">
        <v>12016</v>
      </c>
      <c r="AN26" s="360"/>
      <c r="AO26" s="360"/>
      <c r="AP26" s="360"/>
      <c r="AQ26" s="360"/>
      <c r="AR26" s="361"/>
      <c r="AS26" s="359">
        <v>3004</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180</v>
      </c>
      <c r="BO26" s="407"/>
      <c r="BP26" s="407"/>
      <c r="BQ26" s="407"/>
      <c r="BR26" s="407"/>
      <c r="BS26" s="407"/>
      <c r="BT26" s="407"/>
      <c r="BU26" s="408"/>
      <c r="BV26" s="406" t="s">
        <v>181</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3210</v>
      </c>
      <c r="R27" s="360"/>
      <c r="S27" s="360"/>
      <c r="T27" s="360"/>
      <c r="U27" s="360"/>
      <c r="V27" s="361"/>
      <c r="W27" s="449"/>
      <c r="X27" s="386"/>
      <c r="Y27" s="387"/>
      <c r="Z27" s="362" t="s">
        <v>183</v>
      </c>
      <c r="AA27" s="363"/>
      <c r="AB27" s="363"/>
      <c r="AC27" s="363"/>
      <c r="AD27" s="363"/>
      <c r="AE27" s="363"/>
      <c r="AF27" s="363"/>
      <c r="AG27" s="364"/>
      <c r="AH27" s="359">
        <v>12</v>
      </c>
      <c r="AI27" s="360"/>
      <c r="AJ27" s="360"/>
      <c r="AK27" s="360"/>
      <c r="AL27" s="361"/>
      <c r="AM27" s="359">
        <v>28640</v>
      </c>
      <c r="AN27" s="360"/>
      <c r="AO27" s="360"/>
      <c r="AP27" s="360"/>
      <c r="AQ27" s="360"/>
      <c r="AR27" s="361"/>
      <c r="AS27" s="359">
        <v>2387</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227546</v>
      </c>
      <c r="BO27" s="441"/>
      <c r="BP27" s="441"/>
      <c r="BQ27" s="441"/>
      <c r="BR27" s="441"/>
      <c r="BS27" s="441"/>
      <c r="BT27" s="441"/>
      <c r="BU27" s="442"/>
      <c r="BV27" s="440">
        <v>231184</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2750</v>
      </c>
      <c r="R28" s="360"/>
      <c r="S28" s="360"/>
      <c r="T28" s="360"/>
      <c r="U28" s="360"/>
      <c r="V28" s="361"/>
      <c r="W28" s="449"/>
      <c r="X28" s="386"/>
      <c r="Y28" s="387"/>
      <c r="Z28" s="362" t="s">
        <v>186</v>
      </c>
      <c r="AA28" s="363"/>
      <c r="AB28" s="363"/>
      <c r="AC28" s="363"/>
      <c r="AD28" s="363"/>
      <c r="AE28" s="363"/>
      <c r="AF28" s="363"/>
      <c r="AG28" s="364"/>
      <c r="AH28" s="359" t="s">
        <v>181</v>
      </c>
      <c r="AI28" s="360"/>
      <c r="AJ28" s="360"/>
      <c r="AK28" s="360"/>
      <c r="AL28" s="361"/>
      <c r="AM28" s="359" t="s">
        <v>137</v>
      </c>
      <c r="AN28" s="360"/>
      <c r="AO28" s="360"/>
      <c r="AP28" s="360"/>
      <c r="AQ28" s="360"/>
      <c r="AR28" s="361"/>
      <c r="AS28" s="359" t="s">
        <v>137</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1387444</v>
      </c>
      <c r="BO28" s="436"/>
      <c r="BP28" s="436"/>
      <c r="BQ28" s="436"/>
      <c r="BR28" s="436"/>
      <c r="BS28" s="436"/>
      <c r="BT28" s="436"/>
      <c r="BU28" s="437"/>
      <c r="BV28" s="435">
        <v>1420853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12</v>
      </c>
      <c r="M29" s="360"/>
      <c r="N29" s="360"/>
      <c r="O29" s="360"/>
      <c r="P29" s="361"/>
      <c r="Q29" s="359">
        <v>2540</v>
      </c>
      <c r="R29" s="360"/>
      <c r="S29" s="360"/>
      <c r="T29" s="360"/>
      <c r="U29" s="360"/>
      <c r="V29" s="361"/>
      <c r="W29" s="450"/>
      <c r="X29" s="451"/>
      <c r="Y29" s="452"/>
      <c r="Z29" s="362" t="s">
        <v>189</v>
      </c>
      <c r="AA29" s="363"/>
      <c r="AB29" s="363"/>
      <c r="AC29" s="363"/>
      <c r="AD29" s="363"/>
      <c r="AE29" s="363"/>
      <c r="AF29" s="363"/>
      <c r="AG29" s="364"/>
      <c r="AH29" s="359">
        <v>142</v>
      </c>
      <c r="AI29" s="360"/>
      <c r="AJ29" s="360"/>
      <c r="AK29" s="360"/>
      <c r="AL29" s="361"/>
      <c r="AM29" s="359">
        <v>418120</v>
      </c>
      <c r="AN29" s="360"/>
      <c r="AO29" s="360"/>
      <c r="AP29" s="360"/>
      <c r="AQ29" s="360"/>
      <c r="AR29" s="361"/>
      <c r="AS29" s="359">
        <v>2945</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361034</v>
      </c>
      <c r="BO29" s="407"/>
      <c r="BP29" s="407"/>
      <c r="BQ29" s="407"/>
      <c r="BR29" s="407"/>
      <c r="BS29" s="407"/>
      <c r="BT29" s="407"/>
      <c r="BU29" s="408"/>
      <c r="BV29" s="406">
        <v>360975</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93.3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1018271</v>
      </c>
      <c r="BO30" s="441"/>
      <c r="BP30" s="441"/>
      <c r="BQ30" s="441"/>
      <c r="BR30" s="441"/>
      <c r="BS30" s="441"/>
      <c r="BT30" s="441"/>
      <c r="BU30" s="442"/>
      <c r="BV30" s="440">
        <v>1006947</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198</v>
      </c>
      <c r="D33" s="358"/>
      <c r="E33" s="357" t="s">
        <v>199</v>
      </c>
      <c r="F33" s="357"/>
      <c r="G33" s="357"/>
      <c r="H33" s="357"/>
      <c r="I33" s="357"/>
      <c r="J33" s="357"/>
      <c r="K33" s="357"/>
      <c r="L33" s="357"/>
      <c r="M33" s="357"/>
      <c r="N33" s="357"/>
      <c r="O33" s="357"/>
      <c r="P33" s="357"/>
      <c r="Q33" s="357"/>
      <c r="R33" s="357"/>
      <c r="S33" s="357"/>
      <c r="T33" s="200"/>
      <c r="U33" s="358" t="s">
        <v>200</v>
      </c>
      <c r="V33" s="358"/>
      <c r="W33" s="357" t="s">
        <v>201</v>
      </c>
      <c r="X33" s="357"/>
      <c r="Y33" s="357"/>
      <c r="Z33" s="357"/>
      <c r="AA33" s="357"/>
      <c r="AB33" s="357"/>
      <c r="AC33" s="357"/>
      <c r="AD33" s="357"/>
      <c r="AE33" s="357"/>
      <c r="AF33" s="357"/>
      <c r="AG33" s="357"/>
      <c r="AH33" s="357"/>
      <c r="AI33" s="357"/>
      <c r="AJ33" s="357"/>
      <c r="AK33" s="357"/>
      <c r="AL33" s="200"/>
      <c r="AM33" s="358" t="s">
        <v>198</v>
      </c>
      <c r="AN33" s="358"/>
      <c r="AO33" s="357" t="s">
        <v>199</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198</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松島町国民健康保険特別会計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松島町水道事業会計</v>
      </c>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IF('各会計、関係団体の財政状況及び健全化判断比率'!B33="","",'各会計、関係団体の財政状況及び健全化判断比率'!B33)</f>
        <v>松島町下水道事業特別会計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塩釜地区消防事務組合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品井沼ステーション</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松島町松島区外区有財産特別会計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松島町介護保険特別会計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9</v>
      </c>
      <c r="BF35" s="354"/>
      <c r="BG35" s="355" t="str">
        <f>IF('各会計、関係団体の財政状況及び健全化判断比率'!B34="","",'各会計、関係団体の財政状況及び健全化判断比率'!B34)</f>
        <v>松島町観瀾亭等特別会計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宮城東部衛生処理組合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松島町後期高齢者医療特別会計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宮城県後期高齢者医療広域連合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松島町介護サービス事業特別会計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吉田川流域溜池大和町外3市3ヶ町村組合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宮城県市町村職員退職手当組合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宮城県市町村非常勤消防団員補償報償組合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宮城県市町村自治振興センター</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IoBlR2OON6OO9kzs85PCiQz5o8FvW3mBHSfdy4yl7l3Nvp+l0LQgXJKT1q/rNFcfXN+Q40EpX7OQzruj6SuyAg==" saltValue="XWtjnQWayXEvR9EBI2Fs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36" t="s">
        <v>564</v>
      </c>
      <c r="D34" s="1136"/>
      <c r="E34" s="1137"/>
      <c r="F34" s="32">
        <v>39.92</v>
      </c>
      <c r="G34" s="33">
        <v>41.88</v>
      </c>
      <c r="H34" s="33">
        <v>39.49</v>
      </c>
      <c r="I34" s="33">
        <v>37.61</v>
      </c>
      <c r="J34" s="34">
        <v>34.22</v>
      </c>
      <c r="K34" s="22"/>
      <c r="L34" s="22"/>
      <c r="M34" s="22"/>
      <c r="N34" s="22"/>
      <c r="O34" s="22"/>
      <c r="P34" s="22"/>
    </row>
    <row r="35" spans="1:16" ht="39" customHeight="1" x14ac:dyDescent="0.15">
      <c r="A35" s="22"/>
      <c r="B35" s="35"/>
      <c r="C35" s="1132" t="s">
        <v>565</v>
      </c>
      <c r="D35" s="1132"/>
      <c r="E35" s="1133"/>
      <c r="F35" s="36">
        <v>14.15</v>
      </c>
      <c r="G35" s="37">
        <v>7.91</v>
      </c>
      <c r="H35" s="37">
        <v>9.74</v>
      </c>
      <c r="I35" s="37">
        <v>8.91</v>
      </c>
      <c r="J35" s="38">
        <v>8.81</v>
      </c>
      <c r="K35" s="22"/>
      <c r="L35" s="22"/>
      <c r="M35" s="22"/>
      <c r="N35" s="22"/>
      <c r="O35" s="22"/>
      <c r="P35" s="22"/>
    </row>
    <row r="36" spans="1:16" ht="39" customHeight="1" x14ac:dyDescent="0.15">
      <c r="A36" s="22"/>
      <c r="B36" s="35"/>
      <c r="C36" s="1132" t="s">
        <v>566</v>
      </c>
      <c r="D36" s="1132"/>
      <c r="E36" s="1133"/>
      <c r="F36" s="36">
        <v>3.58</v>
      </c>
      <c r="G36" s="37">
        <v>4.37</v>
      </c>
      <c r="H36" s="37">
        <v>0.66</v>
      </c>
      <c r="I36" s="37">
        <v>0.36</v>
      </c>
      <c r="J36" s="38">
        <v>2.75</v>
      </c>
      <c r="K36" s="22"/>
      <c r="L36" s="22"/>
      <c r="M36" s="22"/>
      <c r="N36" s="22"/>
      <c r="O36" s="22"/>
      <c r="P36" s="22"/>
    </row>
    <row r="37" spans="1:16" ht="39" customHeight="1" x14ac:dyDescent="0.15">
      <c r="A37" s="22"/>
      <c r="B37" s="35"/>
      <c r="C37" s="1132" t="s">
        <v>567</v>
      </c>
      <c r="D37" s="1132"/>
      <c r="E37" s="1133"/>
      <c r="F37" s="36">
        <v>1.37</v>
      </c>
      <c r="G37" s="37">
        <v>0.81</v>
      </c>
      <c r="H37" s="37">
        <v>1.29</v>
      </c>
      <c r="I37" s="37">
        <v>2.69</v>
      </c>
      <c r="J37" s="38">
        <v>2.5</v>
      </c>
      <c r="K37" s="22"/>
      <c r="L37" s="22"/>
      <c r="M37" s="22"/>
      <c r="N37" s="22"/>
      <c r="O37" s="22"/>
      <c r="P37" s="22"/>
    </row>
    <row r="38" spans="1:16" ht="39" customHeight="1" x14ac:dyDescent="0.15">
      <c r="A38" s="22"/>
      <c r="B38" s="35"/>
      <c r="C38" s="1132" t="s">
        <v>568</v>
      </c>
      <c r="D38" s="1132"/>
      <c r="E38" s="1133"/>
      <c r="F38" s="36">
        <v>1.08</v>
      </c>
      <c r="G38" s="37">
        <v>1.92</v>
      </c>
      <c r="H38" s="37">
        <v>1.02</v>
      </c>
      <c r="I38" s="37">
        <v>1.51</v>
      </c>
      <c r="J38" s="38">
        <v>1.1599999999999999</v>
      </c>
      <c r="K38" s="22"/>
      <c r="L38" s="22"/>
      <c r="M38" s="22"/>
      <c r="N38" s="22"/>
      <c r="O38" s="22"/>
      <c r="P38" s="22"/>
    </row>
    <row r="39" spans="1:16" ht="39" customHeight="1" x14ac:dyDescent="0.15">
      <c r="A39" s="22"/>
      <c r="B39" s="35"/>
      <c r="C39" s="1132" t="s">
        <v>569</v>
      </c>
      <c r="D39" s="1132"/>
      <c r="E39" s="1133"/>
      <c r="F39" s="36">
        <v>0.54</v>
      </c>
      <c r="G39" s="37">
        <v>0.38</v>
      </c>
      <c r="H39" s="37">
        <v>0.19</v>
      </c>
      <c r="I39" s="37">
        <v>0.21</v>
      </c>
      <c r="J39" s="38">
        <v>0.28999999999999998</v>
      </c>
      <c r="K39" s="22"/>
      <c r="L39" s="22"/>
      <c r="M39" s="22"/>
      <c r="N39" s="22"/>
      <c r="O39" s="22"/>
      <c r="P39" s="22"/>
    </row>
    <row r="40" spans="1:16" ht="39" customHeight="1" x14ac:dyDescent="0.15">
      <c r="A40" s="22"/>
      <c r="B40" s="35"/>
      <c r="C40" s="1132" t="s">
        <v>570</v>
      </c>
      <c r="D40" s="1132"/>
      <c r="E40" s="1133"/>
      <c r="F40" s="36">
        <v>0.03</v>
      </c>
      <c r="G40" s="37">
        <v>0.04</v>
      </c>
      <c r="H40" s="37">
        <v>0</v>
      </c>
      <c r="I40" s="37">
        <v>0.01</v>
      </c>
      <c r="J40" s="38">
        <v>0.05</v>
      </c>
      <c r="K40" s="22"/>
      <c r="L40" s="22"/>
      <c r="M40" s="22"/>
      <c r="N40" s="22"/>
      <c r="O40" s="22"/>
      <c r="P40" s="22"/>
    </row>
    <row r="41" spans="1:16" ht="39" customHeight="1" x14ac:dyDescent="0.15">
      <c r="A41" s="22"/>
      <c r="B41" s="35"/>
      <c r="C41" s="1132" t="s">
        <v>571</v>
      </c>
      <c r="D41" s="1132"/>
      <c r="E41" s="1133"/>
      <c r="F41" s="36">
        <v>0</v>
      </c>
      <c r="G41" s="37">
        <v>0.44</v>
      </c>
      <c r="H41" s="37">
        <v>0</v>
      </c>
      <c r="I41" s="37">
        <v>0</v>
      </c>
      <c r="J41" s="38">
        <v>0</v>
      </c>
      <c r="K41" s="22"/>
      <c r="L41" s="22"/>
      <c r="M41" s="22"/>
      <c r="N41" s="22"/>
      <c r="O41" s="22"/>
      <c r="P41" s="22"/>
    </row>
    <row r="42" spans="1:16" ht="39" customHeight="1" x14ac:dyDescent="0.15">
      <c r="A42" s="22"/>
      <c r="B42" s="39"/>
      <c r="C42" s="1132" t="s">
        <v>572</v>
      </c>
      <c r="D42" s="1132"/>
      <c r="E42" s="1133"/>
      <c r="F42" s="36" t="s">
        <v>512</v>
      </c>
      <c r="G42" s="37" t="s">
        <v>512</v>
      </c>
      <c r="H42" s="37" t="s">
        <v>512</v>
      </c>
      <c r="I42" s="37" t="s">
        <v>512</v>
      </c>
      <c r="J42" s="38" t="s">
        <v>512</v>
      </c>
      <c r="K42" s="22"/>
      <c r="L42" s="22"/>
      <c r="M42" s="22"/>
      <c r="N42" s="22"/>
      <c r="O42" s="22"/>
      <c r="P42" s="22"/>
    </row>
    <row r="43" spans="1:16" ht="39" customHeight="1" thickBot="1" x14ac:dyDescent="0.2">
      <c r="A43" s="22"/>
      <c r="B43" s="40"/>
      <c r="C43" s="1134" t="s">
        <v>573</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hQOpKY7r0IR62huL7GBFZQ4Bt8czMV2D7rIllHDkbm3hUKY1lI9HHnEYKcedglzfts2X/1K8xP9l6hnIf1YwQ==" saltValue="CShll9gLO0bnOtSYpygs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540</v>
      </c>
      <c r="L45" s="58">
        <v>526</v>
      </c>
      <c r="M45" s="58">
        <v>507</v>
      </c>
      <c r="N45" s="58">
        <v>506</v>
      </c>
      <c r="O45" s="59">
        <v>533</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512</v>
      </c>
      <c r="L46" s="62" t="s">
        <v>512</v>
      </c>
      <c r="M46" s="62" t="s">
        <v>512</v>
      </c>
      <c r="N46" s="62" t="s">
        <v>512</v>
      </c>
      <c r="O46" s="63" t="s">
        <v>512</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512</v>
      </c>
      <c r="L47" s="62" t="s">
        <v>512</v>
      </c>
      <c r="M47" s="62" t="s">
        <v>512</v>
      </c>
      <c r="N47" s="62" t="s">
        <v>512</v>
      </c>
      <c r="O47" s="63" t="s">
        <v>512</v>
      </c>
      <c r="P47" s="46"/>
      <c r="Q47" s="46"/>
      <c r="R47" s="46"/>
      <c r="S47" s="46"/>
      <c r="T47" s="46"/>
      <c r="U47" s="46"/>
    </row>
    <row r="48" spans="1:21" ht="30.75" customHeight="1" x14ac:dyDescent="0.15">
      <c r="A48" s="46"/>
      <c r="B48" s="1163"/>
      <c r="C48" s="1164"/>
      <c r="D48" s="60"/>
      <c r="E48" s="1140" t="s">
        <v>15</v>
      </c>
      <c r="F48" s="1140"/>
      <c r="G48" s="1140"/>
      <c r="H48" s="1140"/>
      <c r="I48" s="1140"/>
      <c r="J48" s="1141"/>
      <c r="K48" s="61">
        <v>178</v>
      </c>
      <c r="L48" s="62">
        <v>321</v>
      </c>
      <c r="M48" s="62">
        <v>186</v>
      </c>
      <c r="N48" s="62">
        <v>244</v>
      </c>
      <c r="O48" s="63">
        <v>254</v>
      </c>
      <c r="P48" s="46"/>
      <c r="Q48" s="46"/>
      <c r="R48" s="46"/>
      <c r="S48" s="46"/>
      <c r="T48" s="46"/>
      <c r="U48" s="46"/>
    </row>
    <row r="49" spans="1:21" ht="30.75" customHeight="1" x14ac:dyDescent="0.15">
      <c r="A49" s="46"/>
      <c r="B49" s="1163"/>
      <c r="C49" s="1164"/>
      <c r="D49" s="60"/>
      <c r="E49" s="1140" t="s">
        <v>16</v>
      </c>
      <c r="F49" s="1140"/>
      <c r="G49" s="1140"/>
      <c r="H49" s="1140"/>
      <c r="I49" s="1140"/>
      <c r="J49" s="1141"/>
      <c r="K49" s="61">
        <v>4</v>
      </c>
      <c r="L49" s="62">
        <v>5</v>
      </c>
      <c r="M49" s="62">
        <v>8</v>
      </c>
      <c r="N49" s="62">
        <v>17</v>
      </c>
      <c r="O49" s="63">
        <v>17</v>
      </c>
      <c r="P49" s="46"/>
      <c r="Q49" s="46"/>
      <c r="R49" s="46"/>
      <c r="S49" s="46"/>
      <c r="T49" s="46"/>
      <c r="U49" s="46"/>
    </row>
    <row r="50" spans="1:21" ht="30.75" customHeight="1" x14ac:dyDescent="0.15">
      <c r="A50" s="46"/>
      <c r="B50" s="1163"/>
      <c r="C50" s="1164"/>
      <c r="D50" s="60"/>
      <c r="E50" s="1140" t="s">
        <v>17</v>
      </c>
      <c r="F50" s="1140"/>
      <c r="G50" s="1140"/>
      <c r="H50" s="1140"/>
      <c r="I50" s="1140"/>
      <c r="J50" s="1141"/>
      <c r="K50" s="61">
        <v>0</v>
      </c>
      <c r="L50" s="62">
        <v>0</v>
      </c>
      <c r="M50" s="62">
        <v>0</v>
      </c>
      <c r="N50" s="62">
        <v>0</v>
      </c>
      <c r="O50" s="63">
        <v>0</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512</v>
      </c>
      <c r="L51" s="62" t="s">
        <v>512</v>
      </c>
      <c r="M51" s="62" t="s">
        <v>512</v>
      </c>
      <c r="N51" s="62" t="s">
        <v>512</v>
      </c>
      <c r="O51" s="63" t="s">
        <v>512</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541</v>
      </c>
      <c r="L52" s="62">
        <v>522</v>
      </c>
      <c r="M52" s="62">
        <v>491</v>
      </c>
      <c r="N52" s="62">
        <v>512</v>
      </c>
      <c r="O52" s="63">
        <v>505</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181</v>
      </c>
      <c r="L53" s="67">
        <v>330</v>
      </c>
      <c r="M53" s="67">
        <v>210</v>
      </c>
      <c r="N53" s="67">
        <v>255</v>
      </c>
      <c r="O53" s="68">
        <v>299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Qt79u+Md0skrzttowxvfrN99/iphHzauV5W+O6J24F2HLDEazrd4/jbhMUIF/lyZI+NWWfDlJgfOb+SSYxq3g==" saltValue="sQpoa0KYZhwzXkW5NRHJ2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554</v>
      </c>
      <c r="J40" s="101" t="s">
        <v>555</v>
      </c>
      <c r="K40" s="101" t="s">
        <v>556</v>
      </c>
      <c r="L40" s="101" t="s">
        <v>557</v>
      </c>
      <c r="M40" s="102" t="s">
        <v>558</v>
      </c>
    </row>
    <row r="41" spans="2:13" ht="27.75" customHeight="1" x14ac:dyDescent="0.15">
      <c r="B41" s="1181" t="s">
        <v>32</v>
      </c>
      <c r="C41" s="1182"/>
      <c r="D41" s="103"/>
      <c r="E41" s="1183" t="s">
        <v>33</v>
      </c>
      <c r="F41" s="1183"/>
      <c r="G41" s="1183"/>
      <c r="H41" s="1184"/>
      <c r="I41" s="342">
        <v>5661</v>
      </c>
      <c r="J41" s="343">
        <v>5482</v>
      </c>
      <c r="K41" s="343">
        <v>5411</v>
      </c>
      <c r="L41" s="343">
        <v>5217</v>
      </c>
      <c r="M41" s="344">
        <v>4921</v>
      </c>
    </row>
    <row r="42" spans="2:13" ht="27.75" customHeight="1" x14ac:dyDescent="0.15">
      <c r="B42" s="1171"/>
      <c r="C42" s="1172"/>
      <c r="D42" s="104"/>
      <c r="E42" s="1175" t="s">
        <v>34</v>
      </c>
      <c r="F42" s="1175"/>
      <c r="G42" s="1175"/>
      <c r="H42" s="1176"/>
      <c r="I42" s="345">
        <v>16</v>
      </c>
      <c r="J42" s="346">
        <v>7</v>
      </c>
      <c r="K42" s="346">
        <v>2</v>
      </c>
      <c r="L42" s="346" t="s">
        <v>512</v>
      </c>
      <c r="M42" s="347" t="s">
        <v>512</v>
      </c>
    </row>
    <row r="43" spans="2:13" ht="27.75" customHeight="1" x14ac:dyDescent="0.15">
      <c r="B43" s="1171"/>
      <c r="C43" s="1172"/>
      <c r="D43" s="104"/>
      <c r="E43" s="1175" t="s">
        <v>35</v>
      </c>
      <c r="F43" s="1175"/>
      <c r="G43" s="1175"/>
      <c r="H43" s="1176"/>
      <c r="I43" s="345">
        <v>3418</v>
      </c>
      <c r="J43" s="346">
        <v>3279</v>
      </c>
      <c r="K43" s="346">
        <v>2901</v>
      </c>
      <c r="L43" s="346">
        <v>3088</v>
      </c>
      <c r="M43" s="347">
        <v>2758</v>
      </c>
    </row>
    <row r="44" spans="2:13" ht="27.75" customHeight="1" x14ac:dyDescent="0.15">
      <c r="B44" s="1171"/>
      <c r="C44" s="1172"/>
      <c r="D44" s="104"/>
      <c r="E44" s="1175" t="s">
        <v>36</v>
      </c>
      <c r="F44" s="1175"/>
      <c r="G44" s="1175"/>
      <c r="H44" s="1176"/>
      <c r="I44" s="345">
        <v>33</v>
      </c>
      <c r="J44" s="346">
        <v>66</v>
      </c>
      <c r="K44" s="346">
        <v>203</v>
      </c>
      <c r="L44" s="346">
        <v>209</v>
      </c>
      <c r="M44" s="347">
        <v>213</v>
      </c>
    </row>
    <row r="45" spans="2:13" ht="27.75" customHeight="1" x14ac:dyDescent="0.15">
      <c r="B45" s="1171"/>
      <c r="C45" s="1172"/>
      <c r="D45" s="104"/>
      <c r="E45" s="1175" t="s">
        <v>37</v>
      </c>
      <c r="F45" s="1175"/>
      <c r="G45" s="1175"/>
      <c r="H45" s="1176"/>
      <c r="I45" s="345">
        <v>897</v>
      </c>
      <c r="J45" s="346">
        <v>855</v>
      </c>
      <c r="K45" s="346">
        <v>821</v>
      </c>
      <c r="L45" s="346">
        <v>812</v>
      </c>
      <c r="M45" s="347">
        <v>864</v>
      </c>
    </row>
    <row r="46" spans="2:13" ht="27.75" customHeight="1" x14ac:dyDescent="0.15">
      <c r="B46" s="1171"/>
      <c r="C46" s="1172"/>
      <c r="D46" s="105"/>
      <c r="E46" s="1175" t="s">
        <v>38</v>
      </c>
      <c r="F46" s="1175"/>
      <c r="G46" s="1175"/>
      <c r="H46" s="1176"/>
      <c r="I46" s="345" t="s">
        <v>512</v>
      </c>
      <c r="J46" s="346" t="s">
        <v>512</v>
      </c>
      <c r="K46" s="346" t="s">
        <v>512</v>
      </c>
      <c r="L46" s="346" t="s">
        <v>512</v>
      </c>
      <c r="M46" s="347" t="s">
        <v>512</v>
      </c>
    </row>
    <row r="47" spans="2:13" ht="27.75" customHeight="1" x14ac:dyDescent="0.15">
      <c r="B47" s="1171"/>
      <c r="C47" s="1172"/>
      <c r="D47" s="106"/>
      <c r="E47" s="1185" t="s">
        <v>39</v>
      </c>
      <c r="F47" s="1186"/>
      <c r="G47" s="1186"/>
      <c r="H47" s="1187"/>
      <c r="I47" s="345" t="s">
        <v>512</v>
      </c>
      <c r="J47" s="346" t="s">
        <v>512</v>
      </c>
      <c r="K47" s="346" t="s">
        <v>512</v>
      </c>
      <c r="L47" s="346" t="s">
        <v>512</v>
      </c>
      <c r="M47" s="347" t="s">
        <v>512</v>
      </c>
    </row>
    <row r="48" spans="2:13" ht="27.75" customHeight="1" x14ac:dyDescent="0.15">
      <c r="B48" s="1171"/>
      <c r="C48" s="1172"/>
      <c r="D48" s="104"/>
      <c r="E48" s="1175" t="s">
        <v>40</v>
      </c>
      <c r="F48" s="1175"/>
      <c r="G48" s="1175"/>
      <c r="H48" s="1176"/>
      <c r="I48" s="345" t="s">
        <v>512</v>
      </c>
      <c r="J48" s="346" t="s">
        <v>512</v>
      </c>
      <c r="K48" s="346" t="s">
        <v>512</v>
      </c>
      <c r="L48" s="346" t="s">
        <v>512</v>
      </c>
      <c r="M48" s="347" t="s">
        <v>512</v>
      </c>
    </row>
    <row r="49" spans="2:13" ht="27.75" customHeight="1" x14ac:dyDescent="0.15">
      <c r="B49" s="1173"/>
      <c r="C49" s="1174"/>
      <c r="D49" s="104"/>
      <c r="E49" s="1175" t="s">
        <v>41</v>
      </c>
      <c r="F49" s="1175"/>
      <c r="G49" s="1175"/>
      <c r="H49" s="1176"/>
      <c r="I49" s="345" t="s">
        <v>512</v>
      </c>
      <c r="J49" s="346" t="s">
        <v>512</v>
      </c>
      <c r="K49" s="346" t="s">
        <v>512</v>
      </c>
      <c r="L49" s="346" t="s">
        <v>512</v>
      </c>
      <c r="M49" s="347" t="s">
        <v>512</v>
      </c>
    </row>
    <row r="50" spans="2:13" ht="27.75" customHeight="1" x14ac:dyDescent="0.15">
      <c r="B50" s="1169" t="s">
        <v>42</v>
      </c>
      <c r="C50" s="1170"/>
      <c r="D50" s="107"/>
      <c r="E50" s="1175" t="s">
        <v>43</v>
      </c>
      <c r="F50" s="1175"/>
      <c r="G50" s="1175"/>
      <c r="H50" s="1176"/>
      <c r="I50" s="345">
        <v>3048</v>
      </c>
      <c r="J50" s="346">
        <v>3116</v>
      </c>
      <c r="K50" s="346">
        <v>3152</v>
      </c>
      <c r="L50" s="346">
        <v>3508</v>
      </c>
      <c r="M50" s="347">
        <v>3572</v>
      </c>
    </row>
    <row r="51" spans="2:13" ht="27.75" customHeight="1" x14ac:dyDescent="0.15">
      <c r="B51" s="1171"/>
      <c r="C51" s="1172"/>
      <c r="D51" s="104"/>
      <c r="E51" s="1175" t="s">
        <v>44</v>
      </c>
      <c r="F51" s="1175"/>
      <c r="G51" s="1175"/>
      <c r="H51" s="1176"/>
      <c r="I51" s="345">
        <v>347</v>
      </c>
      <c r="J51" s="346">
        <v>357</v>
      </c>
      <c r="K51" s="346">
        <v>322</v>
      </c>
      <c r="L51" s="346">
        <v>471</v>
      </c>
      <c r="M51" s="347">
        <v>502</v>
      </c>
    </row>
    <row r="52" spans="2:13" ht="27.75" customHeight="1" x14ac:dyDescent="0.15">
      <c r="B52" s="1173"/>
      <c r="C52" s="1174"/>
      <c r="D52" s="104"/>
      <c r="E52" s="1175" t="s">
        <v>45</v>
      </c>
      <c r="F52" s="1175"/>
      <c r="G52" s="1175"/>
      <c r="H52" s="1176"/>
      <c r="I52" s="345">
        <v>5667</v>
      </c>
      <c r="J52" s="346">
        <v>5485</v>
      </c>
      <c r="K52" s="346">
        <v>5395</v>
      </c>
      <c r="L52" s="346">
        <v>5084</v>
      </c>
      <c r="M52" s="347">
        <v>4782</v>
      </c>
    </row>
    <row r="53" spans="2:13" ht="27.75" customHeight="1" thickBot="1" x14ac:dyDescent="0.2">
      <c r="B53" s="1177" t="s">
        <v>46</v>
      </c>
      <c r="C53" s="1178"/>
      <c r="D53" s="108"/>
      <c r="E53" s="1179" t="s">
        <v>47</v>
      </c>
      <c r="F53" s="1179"/>
      <c r="G53" s="1179"/>
      <c r="H53" s="1180"/>
      <c r="I53" s="348">
        <v>964</v>
      </c>
      <c r="J53" s="349">
        <v>732</v>
      </c>
      <c r="K53" s="349">
        <v>470</v>
      </c>
      <c r="L53" s="349">
        <v>261</v>
      </c>
      <c r="M53" s="350">
        <v>-100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55lmdi2qTkIVUWp9d+J/UoqAbl3zmHsXA2dsWdryA8oYJMMrLEhTdsAItBm1DsShQIAZ5hfnou2jjrSe9jlnUw==" saltValue="bZEFgJM/oiGFe6HC9mQC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556</v>
      </c>
      <c r="G54" s="117" t="s">
        <v>557</v>
      </c>
      <c r="H54" s="118" t="s">
        <v>558</v>
      </c>
    </row>
    <row r="55" spans="2:8" ht="52.5" customHeight="1" x14ac:dyDescent="0.15">
      <c r="B55" s="119"/>
      <c r="C55" s="1196" t="s">
        <v>50</v>
      </c>
      <c r="D55" s="1196"/>
      <c r="E55" s="1197"/>
      <c r="F55" s="120">
        <v>1215</v>
      </c>
      <c r="G55" s="120">
        <v>1421</v>
      </c>
      <c r="H55" s="121">
        <v>1387</v>
      </c>
    </row>
    <row r="56" spans="2:8" ht="52.5" customHeight="1" x14ac:dyDescent="0.15">
      <c r="B56" s="122"/>
      <c r="C56" s="1198" t="s">
        <v>51</v>
      </c>
      <c r="D56" s="1198"/>
      <c r="E56" s="1199"/>
      <c r="F56" s="123">
        <v>281</v>
      </c>
      <c r="G56" s="123">
        <v>361</v>
      </c>
      <c r="H56" s="124">
        <v>361</v>
      </c>
    </row>
    <row r="57" spans="2:8" ht="53.25" customHeight="1" x14ac:dyDescent="0.15">
      <c r="B57" s="122"/>
      <c r="C57" s="1200" t="s">
        <v>52</v>
      </c>
      <c r="D57" s="1200"/>
      <c r="E57" s="1201"/>
      <c r="F57" s="125">
        <v>1892</v>
      </c>
      <c r="G57" s="125">
        <v>1007</v>
      </c>
      <c r="H57" s="126">
        <v>1018</v>
      </c>
    </row>
    <row r="58" spans="2:8" ht="45.75" customHeight="1" x14ac:dyDescent="0.15">
      <c r="B58" s="127"/>
      <c r="C58" s="1188" t="s">
        <v>584</v>
      </c>
      <c r="D58" s="1189"/>
      <c r="E58" s="1190"/>
      <c r="F58" s="128">
        <v>452</v>
      </c>
      <c r="G58" s="128">
        <v>472</v>
      </c>
      <c r="H58" s="129">
        <v>492</v>
      </c>
    </row>
    <row r="59" spans="2:8" ht="45.75" customHeight="1" x14ac:dyDescent="0.15">
      <c r="B59" s="127"/>
      <c r="C59" s="1188" t="s">
        <v>585</v>
      </c>
      <c r="D59" s="1189"/>
      <c r="E59" s="1190"/>
      <c r="F59" s="128">
        <v>379</v>
      </c>
      <c r="G59" s="128">
        <v>417</v>
      </c>
      <c r="H59" s="129">
        <v>445</v>
      </c>
    </row>
    <row r="60" spans="2:8" ht="45.75" customHeight="1" x14ac:dyDescent="0.15">
      <c r="B60" s="127"/>
      <c r="C60" s="1188" t="s">
        <v>586</v>
      </c>
      <c r="D60" s="1189"/>
      <c r="E60" s="1190"/>
      <c r="F60" s="128">
        <v>33</v>
      </c>
      <c r="G60" s="128">
        <v>46</v>
      </c>
      <c r="H60" s="129">
        <v>41</v>
      </c>
    </row>
    <row r="61" spans="2:8" ht="45.75" customHeight="1" x14ac:dyDescent="0.15">
      <c r="B61" s="127"/>
      <c r="C61" s="1188" t="s">
        <v>587</v>
      </c>
      <c r="D61" s="1189"/>
      <c r="E61" s="1190"/>
      <c r="F61" s="128">
        <v>108</v>
      </c>
      <c r="G61" s="128">
        <v>27</v>
      </c>
      <c r="H61" s="129">
        <v>24</v>
      </c>
    </row>
    <row r="62" spans="2:8" ht="45.75" customHeight="1" thickBot="1" x14ac:dyDescent="0.2">
      <c r="B62" s="130"/>
      <c r="C62" s="1191" t="s">
        <v>588</v>
      </c>
      <c r="D62" s="1192"/>
      <c r="E62" s="1193"/>
      <c r="F62" s="131">
        <v>5</v>
      </c>
      <c r="G62" s="131">
        <v>7</v>
      </c>
      <c r="H62" s="132">
        <v>9</v>
      </c>
    </row>
    <row r="63" spans="2:8" ht="52.5" customHeight="1" thickBot="1" x14ac:dyDescent="0.2">
      <c r="B63" s="133"/>
      <c r="C63" s="1194" t="s">
        <v>53</v>
      </c>
      <c r="D63" s="1194"/>
      <c r="E63" s="1195"/>
      <c r="F63" s="134">
        <v>3387</v>
      </c>
      <c r="G63" s="134">
        <v>2789</v>
      </c>
      <c r="H63" s="135">
        <v>2767</v>
      </c>
    </row>
    <row r="64" spans="2:8" x14ac:dyDescent="0.15"/>
  </sheetData>
  <sheetProtection algorithmName="SHA-512" hashValue="lOEu3AgiyS35ei/GSX/1Z7N1izayunuLp0nqfN4QQlzpxmIocAY0pnsNkVtii3IjyvW+s3so4GAbX92UfA98zg==" saltValue="hM21+bDg7ZG9zUWksJsV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551</v>
      </c>
      <c r="G2" s="149"/>
      <c r="H2" s="150"/>
    </row>
    <row r="3" spans="1:8" x14ac:dyDescent="0.15">
      <c r="A3" s="146" t="s">
        <v>544</v>
      </c>
      <c r="B3" s="151"/>
      <c r="C3" s="152"/>
      <c r="D3" s="153">
        <v>135996</v>
      </c>
      <c r="E3" s="154"/>
      <c r="F3" s="155">
        <v>88328</v>
      </c>
      <c r="G3" s="156"/>
      <c r="H3" s="157"/>
    </row>
    <row r="4" spans="1:8" x14ac:dyDescent="0.15">
      <c r="A4" s="158"/>
      <c r="B4" s="159"/>
      <c r="C4" s="160"/>
      <c r="D4" s="161">
        <v>11784</v>
      </c>
      <c r="E4" s="162"/>
      <c r="F4" s="163">
        <v>49013</v>
      </c>
      <c r="G4" s="164"/>
      <c r="H4" s="165"/>
    </row>
    <row r="5" spans="1:8" x14ac:dyDescent="0.15">
      <c r="A5" s="146" t="s">
        <v>546</v>
      </c>
      <c r="B5" s="151"/>
      <c r="C5" s="152"/>
      <c r="D5" s="153">
        <v>140647</v>
      </c>
      <c r="E5" s="154"/>
      <c r="F5" s="155">
        <v>103390</v>
      </c>
      <c r="G5" s="156"/>
      <c r="H5" s="157"/>
    </row>
    <row r="6" spans="1:8" x14ac:dyDescent="0.15">
      <c r="A6" s="158"/>
      <c r="B6" s="159"/>
      <c r="C6" s="160"/>
      <c r="D6" s="161">
        <v>8675</v>
      </c>
      <c r="E6" s="162"/>
      <c r="F6" s="163">
        <v>51269</v>
      </c>
      <c r="G6" s="164"/>
      <c r="H6" s="165"/>
    </row>
    <row r="7" spans="1:8" x14ac:dyDescent="0.15">
      <c r="A7" s="146" t="s">
        <v>547</v>
      </c>
      <c r="B7" s="151"/>
      <c r="C7" s="152"/>
      <c r="D7" s="153">
        <v>146339</v>
      </c>
      <c r="E7" s="154"/>
      <c r="F7" s="155">
        <v>117234</v>
      </c>
      <c r="G7" s="156"/>
      <c r="H7" s="157"/>
    </row>
    <row r="8" spans="1:8" x14ac:dyDescent="0.15">
      <c r="A8" s="158"/>
      <c r="B8" s="159"/>
      <c r="C8" s="160"/>
      <c r="D8" s="161">
        <v>12426</v>
      </c>
      <c r="E8" s="162"/>
      <c r="F8" s="163">
        <v>59796</v>
      </c>
      <c r="G8" s="164"/>
      <c r="H8" s="165"/>
    </row>
    <row r="9" spans="1:8" x14ac:dyDescent="0.15">
      <c r="A9" s="146" t="s">
        <v>548</v>
      </c>
      <c r="B9" s="151"/>
      <c r="C9" s="152"/>
      <c r="D9" s="153">
        <v>33018</v>
      </c>
      <c r="E9" s="154"/>
      <c r="F9" s="155">
        <v>97758</v>
      </c>
      <c r="G9" s="156"/>
      <c r="H9" s="157"/>
    </row>
    <row r="10" spans="1:8" x14ac:dyDescent="0.15">
      <c r="A10" s="158"/>
      <c r="B10" s="159"/>
      <c r="C10" s="160"/>
      <c r="D10" s="161">
        <v>14857</v>
      </c>
      <c r="E10" s="162"/>
      <c r="F10" s="163">
        <v>45946</v>
      </c>
      <c r="G10" s="164"/>
      <c r="H10" s="165"/>
    </row>
    <row r="11" spans="1:8" x14ac:dyDescent="0.15">
      <c r="A11" s="146" t="s">
        <v>549</v>
      </c>
      <c r="B11" s="151"/>
      <c r="C11" s="152"/>
      <c r="D11" s="153">
        <v>32892</v>
      </c>
      <c r="E11" s="154"/>
      <c r="F11" s="155">
        <v>91338</v>
      </c>
      <c r="G11" s="156"/>
      <c r="H11" s="157"/>
    </row>
    <row r="12" spans="1:8" x14ac:dyDescent="0.15">
      <c r="A12" s="158"/>
      <c r="B12" s="159"/>
      <c r="C12" s="166"/>
      <c r="D12" s="161">
        <v>13456</v>
      </c>
      <c r="E12" s="162"/>
      <c r="F12" s="163">
        <v>43989</v>
      </c>
      <c r="G12" s="164"/>
      <c r="H12" s="165"/>
    </row>
    <row r="13" spans="1:8" x14ac:dyDescent="0.15">
      <c r="A13" s="146"/>
      <c r="B13" s="151"/>
      <c r="C13" s="152"/>
      <c r="D13" s="153">
        <v>97778</v>
      </c>
      <c r="E13" s="154"/>
      <c r="F13" s="155">
        <v>99610</v>
      </c>
      <c r="G13" s="167"/>
      <c r="H13" s="157"/>
    </row>
    <row r="14" spans="1:8" x14ac:dyDescent="0.15">
      <c r="A14" s="158"/>
      <c r="B14" s="159"/>
      <c r="C14" s="160"/>
      <c r="D14" s="161">
        <v>12240</v>
      </c>
      <c r="E14" s="162"/>
      <c r="F14" s="163">
        <v>50003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14.16</v>
      </c>
      <c r="C19" s="168">
        <f>ROUND(VALUE(SUBSTITUTE(実質収支比率等に係る経年分析!G$48,"▲","-")),2)</f>
        <v>8.35</v>
      </c>
      <c r="D19" s="168">
        <f>ROUND(VALUE(SUBSTITUTE(実質収支比率等に係る経年分析!H$48,"▲","-")),2)</f>
        <v>9.74</v>
      </c>
      <c r="E19" s="168">
        <f>ROUND(VALUE(SUBSTITUTE(実質収支比率等に係る経年分析!I$48,"▲","-")),2)</f>
        <v>8.92</v>
      </c>
      <c r="F19" s="168">
        <f>ROUND(VALUE(SUBSTITUTE(実質収支比率等に係る経年分析!J$48,"▲","-")),2)</f>
        <v>8.81</v>
      </c>
    </row>
    <row r="20" spans="1:11" x14ac:dyDescent="0.15">
      <c r="A20" s="168" t="s">
        <v>57</v>
      </c>
      <c r="B20" s="168">
        <f>ROUND(VALUE(SUBSTITUTE(実質収支比率等に係る経年分析!F$47,"▲","-")),2)</f>
        <v>37.56</v>
      </c>
      <c r="C20" s="168">
        <f>ROUND(VALUE(SUBSTITUTE(実質収支比率等に係る経年分析!G$47,"▲","-")),2)</f>
        <v>31.26</v>
      </c>
      <c r="D20" s="168">
        <f>ROUND(VALUE(SUBSTITUTE(実質収支比率等に係る経年分析!H$47,"▲","-")),2)</f>
        <v>30.12</v>
      </c>
      <c r="E20" s="168">
        <f>ROUND(VALUE(SUBSTITUTE(実質収支比率等に係る経年分析!I$47,"▲","-")),2)</f>
        <v>32.799999999999997</v>
      </c>
      <c r="F20" s="168">
        <f>ROUND(VALUE(SUBSTITUTE(実質収支比率等に係る経年分析!J$47,"▲","-")),2)</f>
        <v>33.01</v>
      </c>
    </row>
    <row r="21" spans="1:11" x14ac:dyDescent="0.15">
      <c r="A21" s="168" t="s">
        <v>58</v>
      </c>
      <c r="B21" s="168">
        <f>IF(ISNUMBER(VALUE(SUBSTITUTE(実質収支比率等に係る経年分析!F$49,"▲","-"))),ROUND(VALUE(SUBSTITUTE(実質収支比率等に係る経年分析!F$49,"▲","-")),2),NA())</f>
        <v>-9.69</v>
      </c>
      <c r="C21" s="168">
        <f>IF(ISNUMBER(VALUE(SUBSTITUTE(実質収支比率等に係る経年分析!G$49,"▲","-"))),ROUND(VALUE(SUBSTITUTE(実質収支比率等に係る経年分析!G$49,"▲","-")),2),NA())</f>
        <v>-19.579999999999998</v>
      </c>
      <c r="D21" s="168">
        <f>IF(ISNUMBER(VALUE(SUBSTITUTE(実質収支比率等に係る経年分析!H$49,"▲","-"))),ROUND(VALUE(SUBSTITUTE(実質収支比率等に係る経年分析!H$49,"▲","-")),2),NA())</f>
        <v>-2.04</v>
      </c>
      <c r="E21" s="168">
        <f>IF(ISNUMBER(VALUE(SUBSTITUTE(実質収支比率等に係る経年分析!I$49,"▲","-"))),ROUND(VALUE(SUBSTITUTE(実質収支比率等に係る経年分析!I$49,"▲","-")),2),NA())</f>
        <v>-0.48</v>
      </c>
      <c r="F21" s="168">
        <f>IF(ISNUMBER(VALUE(SUBSTITUTE(実質収支比率等に係る経年分析!J$49,"▲","-"))),ROUND(VALUE(SUBSTITUTE(実質収支比率等に係る経年分析!J$49,"▲","-")),2),NA())</f>
        <v>-7.83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松島町松島区外区有財産特別会計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0.44</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松島町後期高齢者医療特別会計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15">
      <c r="A31" s="169" t="str">
        <f>IF(連結実質赤字比率に係る赤字・黒字の構成分析!C$39="",NA(),連結実質赤字比率に係る赤字・黒字の構成分析!C$39)</f>
        <v>松島町観瀾亭等特別会計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0.28999999999999998</v>
      </c>
    </row>
    <row r="32" spans="1:11" x14ac:dyDescent="0.15">
      <c r="A32" s="169" t="str">
        <f>IF(連結実質赤字比率に係る赤字・黒字の構成分析!C$38="",NA(),連結実質赤字比率に係る赤字・黒字の構成分析!C$38)</f>
        <v>松島町国民健康保険特別会計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1.92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1.02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1.1599999999999999</v>
      </c>
    </row>
    <row r="33" spans="1:16" x14ac:dyDescent="0.15">
      <c r="A33" s="169" t="str">
        <f>IF(連結実質赤字比率に係る赤字・黒字の構成分析!C$37="",NA(),連結実質赤字比率に係る赤字・黒字の構成分析!C$37)</f>
        <v>松島町介護保険特別会計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2.69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v>
      </c>
    </row>
    <row r="34" spans="1:16" x14ac:dyDescent="0.15">
      <c r="A34" s="169" t="str">
        <f>IF(連結実質赤字比率に係る赤字・黒字の構成分析!C$36="",NA(),連結実質赤字比率に係る赤字・黒字の構成分析!C$36)</f>
        <v>松島町下水道事業特別会計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3.58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4.37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0.36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2.75</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14.15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7.91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9.74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8.81</v>
      </c>
    </row>
    <row r="36" spans="1:16" x14ac:dyDescent="0.15">
      <c r="A36" s="169" t="str">
        <f>IF(連結実質赤字比率に係る赤字・黒字の構成分析!C$34="",NA(),連結実質赤字比率に係る赤字・黒字の構成分析!C$34)</f>
        <v>松島町水道事業会計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39.92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41.88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39.49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37.61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34.22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541</v>
      </c>
      <c r="E42" s="170"/>
      <c r="F42" s="170"/>
      <c r="G42" s="170">
        <f>'実質公債費比率（分子）の構造'!L$52</f>
        <v>522</v>
      </c>
      <c r="H42" s="170"/>
      <c r="I42" s="170"/>
      <c r="J42" s="170">
        <f>'実質公債費比率（分子）の構造'!M$52</f>
        <v>491</v>
      </c>
      <c r="K42" s="170"/>
      <c r="L42" s="170"/>
      <c r="M42" s="170">
        <f>'実質公債費比率（分子）の構造'!N$52</f>
        <v>512</v>
      </c>
      <c r="N42" s="170"/>
      <c r="O42" s="170"/>
      <c r="P42" s="170">
        <f>'実質公債費比率（分子）の構造'!O$52</f>
        <v>505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4</v>
      </c>
      <c r="C45" s="170"/>
      <c r="D45" s="170"/>
      <c r="E45" s="170">
        <f>'実質公債費比率（分子）の構造'!L$49</f>
        <v>5</v>
      </c>
      <c r="F45" s="170"/>
      <c r="G45" s="170"/>
      <c r="H45" s="170">
        <f>'実質公債費比率（分子）の構造'!M$49</f>
        <v>8</v>
      </c>
      <c r="I45" s="170"/>
      <c r="J45" s="170"/>
      <c r="K45" s="170">
        <f>'実質公債費比率（分子）の構造'!N$49</f>
        <v>17</v>
      </c>
      <c r="L45" s="170"/>
      <c r="M45" s="170"/>
      <c r="N45" s="170">
        <f>'実質公債費比率（分子）の構造'!O$49</f>
        <v>17</v>
      </c>
      <c r="O45" s="170"/>
      <c r="P45" s="170"/>
    </row>
    <row r="46" spans="1:16" x14ac:dyDescent="0.15">
      <c r="A46" s="170" t="s">
        <v>69</v>
      </c>
      <c r="B46" s="170">
        <f>'実質公債費比率（分子）の構造'!K$48</f>
        <v>178</v>
      </c>
      <c r="C46" s="170"/>
      <c r="D46" s="170"/>
      <c r="E46" s="170">
        <f>'実質公債費比率（分子）の構造'!L$48</f>
        <v>321</v>
      </c>
      <c r="F46" s="170"/>
      <c r="G46" s="170"/>
      <c r="H46" s="170">
        <f>'実質公債費比率（分子）の構造'!M$48</f>
        <v>186</v>
      </c>
      <c r="I46" s="170"/>
      <c r="J46" s="170"/>
      <c r="K46" s="170">
        <f>'実質公債費比率（分子）の構造'!N$48</f>
        <v>244</v>
      </c>
      <c r="L46" s="170"/>
      <c r="M46" s="170"/>
      <c r="N46" s="170">
        <f>'実質公債費比率（分子）の構造'!O$48</f>
        <v>254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540</v>
      </c>
      <c r="C49" s="170"/>
      <c r="D49" s="170"/>
      <c r="E49" s="170">
        <f>'実質公債費比率（分子）の構造'!L$45</f>
        <v>526</v>
      </c>
      <c r="F49" s="170"/>
      <c r="G49" s="170"/>
      <c r="H49" s="170">
        <f>'実質公債費比率（分子）の構造'!M$45</f>
        <v>507</v>
      </c>
      <c r="I49" s="170"/>
      <c r="J49" s="170"/>
      <c r="K49" s="170">
        <f>'実質公債費比率（分子）の構造'!N$45</f>
        <v>506</v>
      </c>
      <c r="L49" s="170"/>
      <c r="M49" s="170"/>
      <c r="N49" s="170">
        <f>'実質公債費比率（分子）の構造'!O$45</f>
        <v>533</v>
      </c>
      <c r="O49" s="170"/>
      <c r="P49" s="170"/>
    </row>
    <row r="50" spans="1:16" x14ac:dyDescent="0.15">
      <c r="A50" s="170" t="s">
        <v>73</v>
      </c>
      <c r="B50" s="170" t="e">
        <f>NA()</f>
        <v>#N/A</v>
      </c>
      <c r="C50" s="170">
        <f>IF(ISNUMBER('実質公債費比率（分子）の構造'!K$53),'実質公債費比率（分子）の構造'!K$53,NA())</f>
        <v>181</v>
      </c>
      <c r="D50" s="170" t="e">
        <f>NA()</f>
        <v>#N/A</v>
      </c>
      <c r="E50" s="170" t="e">
        <f>NA()</f>
        <v>#N/A</v>
      </c>
      <c r="F50" s="170">
        <f>IF(ISNUMBER('実質公債費比率（分子）の構造'!L$53),'実質公債費比率（分子）の構造'!L$53,NA())</f>
        <v>330</v>
      </c>
      <c r="G50" s="170" t="e">
        <f>NA()</f>
        <v>#N/A</v>
      </c>
      <c r="H50" s="170" t="e">
        <f>NA()</f>
        <v>#N/A</v>
      </c>
      <c r="I50" s="170">
        <f>IF(ISNUMBER('実質公債費比率（分子）の構造'!M$53),'実質公債費比率（分子）の構造'!M$53,NA())</f>
        <v>210</v>
      </c>
      <c r="J50" s="170" t="e">
        <f>NA()</f>
        <v>#N/A</v>
      </c>
      <c r="K50" s="170" t="e">
        <f>NA()</f>
        <v>#N/A</v>
      </c>
      <c r="L50" s="170">
        <f>IF(ISNUMBER('実質公債費比率（分子）の構造'!N$53),'実質公債費比率（分子）の構造'!N$53,NA())</f>
        <v>255</v>
      </c>
      <c r="M50" s="170" t="e">
        <f>NA()</f>
        <v>#N/A</v>
      </c>
      <c r="N50" s="170" t="e">
        <f>NA()</f>
        <v>#N/A</v>
      </c>
      <c r="O50" s="170">
        <f>IF(ISNUMBER('実質公債費比率（分子）の構造'!O$53),'実質公債費比率（分子）の構造'!O$53,NA())</f>
        <v>299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5667</v>
      </c>
      <c r="E56" s="169"/>
      <c r="F56" s="169"/>
      <c r="G56" s="169">
        <f>'将来負担比率（分子）の構造'!J$52</f>
        <v>5485</v>
      </c>
      <c r="H56" s="169"/>
      <c r="I56" s="169"/>
      <c r="J56" s="169">
        <f>'将来負担比率（分子）の構造'!K$52</f>
        <v>5395</v>
      </c>
      <c r="K56" s="169"/>
      <c r="L56" s="169"/>
      <c r="M56" s="169">
        <f>'将来負担比率（分子）の構造'!L$52</f>
        <v>5084</v>
      </c>
      <c r="N56" s="169"/>
      <c r="O56" s="169"/>
      <c r="P56" s="169">
        <f>'将来負担比率（分子）の構造'!M$52</f>
        <v>4782</v>
      </c>
    </row>
    <row r="57" spans="1:16" x14ac:dyDescent="0.15">
      <c r="A57" s="169" t="s">
        <v>44</v>
      </c>
      <c r="B57" s="169"/>
      <c r="C57" s="169"/>
      <c r="D57" s="169">
        <f>'将来負担比率（分子）の構造'!I$51</f>
        <v>347</v>
      </c>
      <c r="E57" s="169"/>
      <c r="F57" s="169"/>
      <c r="G57" s="169">
        <f>'将来負担比率（分子）の構造'!J$51</f>
        <v>357</v>
      </c>
      <c r="H57" s="169"/>
      <c r="I57" s="169"/>
      <c r="J57" s="169">
        <f>'将来負担比率（分子）の構造'!K$51</f>
        <v>322</v>
      </c>
      <c r="K57" s="169"/>
      <c r="L57" s="169"/>
      <c r="M57" s="169">
        <f>'将来負担比率（分子）の構造'!L$51</f>
        <v>471</v>
      </c>
      <c r="N57" s="169"/>
      <c r="O57" s="169"/>
      <c r="P57" s="169">
        <f>'将来負担比率（分子）の構造'!M$51</f>
        <v>502</v>
      </c>
    </row>
    <row r="58" spans="1:16" x14ac:dyDescent="0.15">
      <c r="A58" s="169" t="s">
        <v>43</v>
      </c>
      <c r="B58" s="169"/>
      <c r="C58" s="169"/>
      <c r="D58" s="169">
        <f>'将来負担比率（分子）の構造'!I$50</f>
        <v>3048</v>
      </c>
      <c r="E58" s="169"/>
      <c r="F58" s="169"/>
      <c r="G58" s="169">
        <f>'将来負担比率（分子）の構造'!J$50</f>
        <v>3116</v>
      </c>
      <c r="H58" s="169"/>
      <c r="I58" s="169"/>
      <c r="J58" s="169">
        <f>'将来負担比率（分子）の構造'!K$50</f>
        <v>3152</v>
      </c>
      <c r="K58" s="169"/>
      <c r="L58" s="169"/>
      <c r="M58" s="169">
        <f>'将来負担比率（分子）の構造'!L$50</f>
        <v>3508</v>
      </c>
      <c r="N58" s="169"/>
      <c r="O58" s="169"/>
      <c r="P58" s="169">
        <f>'将来負担比率（分子）の構造'!M$50</f>
        <v>3572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897</v>
      </c>
      <c r="C62" s="169"/>
      <c r="D62" s="169"/>
      <c r="E62" s="169">
        <f>'将来負担比率（分子）の構造'!J$45</f>
        <v>855</v>
      </c>
      <c r="F62" s="169"/>
      <c r="G62" s="169"/>
      <c r="H62" s="169">
        <f>'将来負担比率（分子）の構造'!K$45</f>
        <v>821</v>
      </c>
      <c r="I62" s="169"/>
      <c r="J62" s="169"/>
      <c r="K62" s="169">
        <f>'将来負担比率（分子）の構造'!L$45</f>
        <v>812</v>
      </c>
      <c r="L62" s="169"/>
      <c r="M62" s="169"/>
      <c r="N62" s="169">
        <f>'将来負担比率（分子）の構造'!M$45</f>
        <v>864</v>
      </c>
      <c r="O62" s="169"/>
      <c r="P62" s="169"/>
    </row>
    <row r="63" spans="1:16" x14ac:dyDescent="0.15">
      <c r="A63" s="169" t="s">
        <v>36</v>
      </c>
      <c r="B63" s="169">
        <f>'将来負担比率（分子）の構造'!I$44</f>
        <v>33</v>
      </c>
      <c r="C63" s="169"/>
      <c r="D63" s="169"/>
      <c r="E63" s="169">
        <f>'将来負担比率（分子）の構造'!J$44</f>
        <v>66</v>
      </c>
      <c r="F63" s="169"/>
      <c r="G63" s="169"/>
      <c r="H63" s="169">
        <f>'将来負担比率（分子）の構造'!K$44</f>
        <v>203</v>
      </c>
      <c r="I63" s="169"/>
      <c r="J63" s="169"/>
      <c r="K63" s="169">
        <f>'将来負担比率（分子）の構造'!L$44</f>
        <v>209</v>
      </c>
      <c r="L63" s="169"/>
      <c r="M63" s="169"/>
      <c r="N63" s="169">
        <f>'将来負担比率（分子）の構造'!M$44</f>
        <v>213</v>
      </c>
      <c r="O63" s="169"/>
      <c r="P63" s="169"/>
    </row>
    <row r="64" spans="1:16" x14ac:dyDescent="0.15">
      <c r="A64" s="169" t="s">
        <v>35</v>
      </c>
      <c r="B64" s="169">
        <f>'将来負担比率（分子）の構造'!I$43</f>
        <v>3418</v>
      </c>
      <c r="C64" s="169"/>
      <c r="D64" s="169"/>
      <c r="E64" s="169">
        <f>'将来負担比率（分子）の構造'!J$43</f>
        <v>3279</v>
      </c>
      <c r="F64" s="169"/>
      <c r="G64" s="169"/>
      <c r="H64" s="169">
        <f>'将来負担比率（分子）の構造'!K$43</f>
        <v>2901</v>
      </c>
      <c r="I64" s="169"/>
      <c r="J64" s="169"/>
      <c r="K64" s="169">
        <f>'将来負担比率（分子）の構造'!L$43</f>
        <v>3088</v>
      </c>
      <c r="L64" s="169"/>
      <c r="M64" s="169"/>
      <c r="N64" s="169">
        <f>'将来負担比率（分子）の構造'!M$43</f>
        <v>2758</v>
      </c>
      <c r="O64" s="169"/>
      <c r="P64" s="169"/>
    </row>
    <row r="65" spans="1:16" x14ac:dyDescent="0.15">
      <c r="A65" s="169" t="s">
        <v>34</v>
      </c>
      <c r="B65" s="169">
        <f>'将来負担比率（分子）の構造'!I$42</f>
        <v>16</v>
      </c>
      <c r="C65" s="169"/>
      <c r="D65" s="169"/>
      <c r="E65" s="169">
        <f>'将来負担比率（分子）の構造'!J$42</f>
        <v>7</v>
      </c>
      <c r="F65" s="169"/>
      <c r="G65" s="169"/>
      <c r="H65" s="169">
        <f>'将来負担比率（分子）の構造'!K$42</f>
        <v>2</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5661</v>
      </c>
      <c r="C66" s="169"/>
      <c r="D66" s="169"/>
      <c r="E66" s="169">
        <f>'将来負担比率（分子）の構造'!J$41</f>
        <v>5482</v>
      </c>
      <c r="F66" s="169"/>
      <c r="G66" s="169"/>
      <c r="H66" s="169">
        <f>'将来負担比率（分子）の構造'!K$41</f>
        <v>5411</v>
      </c>
      <c r="I66" s="169"/>
      <c r="J66" s="169"/>
      <c r="K66" s="169">
        <f>'将来負担比率（分子）の構造'!L$41</f>
        <v>5217</v>
      </c>
      <c r="L66" s="169"/>
      <c r="M66" s="169"/>
      <c r="N66" s="169">
        <f>'将来負担比率（分子）の構造'!M$41</f>
        <v>4921</v>
      </c>
      <c r="O66" s="169"/>
      <c r="P66" s="169"/>
    </row>
    <row r="67" spans="1:16" x14ac:dyDescent="0.15">
      <c r="A67" s="169" t="s">
        <v>77</v>
      </c>
      <c r="B67" s="169" t="e">
        <f>NA()</f>
        <v>#N/A</v>
      </c>
      <c r="C67" s="169">
        <f>IF(ISNUMBER('将来負担比率（分子）の構造'!I$53), IF('将来負担比率（分子）の構造'!I$53 &lt; 0, 0, '将来負担比率（分子）の構造'!I$53), NA())</f>
        <v>964</v>
      </c>
      <c r="D67" s="169" t="e">
        <f>NA()</f>
        <v>#N/A</v>
      </c>
      <c r="E67" s="169" t="e">
        <f>NA()</f>
        <v>#N/A</v>
      </c>
      <c r="F67" s="169">
        <f>IF(ISNUMBER('将来負担比率（分子）の構造'!J$53), IF('将来負担比率（分子）の構造'!J$53 &lt; 0, 0, '将来負担比率（分子）の構造'!J$53), NA())</f>
        <v>732</v>
      </c>
      <c r="G67" s="169" t="e">
        <f>NA()</f>
        <v>#N/A</v>
      </c>
      <c r="H67" s="169" t="e">
        <f>NA()</f>
        <v>#N/A</v>
      </c>
      <c r="I67" s="169">
        <f>IF(ISNUMBER('将来負担比率（分子）の構造'!K$53), IF('将来負担比率（分子）の構造'!K$53 &lt; 0, 0, '将来負担比率（分子）の構造'!K$53), NA())</f>
        <v>470</v>
      </c>
      <c r="J67" s="169" t="e">
        <f>NA()</f>
        <v>#N/A</v>
      </c>
      <c r="K67" s="169" t="e">
        <f>NA()</f>
        <v>#N/A</v>
      </c>
      <c r="L67" s="169">
        <f>IF(ISNUMBER('将来負担比率（分子）の構造'!L$53), IF('将来負担比率（分子）の構造'!L$53 &lt; 0, 0, '将来負担比率（分子）の構造'!L$53), NA())</f>
        <v>261</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e">
        <f>#REF!</f>
        <v>#REF!</v>
      </c>
      <c r="C71" s="172" t="e">
        <f>#REF!</f>
        <v>#REF!</v>
      </c>
      <c r="D71" s="172" t="e">
        <f>#REF!</f>
        <v>#REF!</v>
      </c>
    </row>
    <row r="72" spans="1:16" x14ac:dyDescent="0.15">
      <c r="A72" s="172" t="s">
        <v>79</v>
      </c>
      <c r="B72" s="173" t="e">
        <f>#REF!</f>
        <v>#REF!</v>
      </c>
      <c r="C72" s="173" t="e">
        <f>#REF!</f>
        <v>#REF!</v>
      </c>
      <c r="D72" s="173" t="e">
        <f>#REF!</f>
        <v>#REF!</v>
      </c>
    </row>
    <row r="73" spans="1:16" x14ac:dyDescent="0.15">
      <c r="A73" s="172" t="s">
        <v>80</v>
      </c>
      <c r="B73" s="173" t="e">
        <f>#REF!</f>
        <v>#REF!</v>
      </c>
      <c r="C73" s="173" t="e">
        <f>#REF!</f>
        <v>#REF!</v>
      </c>
      <c r="D73" s="173" t="e">
        <f>#REF!</f>
        <v>#REF!</v>
      </c>
    </row>
    <row r="74" spans="1:16" x14ac:dyDescent="0.15">
      <c r="A74" s="172" t="s">
        <v>81</v>
      </c>
      <c r="B74" s="173" t="e">
        <f>#REF!</f>
        <v>#REF!</v>
      </c>
      <c r="C74" s="173" t="e">
        <f>#REF!</f>
        <v>#REF!</v>
      </c>
      <c r="D74" s="173" t="e">
        <f>#REF!</f>
        <v>#REF!</v>
      </c>
    </row>
  </sheetData>
  <sheetProtection algorithmName="SHA-512" hashValue="BfT0pjE0ZUWC0wof37NFTg3LKEj2SHNoNKcOeabsuwBxjXqcFAUy6QPOJMG49uVkZTWUvBEcrPIMk8kr9rPFbQ==" saltValue="awUZlW4EZ8izr2M8H4dq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219</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220</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221</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222</v>
      </c>
      <c r="S4" s="667"/>
      <c r="T4" s="667"/>
      <c r="U4" s="667"/>
      <c r="V4" s="667"/>
      <c r="W4" s="667"/>
      <c r="X4" s="667"/>
      <c r="Y4" s="668"/>
      <c r="Z4" s="666" t="s">
        <v>223</v>
      </c>
      <c r="AA4" s="667"/>
      <c r="AB4" s="667"/>
      <c r="AC4" s="668"/>
      <c r="AD4" s="666" t="s">
        <v>224</v>
      </c>
      <c r="AE4" s="667"/>
      <c r="AF4" s="667"/>
      <c r="AG4" s="667"/>
      <c r="AH4" s="667"/>
      <c r="AI4" s="667"/>
      <c r="AJ4" s="667"/>
      <c r="AK4" s="668"/>
      <c r="AL4" s="666" t="s">
        <v>223</v>
      </c>
      <c r="AM4" s="667"/>
      <c r="AN4" s="667"/>
      <c r="AO4" s="668"/>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6" t="s">
        <v>228</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229</v>
      </c>
      <c r="C5" s="664"/>
      <c r="D5" s="664"/>
      <c r="E5" s="664"/>
      <c r="F5" s="664"/>
      <c r="G5" s="664"/>
      <c r="H5" s="664"/>
      <c r="I5" s="664"/>
      <c r="J5" s="664"/>
      <c r="K5" s="664"/>
      <c r="L5" s="664"/>
      <c r="M5" s="664"/>
      <c r="N5" s="664"/>
      <c r="O5" s="664"/>
      <c r="P5" s="664"/>
      <c r="Q5" s="665"/>
      <c r="R5" s="660">
        <v>1841420</v>
      </c>
      <c r="S5" s="661"/>
      <c r="T5" s="661"/>
      <c r="U5" s="661"/>
      <c r="V5" s="661"/>
      <c r="W5" s="661"/>
      <c r="X5" s="661"/>
      <c r="Y5" s="689"/>
      <c r="Z5" s="702">
        <v>23.1</v>
      </c>
      <c r="AA5" s="702"/>
      <c r="AB5" s="702"/>
      <c r="AC5" s="702"/>
      <c r="AD5" s="703">
        <v>1769837</v>
      </c>
      <c r="AE5" s="703"/>
      <c r="AF5" s="703"/>
      <c r="AG5" s="703"/>
      <c r="AH5" s="703"/>
      <c r="AI5" s="703"/>
      <c r="AJ5" s="703"/>
      <c r="AK5" s="703"/>
      <c r="AL5" s="690">
        <v>41</v>
      </c>
      <c r="AM5" s="672"/>
      <c r="AN5" s="672"/>
      <c r="AO5" s="691"/>
      <c r="AP5" s="663" t="s">
        <v>230</v>
      </c>
      <c r="AQ5" s="664"/>
      <c r="AR5" s="664"/>
      <c r="AS5" s="664"/>
      <c r="AT5" s="664"/>
      <c r="AU5" s="664"/>
      <c r="AV5" s="664"/>
      <c r="AW5" s="664"/>
      <c r="AX5" s="664"/>
      <c r="AY5" s="664"/>
      <c r="AZ5" s="664"/>
      <c r="BA5" s="664"/>
      <c r="BB5" s="664"/>
      <c r="BC5" s="664"/>
      <c r="BD5" s="664"/>
      <c r="BE5" s="664"/>
      <c r="BF5" s="665"/>
      <c r="BG5" s="608">
        <v>1734811</v>
      </c>
      <c r="BH5" s="609"/>
      <c r="BI5" s="609"/>
      <c r="BJ5" s="609"/>
      <c r="BK5" s="609"/>
      <c r="BL5" s="609"/>
      <c r="BM5" s="609"/>
      <c r="BN5" s="610"/>
      <c r="BO5" s="646">
        <v>94.2</v>
      </c>
      <c r="BP5" s="646"/>
      <c r="BQ5" s="646"/>
      <c r="BR5" s="646"/>
      <c r="BS5" s="647" t="s">
        <v>137</v>
      </c>
      <c r="BT5" s="647"/>
      <c r="BU5" s="647"/>
      <c r="BV5" s="647"/>
      <c r="BW5" s="647"/>
      <c r="BX5" s="647"/>
      <c r="BY5" s="647"/>
      <c r="BZ5" s="647"/>
      <c r="CA5" s="647"/>
      <c r="CB5" s="682"/>
      <c r="CD5" s="666" t="s">
        <v>225</v>
      </c>
      <c r="CE5" s="667"/>
      <c r="CF5" s="667"/>
      <c r="CG5" s="667"/>
      <c r="CH5" s="667"/>
      <c r="CI5" s="667"/>
      <c r="CJ5" s="667"/>
      <c r="CK5" s="667"/>
      <c r="CL5" s="667"/>
      <c r="CM5" s="667"/>
      <c r="CN5" s="667"/>
      <c r="CO5" s="667"/>
      <c r="CP5" s="667"/>
      <c r="CQ5" s="668"/>
      <c r="CR5" s="666" t="s">
        <v>231</v>
      </c>
      <c r="CS5" s="667"/>
      <c r="CT5" s="667"/>
      <c r="CU5" s="667"/>
      <c r="CV5" s="667"/>
      <c r="CW5" s="667"/>
      <c r="CX5" s="667"/>
      <c r="CY5" s="668"/>
      <c r="CZ5" s="666" t="s">
        <v>223</v>
      </c>
      <c r="DA5" s="667"/>
      <c r="DB5" s="667"/>
      <c r="DC5" s="668"/>
      <c r="DD5" s="666" t="s">
        <v>232</v>
      </c>
      <c r="DE5" s="667"/>
      <c r="DF5" s="667"/>
      <c r="DG5" s="667"/>
      <c r="DH5" s="667"/>
      <c r="DI5" s="667"/>
      <c r="DJ5" s="667"/>
      <c r="DK5" s="667"/>
      <c r="DL5" s="667"/>
      <c r="DM5" s="667"/>
      <c r="DN5" s="667"/>
      <c r="DO5" s="667"/>
      <c r="DP5" s="668"/>
      <c r="DQ5" s="666" t="s">
        <v>233</v>
      </c>
      <c r="DR5" s="667"/>
      <c r="DS5" s="667"/>
      <c r="DT5" s="667"/>
      <c r="DU5" s="667"/>
      <c r="DV5" s="667"/>
      <c r="DW5" s="667"/>
      <c r="DX5" s="667"/>
      <c r="DY5" s="667"/>
      <c r="DZ5" s="667"/>
      <c r="EA5" s="667"/>
      <c r="EB5" s="667"/>
      <c r="EC5" s="668"/>
    </row>
    <row r="6" spans="2:143" ht="11.25" customHeight="1" x14ac:dyDescent="0.15">
      <c r="B6" s="605" t="s">
        <v>234</v>
      </c>
      <c r="C6" s="606"/>
      <c r="D6" s="606"/>
      <c r="E6" s="606"/>
      <c r="F6" s="606"/>
      <c r="G6" s="606"/>
      <c r="H6" s="606"/>
      <c r="I6" s="606"/>
      <c r="J6" s="606"/>
      <c r="K6" s="606"/>
      <c r="L6" s="606"/>
      <c r="M6" s="606"/>
      <c r="N6" s="606"/>
      <c r="O6" s="606"/>
      <c r="P6" s="606"/>
      <c r="Q6" s="607"/>
      <c r="R6" s="608">
        <v>55542</v>
      </c>
      <c r="S6" s="609"/>
      <c r="T6" s="609"/>
      <c r="U6" s="609"/>
      <c r="V6" s="609"/>
      <c r="W6" s="609"/>
      <c r="X6" s="609"/>
      <c r="Y6" s="610"/>
      <c r="Z6" s="646">
        <v>0.7</v>
      </c>
      <c r="AA6" s="646"/>
      <c r="AB6" s="646"/>
      <c r="AC6" s="646"/>
      <c r="AD6" s="647">
        <v>55542</v>
      </c>
      <c r="AE6" s="647"/>
      <c r="AF6" s="647"/>
      <c r="AG6" s="647"/>
      <c r="AH6" s="647"/>
      <c r="AI6" s="647"/>
      <c r="AJ6" s="647"/>
      <c r="AK6" s="647"/>
      <c r="AL6" s="611">
        <v>1.3</v>
      </c>
      <c r="AM6" s="612"/>
      <c r="AN6" s="612"/>
      <c r="AO6" s="648"/>
      <c r="AP6" s="605" t="s">
        <v>235</v>
      </c>
      <c r="AQ6" s="606"/>
      <c r="AR6" s="606"/>
      <c r="AS6" s="606"/>
      <c r="AT6" s="606"/>
      <c r="AU6" s="606"/>
      <c r="AV6" s="606"/>
      <c r="AW6" s="606"/>
      <c r="AX6" s="606"/>
      <c r="AY6" s="606"/>
      <c r="AZ6" s="606"/>
      <c r="BA6" s="606"/>
      <c r="BB6" s="606"/>
      <c r="BC6" s="606"/>
      <c r="BD6" s="606"/>
      <c r="BE6" s="606"/>
      <c r="BF6" s="607"/>
      <c r="BG6" s="608">
        <v>1734811</v>
      </c>
      <c r="BH6" s="609"/>
      <c r="BI6" s="609"/>
      <c r="BJ6" s="609"/>
      <c r="BK6" s="609"/>
      <c r="BL6" s="609"/>
      <c r="BM6" s="609"/>
      <c r="BN6" s="610"/>
      <c r="BO6" s="646">
        <v>94.2</v>
      </c>
      <c r="BP6" s="646"/>
      <c r="BQ6" s="646"/>
      <c r="BR6" s="646"/>
      <c r="BS6" s="647" t="s">
        <v>236</v>
      </c>
      <c r="BT6" s="647"/>
      <c r="BU6" s="647"/>
      <c r="BV6" s="647"/>
      <c r="BW6" s="647"/>
      <c r="BX6" s="647"/>
      <c r="BY6" s="647"/>
      <c r="BZ6" s="647"/>
      <c r="CA6" s="647"/>
      <c r="CB6" s="682"/>
      <c r="CD6" s="663" t="s">
        <v>237</v>
      </c>
      <c r="CE6" s="664"/>
      <c r="CF6" s="664"/>
      <c r="CG6" s="664"/>
      <c r="CH6" s="664"/>
      <c r="CI6" s="664"/>
      <c r="CJ6" s="664"/>
      <c r="CK6" s="664"/>
      <c r="CL6" s="664"/>
      <c r="CM6" s="664"/>
      <c r="CN6" s="664"/>
      <c r="CO6" s="664"/>
      <c r="CP6" s="664"/>
      <c r="CQ6" s="665"/>
      <c r="CR6" s="608">
        <v>110527</v>
      </c>
      <c r="CS6" s="609"/>
      <c r="CT6" s="609"/>
      <c r="CU6" s="609"/>
      <c r="CV6" s="609"/>
      <c r="CW6" s="609"/>
      <c r="CX6" s="609"/>
      <c r="CY6" s="610"/>
      <c r="CZ6" s="690">
        <v>1.5</v>
      </c>
      <c r="DA6" s="672"/>
      <c r="DB6" s="672"/>
      <c r="DC6" s="692"/>
      <c r="DD6" s="614" t="s">
        <v>236</v>
      </c>
      <c r="DE6" s="609"/>
      <c r="DF6" s="609"/>
      <c r="DG6" s="609"/>
      <c r="DH6" s="609"/>
      <c r="DI6" s="609"/>
      <c r="DJ6" s="609"/>
      <c r="DK6" s="609"/>
      <c r="DL6" s="609"/>
      <c r="DM6" s="609"/>
      <c r="DN6" s="609"/>
      <c r="DO6" s="609"/>
      <c r="DP6" s="610"/>
      <c r="DQ6" s="614">
        <v>110527</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370</v>
      </c>
      <c r="S7" s="609"/>
      <c r="T7" s="609"/>
      <c r="U7" s="609"/>
      <c r="V7" s="609"/>
      <c r="W7" s="609"/>
      <c r="X7" s="609"/>
      <c r="Y7" s="610"/>
      <c r="Z7" s="646">
        <v>0</v>
      </c>
      <c r="AA7" s="646"/>
      <c r="AB7" s="646"/>
      <c r="AC7" s="646"/>
      <c r="AD7" s="647">
        <v>370</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555636</v>
      </c>
      <c r="BH7" s="609"/>
      <c r="BI7" s="609"/>
      <c r="BJ7" s="609"/>
      <c r="BK7" s="609"/>
      <c r="BL7" s="609"/>
      <c r="BM7" s="609"/>
      <c r="BN7" s="610"/>
      <c r="BO7" s="646">
        <v>30.2</v>
      </c>
      <c r="BP7" s="646"/>
      <c r="BQ7" s="646"/>
      <c r="BR7" s="646"/>
      <c r="BS7" s="647" t="s">
        <v>236</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1153727</v>
      </c>
      <c r="CS7" s="609"/>
      <c r="CT7" s="609"/>
      <c r="CU7" s="609"/>
      <c r="CV7" s="609"/>
      <c r="CW7" s="609"/>
      <c r="CX7" s="609"/>
      <c r="CY7" s="610"/>
      <c r="CZ7" s="646">
        <v>15.4</v>
      </c>
      <c r="DA7" s="646"/>
      <c r="DB7" s="646"/>
      <c r="DC7" s="646"/>
      <c r="DD7" s="614">
        <v>14126</v>
      </c>
      <c r="DE7" s="609"/>
      <c r="DF7" s="609"/>
      <c r="DG7" s="609"/>
      <c r="DH7" s="609"/>
      <c r="DI7" s="609"/>
      <c r="DJ7" s="609"/>
      <c r="DK7" s="609"/>
      <c r="DL7" s="609"/>
      <c r="DM7" s="609"/>
      <c r="DN7" s="609"/>
      <c r="DO7" s="609"/>
      <c r="DP7" s="610"/>
      <c r="DQ7" s="614">
        <v>912663</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4468</v>
      </c>
      <c r="S8" s="609"/>
      <c r="T8" s="609"/>
      <c r="U8" s="609"/>
      <c r="V8" s="609"/>
      <c r="W8" s="609"/>
      <c r="X8" s="609"/>
      <c r="Y8" s="610"/>
      <c r="Z8" s="646">
        <v>0.1</v>
      </c>
      <c r="AA8" s="646"/>
      <c r="AB8" s="646"/>
      <c r="AC8" s="646"/>
      <c r="AD8" s="647">
        <v>4468</v>
      </c>
      <c r="AE8" s="647"/>
      <c r="AF8" s="647"/>
      <c r="AG8" s="647"/>
      <c r="AH8" s="647"/>
      <c r="AI8" s="647"/>
      <c r="AJ8" s="647"/>
      <c r="AK8" s="647"/>
      <c r="AL8" s="611">
        <v>0.1</v>
      </c>
      <c r="AM8" s="612"/>
      <c r="AN8" s="612"/>
      <c r="AO8" s="648"/>
      <c r="AP8" s="605" t="s">
        <v>242</v>
      </c>
      <c r="AQ8" s="606"/>
      <c r="AR8" s="606"/>
      <c r="AS8" s="606"/>
      <c r="AT8" s="606"/>
      <c r="AU8" s="606"/>
      <c r="AV8" s="606"/>
      <c r="AW8" s="606"/>
      <c r="AX8" s="606"/>
      <c r="AY8" s="606"/>
      <c r="AZ8" s="606"/>
      <c r="BA8" s="606"/>
      <c r="BB8" s="606"/>
      <c r="BC8" s="606"/>
      <c r="BD8" s="606"/>
      <c r="BE8" s="606"/>
      <c r="BF8" s="607"/>
      <c r="BG8" s="608">
        <v>22547</v>
      </c>
      <c r="BH8" s="609"/>
      <c r="BI8" s="609"/>
      <c r="BJ8" s="609"/>
      <c r="BK8" s="609"/>
      <c r="BL8" s="609"/>
      <c r="BM8" s="609"/>
      <c r="BN8" s="610"/>
      <c r="BO8" s="646">
        <v>1.2</v>
      </c>
      <c r="BP8" s="646"/>
      <c r="BQ8" s="646"/>
      <c r="BR8" s="646"/>
      <c r="BS8" s="647" t="s">
        <v>236</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2164632</v>
      </c>
      <c r="CS8" s="609"/>
      <c r="CT8" s="609"/>
      <c r="CU8" s="609"/>
      <c r="CV8" s="609"/>
      <c r="CW8" s="609"/>
      <c r="CX8" s="609"/>
      <c r="CY8" s="610"/>
      <c r="CZ8" s="646">
        <v>28.8</v>
      </c>
      <c r="DA8" s="646"/>
      <c r="DB8" s="646"/>
      <c r="DC8" s="646"/>
      <c r="DD8" s="614">
        <v>280686</v>
      </c>
      <c r="DE8" s="609"/>
      <c r="DF8" s="609"/>
      <c r="DG8" s="609"/>
      <c r="DH8" s="609"/>
      <c r="DI8" s="609"/>
      <c r="DJ8" s="609"/>
      <c r="DK8" s="609"/>
      <c r="DL8" s="609"/>
      <c r="DM8" s="609"/>
      <c r="DN8" s="609"/>
      <c r="DO8" s="609"/>
      <c r="DP8" s="610"/>
      <c r="DQ8" s="614">
        <v>1208001</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3493</v>
      </c>
      <c r="S9" s="609"/>
      <c r="T9" s="609"/>
      <c r="U9" s="609"/>
      <c r="V9" s="609"/>
      <c r="W9" s="609"/>
      <c r="X9" s="609"/>
      <c r="Y9" s="610"/>
      <c r="Z9" s="646">
        <v>0</v>
      </c>
      <c r="AA9" s="646"/>
      <c r="AB9" s="646"/>
      <c r="AC9" s="646"/>
      <c r="AD9" s="647">
        <v>3493</v>
      </c>
      <c r="AE9" s="647"/>
      <c r="AF9" s="647"/>
      <c r="AG9" s="647"/>
      <c r="AH9" s="647"/>
      <c r="AI9" s="647"/>
      <c r="AJ9" s="647"/>
      <c r="AK9" s="647"/>
      <c r="AL9" s="611">
        <v>0.1</v>
      </c>
      <c r="AM9" s="612"/>
      <c r="AN9" s="612"/>
      <c r="AO9" s="648"/>
      <c r="AP9" s="605" t="s">
        <v>245</v>
      </c>
      <c r="AQ9" s="606"/>
      <c r="AR9" s="606"/>
      <c r="AS9" s="606"/>
      <c r="AT9" s="606"/>
      <c r="AU9" s="606"/>
      <c r="AV9" s="606"/>
      <c r="AW9" s="606"/>
      <c r="AX9" s="606"/>
      <c r="AY9" s="606"/>
      <c r="AZ9" s="606"/>
      <c r="BA9" s="606"/>
      <c r="BB9" s="606"/>
      <c r="BC9" s="606"/>
      <c r="BD9" s="606"/>
      <c r="BE9" s="606"/>
      <c r="BF9" s="607"/>
      <c r="BG9" s="608">
        <v>478497</v>
      </c>
      <c r="BH9" s="609"/>
      <c r="BI9" s="609"/>
      <c r="BJ9" s="609"/>
      <c r="BK9" s="609"/>
      <c r="BL9" s="609"/>
      <c r="BM9" s="609"/>
      <c r="BN9" s="610"/>
      <c r="BO9" s="646">
        <v>26</v>
      </c>
      <c r="BP9" s="646"/>
      <c r="BQ9" s="646"/>
      <c r="BR9" s="646"/>
      <c r="BS9" s="647" t="s">
        <v>137</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583409</v>
      </c>
      <c r="CS9" s="609"/>
      <c r="CT9" s="609"/>
      <c r="CU9" s="609"/>
      <c r="CV9" s="609"/>
      <c r="CW9" s="609"/>
      <c r="CX9" s="609"/>
      <c r="CY9" s="610"/>
      <c r="CZ9" s="646">
        <v>7.8</v>
      </c>
      <c r="DA9" s="646"/>
      <c r="DB9" s="646"/>
      <c r="DC9" s="646"/>
      <c r="DD9" s="614">
        <v>21048</v>
      </c>
      <c r="DE9" s="609"/>
      <c r="DF9" s="609"/>
      <c r="DG9" s="609"/>
      <c r="DH9" s="609"/>
      <c r="DI9" s="609"/>
      <c r="DJ9" s="609"/>
      <c r="DK9" s="609"/>
      <c r="DL9" s="609"/>
      <c r="DM9" s="609"/>
      <c r="DN9" s="609"/>
      <c r="DO9" s="609"/>
      <c r="DP9" s="610"/>
      <c r="DQ9" s="614">
        <v>441396</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137</v>
      </c>
      <c r="S10" s="609"/>
      <c r="T10" s="609"/>
      <c r="U10" s="609"/>
      <c r="V10" s="609"/>
      <c r="W10" s="609"/>
      <c r="X10" s="609"/>
      <c r="Y10" s="610"/>
      <c r="Z10" s="646" t="s">
        <v>137</v>
      </c>
      <c r="AA10" s="646"/>
      <c r="AB10" s="646"/>
      <c r="AC10" s="646"/>
      <c r="AD10" s="647" t="s">
        <v>236</v>
      </c>
      <c r="AE10" s="647"/>
      <c r="AF10" s="647"/>
      <c r="AG10" s="647"/>
      <c r="AH10" s="647"/>
      <c r="AI10" s="647"/>
      <c r="AJ10" s="647"/>
      <c r="AK10" s="647"/>
      <c r="AL10" s="611" t="s">
        <v>236</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37431</v>
      </c>
      <c r="BH10" s="609"/>
      <c r="BI10" s="609"/>
      <c r="BJ10" s="609"/>
      <c r="BK10" s="609"/>
      <c r="BL10" s="609"/>
      <c r="BM10" s="609"/>
      <c r="BN10" s="610"/>
      <c r="BO10" s="646">
        <v>2</v>
      </c>
      <c r="BP10" s="646"/>
      <c r="BQ10" s="646"/>
      <c r="BR10" s="646"/>
      <c r="BS10" s="647" t="s">
        <v>236</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v>51759</v>
      </c>
      <c r="CS10" s="609"/>
      <c r="CT10" s="609"/>
      <c r="CU10" s="609"/>
      <c r="CV10" s="609"/>
      <c r="CW10" s="609"/>
      <c r="CX10" s="609"/>
      <c r="CY10" s="610"/>
      <c r="CZ10" s="646">
        <v>0.7</v>
      </c>
      <c r="DA10" s="646"/>
      <c r="DB10" s="646"/>
      <c r="DC10" s="646"/>
      <c r="DD10" s="614" t="s">
        <v>236</v>
      </c>
      <c r="DE10" s="609"/>
      <c r="DF10" s="609"/>
      <c r="DG10" s="609"/>
      <c r="DH10" s="609"/>
      <c r="DI10" s="609"/>
      <c r="DJ10" s="609"/>
      <c r="DK10" s="609"/>
      <c r="DL10" s="609"/>
      <c r="DM10" s="609"/>
      <c r="DN10" s="609"/>
      <c r="DO10" s="609"/>
      <c r="DP10" s="610"/>
      <c r="DQ10" s="614">
        <v>18236</v>
      </c>
      <c r="DR10" s="609"/>
      <c r="DS10" s="609"/>
      <c r="DT10" s="609"/>
      <c r="DU10" s="609"/>
      <c r="DV10" s="609"/>
      <c r="DW10" s="609"/>
      <c r="DX10" s="609"/>
      <c r="DY10" s="609"/>
      <c r="DZ10" s="609"/>
      <c r="EA10" s="609"/>
      <c r="EB10" s="609"/>
      <c r="EC10" s="645"/>
    </row>
    <row r="11" spans="2:143" ht="11.25" customHeight="1" x14ac:dyDescent="0.15">
      <c r="B11" s="605" t="s">
        <v>250</v>
      </c>
      <c r="C11" s="606"/>
      <c r="D11" s="606"/>
      <c r="E11" s="606"/>
      <c r="F11" s="606"/>
      <c r="G11" s="606"/>
      <c r="H11" s="606"/>
      <c r="I11" s="606"/>
      <c r="J11" s="606"/>
      <c r="K11" s="606"/>
      <c r="L11" s="606"/>
      <c r="M11" s="606"/>
      <c r="N11" s="606"/>
      <c r="O11" s="606"/>
      <c r="P11" s="606"/>
      <c r="Q11" s="607"/>
      <c r="R11" s="608">
        <v>320604</v>
      </c>
      <c r="S11" s="609"/>
      <c r="T11" s="609"/>
      <c r="U11" s="609"/>
      <c r="V11" s="609"/>
      <c r="W11" s="609"/>
      <c r="X11" s="609"/>
      <c r="Y11" s="610"/>
      <c r="Z11" s="611">
        <v>4</v>
      </c>
      <c r="AA11" s="612"/>
      <c r="AB11" s="612"/>
      <c r="AC11" s="613"/>
      <c r="AD11" s="614">
        <v>320604</v>
      </c>
      <c r="AE11" s="609"/>
      <c r="AF11" s="609"/>
      <c r="AG11" s="609"/>
      <c r="AH11" s="609"/>
      <c r="AI11" s="609"/>
      <c r="AJ11" s="609"/>
      <c r="AK11" s="610"/>
      <c r="AL11" s="611">
        <v>7.4</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17161</v>
      </c>
      <c r="BH11" s="609"/>
      <c r="BI11" s="609"/>
      <c r="BJ11" s="609"/>
      <c r="BK11" s="609"/>
      <c r="BL11" s="609"/>
      <c r="BM11" s="609"/>
      <c r="BN11" s="610"/>
      <c r="BO11" s="646">
        <v>0.9</v>
      </c>
      <c r="BP11" s="646"/>
      <c r="BQ11" s="646"/>
      <c r="BR11" s="646"/>
      <c r="BS11" s="647" t="s">
        <v>138</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169509</v>
      </c>
      <c r="CS11" s="609"/>
      <c r="CT11" s="609"/>
      <c r="CU11" s="609"/>
      <c r="CV11" s="609"/>
      <c r="CW11" s="609"/>
      <c r="CX11" s="609"/>
      <c r="CY11" s="610"/>
      <c r="CZ11" s="646">
        <v>2.2999999999999998</v>
      </c>
      <c r="DA11" s="646"/>
      <c r="DB11" s="646"/>
      <c r="DC11" s="646"/>
      <c r="DD11" s="614">
        <v>3536</v>
      </c>
      <c r="DE11" s="609"/>
      <c r="DF11" s="609"/>
      <c r="DG11" s="609"/>
      <c r="DH11" s="609"/>
      <c r="DI11" s="609"/>
      <c r="DJ11" s="609"/>
      <c r="DK11" s="609"/>
      <c r="DL11" s="609"/>
      <c r="DM11" s="609"/>
      <c r="DN11" s="609"/>
      <c r="DO11" s="609"/>
      <c r="DP11" s="610"/>
      <c r="DQ11" s="614">
        <v>119044</v>
      </c>
      <c r="DR11" s="609"/>
      <c r="DS11" s="609"/>
      <c r="DT11" s="609"/>
      <c r="DU11" s="609"/>
      <c r="DV11" s="609"/>
      <c r="DW11" s="609"/>
      <c r="DX11" s="609"/>
      <c r="DY11" s="609"/>
      <c r="DZ11" s="609"/>
      <c r="EA11" s="609"/>
      <c r="EB11" s="609"/>
      <c r="EC11" s="645"/>
    </row>
    <row r="12" spans="2:143" ht="11.25" customHeight="1" x14ac:dyDescent="0.15">
      <c r="B12" s="605" t="s">
        <v>253</v>
      </c>
      <c r="C12" s="606"/>
      <c r="D12" s="606"/>
      <c r="E12" s="606"/>
      <c r="F12" s="606"/>
      <c r="G12" s="606"/>
      <c r="H12" s="606"/>
      <c r="I12" s="606"/>
      <c r="J12" s="606"/>
      <c r="K12" s="606"/>
      <c r="L12" s="606"/>
      <c r="M12" s="606"/>
      <c r="N12" s="606"/>
      <c r="O12" s="606"/>
      <c r="P12" s="606"/>
      <c r="Q12" s="607"/>
      <c r="R12" s="608">
        <v>17273</v>
      </c>
      <c r="S12" s="609"/>
      <c r="T12" s="609"/>
      <c r="U12" s="609"/>
      <c r="V12" s="609"/>
      <c r="W12" s="609"/>
      <c r="X12" s="609"/>
      <c r="Y12" s="610"/>
      <c r="Z12" s="646">
        <v>0.2</v>
      </c>
      <c r="AA12" s="646"/>
      <c r="AB12" s="646"/>
      <c r="AC12" s="646"/>
      <c r="AD12" s="647">
        <v>17273</v>
      </c>
      <c r="AE12" s="647"/>
      <c r="AF12" s="647"/>
      <c r="AG12" s="647"/>
      <c r="AH12" s="647"/>
      <c r="AI12" s="647"/>
      <c r="AJ12" s="647"/>
      <c r="AK12" s="647"/>
      <c r="AL12" s="611">
        <v>0.4</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1049120</v>
      </c>
      <c r="BH12" s="609"/>
      <c r="BI12" s="609"/>
      <c r="BJ12" s="609"/>
      <c r="BK12" s="609"/>
      <c r="BL12" s="609"/>
      <c r="BM12" s="609"/>
      <c r="BN12" s="610"/>
      <c r="BO12" s="646">
        <v>57</v>
      </c>
      <c r="BP12" s="646"/>
      <c r="BQ12" s="646"/>
      <c r="BR12" s="646"/>
      <c r="BS12" s="647" t="s">
        <v>236</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335486</v>
      </c>
      <c r="CS12" s="609"/>
      <c r="CT12" s="609"/>
      <c r="CU12" s="609"/>
      <c r="CV12" s="609"/>
      <c r="CW12" s="609"/>
      <c r="CX12" s="609"/>
      <c r="CY12" s="610"/>
      <c r="CZ12" s="646">
        <v>4.5</v>
      </c>
      <c r="DA12" s="646"/>
      <c r="DB12" s="646"/>
      <c r="DC12" s="646"/>
      <c r="DD12" s="614" t="s">
        <v>236</v>
      </c>
      <c r="DE12" s="609"/>
      <c r="DF12" s="609"/>
      <c r="DG12" s="609"/>
      <c r="DH12" s="609"/>
      <c r="DI12" s="609"/>
      <c r="DJ12" s="609"/>
      <c r="DK12" s="609"/>
      <c r="DL12" s="609"/>
      <c r="DM12" s="609"/>
      <c r="DN12" s="609"/>
      <c r="DO12" s="609"/>
      <c r="DP12" s="610"/>
      <c r="DQ12" s="614">
        <v>270011</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138</v>
      </c>
      <c r="S13" s="609"/>
      <c r="T13" s="609"/>
      <c r="U13" s="609"/>
      <c r="V13" s="609"/>
      <c r="W13" s="609"/>
      <c r="X13" s="609"/>
      <c r="Y13" s="610"/>
      <c r="Z13" s="646" t="s">
        <v>137</v>
      </c>
      <c r="AA13" s="646"/>
      <c r="AB13" s="646"/>
      <c r="AC13" s="646"/>
      <c r="AD13" s="647" t="s">
        <v>236</v>
      </c>
      <c r="AE13" s="647"/>
      <c r="AF13" s="647"/>
      <c r="AG13" s="647"/>
      <c r="AH13" s="647"/>
      <c r="AI13" s="647"/>
      <c r="AJ13" s="647"/>
      <c r="AK13" s="647"/>
      <c r="AL13" s="611" t="s">
        <v>137</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1048233</v>
      </c>
      <c r="BH13" s="609"/>
      <c r="BI13" s="609"/>
      <c r="BJ13" s="609"/>
      <c r="BK13" s="609"/>
      <c r="BL13" s="609"/>
      <c r="BM13" s="609"/>
      <c r="BN13" s="610"/>
      <c r="BO13" s="646">
        <v>56.9</v>
      </c>
      <c r="BP13" s="646"/>
      <c r="BQ13" s="646"/>
      <c r="BR13" s="646"/>
      <c r="BS13" s="647" t="s">
        <v>137</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592503</v>
      </c>
      <c r="CS13" s="609"/>
      <c r="CT13" s="609"/>
      <c r="CU13" s="609"/>
      <c r="CV13" s="609"/>
      <c r="CW13" s="609"/>
      <c r="CX13" s="609"/>
      <c r="CY13" s="610"/>
      <c r="CZ13" s="646">
        <v>7.9</v>
      </c>
      <c r="DA13" s="646"/>
      <c r="DB13" s="646"/>
      <c r="DC13" s="646"/>
      <c r="DD13" s="614">
        <v>36254</v>
      </c>
      <c r="DE13" s="609"/>
      <c r="DF13" s="609"/>
      <c r="DG13" s="609"/>
      <c r="DH13" s="609"/>
      <c r="DI13" s="609"/>
      <c r="DJ13" s="609"/>
      <c r="DK13" s="609"/>
      <c r="DL13" s="609"/>
      <c r="DM13" s="609"/>
      <c r="DN13" s="609"/>
      <c r="DO13" s="609"/>
      <c r="DP13" s="610"/>
      <c r="DQ13" s="614">
        <v>530743</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t="s">
        <v>236</v>
      </c>
      <c r="S14" s="609"/>
      <c r="T14" s="609"/>
      <c r="U14" s="609"/>
      <c r="V14" s="609"/>
      <c r="W14" s="609"/>
      <c r="X14" s="609"/>
      <c r="Y14" s="610"/>
      <c r="Z14" s="646" t="s">
        <v>236</v>
      </c>
      <c r="AA14" s="646"/>
      <c r="AB14" s="646"/>
      <c r="AC14" s="646"/>
      <c r="AD14" s="647" t="s">
        <v>236</v>
      </c>
      <c r="AE14" s="647"/>
      <c r="AF14" s="647"/>
      <c r="AG14" s="647"/>
      <c r="AH14" s="647"/>
      <c r="AI14" s="647"/>
      <c r="AJ14" s="647"/>
      <c r="AK14" s="647"/>
      <c r="AL14" s="611" t="s">
        <v>236</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38539</v>
      </c>
      <c r="BH14" s="609"/>
      <c r="BI14" s="609"/>
      <c r="BJ14" s="609"/>
      <c r="BK14" s="609"/>
      <c r="BL14" s="609"/>
      <c r="BM14" s="609"/>
      <c r="BN14" s="610"/>
      <c r="BO14" s="646">
        <v>2.1</v>
      </c>
      <c r="BP14" s="646"/>
      <c r="BQ14" s="646"/>
      <c r="BR14" s="646"/>
      <c r="BS14" s="647" t="s">
        <v>236</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307998</v>
      </c>
      <c r="CS14" s="609"/>
      <c r="CT14" s="609"/>
      <c r="CU14" s="609"/>
      <c r="CV14" s="609"/>
      <c r="CW14" s="609"/>
      <c r="CX14" s="609"/>
      <c r="CY14" s="610"/>
      <c r="CZ14" s="646">
        <v>4.0999999999999996</v>
      </c>
      <c r="DA14" s="646"/>
      <c r="DB14" s="646"/>
      <c r="DC14" s="646"/>
      <c r="DD14" s="614">
        <v>61065</v>
      </c>
      <c r="DE14" s="609"/>
      <c r="DF14" s="609"/>
      <c r="DG14" s="609"/>
      <c r="DH14" s="609"/>
      <c r="DI14" s="609"/>
      <c r="DJ14" s="609"/>
      <c r="DK14" s="609"/>
      <c r="DL14" s="609"/>
      <c r="DM14" s="609"/>
      <c r="DN14" s="609"/>
      <c r="DO14" s="609"/>
      <c r="DP14" s="610"/>
      <c r="DQ14" s="614">
        <v>253718</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236</v>
      </c>
      <c r="S15" s="609"/>
      <c r="T15" s="609"/>
      <c r="U15" s="609"/>
      <c r="V15" s="609"/>
      <c r="W15" s="609"/>
      <c r="X15" s="609"/>
      <c r="Y15" s="610"/>
      <c r="Z15" s="646" t="s">
        <v>137</v>
      </c>
      <c r="AA15" s="646"/>
      <c r="AB15" s="646"/>
      <c r="AC15" s="646"/>
      <c r="AD15" s="647" t="s">
        <v>236</v>
      </c>
      <c r="AE15" s="647"/>
      <c r="AF15" s="647"/>
      <c r="AG15" s="647"/>
      <c r="AH15" s="647"/>
      <c r="AI15" s="647"/>
      <c r="AJ15" s="647"/>
      <c r="AK15" s="647"/>
      <c r="AL15" s="611" t="s">
        <v>137</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91516</v>
      </c>
      <c r="BH15" s="609"/>
      <c r="BI15" s="609"/>
      <c r="BJ15" s="609"/>
      <c r="BK15" s="609"/>
      <c r="BL15" s="609"/>
      <c r="BM15" s="609"/>
      <c r="BN15" s="610"/>
      <c r="BO15" s="646">
        <v>5</v>
      </c>
      <c r="BP15" s="646"/>
      <c r="BQ15" s="646"/>
      <c r="BR15" s="646"/>
      <c r="BS15" s="647" t="s">
        <v>236</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624369</v>
      </c>
      <c r="CS15" s="609"/>
      <c r="CT15" s="609"/>
      <c r="CU15" s="609"/>
      <c r="CV15" s="609"/>
      <c r="CW15" s="609"/>
      <c r="CX15" s="609"/>
      <c r="CY15" s="610"/>
      <c r="CZ15" s="646">
        <v>8.3000000000000007</v>
      </c>
      <c r="DA15" s="646"/>
      <c r="DB15" s="646"/>
      <c r="DC15" s="646"/>
      <c r="DD15" s="614">
        <v>21434</v>
      </c>
      <c r="DE15" s="609"/>
      <c r="DF15" s="609"/>
      <c r="DG15" s="609"/>
      <c r="DH15" s="609"/>
      <c r="DI15" s="609"/>
      <c r="DJ15" s="609"/>
      <c r="DK15" s="609"/>
      <c r="DL15" s="609"/>
      <c r="DM15" s="609"/>
      <c r="DN15" s="609"/>
      <c r="DO15" s="609"/>
      <c r="DP15" s="610"/>
      <c r="DQ15" s="614">
        <v>564403</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5401</v>
      </c>
      <c r="S16" s="609"/>
      <c r="T16" s="609"/>
      <c r="U16" s="609"/>
      <c r="V16" s="609"/>
      <c r="W16" s="609"/>
      <c r="X16" s="609"/>
      <c r="Y16" s="610"/>
      <c r="Z16" s="646">
        <v>0.1</v>
      </c>
      <c r="AA16" s="646"/>
      <c r="AB16" s="646"/>
      <c r="AC16" s="646"/>
      <c r="AD16" s="647">
        <v>5401</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236</v>
      </c>
      <c r="BP16" s="646"/>
      <c r="BQ16" s="646"/>
      <c r="BR16" s="646"/>
      <c r="BS16" s="647" t="s">
        <v>236</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886117</v>
      </c>
      <c r="CS16" s="609"/>
      <c r="CT16" s="609"/>
      <c r="CU16" s="609"/>
      <c r="CV16" s="609"/>
      <c r="CW16" s="609"/>
      <c r="CX16" s="609"/>
      <c r="CY16" s="610"/>
      <c r="CZ16" s="646">
        <v>11.8</v>
      </c>
      <c r="DA16" s="646"/>
      <c r="DB16" s="646"/>
      <c r="DC16" s="646"/>
      <c r="DD16" s="614" t="s">
        <v>236</v>
      </c>
      <c r="DE16" s="609"/>
      <c r="DF16" s="609"/>
      <c r="DG16" s="609"/>
      <c r="DH16" s="609"/>
      <c r="DI16" s="609"/>
      <c r="DJ16" s="609"/>
      <c r="DK16" s="609"/>
      <c r="DL16" s="609"/>
      <c r="DM16" s="609"/>
      <c r="DN16" s="609"/>
      <c r="DO16" s="609"/>
      <c r="DP16" s="610"/>
      <c r="DQ16" s="614">
        <v>165227</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21583</v>
      </c>
      <c r="S17" s="609"/>
      <c r="T17" s="609"/>
      <c r="U17" s="609"/>
      <c r="V17" s="609"/>
      <c r="W17" s="609"/>
      <c r="X17" s="609"/>
      <c r="Y17" s="610"/>
      <c r="Z17" s="646">
        <v>0.3</v>
      </c>
      <c r="AA17" s="646"/>
      <c r="AB17" s="646"/>
      <c r="AC17" s="646"/>
      <c r="AD17" s="647">
        <v>21583</v>
      </c>
      <c r="AE17" s="647"/>
      <c r="AF17" s="647"/>
      <c r="AG17" s="647"/>
      <c r="AH17" s="647"/>
      <c r="AI17" s="647"/>
      <c r="AJ17" s="647"/>
      <c r="AK17" s="647"/>
      <c r="AL17" s="611">
        <v>0.5</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46" t="s">
        <v>138</v>
      </c>
      <c r="BP17" s="646"/>
      <c r="BQ17" s="646"/>
      <c r="BR17" s="646"/>
      <c r="BS17" s="647" t="s">
        <v>236</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533142</v>
      </c>
      <c r="CS17" s="609"/>
      <c r="CT17" s="609"/>
      <c r="CU17" s="609"/>
      <c r="CV17" s="609"/>
      <c r="CW17" s="609"/>
      <c r="CX17" s="609"/>
      <c r="CY17" s="610"/>
      <c r="CZ17" s="646">
        <v>7.1</v>
      </c>
      <c r="DA17" s="646"/>
      <c r="DB17" s="646"/>
      <c r="DC17" s="646"/>
      <c r="DD17" s="614" t="s">
        <v>236</v>
      </c>
      <c r="DE17" s="609"/>
      <c r="DF17" s="609"/>
      <c r="DG17" s="609"/>
      <c r="DH17" s="609"/>
      <c r="DI17" s="609"/>
      <c r="DJ17" s="609"/>
      <c r="DK17" s="609"/>
      <c r="DL17" s="609"/>
      <c r="DM17" s="609"/>
      <c r="DN17" s="609"/>
      <c r="DO17" s="609"/>
      <c r="DP17" s="610"/>
      <c r="DQ17" s="614">
        <v>520988</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13314</v>
      </c>
      <c r="S18" s="609"/>
      <c r="T18" s="609"/>
      <c r="U18" s="609"/>
      <c r="V18" s="609"/>
      <c r="W18" s="609"/>
      <c r="X18" s="609"/>
      <c r="Y18" s="610"/>
      <c r="Z18" s="646">
        <v>0.2</v>
      </c>
      <c r="AA18" s="646"/>
      <c r="AB18" s="646"/>
      <c r="AC18" s="646"/>
      <c r="AD18" s="647">
        <v>13314</v>
      </c>
      <c r="AE18" s="647"/>
      <c r="AF18" s="647"/>
      <c r="AG18" s="647"/>
      <c r="AH18" s="647"/>
      <c r="AI18" s="647"/>
      <c r="AJ18" s="647"/>
      <c r="AK18" s="647"/>
      <c r="AL18" s="611">
        <v>0.3</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236</v>
      </c>
      <c r="BH18" s="609"/>
      <c r="BI18" s="609"/>
      <c r="BJ18" s="609"/>
      <c r="BK18" s="609"/>
      <c r="BL18" s="609"/>
      <c r="BM18" s="609"/>
      <c r="BN18" s="610"/>
      <c r="BO18" s="646" t="s">
        <v>236</v>
      </c>
      <c r="BP18" s="646"/>
      <c r="BQ18" s="646"/>
      <c r="BR18" s="646"/>
      <c r="BS18" s="647" t="s">
        <v>236</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137</v>
      </c>
      <c r="CS18" s="609"/>
      <c r="CT18" s="609"/>
      <c r="CU18" s="609"/>
      <c r="CV18" s="609"/>
      <c r="CW18" s="609"/>
      <c r="CX18" s="609"/>
      <c r="CY18" s="610"/>
      <c r="CZ18" s="646" t="s">
        <v>236</v>
      </c>
      <c r="DA18" s="646"/>
      <c r="DB18" s="646"/>
      <c r="DC18" s="646"/>
      <c r="DD18" s="614" t="s">
        <v>236</v>
      </c>
      <c r="DE18" s="609"/>
      <c r="DF18" s="609"/>
      <c r="DG18" s="609"/>
      <c r="DH18" s="609"/>
      <c r="DI18" s="609"/>
      <c r="DJ18" s="609"/>
      <c r="DK18" s="609"/>
      <c r="DL18" s="609"/>
      <c r="DM18" s="609"/>
      <c r="DN18" s="609"/>
      <c r="DO18" s="609"/>
      <c r="DP18" s="610"/>
      <c r="DQ18" s="614" t="s">
        <v>137</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13314</v>
      </c>
      <c r="S19" s="609"/>
      <c r="T19" s="609"/>
      <c r="U19" s="609"/>
      <c r="V19" s="609"/>
      <c r="W19" s="609"/>
      <c r="X19" s="609"/>
      <c r="Y19" s="610"/>
      <c r="Z19" s="646">
        <v>0.2</v>
      </c>
      <c r="AA19" s="646"/>
      <c r="AB19" s="646"/>
      <c r="AC19" s="646"/>
      <c r="AD19" s="647">
        <v>13314</v>
      </c>
      <c r="AE19" s="647"/>
      <c r="AF19" s="647"/>
      <c r="AG19" s="647"/>
      <c r="AH19" s="647"/>
      <c r="AI19" s="647"/>
      <c r="AJ19" s="647"/>
      <c r="AK19" s="647"/>
      <c r="AL19" s="611">
        <v>0.3</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106609</v>
      </c>
      <c r="BH19" s="609"/>
      <c r="BI19" s="609"/>
      <c r="BJ19" s="609"/>
      <c r="BK19" s="609"/>
      <c r="BL19" s="609"/>
      <c r="BM19" s="609"/>
      <c r="BN19" s="610"/>
      <c r="BO19" s="646">
        <v>5.8</v>
      </c>
      <c r="BP19" s="646"/>
      <c r="BQ19" s="646"/>
      <c r="BR19" s="646"/>
      <c r="BS19" s="647" t="s">
        <v>236</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236</v>
      </c>
      <c r="CS19" s="609"/>
      <c r="CT19" s="609"/>
      <c r="CU19" s="609"/>
      <c r="CV19" s="609"/>
      <c r="CW19" s="609"/>
      <c r="CX19" s="609"/>
      <c r="CY19" s="610"/>
      <c r="CZ19" s="646" t="s">
        <v>236</v>
      </c>
      <c r="DA19" s="646"/>
      <c r="DB19" s="646"/>
      <c r="DC19" s="646"/>
      <c r="DD19" s="614" t="s">
        <v>137</v>
      </c>
      <c r="DE19" s="609"/>
      <c r="DF19" s="609"/>
      <c r="DG19" s="609"/>
      <c r="DH19" s="609"/>
      <c r="DI19" s="609"/>
      <c r="DJ19" s="609"/>
      <c r="DK19" s="609"/>
      <c r="DL19" s="609"/>
      <c r="DM19" s="609"/>
      <c r="DN19" s="609"/>
      <c r="DO19" s="609"/>
      <c r="DP19" s="610"/>
      <c r="DQ19" s="614" t="s">
        <v>236</v>
      </c>
      <c r="DR19" s="609"/>
      <c r="DS19" s="609"/>
      <c r="DT19" s="609"/>
      <c r="DU19" s="609"/>
      <c r="DV19" s="609"/>
      <c r="DW19" s="609"/>
      <c r="DX19" s="609"/>
      <c r="DY19" s="609"/>
      <c r="DZ19" s="609"/>
      <c r="EA19" s="609"/>
      <c r="EB19" s="609"/>
      <c r="EC19" s="645"/>
    </row>
    <row r="20" spans="2:133" ht="11.25" customHeight="1" x14ac:dyDescent="0.15">
      <c r="B20" s="683" t="s">
        <v>277</v>
      </c>
      <c r="C20" s="684"/>
      <c r="D20" s="684"/>
      <c r="E20" s="684"/>
      <c r="F20" s="684"/>
      <c r="G20" s="684"/>
      <c r="H20" s="684"/>
      <c r="I20" s="684"/>
      <c r="J20" s="684"/>
      <c r="K20" s="684"/>
      <c r="L20" s="684"/>
      <c r="M20" s="684"/>
      <c r="N20" s="684"/>
      <c r="O20" s="684"/>
      <c r="P20" s="684"/>
      <c r="Q20" s="685"/>
      <c r="R20" s="608" t="s">
        <v>236</v>
      </c>
      <c r="S20" s="609"/>
      <c r="T20" s="609"/>
      <c r="U20" s="609"/>
      <c r="V20" s="609"/>
      <c r="W20" s="609"/>
      <c r="X20" s="609"/>
      <c r="Y20" s="610"/>
      <c r="Z20" s="646" t="s">
        <v>137</v>
      </c>
      <c r="AA20" s="646"/>
      <c r="AB20" s="646"/>
      <c r="AC20" s="646"/>
      <c r="AD20" s="647" t="s">
        <v>137</v>
      </c>
      <c r="AE20" s="647"/>
      <c r="AF20" s="647"/>
      <c r="AG20" s="647"/>
      <c r="AH20" s="647"/>
      <c r="AI20" s="647"/>
      <c r="AJ20" s="647"/>
      <c r="AK20" s="647"/>
      <c r="AL20" s="611" t="s">
        <v>236</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106609</v>
      </c>
      <c r="BH20" s="609"/>
      <c r="BI20" s="609"/>
      <c r="BJ20" s="609"/>
      <c r="BK20" s="609"/>
      <c r="BL20" s="609"/>
      <c r="BM20" s="609"/>
      <c r="BN20" s="610"/>
      <c r="BO20" s="646">
        <v>5.8</v>
      </c>
      <c r="BP20" s="646"/>
      <c r="BQ20" s="646"/>
      <c r="BR20" s="646"/>
      <c r="BS20" s="647" t="s">
        <v>236</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7513178</v>
      </c>
      <c r="CS20" s="609"/>
      <c r="CT20" s="609"/>
      <c r="CU20" s="609"/>
      <c r="CV20" s="609"/>
      <c r="CW20" s="609"/>
      <c r="CX20" s="609"/>
      <c r="CY20" s="610"/>
      <c r="CZ20" s="646">
        <v>100</v>
      </c>
      <c r="DA20" s="646"/>
      <c r="DB20" s="646"/>
      <c r="DC20" s="646"/>
      <c r="DD20" s="614">
        <v>438149</v>
      </c>
      <c r="DE20" s="609"/>
      <c r="DF20" s="609"/>
      <c r="DG20" s="609"/>
      <c r="DH20" s="609"/>
      <c r="DI20" s="609"/>
      <c r="DJ20" s="609"/>
      <c r="DK20" s="609"/>
      <c r="DL20" s="609"/>
      <c r="DM20" s="609"/>
      <c r="DN20" s="609"/>
      <c r="DO20" s="609"/>
      <c r="DP20" s="610"/>
      <c r="DQ20" s="614">
        <v>5114957</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2289569</v>
      </c>
      <c r="S21" s="609"/>
      <c r="T21" s="609"/>
      <c r="U21" s="609"/>
      <c r="V21" s="609"/>
      <c r="W21" s="609"/>
      <c r="X21" s="609"/>
      <c r="Y21" s="610"/>
      <c r="Z21" s="646">
        <v>28.7</v>
      </c>
      <c r="AA21" s="646"/>
      <c r="AB21" s="646"/>
      <c r="AC21" s="646"/>
      <c r="AD21" s="647">
        <v>2062237</v>
      </c>
      <c r="AE21" s="647"/>
      <c r="AF21" s="647"/>
      <c r="AG21" s="647"/>
      <c r="AH21" s="647"/>
      <c r="AI21" s="647"/>
      <c r="AJ21" s="647"/>
      <c r="AK21" s="647"/>
      <c r="AL21" s="611">
        <v>47.8</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35026</v>
      </c>
      <c r="BH21" s="609"/>
      <c r="BI21" s="609"/>
      <c r="BJ21" s="609"/>
      <c r="BK21" s="609"/>
      <c r="BL21" s="609"/>
      <c r="BM21" s="609"/>
      <c r="BN21" s="610"/>
      <c r="BO21" s="646">
        <v>1.9</v>
      </c>
      <c r="BP21" s="646"/>
      <c r="BQ21" s="646"/>
      <c r="BR21" s="646"/>
      <c r="BS21" s="647" t="s">
        <v>138</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2062237</v>
      </c>
      <c r="S22" s="609"/>
      <c r="T22" s="609"/>
      <c r="U22" s="609"/>
      <c r="V22" s="609"/>
      <c r="W22" s="609"/>
      <c r="X22" s="609"/>
      <c r="Y22" s="610"/>
      <c r="Z22" s="646">
        <v>25.9</v>
      </c>
      <c r="AA22" s="646"/>
      <c r="AB22" s="646"/>
      <c r="AC22" s="646"/>
      <c r="AD22" s="647">
        <v>2062237</v>
      </c>
      <c r="AE22" s="647"/>
      <c r="AF22" s="647"/>
      <c r="AG22" s="647"/>
      <c r="AH22" s="647"/>
      <c r="AI22" s="647"/>
      <c r="AJ22" s="647"/>
      <c r="AK22" s="647"/>
      <c r="AL22" s="611">
        <v>47.8</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236</v>
      </c>
      <c r="BH22" s="609"/>
      <c r="BI22" s="609"/>
      <c r="BJ22" s="609"/>
      <c r="BK22" s="609"/>
      <c r="BL22" s="609"/>
      <c r="BM22" s="609"/>
      <c r="BN22" s="610"/>
      <c r="BO22" s="646" t="s">
        <v>137</v>
      </c>
      <c r="BP22" s="646"/>
      <c r="BQ22" s="646"/>
      <c r="BR22" s="646"/>
      <c r="BS22" s="647" t="s">
        <v>138</v>
      </c>
      <c r="BT22" s="647"/>
      <c r="BU22" s="647"/>
      <c r="BV22" s="647"/>
      <c r="BW22" s="647"/>
      <c r="BX22" s="647"/>
      <c r="BY22" s="647"/>
      <c r="BZ22" s="647"/>
      <c r="CA22" s="647"/>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285</v>
      </c>
      <c r="C23" s="606"/>
      <c r="D23" s="606"/>
      <c r="E23" s="606"/>
      <c r="F23" s="606"/>
      <c r="G23" s="606"/>
      <c r="H23" s="606"/>
      <c r="I23" s="606"/>
      <c r="J23" s="606"/>
      <c r="K23" s="606"/>
      <c r="L23" s="606"/>
      <c r="M23" s="606"/>
      <c r="N23" s="606"/>
      <c r="O23" s="606"/>
      <c r="P23" s="606"/>
      <c r="Q23" s="607"/>
      <c r="R23" s="608">
        <v>227332</v>
      </c>
      <c r="S23" s="609"/>
      <c r="T23" s="609"/>
      <c r="U23" s="609"/>
      <c r="V23" s="609"/>
      <c r="W23" s="609"/>
      <c r="X23" s="609"/>
      <c r="Y23" s="610"/>
      <c r="Z23" s="646">
        <v>2.9</v>
      </c>
      <c r="AA23" s="646"/>
      <c r="AB23" s="646"/>
      <c r="AC23" s="646"/>
      <c r="AD23" s="647" t="s">
        <v>236</v>
      </c>
      <c r="AE23" s="647"/>
      <c r="AF23" s="647"/>
      <c r="AG23" s="647"/>
      <c r="AH23" s="647"/>
      <c r="AI23" s="647"/>
      <c r="AJ23" s="647"/>
      <c r="AK23" s="647"/>
      <c r="AL23" s="611" t="s">
        <v>236</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v>71583</v>
      </c>
      <c r="BH23" s="609"/>
      <c r="BI23" s="609"/>
      <c r="BJ23" s="609"/>
      <c r="BK23" s="609"/>
      <c r="BL23" s="609"/>
      <c r="BM23" s="609"/>
      <c r="BN23" s="610"/>
      <c r="BO23" s="646">
        <v>3.9</v>
      </c>
      <c r="BP23" s="646"/>
      <c r="BQ23" s="646"/>
      <c r="BR23" s="646"/>
      <c r="BS23" s="647" t="s">
        <v>236</v>
      </c>
      <c r="BT23" s="647"/>
      <c r="BU23" s="647"/>
      <c r="BV23" s="647"/>
      <c r="BW23" s="647"/>
      <c r="BX23" s="647"/>
      <c r="BY23" s="647"/>
      <c r="BZ23" s="647"/>
      <c r="CA23" s="647"/>
      <c r="CB23" s="682"/>
      <c r="CD23" s="666" t="s">
        <v>225</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15">
      <c r="B24" s="605" t="s">
        <v>292</v>
      </c>
      <c r="C24" s="606"/>
      <c r="D24" s="606"/>
      <c r="E24" s="606"/>
      <c r="F24" s="606"/>
      <c r="G24" s="606"/>
      <c r="H24" s="606"/>
      <c r="I24" s="606"/>
      <c r="J24" s="606"/>
      <c r="K24" s="606"/>
      <c r="L24" s="606"/>
      <c r="M24" s="606"/>
      <c r="N24" s="606"/>
      <c r="O24" s="606"/>
      <c r="P24" s="606"/>
      <c r="Q24" s="607"/>
      <c r="R24" s="608" t="s">
        <v>236</v>
      </c>
      <c r="S24" s="609"/>
      <c r="T24" s="609"/>
      <c r="U24" s="609"/>
      <c r="V24" s="609"/>
      <c r="W24" s="609"/>
      <c r="X24" s="609"/>
      <c r="Y24" s="610"/>
      <c r="Z24" s="646" t="s">
        <v>236</v>
      </c>
      <c r="AA24" s="646"/>
      <c r="AB24" s="646"/>
      <c r="AC24" s="646"/>
      <c r="AD24" s="647" t="s">
        <v>236</v>
      </c>
      <c r="AE24" s="647"/>
      <c r="AF24" s="647"/>
      <c r="AG24" s="647"/>
      <c r="AH24" s="647"/>
      <c r="AI24" s="647"/>
      <c r="AJ24" s="647"/>
      <c r="AK24" s="647"/>
      <c r="AL24" s="611" t="s">
        <v>236</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236</v>
      </c>
      <c r="BH24" s="609"/>
      <c r="BI24" s="609"/>
      <c r="BJ24" s="609"/>
      <c r="BK24" s="609"/>
      <c r="BL24" s="609"/>
      <c r="BM24" s="609"/>
      <c r="BN24" s="610"/>
      <c r="BO24" s="646" t="s">
        <v>236</v>
      </c>
      <c r="BP24" s="646"/>
      <c r="BQ24" s="646"/>
      <c r="BR24" s="646"/>
      <c r="BS24" s="647" t="s">
        <v>236</v>
      </c>
      <c r="BT24" s="647"/>
      <c r="BU24" s="647"/>
      <c r="BV24" s="647"/>
      <c r="BW24" s="647"/>
      <c r="BX24" s="647"/>
      <c r="BY24" s="647"/>
      <c r="BZ24" s="647"/>
      <c r="CA24" s="647"/>
      <c r="CB24" s="682"/>
      <c r="CD24" s="663" t="s">
        <v>294</v>
      </c>
      <c r="CE24" s="664"/>
      <c r="CF24" s="664"/>
      <c r="CG24" s="664"/>
      <c r="CH24" s="664"/>
      <c r="CI24" s="664"/>
      <c r="CJ24" s="664"/>
      <c r="CK24" s="664"/>
      <c r="CL24" s="664"/>
      <c r="CM24" s="664"/>
      <c r="CN24" s="664"/>
      <c r="CO24" s="664"/>
      <c r="CP24" s="664"/>
      <c r="CQ24" s="665"/>
      <c r="CR24" s="660">
        <v>2463700</v>
      </c>
      <c r="CS24" s="661"/>
      <c r="CT24" s="661"/>
      <c r="CU24" s="661"/>
      <c r="CV24" s="661"/>
      <c r="CW24" s="661"/>
      <c r="CX24" s="661"/>
      <c r="CY24" s="689"/>
      <c r="CZ24" s="690">
        <v>32.799999999999997</v>
      </c>
      <c r="DA24" s="672"/>
      <c r="DB24" s="672"/>
      <c r="DC24" s="692"/>
      <c r="DD24" s="688">
        <v>1819280</v>
      </c>
      <c r="DE24" s="661"/>
      <c r="DF24" s="661"/>
      <c r="DG24" s="661"/>
      <c r="DH24" s="661"/>
      <c r="DI24" s="661"/>
      <c r="DJ24" s="661"/>
      <c r="DK24" s="689"/>
      <c r="DL24" s="688">
        <v>1674411</v>
      </c>
      <c r="DM24" s="661"/>
      <c r="DN24" s="661"/>
      <c r="DO24" s="661"/>
      <c r="DP24" s="661"/>
      <c r="DQ24" s="661"/>
      <c r="DR24" s="661"/>
      <c r="DS24" s="661"/>
      <c r="DT24" s="661"/>
      <c r="DU24" s="661"/>
      <c r="DV24" s="689"/>
      <c r="DW24" s="690">
        <v>38.299999999999997</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4573037</v>
      </c>
      <c r="S25" s="609"/>
      <c r="T25" s="609"/>
      <c r="U25" s="609"/>
      <c r="V25" s="609"/>
      <c r="W25" s="609"/>
      <c r="X25" s="609"/>
      <c r="Y25" s="610"/>
      <c r="Z25" s="646">
        <v>57.3</v>
      </c>
      <c r="AA25" s="646"/>
      <c r="AB25" s="646"/>
      <c r="AC25" s="646"/>
      <c r="AD25" s="647">
        <v>4274122</v>
      </c>
      <c r="AE25" s="647"/>
      <c r="AF25" s="647"/>
      <c r="AG25" s="647"/>
      <c r="AH25" s="647"/>
      <c r="AI25" s="647"/>
      <c r="AJ25" s="647"/>
      <c r="AK25" s="647"/>
      <c r="AL25" s="611">
        <v>99</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137</v>
      </c>
      <c r="BH25" s="609"/>
      <c r="BI25" s="609"/>
      <c r="BJ25" s="609"/>
      <c r="BK25" s="609"/>
      <c r="BL25" s="609"/>
      <c r="BM25" s="609"/>
      <c r="BN25" s="610"/>
      <c r="BO25" s="646" t="s">
        <v>236</v>
      </c>
      <c r="BP25" s="646"/>
      <c r="BQ25" s="646"/>
      <c r="BR25" s="646"/>
      <c r="BS25" s="647" t="s">
        <v>236</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1232184</v>
      </c>
      <c r="CS25" s="621"/>
      <c r="CT25" s="621"/>
      <c r="CU25" s="621"/>
      <c r="CV25" s="621"/>
      <c r="CW25" s="621"/>
      <c r="CX25" s="621"/>
      <c r="CY25" s="622"/>
      <c r="CZ25" s="611">
        <v>16.399999999999999</v>
      </c>
      <c r="DA25" s="623"/>
      <c r="DB25" s="623"/>
      <c r="DC25" s="624"/>
      <c r="DD25" s="614">
        <v>1132857</v>
      </c>
      <c r="DE25" s="621"/>
      <c r="DF25" s="621"/>
      <c r="DG25" s="621"/>
      <c r="DH25" s="621"/>
      <c r="DI25" s="621"/>
      <c r="DJ25" s="621"/>
      <c r="DK25" s="622"/>
      <c r="DL25" s="614">
        <v>990906</v>
      </c>
      <c r="DM25" s="621"/>
      <c r="DN25" s="621"/>
      <c r="DO25" s="621"/>
      <c r="DP25" s="621"/>
      <c r="DQ25" s="621"/>
      <c r="DR25" s="621"/>
      <c r="DS25" s="621"/>
      <c r="DT25" s="621"/>
      <c r="DU25" s="621"/>
      <c r="DV25" s="622"/>
      <c r="DW25" s="611">
        <v>22.6</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1723</v>
      </c>
      <c r="S26" s="609"/>
      <c r="T26" s="609"/>
      <c r="U26" s="609"/>
      <c r="V26" s="609"/>
      <c r="W26" s="609"/>
      <c r="X26" s="609"/>
      <c r="Y26" s="610"/>
      <c r="Z26" s="646">
        <v>0</v>
      </c>
      <c r="AA26" s="646"/>
      <c r="AB26" s="646"/>
      <c r="AC26" s="646"/>
      <c r="AD26" s="647">
        <v>1723</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137</v>
      </c>
      <c r="BH26" s="609"/>
      <c r="BI26" s="609"/>
      <c r="BJ26" s="609"/>
      <c r="BK26" s="609"/>
      <c r="BL26" s="609"/>
      <c r="BM26" s="609"/>
      <c r="BN26" s="610"/>
      <c r="BO26" s="646" t="s">
        <v>137</v>
      </c>
      <c r="BP26" s="646"/>
      <c r="BQ26" s="646"/>
      <c r="BR26" s="646"/>
      <c r="BS26" s="647" t="s">
        <v>137</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709604</v>
      </c>
      <c r="CS26" s="609"/>
      <c r="CT26" s="609"/>
      <c r="CU26" s="609"/>
      <c r="CV26" s="609"/>
      <c r="CW26" s="609"/>
      <c r="CX26" s="609"/>
      <c r="CY26" s="610"/>
      <c r="CZ26" s="611">
        <v>9.4</v>
      </c>
      <c r="DA26" s="623"/>
      <c r="DB26" s="623"/>
      <c r="DC26" s="624"/>
      <c r="DD26" s="614">
        <v>637453</v>
      </c>
      <c r="DE26" s="609"/>
      <c r="DF26" s="609"/>
      <c r="DG26" s="609"/>
      <c r="DH26" s="609"/>
      <c r="DI26" s="609"/>
      <c r="DJ26" s="609"/>
      <c r="DK26" s="610"/>
      <c r="DL26" s="614" t="s">
        <v>236</v>
      </c>
      <c r="DM26" s="609"/>
      <c r="DN26" s="609"/>
      <c r="DO26" s="609"/>
      <c r="DP26" s="609"/>
      <c r="DQ26" s="609"/>
      <c r="DR26" s="609"/>
      <c r="DS26" s="609"/>
      <c r="DT26" s="609"/>
      <c r="DU26" s="609"/>
      <c r="DV26" s="610"/>
      <c r="DW26" s="611" t="s">
        <v>138</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1446</v>
      </c>
      <c r="S27" s="609"/>
      <c r="T27" s="609"/>
      <c r="U27" s="609"/>
      <c r="V27" s="609"/>
      <c r="W27" s="609"/>
      <c r="X27" s="609"/>
      <c r="Y27" s="610"/>
      <c r="Z27" s="646">
        <v>0</v>
      </c>
      <c r="AA27" s="646"/>
      <c r="AB27" s="646"/>
      <c r="AC27" s="646"/>
      <c r="AD27" s="647" t="s">
        <v>236</v>
      </c>
      <c r="AE27" s="647"/>
      <c r="AF27" s="647"/>
      <c r="AG27" s="647"/>
      <c r="AH27" s="647"/>
      <c r="AI27" s="647"/>
      <c r="AJ27" s="647"/>
      <c r="AK27" s="647"/>
      <c r="AL27" s="611" t="s">
        <v>137</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1841420</v>
      </c>
      <c r="BH27" s="609"/>
      <c r="BI27" s="609"/>
      <c r="BJ27" s="609"/>
      <c r="BK27" s="609"/>
      <c r="BL27" s="609"/>
      <c r="BM27" s="609"/>
      <c r="BN27" s="610"/>
      <c r="BO27" s="646">
        <v>100</v>
      </c>
      <c r="BP27" s="646"/>
      <c r="BQ27" s="646"/>
      <c r="BR27" s="646"/>
      <c r="BS27" s="647" t="s">
        <v>236</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698374</v>
      </c>
      <c r="CS27" s="621"/>
      <c r="CT27" s="621"/>
      <c r="CU27" s="621"/>
      <c r="CV27" s="621"/>
      <c r="CW27" s="621"/>
      <c r="CX27" s="621"/>
      <c r="CY27" s="622"/>
      <c r="CZ27" s="611">
        <v>9.3000000000000007</v>
      </c>
      <c r="DA27" s="623"/>
      <c r="DB27" s="623"/>
      <c r="DC27" s="624"/>
      <c r="DD27" s="614">
        <v>165435</v>
      </c>
      <c r="DE27" s="621"/>
      <c r="DF27" s="621"/>
      <c r="DG27" s="621"/>
      <c r="DH27" s="621"/>
      <c r="DI27" s="621"/>
      <c r="DJ27" s="621"/>
      <c r="DK27" s="622"/>
      <c r="DL27" s="614">
        <v>162517</v>
      </c>
      <c r="DM27" s="621"/>
      <c r="DN27" s="621"/>
      <c r="DO27" s="621"/>
      <c r="DP27" s="621"/>
      <c r="DQ27" s="621"/>
      <c r="DR27" s="621"/>
      <c r="DS27" s="621"/>
      <c r="DT27" s="621"/>
      <c r="DU27" s="621"/>
      <c r="DV27" s="622"/>
      <c r="DW27" s="611">
        <v>3.7</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75019</v>
      </c>
      <c r="S28" s="609"/>
      <c r="T28" s="609"/>
      <c r="U28" s="609"/>
      <c r="V28" s="609"/>
      <c r="W28" s="609"/>
      <c r="X28" s="609"/>
      <c r="Y28" s="610"/>
      <c r="Z28" s="646">
        <v>0.9</v>
      </c>
      <c r="AA28" s="646"/>
      <c r="AB28" s="646"/>
      <c r="AC28" s="646"/>
      <c r="AD28" s="647">
        <v>7266</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533142</v>
      </c>
      <c r="CS28" s="609"/>
      <c r="CT28" s="609"/>
      <c r="CU28" s="609"/>
      <c r="CV28" s="609"/>
      <c r="CW28" s="609"/>
      <c r="CX28" s="609"/>
      <c r="CY28" s="610"/>
      <c r="CZ28" s="611">
        <v>7.1</v>
      </c>
      <c r="DA28" s="623"/>
      <c r="DB28" s="623"/>
      <c r="DC28" s="624"/>
      <c r="DD28" s="614">
        <v>520988</v>
      </c>
      <c r="DE28" s="609"/>
      <c r="DF28" s="609"/>
      <c r="DG28" s="609"/>
      <c r="DH28" s="609"/>
      <c r="DI28" s="609"/>
      <c r="DJ28" s="609"/>
      <c r="DK28" s="610"/>
      <c r="DL28" s="614">
        <v>520988</v>
      </c>
      <c r="DM28" s="609"/>
      <c r="DN28" s="609"/>
      <c r="DO28" s="609"/>
      <c r="DP28" s="609"/>
      <c r="DQ28" s="609"/>
      <c r="DR28" s="609"/>
      <c r="DS28" s="609"/>
      <c r="DT28" s="609"/>
      <c r="DU28" s="609"/>
      <c r="DV28" s="610"/>
      <c r="DW28" s="611">
        <v>11.9</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28384</v>
      </c>
      <c r="S29" s="609"/>
      <c r="T29" s="609"/>
      <c r="U29" s="609"/>
      <c r="V29" s="609"/>
      <c r="W29" s="609"/>
      <c r="X29" s="609"/>
      <c r="Y29" s="610"/>
      <c r="Z29" s="646">
        <v>0.4</v>
      </c>
      <c r="AA29" s="646"/>
      <c r="AB29" s="646"/>
      <c r="AC29" s="646"/>
      <c r="AD29" s="647" t="s">
        <v>236</v>
      </c>
      <c r="AE29" s="647"/>
      <c r="AF29" s="647"/>
      <c r="AG29" s="647"/>
      <c r="AH29" s="647"/>
      <c r="AI29" s="647"/>
      <c r="AJ29" s="647"/>
      <c r="AK29" s="647"/>
      <c r="AL29" s="611" t="s">
        <v>236</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533142</v>
      </c>
      <c r="CS29" s="621"/>
      <c r="CT29" s="621"/>
      <c r="CU29" s="621"/>
      <c r="CV29" s="621"/>
      <c r="CW29" s="621"/>
      <c r="CX29" s="621"/>
      <c r="CY29" s="622"/>
      <c r="CZ29" s="611">
        <v>7.1</v>
      </c>
      <c r="DA29" s="623"/>
      <c r="DB29" s="623"/>
      <c r="DC29" s="624"/>
      <c r="DD29" s="614">
        <v>520988</v>
      </c>
      <c r="DE29" s="621"/>
      <c r="DF29" s="621"/>
      <c r="DG29" s="621"/>
      <c r="DH29" s="621"/>
      <c r="DI29" s="621"/>
      <c r="DJ29" s="621"/>
      <c r="DK29" s="622"/>
      <c r="DL29" s="614">
        <v>520988</v>
      </c>
      <c r="DM29" s="621"/>
      <c r="DN29" s="621"/>
      <c r="DO29" s="621"/>
      <c r="DP29" s="621"/>
      <c r="DQ29" s="621"/>
      <c r="DR29" s="621"/>
      <c r="DS29" s="621"/>
      <c r="DT29" s="621"/>
      <c r="DU29" s="621"/>
      <c r="DV29" s="622"/>
      <c r="DW29" s="611">
        <v>11.9</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1609666</v>
      </c>
      <c r="S30" s="609"/>
      <c r="T30" s="609"/>
      <c r="U30" s="609"/>
      <c r="V30" s="609"/>
      <c r="W30" s="609"/>
      <c r="X30" s="609"/>
      <c r="Y30" s="610"/>
      <c r="Z30" s="646">
        <v>20.2</v>
      </c>
      <c r="AA30" s="646"/>
      <c r="AB30" s="646"/>
      <c r="AC30" s="646"/>
      <c r="AD30" s="647" t="s">
        <v>236</v>
      </c>
      <c r="AE30" s="647"/>
      <c r="AF30" s="647"/>
      <c r="AG30" s="647"/>
      <c r="AH30" s="647"/>
      <c r="AI30" s="647"/>
      <c r="AJ30" s="647"/>
      <c r="AK30" s="647"/>
      <c r="AL30" s="611" t="s">
        <v>236</v>
      </c>
      <c r="AM30" s="612"/>
      <c r="AN30" s="612"/>
      <c r="AO30" s="648"/>
      <c r="AP30" s="666" t="s">
        <v>225</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504237</v>
      </c>
      <c r="CS30" s="609"/>
      <c r="CT30" s="609"/>
      <c r="CU30" s="609"/>
      <c r="CV30" s="609"/>
      <c r="CW30" s="609"/>
      <c r="CX30" s="609"/>
      <c r="CY30" s="610"/>
      <c r="CZ30" s="611">
        <v>6.7</v>
      </c>
      <c r="DA30" s="623"/>
      <c r="DB30" s="623"/>
      <c r="DC30" s="624"/>
      <c r="DD30" s="614">
        <v>492948</v>
      </c>
      <c r="DE30" s="609"/>
      <c r="DF30" s="609"/>
      <c r="DG30" s="609"/>
      <c r="DH30" s="609"/>
      <c r="DI30" s="609"/>
      <c r="DJ30" s="609"/>
      <c r="DK30" s="610"/>
      <c r="DL30" s="614">
        <v>492948</v>
      </c>
      <c r="DM30" s="609"/>
      <c r="DN30" s="609"/>
      <c r="DO30" s="609"/>
      <c r="DP30" s="609"/>
      <c r="DQ30" s="609"/>
      <c r="DR30" s="609"/>
      <c r="DS30" s="609"/>
      <c r="DT30" s="609"/>
      <c r="DU30" s="609"/>
      <c r="DV30" s="610"/>
      <c r="DW30" s="611">
        <v>11.3</v>
      </c>
      <c r="DX30" s="623"/>
      <c r="DY30" s="623"/>
      <c r="DZ30" s="623"/>
      <c r="EA30" s="623"/>
      <c r="EB30" s="623"/>
      <c r="EC30" s="635"/>
    </row>
    <row r="31" spans="2:133" ht="11.25" customHeight="1" x14ac:dyDescent="0.15">
      <c r="B31" s="683" t="s">
        <v>313</v>
      </c>
      <c r="C31" s="684"/>
      <c r="D31" s="684"/>
      <c r="E31" s="684"/>
      <c r="F31" s="684"/>
      <c r="G31" s="684"/>
      <c r="H31" s="684"/>
      <c r="I31" s="684"/>
      <c r="J31" s="684"/>
      <c r="K31" s="684"/>
      <c r="L31" s="684"/>
      <c r="M31" s="684"/>
      <c r="N31" s="684"/>
      <c r="O31" s="684"/>
      <c r="P31" s="684"/>
      <c r="Q31" s="685"/>
      <c r="R31" s="608">
        <v>18758</v>
      </c>
      <c r="S31" s="609"/>
      <c r="T31" s="609"/>
      <c r="U31" s="609"/>
      <c r="V31" s="609"/>
      <c r="W31" s="609"/>
      <c r="X31" s="609"/>
      <c r="Y31" s="610"/>
      <c r="Z31" s="646">
        <v>0.2</v>
      </c>
      <c r="AA31" s="646"/>
      <c r="AB31" s="646"/>
      <c r="AC31" s="646"/>
      <c r="AD31" s="647">
        <v>18758</v>
      </c>
      <c r="AE31" s="647"/>
      <c r="AF31" s="647"/>
      <c r="AG31" s="647"/>
      <c r="AH31" s="647"/>
      <c r="AI31" s="647"/>
      <c r="AJ31" s="647"/>
      <c r="AK31" s="647"/>
      <c r="AL31" s="611">
        <v>0.4</v>
      </c>
      <c r="AM31" s="612"/>
      <c r="AN31" s="612"/>
      <c r="AO31" s="648"/>
      <c r="AP31" s="674" t="s">
        <v>314</v>
      </c>
      <c r="AQ31" s="675"/>
      <c r="AR31" s="675"/>
      <c r="AS31" s="675"/>
      <c r="AT31" s="676" t="s">
        <v>315</v>
      </c>
      <c r="AU31" s="212"/>
      <c r="AV31" s="212"/>
      <c r="AW31" s="212"/>
      <c r="AX31" s="663" t="s">
        <v>189</v>
      </c>
      <c r="AY31" s="664"/>
      <c r="AZ31" s="664"/>
      <c r="BA31" s="664"/>
      <c r="BB31" s="664"/>
      <c r="BC31" s="664"/>
      <c r="BD31" s="664"/>
      <c r="BE31" s="664"/>
      <c r="BF31" s="665"/>
      <c r="BG31" s="670">
        <v>99.7</v>
      </c>
      <c r="BH31" s="671"/>
      <c r="BI31" s="671"/>
      <c r="BJ31" s="671"/>
      <c r="BK31" s="671"/>
      <c r="BL31" s="671"/>
      <c r="BM31" s="672">
        <v>98.6</v>
      </c>
      <c r="BN31" s="671"/>
      <c r="BO31" s="671"/>
      <c r="BP31" s="671"/>
      <c r="BQ31" s="673"/>
      <c r="BR31" s="670">
        <v>99.7</v>
      </c>
      <c r="BS31" s="671"/>
      <c r="BT31" s="671"/>
      <c r="BU31" s="671"/>
      <c r="BV31" s="671"/>
      <c r="BW31" s="671"/>
      <c r="BX31" s="672">
        <v>96.5</v>
      </c>
      <c r="BY31" s="671"/>
      <c r="BZ31" s="671"/>
      <c r="CA31" s="671"/>
      <c r="CB31" s="673"/>
      <c r="CD31" s="629"/>
      <c r="CE31" s="630"/>
      <c r="CF31" s="605" t="s">
        <v>316</v>
      </c>
      <c r="CG31" s="606"/>
      <c r="CH31" s="606"/>
      <c r="CI31" s="606"/>
      <c r="CJ31" s="606"/>
      <c r="CK31" s="606"/>
      <c r="CL31" s="606"/>
      <c r="CM31" s="606"/>
      <c r="CN31" s="606"/>
      <c r="CO31" s="606"/>
      <c r="CP31" s="606"/>
      <c r="CQ31" s="607"/>
      <c r="CR31" s="608">
        <v>28905</v>
      </c>
      <c r="CS31" s="621"/>
      <c r="CT31" s="621"/>
      <c r="CU31" s="621"/>
      <c r="CV31" s="621"/>
      <c r="CW31" s="621"/>
      <c r="CX31" s="621"/>
      <c r="CY31" s="622"/>
      <c r="CZ31" s="611">
        <v>0.4</v>
      </c>
      <c r="DA31" s="623"/>
      <c r="DB31" s="623"/>
      <c r="DC31" s="624"/>
      <c r="DD31" s="614">
        <v>28040</v>
      </c>
      <c r="DE31" s="621"/>
      <c r="DF31" s="621"/>
      <c r="DG31" s="621"/>
      <c r="DH31" s="621"/>
      <c r="DI31" s="621"/>
      <c r="DJ31" s="621"/>
      <c r="DK31" s="622"/>
      <c r="DL31" s="614">
        <v>28040</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390742</v>
      </c>
      <c r="S32" s="609"/>
      <c r="T32" s="609"/>
      <c r="U32" s="609"/>
      <c r="V32" s="609"/>
      <c r="W32" s="609"/>
      <c r="X32" s="609"/>
      <c r="Y32" s="610"/>
      <c r="Z32" s="646">
        <v>4.9000000000000004</v>
      </c>
      <c r="AA32" s="646"/>
      <c r="AB32" s="646"/>
      <c r="AC32" s="646"/>
      <c r="AD32" s="647" t="s">
        <v>236</v>
      </c>
      <c r="AE32" s="647"/>
      <c r="AF32" s="647"/>
      <c r="AG32" s="647"/>
      <c r="AH32" s="647"/>
      <c r="AI32" s="647"/>
      <c r="AJ32" s="647"/>
      <c r="AK32" s="647"/>
      <c r="AL32" s="611" t="s">
        <v>236</v>
      </c>
      <c r="AM32" s="612"/>
      <c r="AN32" s="612"/>
      <c r="AO32" s="648"/>
      <c r="AP32" s="649"/>
      <c r="AQ32" s="650"/>
      <c r="AR32" s="650"/>
      <c r="AS32" s="650"/>
      <c r="AT32" s="677"/>
      <c r="AU32" s="208" t="s">
        <v>318</v>
      </c>
      <c r="AX32" s="605" t="s">
        <v>319</v>
      </c>
      <c r="AY32" s="606"/>
      <c r="AZ32" s="606"/>
      <c r="BA32" s="606"/>
      <c r="BB32" s="606"/>
      <c r="BC32" s="606"/>
      <c r="BD32" s="606"/>
      <c r="BE32" s="606"/>
      <c r="BF32" s="607"/>
      <c r="BG32" s="679">
        <v>99.5</v>
      </c>
      <c r="BH32" s="621"/>
      <c r="BI32" s="621"/>
      <c r="BJ32" s="621"/>
      <c r="BK32" s="621"/>
      <c r="BL32" s="621"/>
      <c r="BM32" s="612">
        <v>97.9</v>
      </c>
      <c r="BN32" s="621"/>
      <c r="BO32" s="621"/>
      <c r="BP32" s="621"/>
      <c r="BQ32" s="644"/>
      <c r="BR32" s="679">
        <v>99.6</v>
      </c>
      <c r="BS32" s="621"/>
      <c r="BT32" s="621"/>
      <c r="BU32" s="621"/>
      <c r="BV32" s="621"/>
      <c r="BW32" s="621"/>
      <c r="BX32" s="612">
        <v>97.6</v>
      </c>
      <c r="BY32" s="621"/>
      <c r="BZ32" s="621"/>
      <c r="CA32" s="621"/>
      <c r="CB32" s="644"/>
      <c r="CD32" s="631"/>
      <c r="CE32" s="632"/>
      <c r="CF32" s="605" t="s">
        <v>320</v>
      </c>
      <c r="CG32" s="606"/>
      <c r="CH32" s="606"/>
      <c r="CI32" s="606"/>
      <c r="CJ32" s="606"/>
      <c r="CK32" s="606"/>
      <c r="CL32" s="606"/>
      <c r="CM32" s="606"/>
      <c r="CN32" s="606"/>
      <c r="CO32" s="606"/>
      <c r="CP32" s="606"/>
      <c r="CQ32" s="607"/>
      <c r="CR32" s="608" t="s">
        <v>137</v>
      </c>
      <c r="CS32" s="609"/>
      <c r="CT32" s="609"/>
      <c r="CU32" s="609"/>
      <c r="CV32" s="609"/>
      <c r="CW32" s="609"/>
      <c r="CX32" s="609"/>
      <c r="CY32" s="610"/>
      <c r="CZ32" s="611" t="s">
        <v>137</v>
      </c>
      <c r="DA32" s="623"/>
      <c r="DB32" s="623"/>
      <c r="DC32" s="624"/>
      <c r="DD32" s="614" t="s">
        <v>137</v>
      </c>
      <c r="DE32" s="609"/>
      <c r="DF32" s="609"/>
      <c r="DG32" s="609"/>
      <c r="DH32" s="609"/>
      <c r="DI32" s="609"/>
      <c r="DJ32" s="609"/>
      <c r="DK32" s="610"/>
      <c r="DL32" s="614" t="s">
        <v>236</v>
      </c>
      <c r="DM32" s="609"/>
      <c r="DN32" s="609"/>
      <c r="DO32" s="609"/>
      <c r="DP32" s="609"/>
      <c r="DQ32" s="609"/>
      <c r="DR32" s="609"/>
      <c r="DS32" s="609"/>
      <c r="DT32" s="609"/>
      <c r="DU32" s="609"/>
      <c r="DV32" s="610"/>
      <c r="DW32" s="611" t="s">
        <v>137</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4702</v>
      </c>
      <c r="S33" s="609"/>
      <c r="T33" s="609"/>
      <c r="U33" s="609"/>
      <c r="V33" s="609"/>
      <c r="W33" s="609"/>
      <c r="X33" s="609"/>
      <c r="Y33" s="610"/>
      <c r="Z33" s="646">
        <v>0.1</v>
      </c>
      <c r="AA33" s="646"/>
      <c r="AB33" s="646"/>
      <c r="AC33" s="646"/>
      <c r="AD33" s="647">
        <v>3572</v>
      </c>
      <c r="AE33" s="647"/>
      <c r="AF33" s="647"/>
      <c r="AG33" s="647"/>
      <c r="AH33" s="647"/>
      <c r="AI33" s="647"/>
      <c r="AJ33" s="647"/>
      <c r="AK33" s="647"/>
      <c r="AL33" s="611">
        <v>0.1</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99.7</v>
      </c>
      <c r="BH33" s="593"/>
      <c r="BI33" s="593"/>
      <c r="BJ33" s="593"/>
      <c r="BK33" s="593"/>
      <c r="BL33" s="593"/>
      <c r="BM33" s="639">
        <v>98.8</v>
      </c>
      <c r="BN33" s="593"/>
      <c r="BO33" s="593"/>
      <c r="BP33" s="593"/>
      <c r="BQ33" s="656"/>
      <c r="BR33" s="669">
        <v>99.7</v>
      </c>
      <c r="BS33" s="593"/>
      <c r="BT33" s="593"/>
      <c r="BU33" s="593"/>
      <c r="BV33" s="593"/>
      <c r="BW33" s="593"/>
      <c r="BX33" s="639">
        <v>95.4</v>
      </c>
      <c r="BY33" s="593"/>
      <c r="BZ33" s="593"/>
      <c r="CA33" s="593"/>
      <c r="CB33" s="656"/>
      <c r="CD33" s="605" t="s">
        <v>323</v>
      </c>
      <c r="CE33" s="606"/>
      <c r="CF33" s="606"/>
      <c r="CG33" s="606"/>
      <c r="CH33" s="606"/>
      <c r="CI33" s="606"/>
      <c r="CJ33" s="606"/>
      <c r="CK33" s="606"/>
      <c r="CL33" s="606"/>
      <c r="CM33" s="606"/>
      <c r="CN33" s="606"/>
      <c r="CO33" s="606"/>
      <c r="CP33" s="606"/>
      <c r="CQ33" s="607"/>
      <c r="CR33" s="608">
        <v>3725212</v>
      </c>
      <c r="CS33" s="621"/>
      <c r="CT33" s="621"/>
      <c r="CU33" s="621"/>
      <c r="CV33" s="621"/>
      <c r="CW33" s="621"/>
      <c r="CX33" s="621"/>
      <c r="CY33" s="622"/>
      <c r="CZ33" s="611">
        <v>49.6</v>
      </c>
      <c r="DA33" s="623"/>
      <c r="DB33" s="623"/>
      <c r="DC33" s="624"/>
      <c r="DD33" s="614">
        <v>3017448</v>
      </c>
      <c r="DE33" s="621"/>
      <c r="DF33" s="621"/>
      <c r="DG33" s="621"/>
      <c r="DH33" s="621"/>
      <c r="DI33" s="621"/>
      <c r="DJ33" s="621"/>
      <c r="DK33" s="622"/>
      <c r="DL33" s="614">
        <v>2513733</v>
      </c>
      <c r="DM33" s="621"/>
      <c r="DN33" s="621"/>
      <c r="DO33" s="621"/>
      <c r="DP33" s="621"/>
      <c r="DQ33" s="621"/>
      <c r="DR33" s="621"/>
      <c r="DS33" s="621"/>
      <c r="DT33" s="621"/>
      <c r="DU33" s="621"/>
      <c r="DV33" s="622"/>
      <c r="DW33" s="611">
        <v>57.4</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137877</v>
      </c>
      <c r="S34" s="609"/>
      <c r="T34" s="609"/>
      <c r="U34" s="609"/>
      <c r="V34" s="609"/>
      <c r="W34" s="609"/>
      <c r="X34" s="609"/>
      <c r="Y34" s="610"/>
      <c r="Z34" s="646">
        <v>1.7</v>
      </c>
      <c r="AA34" s="646"/>
      <c r="AB34" s="646"/>
      <c r="AC34" s="646"/>
      <c r="AD34" s="647" t="s">
        <v>236</v>
      </c>
      <c r="AE34" s="647"/>
      <c r="AF34" s="647"/>
      <c r="AG34" s="647"/>
      <c r="AH34" s="647"/>
      <c r="AI34" s="647"/>
      <c r="AJ34" s="647"/>
      <c r="AK34" s="647"/>
      <c r="AL34" s="611" t="s">
        <v>137</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1307650</v>
      </c>
      <c r="CS34" s="609"/>
      <c r="CT34" s="609"/>
      <c r="CU34" s="609"/>
      <c r="CV34" s="609"/>
      <c r="CW34" s="609"/>
      <c r="CX34" s="609"/>
      <c r="CY34" s="610"/>
      <c r="CZ34" s="611">
        <v>17.399999999999999</v>
      </c>
      <c r="DA34" s="623"/>
      <c r="DB34" s="623"/>
      <c r="DC34" s="624"/>
      <c r="DD34" s="614">
        <v>1028440</v>
      </c>
      <c r="DE34" s="609"/>
      <c r="DF34" s="609"/>
      <c r="DG34" s="609"/>
      <c r="DH34" s="609"/>
      <c r="DI34" s="609"/>
      <c r="DJ34" s="609"/>
      <c r="DK34" s="610"/>
      <c r="DL34" s="614">
        <v>971361</v>
      </c>
      <c r="DM34" s="609"/>
      <c r="DN34" s="609"/>
      <c r="DO34" s="609"/>
      <c r="DP34" s="609"/>
      <c r="DQ34" s="609"/>
      <c r="DR34" s="609"/>
      <c r="DS34" s="609"/>
      <c r="DT34" s="609"/>
      <c r="DU34" s="609"/>
      <c r="DV34" s="610"/>
      <c r="DW34" s="611">
        <v>22.2</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542537</v>
      </c>
      <c r="S35" s="609"/>
      <c r="T35" s="609"/>
      <c r="U35" s="609"/>
      <c r="V35" s="609"/>
      <c r="W35" s="609"/>
      <c r="X35" s="609"/>
      <c r="Y35" s="610"/>
      <c r="Z35" s="646">
        <v>6.8</v>
      </c>
      <c r="AA35" s="646"/>
      <c r="AB35" s="646"/>
      <c r="AC35" s="646"/>
      <c r="AD35" s="647" t="s">
        <v>236</v>
      </c>
      <c r="AE35" s="647"/>
      <c r="AF35" s="647"/>
      <c r="AG35" s="647"/>
      <c r="AH35" s="647"/>
      <c r="AI35" s="647"/>
      <c r="AJ35" s="647"/>
      <c r="AK35" s="647"/>
      <c r="AL35" s="611" t="s">
        <v>236</v>
      </c>
      <c r="AM35" s="612"/>
      <c r="AN35" s="612"/>
      <c r="AO35" s="648"/>
      <c r="AP35" s="216"/>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18359</v>
      </c>
      <c r="CS35" s="621"/>
      <c r="CT35" s="621"/>
      <c r="CU35" s="621"/>
      <c r="CV35" s="621"/>
      <c r="CW35" s="621"/>
      <c r="CX35" s="621"/>
      <c r="CY35" s="622"/>
      <c r="CZ35" s="611">
        <v>0.2</v>
      </c>
      <c r="DA35" s="623"/>
      <c r="DB35" s="623"/>
      <c r="DC35" s="624"/>
      <c r="DD35" s="614">
        <v>14658</v>
      </c>
      <c r="DE35" s="621"/>
      <c r="DF35" s="621"/>
      <c r="DG35" s="621"/>
      <c r="DH35" s="621"/>
      <c r="DI35" s="621"/>
      <c r="DJ35" s="621"/>
      <c r="DK35" s="622"/>
      <c r="DL35" s="614">
        <v>14658</v>
      </c>
      <c r="DM35" s="621"/>
      <c r="DN35" s="621"/>
      <c r="DO35" s="621"/>
      <c r="DP35" s="621"/>
      <c r="DQ35" s="621"/>
      <c r="DR35" s="621"/>
      <c r="DS35" s="621"/>
      <c r="DT35" s="621"/>
      <c r="DU35" s="621"/>
      <c r="DV35" s="622"/>
      <c r="DW35" s="611">
        <v>0.3</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129820</v>
      </c>
      <c r="S36" s="609"/>
      <c r="T36" s="609"/>
      <c r="U36" s="609"/>
      <c r="V36" s="609"/>
      <c r="W36" s="609"/>
      <c r="X36" s="609"/>
      <c r="Y36" s="610"/>
      <c r="Z36" s="646">
        <v>1.6</v>
      </c>
      <c r="AA36" s="646"/>
      <c r="AB36" s="646"/>
      <c r="AC36" s="646"/>
      <c r="AD36" s="647" t="s">
        <v>137</v>
      </c>
      <c r="AE36" s="647"/>
      <c r="AF36" s="647"/>
      <c r="AG36" s="647"/>
      <c r="AH36" s="647"/>
      <c r="AI36" s="647"/>
      <c r="AJ36" s="647"/>
      <c r="AK36" s="647"/>
      <c r="AL36" s="611" t="s">
        <v>236</v>
      </c>
      <c r="AM36" s="612"/>
      <c r="AN36" s="612"/>
      <c r="AO36" s="648"/>
      <c r="AP36" s="216"/>
      <c r="AQ36" s="657" t="s">
        <v>331</v>
      </c>
      <c r="AR36" s="658"/>
      <c r="AS36" s="658"/>
      <c r="AT36" s="658"/>
      <c r="AU36" s="658"/>
      <c r="AV36" s="658"/>
      <c r="AW36" s="658"/>
      <c r="AX36" s="658"/>
      <c r="AY36" s="659"/>
      <c r="AZ36" s="660">
        <v>1156381</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48941</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969591</v>
      </c>
      <c r="CS36" s="609"/>
      <c r="CT36" s="609"/>
      <c r="CU36" s="609"/>
      <c r="CV36" s="609"/>
      <c r="CW36" s="609"/>
      <c r="CX36" s="609"/>
      <c r="CY36" s="610"/>
      <c r="CZ36" s="611">
        <v>12.9</v>
      </c>
      <c r="DA36" s="623"/>
      <c r="DB36" s="623"/>
      <c r="DC36" s="624"/>
      <c r="DD36" s="614">
        <v>899660</v>
      </c>
      <c r="DE36" s="609"/>
      <c r="DF36" s="609"/>
      <c r="DG36" s="609"/>
      <c r="DH36" s="609"/>
      <c r="DI36" s="609"/>
      <c r="DJ36" s="609"/>
      <c r="DK36" s="610"/>
      <c r="DL36" s="614">
        <v>597739</v>
      </c>
      <c r="DM36" s="609"/>
      <c r="DN36" s="609"/>
      <c r="DO36" s="609"/>
      <c r="DP36" s="609"/>
      <c r="DQ36" s="609"/>
      <c r="DR36" s="609"/>
      <c r="DS36" s="609"/>
      <c r="DT36" s="609"/>
      <c r="DU36" s="609"/>
      <c r="DV36" s="610"/>
      <c r="DW36" s="611">
        <v>13.7</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248975</v>
      </c>
      <c r="S37" s="609"/>
      <c r="T37" s="609"/>
      <c r="U37" s="609"/>
      <c r="V37" s="609"/>
      <c r="W37" s="609"/>
      <c r="X37" s="609"/>
      <c r="Y37" s="610"/>
      <c r="Z37" s="646">
        <v>3.1</v>
      </c>
      <c r="AA37" s="646"/>
      <c r="AB37" s="646"/>
      <c r="AC37" s="646"/>
      <c r="AD37" s="647">
        <v>10749</v>
      </c>
      <c r="AE37" s="647"/>
      <c r="AF37" s="647"/>
      <c r="AG37" s="647"/>
      <c r="AH37" s="647"/>
      <c r="AI37" s="647"/>
      <c r="AJ37" s="647"/>
      <c r="AK37" s="647"/>
      <c r="AL37" s="611">
        <v>0.2</v>
      </c>
      <c r="AM37" s="612"/>
      <c r="AN37" s="612"/>
      <c r="AO37" s="648"/>
      <c r="AQ37" s="641" t="s">
        <v>335</v>
      </c>
      <c r="AR37" s="642"/>
      <c r="AS37" s="642"/>
      <c r="AT37" s="642"/>
      <c r="AU37" s="642"/>
      <c r="AV37" s="642"/>
      <c r="AW37" s="642"/>
      <c r="AX37" s="642"/>
      <c r="AY37" s="643"/>
      <c r="AZ37" s="608">
        <v>417377</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28405</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376430</v>
      </c>
      <c r="CS37" s="621"/>
      <c r="CT37" s="621"/>
      <c r="CU37" s="621"/>
      <c r="CV37" s="621"/>
      <c r="CW37" s="621"/>
      <c r="CX37" s="621"/>
      <c r="CY37" s="622"/>
      <c r="CZ37" s="611">
        <v>5</v>
      </c>
      <c r="DA37" s="623"/>
      <c r="DB37" s="623"/>
      <c r="DC37" s="624"/>
      <c r="DD37" s="614">
        <v>354149</v>
      </c>
      <c r="DE37" s="621"/>
      <c r="DF37" s="621"/>
      <c r="DG37" s="621"/>
      <c r="DH37" s="621"/>
      <c r="DI37" s="621"/>
      <c r="DJ37" s="621"/>
      <c r="DK37" s="622"/>
      <c r="DL37" s="614">
        <v>344529</v>
      </c>
      <c r="DM37" s="621"/>
      <c r="DN37" s="621"/>
      <c r="DO37" s="621"/>
      <c r="DP37" s="621"/>
      <c r="DQ37" s="621"/>
      <c r="DR37" s="621"/>
      <c r="DS37" s="621"/>
      <c r="DT37" s="621"/>
      <c r="DU37" s="621"/>
      <c r="DV37" s="622"/>
      <c r="DW37" s="611">
        <v>7.9</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213380</v>
      </c>
      <c r="S38" s="609"/>
      <c r="T38" s="609"/>
      <c r="U38" s="609"/>
      <c r="V38" s="609"/>
      <c r="W38" s="609"/>
      <c r="X38" s="609"/>
      <c r="Y38" s="610"/>
      <c r="Z38" s="646">
        <v>2.7</v>
      </c>
      <c r="AA38" s="646"/>
      <c r="AB38" s="646"/>
      <c r="AC38" s="646"/>
      <c r="AD38" s="647" t="s">
        <v>236</v>
      </c>
      <c r="AE38" s="647"/>
      <c r="AF38" s="647"/>
      <c r="AG38" s="647"/>
      <c r="AH38" s="647"/>
      <c r="AI38" s="647"/>
      <c r="AJ38" s="647"/>
      <c r="AK38" s="647"/>
      <c r="AL38" s="611" t="s">
        <v>236</v>
      </c>
      <c r="AM38" s="612"/>
      <c r="AN38" s="612"/>
      <c r="AO38" s="648"/>
      <c r="AQ38" s="641" t="s">
        <v>339</v>
      </c>
      <c r="AR38" s="642"/>
      <c r="AS38" s="642"/>
      <c r="AT38" s="642"/>
      <c r="AU38" s="642"/>
      <c r="AV38" s="642"/>
      <c r="AW38" s="642"/>
      <c r="AX38" s="642"/>
      <c r="AY38" s="643"/>
      <c r="AZ38" s="608">
        <v>2374</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1911</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1154007</v>
      </c>
      <c r="CS38" s="609"/>
      <c r="CT38" s="609"/>
      <c r="CU38" s="609"/>
      <c r="CV38" s="609"/>
      <c r="CW38" s="609"/>
      <c r="CX38" s="609"/>
      <c r="CY38" s="610"/>
      <c r="CZ38" s="611">
        <v>15.4</v>
      </c>
      <c r="DA38" s="623"/>
      <c r="DB38" s="623"/>
      <c r="DC38" s="624"/>
      <c r="DD38" s="614">
        <v>1014360</v>
      </c>
      <c r="DE38" s="609"/>
      <c r="DF38" s="609"/>
      <c r="DG38" s="609"/>
      <c r="DH38" s="609"/>
      <c r="DI38" s="609"/>
      <c r="DJ38" s="609"/>
      <c r="DK38" s="610"/>
      <c r="DL38" s="614">
        <v>929975</v>
      </c>
      <c r="DM38" s="609"/>
      <c r="DN38" s="609"/>
      <c r="DO38" s="609"/>
      <c r="DP38" s="609"/>
      <c r="DQ38" s="609"/>
      <c r="DR38" s="609"/>
      <c r="DS38" s="609"/>
      <c r="DT38" s="609"/>
      <c r="DU38" s="609"/>
      <c r="DV38" s="610"/>
      <c r="DW38" s="611">
        <v>21.3</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236</v>
      </c>
      <c r="S39" s="609"/>
      <c r="T39" s="609"/>
      <c r="U39" s="609"/>
      <c r="V39" s="609"/>
      <c r="W39" s="609"/>
      <c r="X39" s="609"/>
      <c r="Y39" s="610"/>
      <c r="Z39" s="646" t="s">
        <v>236</v>
      </c>
      <c r="AA39" s="646"/>
      <c r="AB39" s="646"/>
      <c r="AC39" s="646"/>
      <c r="AD39" s="647" t="s">
        <v>236</v>
      </c>
      <c r="AE39" s="647"/>
      <c r="AF39" s="647"/>
      <c r="AG39" s="647"/>
      <c r="AH39" s="647"/>
      <c r="AI39" s="647"/>
      <c r="AJ39" s="647"/>
      <c r="AK39" s="647"/>
      <c r="AL39" s="611" t="s">
        <v>138</v>
      </c>
      <c r="AM39" s="612"/>
      <c r="AN39" s="612"/>
      <c r="AO39" s="648"/>
      <c r="AQ39" s="641" t="s">
        <v>343</v>
      </c>
      <c r="AR39" s="642"/>
      <c r="AS39" s="642"/>
      <c r="AT39" s="642"/>
      <c r="AU39" s="642"/>
      <c r="AV39" s="642"/>
      <c r="AW39" s="642"/>
      <c r="AX39" s="642"/>
      <c r="AY39" s="643"/>
      <c r="AZ39" s="608" t="s">
        <v>236</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2895</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198105</v>
      </c>
      <c r="CS39" s="621"/>
      <c r="CT39" s="621"/>
      <c r="CU39" s="621"/>
      <c r="CV39" s="621"/>
      <c r="CW39" s="621"/>
      <c r="CX39" s="621"/>
      <c r="CY39" s="622"/>
      <c r="CZ39" s="611">
        <v>2.6</v>
      </c>
      <c r="DA39" s="623"/>
      <c r="DB39" s="623"/>
      <c r="DC39" s="624"/>
      <c r="DD39" s="614">
        <v>60330</v>
      </c>
      <c r="DE39" s="621"/>
      <c r="DF39" s="621"/>
      <c r="DG39" s="621"/>
      <c r="DH39" s="621"/>
      <c r="DI39" s="621"/>
      <c r="DJ39" s="621"/>
      <c r="DK39" s="622"/>
      <c r="DL39" s="614" t="s">
        <v>236</v>
      </c>
      <c r="DM39" s="621"/>
      <c r="DN39" s="621"/>
      <c r="DO39" s="621"/>
      <c r="DP39" s="621"/>
      <c r="DQ39" s="621"/>
      <c r="DR39" s="621"/>
      <c r="DS39" s="621"/>
      <c r="DT39" s="621"/>
      <c r="DU39" s="621"/>
      <c r="DV39" s="622"/>
      <c r="DW39" s="611" t="s">
        <v>236</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59880</v>
      </c>
      <c r="S40" s="609"/>
      <c r="T40" s="609"/>
      <c r="U40" s="609"/>
      <c r="V40" s="609"/>
      <c r="W40" s="609"/>
      <c r="X40" s="609"/>
      <c r="Y40" s="610"/>
      <c r="Z40" s="646">
        <v>0.8</v>
      </c>
      <c r="AA40" s="646"/>
      <c r="AB40" s="646"/>
      <c r="AC40" s="646"/>
      <c r="AD40" s="647" t="s">
        <v>137</v>
      </c>
      <c r="AE40" s="647"/>
      <c r="AF40" s="647"/>
      <c r="AG40" s="647"/>
      <c r="AH40" s="647"/>
      <c r="AI40" s="647"/>
      <c r="AJ40" s="647"/>
      <c r="AK40" s="647"/>
      <c r="AL40" s="611" t="s">
        <v>236</v>
      </c>
      <c r="AM40" s="612"/>
      <c r="AN40" s="612"/>
      <c r="AO40" s="648"/>
      <c r="AQ40" s="641" t="s">
        <v>347</v>
      </c>
      <c r="AR40" s="642"/>
      <c r="AS40" s="642"/>
      <c r="AT40" s="642"/>
      <c r="AU40" s="642"/>
      <c r="AV40" s="642"/>
      <c r="AW40" s="642"/>
      <c r="AX40" s="642"/>
      <c r="AY40" s="643"/>
      <c r="AZ40" s="608" t="s">
        <v>137</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71</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77500</v>
      </c>
      <c r="CS40" s="609"/>
      <c r="CT40" s="609"/>
      <c r="CU40" s="609"/>
      <c r="CV40" s="609"/>
      <c r="CW40" s="609"/>
      <c r="CX40" s="609"/>
      <c r="CY40" s="610"/>
      <c r="CZ40" s="611">
        <v>1</v>
      </c>
      <c r="DA40" s="623"/>
      <c r="DB40" s="623"/>
      <c r="DC40" s="624"/>
      <c r="DD40" s="614" t="s">
        <v>236</v>
      </c>
      <c r="DE40" s="609"/>
      <c r="DF40" s="609"/>
      <c r="DG40" s="609"/>
      <c r="DH40" s="609"/>
      <c r="DI40" s="609"/>
      <c r="DJ40" s="609"/>
      <c r="DK40" s="610"/>
      <c r="DL40" s="614" t="s">
        <v>236</v>
      </c>
      <c r="DM40" s="609"/>
      <c r="DN40" s="609"/>
      <c r="DO40" s="609"/>
      <c r="DP40" s="609"/>
      <c r="DQ40" s="609"/>
      <c r="DR40" s="609"/>
      <c r="DS40" s="609"/>
      <c r="DT40" s="609"/>
      <c r="DU40" s="609"/>
      <c r="DV40" s="610"/>
      <c r="DW40" s="611" t="s">
        <v>137</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7976066</v>
      </c>
      <c r="S41" s="633"/>
      <c r="T41" s="633"/>
      <c r="U41" s="633"/>
      <c r="V41" s="633"/>
      <c r="W41" s="633"/>
      <c r="X41" s="633"/>
      <c r="Y41" s="636"/>
      <c r="Z41" s="637">
        <v>100</v>
      </c>
      <c r="AA41" s="637"/>
      <c r="AB41" s="637"/>
      <c r="AC41" s="637"/>
      <c r="AD41" s="638">
        <v>4316190</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126377</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236</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236</v>
      </c>
      <c r="CS41" s="621"/>
      <c r="CT41" s="621"/>
      <c r="CU41" s="621"/>
      <c r="CV41" s="621"/>
      <c r="CW41" s="621"/>
      <c r="CX41" s="621"/>
      <c r="CY41" s="622"/>
      <c r="CZ41" s="611" t="s">
        <v>236</v>
      </c>
      <c r="DA41" s="623"/>
      <c r="DB41" s="623"/>
      <c r="DC41" s="624"/>
      <c r="DD41" s="614" t="s">
        <v>137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610253</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449</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1324266</v>
      </c>
      <c r="CS42" s="621"/>
      <c r="CT42" s="621"/>
      <c r="CU42" s="621"/>
      <c r="CV42" s="621"/>
      <c r="CW42" s="621"/>
      <c r="CX42" s="621"/>
      <c r="CY42" s="622"/>
      <c r="CZ42" s="611">
        <v>17.600000000000001</v>
      </c>
      <c r="DA42" s="623"/>
      <c r="DB42" s="623"/>
      <c r="DC42" s="624"/>
      <c r="DD42" s="614">
        <v>278229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51398</v>
      </c>
      <c r="CS43" s="621"/>
      <c r="CT43" s="621"/>
      <c r="CU43" s="621"/>
      <c r="CV43" s="621"/>
      <c r="CW43" s="621"/>
      <c r="CX43" s="621"/>
      <c r="CY43" s="622"/>
      <c r="CZ43" s="611">
        <v>0.7</v>
      </c>
      <c r="DA43" s="623"/>
      <c r="DB43" s="623"/>
      <c r="DC43" s="624"/>
      <c r="DD43" s="614">
        <v>51398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438149</v>
      </c>
      <c r="CS44" s="609"/>
      <c r="CT44" s="609"/>
      <c r="CU44" s="609"/>
      <c r="CV44" s="609"/>
      <c r="CW44" s="609"/>
      <c r="CX44" s="609"/>
      <c r="CY44" s="610"/>
      <c r="CZ44" s="611">
        <v>5.8</v>
      </c>
      <c r="DA44" s="612"/>
      <c r="DB44" s="612"/>
      <c r="DC44" s="613"/>
      <c r="DD44" s="614">
        <v>113002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258422</v>
      </c>
      <c r="CS45" s="621"/>
      <c r="CT45" s="621"/>
      <c r="CU45" s="621"/>
      <c r="CV45" s="621"/>
      <c r="CW45" s="621"/>
      <c r="CX45" s="621"/>
      <c r="CY45" s="622"/>
      <c r="CZ45" s="611">
        <v>3.4</v>
      </c>
      <c r="DA45" s="623"/>
      <c r="DB45" s="623"/>
      <c r="DC45" s="624"/>
      <c r="DD45" s="614">
        <v>12224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179254</v>
      </c>
      <c r="CS46" s="609"/>
      <c r="CT46" s="609"/>
      <c r="CU46" s="609"/>
      <c r="CV46" s="609"/>
      <c r="CW46" s="609"/>
      <c r="CX46" s="609"/>
      <c r="CY46" s="610"/>
      <c r="CZ46" s="611">
        <v>2.4</v>
      </c>
      <c r="DA46" s="612"/>
      <c r="DB46" s="612"/>
      <c r="DC46" s="613"/>
      <c r="DD46" s="614">
        <v>100305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v>886117</v>
      </c>
      <c r="CS47" s="621"/>
      <c r="CT47" s="621"/>
      <c r="CU47" s="621"/>
      <c r="CV47" s="621"/>
      <c r="CW47" s="621"/>
      <c r="CX47" s="621"/>
      <c r="CY47" s="622"/>
      <c r="CZ47" s="611">
        <v>11.8</v>
      </c>
      <c r="DA47" s="623"/>
      <c r="DB47" s="623"/>
      <c r="DC47" s="624"/>
      <c r="DD47" s="614">
        <v>165227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236</v>
      </c>
      <c r="CS48" s="609"/>
      <c r="CT48" s="609"/>
      <c r="CU48" s="609"/>
      <c r="CV48" s="609"/>
      <c r="CW48" s="609"/>
      <c r="CX48" s="609"/>
      <c r="CY48" s="610"/>
      <c r="CZ48" s="611" t="s">
        <v>236</v>
      </c>
      <c r="DA48" s="612"/>
      <c r="DB48" s="612"/>
      <c r="DC48" s="613"/>
      <c r="DD48" s="614" t="s">
        <v>137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7513178</v>
      </c>
      <c r="CS49" s="593"/>
      <c r="CT49" s="593"/>
      <c r="CU49" s="593"/>
      <c r="CV49" s="593"/>
      <c r="CW49" s="593"/>
      <c r="CX49" s="593"/>
      <c r="CY49" s="594"/>
      <c r="CZ49" s="595">
        <v>100</v>
      </c>
      <c r="DA49" s="596"/>
      <c r="DB49" s="596"/>
      <c r="DC49" s="597"/>
      <c r="DD49" s="598">
        <v>5114957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LMW+4GpNvgzBPjk+uWZkM/a9VuGrxSGR65ZaLvel5pOgxdEwB72mSIbBxCCBs+KdzgeoiAW1HkRukXI8jrtSuA==" saltValue="5dtyR/ZXhEOGK6qcvHUHp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f>7976-Q8</f>
        <v>7938</v>
      </c>
      <c r="R7" s="1090"/>
      <c r="S7" s="1090"/>
      <c r="T7" s="1090"/>
      <c r="U7" s="1090"/>
      <c r="V7" s="1090">
        <f>7513-V8</f>
        <v>7475</v>
      </c>
      <c r="W7" s="1090"/>
      <c r="X7" s="1090"/>
      <c r="Y7" s="1090"/>
      <c r="Z7" s="1090"/>
      <c r="AA7" s="1090">
        <v>463</v>
      </c>
      <c r="AB7" s="1090"/>
      <c r="AC7" s="1090"/>
      <c r="AD7" s="1090"/>
      <c r="AE7" s="1091"/>
      <c r="AF7" s="1092">
        <v>370</v>
      </c>
      <c r="AG7" s="1093"/>
      <c r="AH7" s="1093"/>
      <c r="AI7" s="1093"/>
      <c r="AJ7" s="1094"/>
      <c r="AK7" s="1095">
        <v>543</v>
      </c>
      <c r="AL7" s="1096"/>
      <c r="AM7" s="1096"/>
      <c r="AN7" s="1096"/>
      <c r="AO7" s="1096"/>
      <c r="AP7" s="1096">
        <v>4921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583</v>
      </c>
      <c r="BT7" s="1087"/>
      <c r="BU7" s="1087"/>
      <c r="BV7" s="1087"/>
      <c r="BW7" s="1087"/>
      <c r="BX7" s="1087"/>
      <c r="BY7" s="1087"/>
      <c r="BZ7" s="1087"/>
      <c r="CA7" s="1087"/>
      <c r="CB7" s="1087"/>
      <c r="CC7" s="1087"/>
      <c r="CD7" s="1087"/>
      <c r="CE7" s="1087"/>
      <c r="CF7" s="1087"/>
      <c r="CG7" s="1099"/>
      <c r="CH7" s="1083">
        <v>0</v>
      </c>
      <c r="CI7" s="1084"/>
      <c r="CJ7" s="1084"/>
      <c r="CK7" s="1084"/>
      <c r="CL7" s="1085"/>
      <c r="CM7" s="1083">
        <v>1</v>
      </c>
      <c r="CN7" s="1084"/>
      <c r="CO7" s="1084"/>
      <c r="CP7" s="1084"/>
      <c r="CQ7" s="1085"/>
      <c r="CR7" s="1083">
        <v>0</v>
      </c>
      <c r="CS7" s="1084"/>
      <c r="CT7" s="1084"/>
      <c r="CU7" s="1084"/>
      <c r="CV7" s="1085"/>
      <c r="CW7" s="1083">
        <v>1</v>
      </c>
      <c r="CX7" s="1084"/>
      <c r="CY7" s="1084"/>
      <c r="CZ7" s="1084"/>
      <c r="DA7" s="1085"/>
      <c r="DB7" s="1083">
        <v>0</v>
      </c>
      <c r="DC7" s="1084"/>
      <c r="DD7" s="1084"/>
      <c r="DE7" s="1084"/>
      <c r="DF7" s="1085"/>
      <c r="DG7" s="1083">
        <v>0</v>
      </c>
      <c r="DH7" s="1084"/>
      <c r="DI7" s="1084"/>
      <c r="DJ7" s="1084"/>
      <c r="DK7" s="1085"/>
      <c r="DL7" s="1083">
        <v>0</v>
      </c>
      <c r="DM7" s="1084"/>
      <c r="DN7" s="1084"/>
      <c r="DO7" s="1084"/>
      <c r="DP7" s="1085"/>
      <c r="DQ7" s="1083">
        <v>0</v>
      </c>
      <c r="DR7" s="1084"/>
      <c r="DS7" s="1084"/>
      <c r="DT7" s="1084"/>
      <c r="DU7" s="1085"/>
      <c r="DV7" s="1086"/>
      <c r="DW7" s="1087"/>
      <c r="DX7" s="1087"/>
      <c r="DY7" s="1087"/>
      <c r="DZ7" s="1088"/>
      <c r="EA7" s="228"/>
    </row>
    <row r="8" spans="1:131" s="229" customFormat="1" ht="26.25" customHeight="1" x14ac:dyDescent="0.15">
      <c r="A8" s="232">
        <v>2</v>
      </c>
      <c r="B8" s="1017" t="s">
        <v>391</v>
      </c>
      <c r="C8" s="1018"/>
      <c r="D8" s="1018"/>
      <c r="E8" s="1018"/>
      <c r="F8" s="1018"/>
      <c r="G8" s="1018"/>
      <c r="H8" s="1018"/>
      <c r="I8" s="1018"/>
      <c r="J8" s="1018"/>
      <c r="K8" s="1018"/>
      <c r="L8" s="1018"/>
      <c r="M8" s="1018"/>
      <c r="N8" s="1018"/>
      <c r="O8" s="1018"/>
      <c r="P8" s="1019"/>
      <c r="Q8" s="1025">
        <v>38</v>
      </c>
      <c r="R8" s="1026"/>
      <c r="S8" s="1026"/>
      <c r="T8" s="1026"/>
      <c r="U8" s="1026"/>
      <c r="V8" s="1026">
        <v>38</v>
      </c>
      <c r="W8" s="1026"/>
      <c r="X8" s="1026"/>
      <c r="Y8" s="1026"/>
      <c r="Z8" s="1026"/>
      <c r="AA8" s="1026">
        <v>0</v>
      </c>
      <c r="AB8" s="1026"/>
      <c r="AC8" s="1026"/>
      <c r="AD8" s="1026"/>
      <c r="AE8" s="1027"/>
      <c r="AF8" s="1022">
        <v>0</v>
      </c>
      <c r="AG8" s="1023"/>
      <c r="AH8" s="1023"/>
      <c r="AI8" s="1023"/>
      <c r="AJ8" s="1024"/>
      <c r="AK8" s="1067" t="s">
        <v>580</v>
      </c>
      <c r="AL8" s="1068"/>
      <c r="AM8" s="1068"/>
      <c r="AN8" s="1068"/>
      <c r="AO8" s="1068"/>
      <c r="AP8" s="1068" t="s">
        <v>580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370</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137</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1800</v>
      </c>
      <c r="R28" s="1038"/>
      <c r="S28" s="1038"/>
      <c r="T28" s="1038"/>
      <c r="U28" s="1038"/>
      <c r="V28" s="1038">
        <v>1751</v>
      </c>
      <c r="W28" s="1038"/>
      <c r="X28" s="1038"/>
      <c r="Y28" s="1038"/>
      <c r="Z28" s="1038"/>
      <c r="AA28" s="1038">
        <v>49</v>
      </c>
      <c r="AB28" s="1038"/>
      <c r="AC28" s="1038"/>
      <c r="AD28" s="1038"/>
      <c r="AE28" s="1039"/>
      <c r="AF28" s="1040">
        <v>49</v>
      </c>
      <c r="AG28" s="1038"/>
      <c r="AH28" s="1038"/>
      <c r="AI28" s="1038"/>
      <c r="AJ28" s="1041"/>
      <c r="AK28" s="1029">
        <v>126</v>
      </c>
      <c r="AL28" s="1030"/>
      <c r="AM28" s="1030"/>
      <c r="AN28" s="1030"/>
      <c r="AO28" s="1030"/>
      <c r="AP28" s="1030" t="s">
        <v>512</v>
      </c>
      <c r="AQ28" s="1030"/>
      <c r="AR28" s="1030"/>
      <c r="AS28" s="1030"/>
      <c r="AT28" s="1030"/>
      <c r="AU28" s="1030" t="s">
        <v>512</v>
      </c>
      <c r="AV28" s="1030"/>
      <c r="AW28" s="1030"/>
      <c r="AX28" s="1030"/>
      <c r="AY28" s="1030"/>
      <c r="AZ28" s="1031" t="s">
        <v>512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2068</v>
      </c>
      <c r="R29" s="1026"/>
      <c r="S29" s="1026"/>
      <c r="T29" s="1026"/>
      <c r="U29" s="1026"/>
      <c r="V29" s="1026">
        <v>1963</v>
      </c>
      <c r="W29" s="1026"/>
      <c r="X29" s="1026"/>
      <c r="Y29" s="1026"/>
      <c r="Z29" s="1026"/>
      <c r="AA29" s="1026">
        <v>105</v>
      </c>
      <c r="AB29" s="1026"/>
      <c r="AC29" s="1026"/>
      <c r="AD29" s="1026"/>
      <c r="AE29" s="1027"/>
      <c r="AF29" s="1022">
        <v>105</v>
      </c>
      <c r="AG29" s="1023"/>
      <c r="AH29" s="1023"/>
      <c r="AI29" s="1023"/>
      <c r="AJ29" s="1024"/>
      <c r="AK29" s="967">
        <v>310</v>
      </c>
      <c r="AL29" s="958"/>
      <c r="AM29" s="958"/>
      <c r="AN29" s="958"/>
      <c r="AO29" s="958"/>
      <c r="AP29" s="958" t="s">
        <v>512</v>
      </c>
      <c r="AQ29" s="958"/>
      <c r="AR29" s="958"/>
      <c r="AS29" s="958"/>
      <c r="AT29" s="958"/>
      <c r="AU29" s="958" t="s">
        <v>512</v>
      </c>
      <c r="AV29" s="958"/>
      <c r="AW29" s="958"/>
      <c r="AX29" s="958"/>
      <c r="AY29" s="958"/>
      <c r="AZ29" s="1028" t="s">
        <v>512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223</v>
      </c>
      <c r="R30" s="1026"/>
      <c r="S30" s="1026"/>
      <c r="T30" s="1026"/>
      <c r="U30" s="1026"/>
      <c r="V30" s="1026">
        <v>220</v>
      </c>
      <c r="W30" s="1026"/>
      <c r="X30" s="1026"/>
      <c r="Y30" s="1026"/>
      <c r="Z30" s="1026"/>
      <c r="AA30" s="1026">
        <v>2</v>
      </c>
      <c r="AB30" s="1026"/>
      <c r="AC30" s="1026"/>
      <c r="AD30" s="1026"/>
      <c r="AE30" s="1027"/>
      <c r="AF30" s="1022">
        <v>2</v>
      </c>
      <c r="AG30" s="1023"/>
      <c r="AH30" s="1023"/>
      <c r="AI30" s="1023"/>
      <c r="AJ30" s="1024"/>
      <c r="AK30" s="967">
        <v>58</v>
      </c>
      <c r="AL30" s="958"/>
      <c r="AM30" s="958"/>
      <c r="AN30" s="958"/>
      <c r="AO30" s="958"/>
      <c r="AP30" s="958" t="s">
        <v>512</v>
      </c>
      <c r="AQ30" s="958"/>
      <c r="AR30" s="958"/>
      <c r="AS30" s="958"/>
      <c r="AT30" s="958"/>
      <c r="AU30" s="958" t="s">
        <v>512</v>
      </c>
      <c r="AV30" s="958"/>
      <c r="AW30" s="958"/>
      <c r="AX30" s="958"/>
      <c r="AY30" s="958"/>
      <c r="AZ30" s="1028" t="s">
        <v>512</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9</v>
      </c>
      <c r="R31" s="1026"/>
      <c r="S31" s="1026"/>
      <c r="T31" s="1026"/>
      <c r="U31" s="1026"/>
      <c r="V31" s="1026">
        <v>9</v>
      </c>
      <c r="W31" s="1026"/>
      <c r="X31" s="1026"/>
      <c r="Y31" s="1026"/>
      <c r="Z31" s="1026"/>
      <c r="AA31" s="1026">
        <v>0</v>
      </c>
      <c r="AB31" s="1026"/>
      <c r="AC31" s="1026"/>
      <c r="AD31" s="1026"/>
      <c r="AE31" s="1027"/>
      <c r="AF31" s="1022">
        <v>0</v>
      </c>
      <c r="AG31" s="1023"/>
      <c r="AH31" s="1023"/>
      <c r="AI31" s="1023"/>
      <c r="AJ31" s="1024"/>
      <c r="AK31" s="967" t="s">
        <v>512</v>
      </c>
      <c r="AL31" s="958"/>
      <c r="AM31" s="958"/>
      <c r="AN31" s="958"/>
      <c r="AO31" s="958"/>
      <c r="AP31" s="958" t="s">
        <v>512</v>
      </c>
      <c r="AQ31" s="958"/>
      <c r="AR31" s="958"/>
      <c r="AS31" s="958"/>
      <c r="AT31" s="958"/>
      <c r="AU31" s="958" t="s">
        <v>512</v>
      </c>
      <c r="AV31" s="958"/>
      <c r="AW31" s="958"/>
      <c r="AX31" s="958"/>
      <c r="AY31" s="958"/>
      <c r="AZ31" s="1028" t="s">
        <v>512</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409</v>
      </c>
      <c r="C32" s="1018"/>
      <c r="D32" s="1018"/>
      <c r="E32" s="1018"/>
      <c r="F32" s="1018"/>
      <c r="G32" s="1018"/>
      <c r="H32" s="1018"/>
      <c r="I32" s="1018"/>
      <c r="J32" s="1018"/>
      <c r="K32" s="1018"/>
      <c r="L32" s="1018"/>
      <c r="M32" s="1018"/>
      <c r="N32" s="1018"/>
      <c r="O32" s="1018"/>
      <c r="P32" s="1019"/>
      <c r="Q32" s="1025">
        <v>512</v>
      </c>
      <c r="R32" s="1026"/>
      <c r="S32" s="1026"/>
      <c r="T32" s="1026"/>
      <c r="U32" s="1026"/>
      <c r="V32" s="1026">
        <v>509</v>
      </c>
      <c r="W32" s="1026"/>
      <c r="X32" s="1026"/>
      <c r="Y32" s="1026"/>
      <c r="Z32" s="1026"/>
      <c r="AA32" s="1026">
        <v>3</v>
      </c>
      <c r="AB32" s="1026"/>
      <c r="AC32" s="1026"/>
      <c r="AD32" s="1026"/>
      <c r="AE32" s="1027"/>
      <c r="AF32" s="1022">
        <v>1438</v>
      </c>
      <c r="AG32" s="1023"/>
      <c r="AH32" s="1023"/>
      <c r="AI32" s="1023"/>
      <c r="AJ32" s="1024"/>
      <c r="AK32" s="967">
        <v>2</v>
      </c>
      <c r="AL32" s="958"/>
      <c r="AM32" s="958"/>
      <c r="AN32" s="958"/>
      <c r="AO32" s="958"/>
      <c r="AP32" s="958">
        <v>2003</v>
      </c>
      <c r="AQ32" s="958"/>
      <c r="AR32" s="958"/>
      <c r="AS32" s="958"/>
      <c r="AT32" s="958"/>
      <c r="AU32" s="958" t="s">
        <v>596</v>
      </c>
      <c r="AV32" s="958"/>
      <c r="AW32" s="958"/>
      <c r="AX32" s="958"/>
      <c r="AY32" s="958"/>
      <c r="AZ32" s="1028" t="s">
        <v>512</v>
      </c>
      <c r="BA32" s="1028"/>
      <c r="BB32" s="1028"/>
      <c r="BC32" s="1028"/>
      <c r="BD32" s="1028"/>
      <c r="BE32" s="959" t="s">
        <v>581</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410</v>
      </c>
      <c r="C33" s="1018"/>
      <c r="D33" s="1018"/>
      <c r="E33" s="1018"/>
      <c r="F33" s="1018"/>
      <c r="G33" s="1018"/>
      <c r="H33" s="1018"/>
      <c r="I33" s="1018"/>
      <c r="J33" s="1018"/>
      <c r="K33" s="1018"/>
      <c r="L33" s="1018"/>
      <c r="M33" s="1018"/>
      <c r="N33" s="1018"/>
      <c r="O33" s="1018"/>
      <c r="P33" s="1019"/>
      <c r="Q33" s="1025">
        <v>1042</v>
      </c>
      <c r="R33" s="1026"/>
      <c r="S33" s="1026"/>
      <c r="T33" s="1026"/>
      <c r="U33" s="1026"/>
      <c r="V33" s="1026">
        <v>926</v>
      </c>
      <c r="W33" s="1026"/>
      <c r="X33" s="1026"/>
      <c r="Y33" s="1026"/>
      <c r="Z33" s="1026"/>
      <c r="AA33" s="1026">
        <v>116</v>
      </c>
      <c r="AB33" s="1026"/>
      <c r="AC33" s="1026"/>
      <c r="AD33" s="1026"/>
      <c r="AE33" s="1027"/>
      <c r="AF33" s="1022">
        <v>116</v>
      </c>
      <c r="AG33" s="1023"/>
      <c r="AH33" s="1023"/>
      <c r="AI33" s="1023"/>
      <c r="AJ33" s="1024"/>
      <c r="AK33" s="967">
        <v>417</v>
      </c>
      <c r="AL33" s="958"/>
      <c r="AM33" s="958"/>
      <c r="AN33" s="958"/>
      <c r="AO33" s="958"/>
      <c r="AP33" s="958">
        <v>3836</v>
      </c>
      <c r="AQ33" s="958"/>
      <c r="AR33" s="958"/>
      <c r="AS33" s="958"/>
      <c r="AT33" s="958"/>
      <c r="AU33" s="958">
        <v>2758</v>
      </c>
      <c r="AV33" s="958"/>
      <c r="AW33" s="958"/>
      <c r="AX33" s="958"/>
      <c r="AY33" s="958"/>
      <c r="AZ33" s="1028" t="s">
        <v>512</v>
      </c>
      <c r="BA33" s="1028"/>
      <c r="BB33" s="1028"/>
      <c r="BC33" s="1028"/>
      <c r="BD33" s="1028"/>
      <c r="BE33" s="959" t="s">
        <v>582</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411</v>
      </c>
      <c r="C34" s="1018"/>
      <c r="D34" s="1018"/>
      <c r="E34" s="1018"/>
      <c r="F34" s="1018"/>
      <c r="G34" s="1018"/>
      <c r="H34" s="1018"/>
      <c r="I34" s="1018"/>
      <c r="J34" s="1018"/>
      <c r="K34" s="1018"/>
      <c r="L34" s="1018"/>
      <c r="M34" s="1018"/>
      <c r="N34" s="1018"/>
      <c r="O34" s="1018"/>
      <c r="P34" s="1019"/>
      <c r="Q34" s="1025">
        <v>99</v>
      </c>
      <c r="R34" s="1026"/>
      <c r="S34" s="1026"/>
      <c r="T34" s="1026"/>
      <c r="U34" s="1026"/>
      <c r="V34" s="1026">
        <v>87</v>
      </c>
      <c r="W34" s="1026"/>
      <c r="X34" s="1026"/>
      <c r="Y34" s="1026"/>
      <c r="Z34" s="1026"/>
      <c r="AA34" s="1026">
        <v>12</v>
      </c>
      <c r="AB34" s="1026"/>
      <c r="AC34" s="1026"/>
      <c r="AD34" s="1026"/>
      <c r="AE34" s="1027"/>
      <c r="AF34" s="1022">
        <v>12</v>
      </c>
      <c r="AG34" s="1023"/>
      <c r="AH34" s="1023"/>
      <c r="AI34" s="1023"/>
      <c r="AJ34" s="1024"/>
      <c r="AK34" s="967" t="s">
        <v>512</v>
      </c>
      <c r="AL34" s="958"/>
      <c r="AM34" s="958"/>
      <c r="AN34" s="958"/>
      <c r="AO34" s="958"/>
      <c r="AP34" s="958">
        <v>28</v>
      </c>
      <c r="AQ34" s="958"/>
      <c r="AR34" s="958"/>
      <c r="AS34" s="958"/>
      <c r="AT34" s="958"/>
      <c r="AU34" s="958" t="s">
        <v>512</v>
      </c>
      <c r="AV34" s="958"/>
      <c r="AW34" s="958"/>
      <c r="AX34" s="958"/>
      <c r="AY34" s="958"/>
      <c r="AZ34" s="1028" t="s">
        <v>512</v>
      </c>
      <c r="BA34" s="1028"/>
      <c r="BB34" s="1028"/>
      <c r="BC34" s="1028"/>
      <c r="BD34" s="1028"/>
      <c r="BE34" s="959" t="s">
        <v>582</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412</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413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1723</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414</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416</v>
      </c>
      <c r="B66" s="983"/>
      <c r="C66" s="983"/>
      <c r="D66" s="983"/>
      <c r="E66" s="983"/>
      <c r="F66" s="983"/>
      <c r="G66" s="983"/>
      <c r="H66" s="983"/>
      <c r="I66" s="983"/>
      <c r="J66" s="983"/>
      <c r="K66" s="983"/>
      <c r="L66" s="983"/>
      <c r="M66" s="983"/>
      <c r="N66" s="983"/>
      <c r="O66" s="983"/>
      <c r="P66" s="984"/>
      <c r="Q66" s="988" t="s">
        <v>417</v>
      </c>
      <c r="R66" s="989"/>
      <c r="S66" s="989"/>
      <c r="T66" s="989"/>
      <c r="U66" s="990"/>
      <c r="V66" s="988" t="s">
        <v>418</v>
      </c>
      <c r="W66" s="989"/>
      <c r="X66" s="989"/>
      <c r="Y66" s="989"/>
      <c r="Z66" s="990"/>
      <c r="AA66" s="988" t="s">
        <v>399</v>
      </c>
      <c r="AB66" s="989"/>
      <c r="AC66" s="989"/>
      <c r="AD66" s="989"/>
      <c r="AE66" s="990"/>
      <c r="AF66" s="994" t="s">
        <v>400</v>
      </c>
      <c r="AG66" s="995"/>
      <c r="AH66" s="995"/>
      <c r="AI66" s="995"/>
      <c r="AJ66" s="996"/>
      <c r="AK66" s="988" t="s">
        <v>419</v>
      </c>
      <c r="AL66" s="983"/>
      <c r="AM66" s="983"/>
      <c r="AN66" s="983"/>
      <c r="AO66" s="984"/>
      <c r="AP66" s="988" t="s">
        <v>420</v>
      </c>
      <c r="AQ66" s="989"/>
      <c r="AR66" s="989"/>
      <c r="AS66" s="989"/>
      <c r="AT66" s="990"/>
      <c r="AU66" s="988" t="s">
        <v>421</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589</v>
      </c>
      <c r="C68" s="973"/>
      <c r="D68" s="973"/>
      <c r="E68" s="973"/>
      <c r="F68" s="973"/>
      <c r="G68" s="973"/>
      <c r="H68" s="973"/>
      <c r="I68" s="973"/>
      <c r="J68" s="973"/>
      <c r="K68" s="973"/>
      <c r="L68" s="973"/>
      <c r="M68" s="973"/>
      <c r="N68" s="973"/>
      <c r="O68" s="973"/>
      <c r="P68" s="974"/>
      <c r="Q68" s="975">
        <v>2876</v>
      </c>
      <c r="R68" s="969"/>
      <c r="S68" s="969"/>
      <c r="T68" s="969"/>
      <c r="U68" s="969"/>
      <c r="V68" s="969">
        <v>2833</v>
      </c>
      <c r="W68" s="969"/>
      <c r="X68" s="969"/>
      <c r="Y68" s="969"/>
      <c r="Z68" s="969"/>
      <c r="AA68" s="969">
        <v>43</v>
      </c>
      <c r="AB68" s="969"/>
      <c r="AC68" s="969"/>
      <c r="AD68" s="969"/>
      <c r="AE68" s="969"/>
      <c r="AF68" s="969">
        <v>43</v>
      </c>
      <c r="AG68" s="969"/>
      <c r="AH68" s="969"/>
      <c r="AI68" s="969"/>
      <c r="AJ68" s="969"/>
      <c r="AK68" s="969">
        <v>344</v>
      </c>
      <c r="AL68" s="969"/>
      <c r="AM68" s="969"/>
      <c r="AN68" s="969"/>
      <c r="AO68" s="969"/>
      <c r="AP68" s="969">
        <v>2194</v>
      </c>
      <c r="AQ68" s="969"/>
      <c r="AR68" s="969"/>
      <c r="AS68" s="969"/>
      <c r="AT68" s="969"/>
      <c r="AU68" s="969"/>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590</v>
      </c>
      <c r="C69" s="962"/>
      <c r="D69" s="962"/>
      <c r="E69" s="962"/>
      <c r="F69" s="962"/>
      <c r="G69" s="962"/>
      <c r="H69" s="962"/>
      <c r="I69" s="962"/>
      <c r="J69" s="962"/>
      <c r="K69" s="962"/>
      <c r="L69" s="962"/>
      <c r="M69" s="962"/>
      <c r="N69" s="962"/>
      <c r="O69" s="962"/>
      <c r="P69" s="963"/>
      <c r="Q69" s="964">
        <v>1035</v>
      </c>
      <c r="R69" s="958"/>
      <c r="S69" s="958"/>
      <c r="T69" s="958"/>
      <c r="U69" s="958"/>
      <c r="V69" s="958">
        <v>1032</v>
      </c>
      <c r="W69" s="958"/>
      <c r="X69" s="958"/>
      <c r="Y69" s="958"/>
      <c r="Z69" s="958"/>
      <c r="AA69" s="958">
        <v>3</v>
      </c>
      <c r="AB69" s="958"/>
      <c r="AC69" s="958"/>
      <c r="AD69" s="958"/>
      <c r="AE69" s="958"/>
      <c r="AF69" s="958">
        <v>3</v>
      </c>
      <c r="AG69" s="958"/>
      <c r="AH69" s="958"/>
      <c r="AI69" s="958"/>
      <c r="AJ69" s="958"/>
      <c r="AK69" s="958">
        <v>27</v>
      </c>
      <c r="AL69" s="958"/>
      <c r="AM69" s="958"/>
      <c r="AN69" s="958"/>
      <c r="AO69" s="958"/>
      <c r="AP69" s="958" t="s">
        <v>580</v>
      </c>
      <c r="AQ69" s="958"/>
      <c r="AR69" s="958"/>
      <c r="AS69" s="958"/>
      <c r="AT69" s="958"/>
      <c r="AU69" s="958"/>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591</v>
      </c>
      <c r="C70" s="962"/>
      <c r="D70" s="962"/>
      <c r="E70" s="962"/>
      <c r="F70" s="962"/>
      <c r="G70" s="962"/>
      <c r="H70" s="962"/>
      <c r="I70" s="962"/>
      <c r="J70" s="962"/>
      <c r="K70" s="962"/>
      <c r="L70" s="962"/>
      <c r="M70" s="962"/>
      <c r="N70" s="962"/>
      <c r="O70" s="962"/>
      <c r="P70" s="963"/>
      <c r="Q70" s="964">
        <v>245</v>
      </c>
      <c r="R70" s="958"/>
      <c r="S70" s="958"/>
      <c r="T70" s="958"/>
      <c r="U70" s="958"/>
      <c r="V70" s="958">
        <v>185</v>
      </c>
      <c r="W70" s="958"/>
      <c r="X70" s="958"/>
      <c r="Y70" s="958"/>
      <c r="Z70" s="958"/>
      <c r="AA70" s="958">
        <v>61</v>
      </c>
      <c r="AB70" s="958"/>
      <c r="AC70" s="958"/>
      <c r="AD70" s="958"/>
      <c r="AE70" s="958"/>
      <c r="AF70" s="958">
        <v>61</v>
      </c>
      <c r="AG70" s="958"/>
      <c r="AH70" s="958"/>
      <c r="AI70" s="958"/>
      <c r="AJ70" s="958"/>
      <c r="AK70" s="958">
        <v>35</v>
      </c>
      <c r="AL70" s="958"/>
      <c r="AM70" s="958"/>
      <c r="AN70" s="958"/>
      <c r="AO70" s="958"/>
      <c r="AP70" s="958" t="s">
        <v>580</v>
      </c>
      <c r="AQ70" s="958"/>
      <c r="AR70" s="958"/>
      <c r="AS70" s="958"/>
      <c r="AT70" s="958"/>
      <c r="AU70" s="958"/>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592</v>
      </c>
      <c r="C71" s="962"/>
      <c r="D71" s="962"/>
      <c r="E71" s="962"/>
      <c r="F71" s="962"/>
      <c r="G71" s="962"/>
      <c r="H71" s="962"/>
      <c r="I71" s="962"/>
      <c r="J71" s="962"/>
      <c r="K71" s="962"/>
      <c r="L71" s="962"/>
      <c r="M71" s="962"/>
      <c r="N71" s="962"/>
      <c r="O71" s="962"/>
      <c r="P71" s="963"/>
      <c r="Q71" s="964">
        <v>2</v>
      </c>
      <c r="R71" s="958"/>
      <c r="S71" s="958"/>
      <c r="T71" s="958"/>
      <c r="U71" s="958"/>
      <c r="V71" s="958">
        <v>1</v>
      </c>
      <c r="W71" s="958"/>
      <c r="X71" s="958"/>
      <c r="Y71" s="958"/>
      <c r="Z71" s="958"/>
      <c r="AA71" s="958">
        <v>0</v>
      </c>
      <c r="AB71" s="958"/>
      <c r="AC71" s="958"/>
      <c r="AD71" s="958"/>
      <c r="AE71" s="958"/>
      <c r="AF71" s="958">
        <v>0</v>
      </c>
      <c r="AG71" s="958"/>
      <c r="AH71" s="958"/>
      <c r="AI71" s="958"/>
      <c r="AJ71" s="958"/>
      <c r="AK71" s="958" t="s">
        <v>580</v>
      </c>
      <c r="AL71" s="958"/>
      <c r="AM71" s="958"/>
      <c r="AN71" s="958"/>
      <c r="AO71" s="958"/>
      <c r="AP71" s="958" t="s">
        <v>580</v>
      </c>
      <c r="AQ71" s="958"/>
      <c r="AR71" s="958"/>
      <c r="AS71" s="958"/>
      <c r="AT71" s="958"/>
      <c r="AU71" s="958"/>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593</v>
      </c>
      <c r="C72" s="962"/>
      <c r="D72" s="962"/>
      <c r="E72" s="962"/>
      <c r="F72" s="962"/>
      <c r="G72" s="962"/>
      <c r="H72" s="962"/>
      <c r="I72" s="962"/>
      <c r="J72" s="962"/>
      <c r="K72" s="962"/>
      <c r="L72" s="962"/>
      <c r="M72" s="962"/>
      <c r="N72" s="962"/>
      <c r="O72" s="962"/>
      <c r="P72" s="963"/>
      <c r="Q72" s="964">
        <v>12629</v>
      </c>
      <c r="R72" s="958"/>
      <c r="S72" s="958"/>
      <c r="T72" s="958"/>
      <c r="U72" s="958"/>
      <c r="V72" s="958">
        <v>12063</v>
      </c>
      <c r="W72" s="958"/>
      <c r="X72" s="958"/>
      <c r="Y72" s="958"/>
      <c r="Z72" s="958"/>
      <c r="AA72" s="958">
        <v>566</v>
      </c>
      <c r="AB72" s="958"/>
      <c r="AC72" s="958"/>
      <c r="AD72" s="958"/>
      <c r="AE72" s="958"/>
      <c r="AF72" s="958">
        <v>566</v>
      </c>
      <c r="AG72" s="958"/>
      <c r="AH72" s="958"/>
      <c r="AI72" s="958"/>
      <c r="AJ72" s="958"/>
      <c r="AK72" s="958">
        <v>2179</v>
      </c>
      <c r="AL72" s="958"/>
      <c r="AM72" s="958"/>
      <c r="AN72" s="958"/>
      <c r="AO72" s="958"/>
      <c r="AP72" s="958" t="s">
        <v>580</v>
      </c>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594</v>
      </c>
      <c r="C73" s="962"/>
      <c r="D73" s="962"/>
      <c r="E73" s="962"/>
      <c r="F73" s="962"/>
      <c r="G73" s="962"/>
      <c r="H73" s="962"/>
      <c r="I73" s="962"/>
      <c r="J73" s="962"/>
      <c r="K73" s="962"/>
      <c r="L73" s="962"/>
      <c r="M73" s="962"/>
      <c r="N73" s="962"/>
      <c r="O73" s="962"/>
      <c r="P73" s="963"/>
      <c r="Q73" s="964">
        <v>865</v>
      </c>
      <c r="R73" s="958"/>
      <c r="S73" s="958"/>
      <c r="T73" s="958"/>
      <c r="U73" s="958"/>
      <c r="V73" s="958">
        <v>863</v>
      </c>
      <c r="W73" s="958"/>
      <c r="X73" s="958"/>
      <c r="Y73" s="958"/>
      <c r="Z73" s="958"/>
      <c r="AA73" s="958">
        <v>2</v>
      </c>
      <c r="AB73" s="958"/>
      <c r="AC73" s="958"/>
      <c r="AD73" s="958"/>
      <c r="AE73" s="958"/>
      <c r="AF73" s="958">
        <v>2</v>
      </c>
      <c r="AG73" s="958"/>
      <c r="AH73" s="958"/>
      <c r="AI73" s="958"/>
      <c r="AJ73" s="958"/>
      <c r="AK73" s="958">
        <v>2</v>
      </c>
      <c r="AL73" s="958"/>
      <c r="AM73" s="958"/>
      <c r="AN73" s="958"/>
      <c r="AO73" s="958"/>
      <c r="AP73" s="958" t="s">
        <v>580</v>
      </c>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595</v>
      </c>
      <c r="C74" s="962"/>
      <c r="D74" s="962"/>
      <c r="E74" s="962"/>
      <c r="F74" s="962"/>
      <c r="G74" s="962"/>
      <c r="H74" s="962"/>
      <c r="I74" s="962"/>
      <c r="J74" s="962"/>
      <c r="K74" s="962"/>
      <c r="L74" s="962"/>
      <c r="M74" s="962"/>
      <c r="N74" s="962"/>
      <c r="O74" s="962"/>
      <c r="P74" s="963"/>
      <c r="Q74" s="964">
        <v>174</v>
      </c>
      <c r="R74" s="958"/>
      <c r="S74" s="958"/>
      <c r="T74" s="958"/>
      <c r="U74" s="958"/>
      <c r="V74" s="958">
        <v>171</v>
      </c>
      <c r="W74" s="958"/>
      <c r="X74" s="958"/>
      <c r="Y74" s="958"/>
      <c r="Z74" s="958"/>
      <c r="AA74" s="958">
        <v>3</v>
      </c>
      <c r="AB74" s="958"/>
      <c r="AC74" s="958"/>
      <c r="AD74" s="958"/>
      <c r="AE74" s="958"/>
      <c r="AF74" s="958">
        <v>3</v>
      </c>
      <c r="AG74" s="958"/>
      <c r="AH74" s="958"/>
      <c r="AI74" s="958"/>
      <c r="AJ74" s="958"/>
      <c r="AK74" s="958">
        <v>5</v>
      </c>
      <c r="AL74" s="958"/>
      <c r="AM74" s="958"/>
      <c r="AN74" s="958"/>
      <c r="AO74" s="958"/>
      <c r="AP74" s="958" t="s">
        <v>580</v>
      </c>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422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423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431</v>
      </c>
      <c r="AB109" s="883"/>
      <c r="AC109" s="883"/>
      <c r="AD109" s="883"/>
      <c r="AE109" s="884"/>
      <c r="AF109" s="885" t="s">
        <v>432</v>
      </c>
      <c r="AG109" s="883"/>
      <c r="AH109" s="883"/>
      <c r="AI109" s="883"/>
      <c r="AJ109" s="884"/>
      <c r="AK109" s="885" t="s">
        <v>310</v>
      </c>
      <c r="AL109" s="883"/>
      <c r="AM109" s="883"/>
      <c r="AN109" s="883"/>
      <c r="AO109" s="884"/>
      <c r="AP109" s="885" t="s">
        <v>433</v>
      </c>
      <c r="AQ109" s="883"/>
      <c r="AR109" s="883"/>
      <c r="AS109" s="883"/>
      <c r="AT109" s="916"/>
      <c r="AU109" s="882" t="s">
        <v>430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431</v>
      </c>
      <c r="BR109" s="883"/>
      <c r="BS109" s="883"/>
      <c r="BT109" s="883"/>
      <c r="BU109" s="884"/>
      <c r="BV109" s="885" t="s">
        <v>432</v>
      </c>
      <c r="BW109" s="883"/>
      <c r="BX109" s="883"/>
      <c r="BY109" s="883"/>
      <c r="BZ109" s="884"/>
      <c r="CA109" s="885" t="s">
        <v>310</v>
      </c>
      <c r="CB109" s="883"/>
      <c r="CC109" s="883"/>
      <c r="CD109" s="883"/>
      <c r="CE109" s="884"/>
      <c r="CF109" s="923" t="s">
        <v>433</v>
      </c>
      <c r="CG109" s="923"/>
      <c r="CH109" s="923"/>
      <c r="CI109" s="923"/>
      <c r="CJ109" s="923"/>
      <c r="CK109" s="885" t="s">
        <v>434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431</v>
      </c>
      <c r="DH109" s="883"/>
      <c r="DI109" s="883"/>
      <c r="DJ109" s="883"/>
      <c r="DK109" s="884"/>
      <c r="DL109" s="885" t="s">
        <v>432</v>
      </c>
      <c r="DM109" s="883"/>
      <c r="DN109" s="883"/>
      <c r="DO109" s="883"/>
      <c r="DP109" s="884"/>
      <c r="DQ109" s="885" t="s">
        <v>310</v>
      </c>
      <c r="DR109" s="883"/>
      <c r="DS109" s="883"/>
      <c r="DT109" s="883"/>
      <c r="DU109" s="884"/>
      <c r="DV109" s="885" t="s">
        <v>433</v>
      </c>
      <c r="DW109" s="883"/>
      <c r="DX109" s="883"/>
      <c r="DY109" s="883"/>
      <c r="DZ109" s="916"/>
    </row>
    <row r="110" spans="1:131" s="224" customFormat="1" ht="26.25" customHeight="1" x14ac:dyDescent="0.15">
      <c r="A110" s="794" t="s">
        <v>435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507403</v>
      </c>
      <c r="AB110" s="876"/>
      <c r="AC110" s="876"/>
      <c r="AD110" s="876"/>
      <c r="AE110" s="877"/>
      <c r="AF110" s="878">
        <v>506373</v>
      </c>
      <c r="AG110" s="876"/>
      <c r="AH110" s="876"/>
      <c r="AI110" s="876"/>
      <c r="AJ110" s="877"/>
      <c r="AK110" s="878">
        <v>533142</v>
      </c>
      <c r="AL110" s="876"/>
      <c r="AM110" s="876"/>
      <c r="AN110" s="876"/>
      <c r="AO110" s="877"/>
      <c r="AP110" s="879">
        <v>14.2</v>
      </c>
      <c r="AQ110" s="880"/>
      <c r="AR110" s="880"/>
      <c r="AS110" s="880"/>
      <c r="AT110" s="881"/>
      <c r="AU110" s="917" t="s">
        <v>75</v>
      </c>
      <c r="AV110" s="918"/>
      <c r="AW110" s="918"/>
      <c r="AX110" s="918"/>
      <c r="AY110" s="918"/>
      <c r="AZ110" s="847" t="s">
        <v>436</v>
      </c>
      <c r="BA110" s="795"/>
      <c r="BB110" s="795"/>
      <c r="BC110" s="795"/>
      <c r="BD110" s="795"/>
      <c r="BE110" s="795"/>
      <c r="BF110" s="795"/>
      <c r="BG110" s="795"/>
      <c r="BH110" s="795"/>
      <c r="BI110" s="795"/>
      <c r="BJ110" s="795"/>
      <c r="BK110" s="795"/>
      <c r="BL110" s="795"/>
      <c r="BM110" s="795"/>
      <c r="BN110" s="795"/>
      <c r="BO110" s="795"/>
      <c r="BP110" s="796"/>
      <c r="BQ110" s="848">
        <v>5410841</v>
      </c>
      <c r="BR110" s="829"/>
      <c r="BS110" s="829"/>
      <c r="BT110" s="829"/>
      <c r="BU110" s="829"/>
      <c r="BV110" s="829">
        <v>5216546</v>
      </c>
      <c r="BW110" s="829"/>
      <c r="BX110" s="829"/>
      <c r="BY110" s="829"/>
      <c r="BZ110" s="829"/>
      <c r="CA110" s="829">
        <v>4920940</v>
      </c>
      <c r="CB110" s="829"/>
      <c r="CC110" s="829"/>
      <c r="CD110" s="829"/>
      <c r="CE110" s="829"/>
      <c r="CF110" s="853">
        <v>131.30000000000001</v>
      </c>
      <c r="CG110" s="854"/>
      <c r="CH110" s="854"/>
      <c r="CI110" s="854"/>
      <c r="CJ110" s="854"/>
      <c r="CK110" s="913" t="s">
        <v>437</v>
      </c>
      <c r="CL110" s="806"/>
      <c r="CM110" s="847" t="s">
        <v>438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439</v>
      </c>
      <c r="DH110" s="829"/>
      <c r="DI110" s="829"/>
      <c r="DJ110" s="829"/>
      <c r="DK110" s="829"/>
      <c r="DL110" s="829" t="s">
        <v>414</v>
      </c>
      <c r="DM110" s="829"/>
      <c r="DN110" s="829"/>
      <c r="DO110" s="829"/>
      <c r="DP110" s="829"/>
      <c r="DQ110" s="829" t="s">
        <v>439</v>
      </c>
      <c r="DR110" s="829"/>
      <c r="DS110" s="829"/>
      <c r="DT110" s="829"/>
      <c r="DU110" s="829"/>
      <c r="DV110" s="830" t="s">
        <v>439</v>
      </c>
      <c r="DW110" s="830"/>
      <c r="DX110" s="830"/>
      <c r="DY110" s="830"/>
      <c r="DZ110" s="831"/>
    </row>
    <row r="111" spans="1:131" s="224"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439</v>
      </c>
      <c r="AB111" s="906"/>
      <c r="AC111" s="906"/>
      <c r="AD111" s="906"/>
      <c r="AE111" s="907"/>
      <c r="AF111" s="908" t="s">
        <v>137</v>
      </c>
      <c r="AG111" s="906"/>
      <c r="AH111" s="906"/>
      <c r="AI111" s="906"/>
      <c r="AJ111" s="907"/>
      <c r="AK111" s="908" t="s">
        <v>414</v>
      </c>
      <c r="AL111" s="906"/>
      <c r="AM111" s="906"/>
      <c r="AN111" s="906"/>
      <c r="AO111" s="907"/>
      <c r="AP111" s="909" t="s">
        <v>439</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v>2330</v>
      </c>
      <c r="BR111" s="804"/>
      <c r="BS111" s="804"/>
      <c r="BT111" s="804"/>
      <c r="BU111" s="804"/>
      <c r="BV111" s="804" t="s">
        <v>442</v>
      </c>
      <c r="BW111" s="804"/>
      <c r="BX111" s="804"/>
      <c r="BY111" s="804"/>
      <c r="BZ111" s="804"/>
      <c r="CA111" s="804" t="s">
        <v>137</v>
      </c>
      <c r="CB111" s="804"/>
      <c r="CC111" s="804"/>
      <c r="CD111" s="804"/>
      <c r="CE111" s="804"/>
      <c r="CF111" s="862" t="s">
        <v>439</v>
      </c>
      <c r="CG111" s="863"/>
      <c r="CH111" s="863"/>
      <c r="CI111" s="863"/>
      <c r="CJ111" s="863"/>
      <c r="CK111" s="914"/>
      <c r="CL111" s="808"/>
      <c r="CM111" s="802" t="s">
        <v>443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442</v>
      </c>
      <c r="DH111" s="804"/>
      <c r="DI111" s="804"/>
      <c r="DJ111" s="804"/>
      <c r="DK111" s="804"/>
      <c r="DL111" s="804" t="s">
        <v>414</v>
      </c>
      <c r="DM111" s="804"/>
      <c r="DN111" s="804"/>
      <c r="DO111" s="804"/>
      <c r="DP111" s="804"/>
      <c r="DQ111" s="804" t="s">
        <v>439</v>
      </c>
      <c r="DR111" s="804"/>
      <c r="DS111" s="804"/>
      <c r="DT111" s="804"/>
      <c r="DU111" s="804"/>
      <c r="DV111" s="781" t="s">
        <v>439</v>
      </c>
      <c r="DW111" s="781"/>
      <c r="DX111" s="781"/>
      <c r="DY111" s="781"/>
      <c r="DZ111" s="782"/>
    </row>
    <row r="112" spans="1:131" s="224" customFormat="1" ht="26.25" customHeight="1" x14ac:dyDescent="0.15">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439</v>
      </c>
      <c r="AB112" s="767"/>
      <c r="AC112" s="767"/>
      <c r="AD112" s="767"/>
      <c r="AE112" s="768"/>
      <c r="AF112" s="769" t="s">
        <v>137</v>
      </c>
      <c r="AG112" s="767"/>
      <c r="AH112" s="767"/>
      <c r="AI112" s="767"/>
      <c r="AJ112" s="768"/>
      <c r="AK112" s="769" t="s">
        <v>439</v>
      </c>
      <c r="AL112" s="767"/>
      <c r="AM112" s="767"/>
      <c r="AN112" s="767"/>
      <c r="AO112" s="768"/>
      <c r="AP112" s="811" t="s">
        <v>439</v>
      </c>
      <c r="AQ112" s="812"/>
      <c r="AR112" s="812"/>
      <c r="AS112" s="812"/>
      <c r="AT112" s="813"/>
      <c r="AU112" s="919"/>
      <c r="AV112" s="920"/>
      <c r="AW112" s="920"/>
      <c r="AX112" s="920"/>
      <c r="AY112" s="920"/>
      <c r="AZ112" s="802" t="s">
        <v>446</v>
      </c>
      <c r="BA112" s="739"/>
      <c r="BB112" s="739"/>
      <c r="BC112" s="739"/>
      <c r="BD112" s="739"/>
      <c r="BE112" s="739"/>
      <c r="BF112" s="739"/>
      <c r="BG112" s="739"/>
      <c r="BH112" s="739"/>
      <c r="BI112" s="739"/>
      <c r="BJ112" s="739"/>
      <c r="BK112" s="739"/>
      <c r="BL112" s="739"/>
      <c r="BM112" s="739"/>
      <c r="BN112" s="739"/>
      <c r="BO112" s="739"/>
      <c r="BP112" s="740"/>
      <c r="BQ112" s="803">
        <v>2900747</v>
      </c>
      <c r="BR112" s="804"/>
      <c r="BS112" s="804"/>
      <c r="BT112" s="804"/>
      <c r="BU112" s="804"/>
      <c r="BV112" s="804">
        <v>3088267</v>
      </c>
      <c r="BW112" s="804"/>
      <c r="BX112" s="804"/>
      <c r="BY112" s="804"/>
      <c r="BZ112" s="804"/>
      <c r="CA112" s="804">
        <v>2758079</v>
      </c>
      <c r="CB112" s="804"/>
      <c r="CC112" s="804"/>
      <c r="CD112" s="804"/>
      <c r="CE112" s="804"/>
      <c r="CF112" s="862">
        <v>73.599999999999994</v>
      </c>
      <c r="CG112" s="863"/>
      <c r="CH112" s="863"/>
      <c r="CI112" s="863"/>
      <c r="CJ112" s="863"/>
      <c r="CK112" s="914"/>
      <c r="CL112" s="808"/>
      <c r="CM112" s="802"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439</v>
      </c>
      <c r="DH112" s="804"/>
      <c r="DI112" s="804"/>
      <c r="DJ112" s="804"/>
      <c r="DK112" s="804"/>
      <c r="DL112" s="804" t="s">
        <v>439</v>
      </c>
      <c r="DM112" s="804"/>
      <c r="DN112" s="804"/>
      <c r="DO112" s="804"/>
      <c r="DP112" s="804"/>
      <c r="DQ112" s="804" t="s">
        <v>439</v>
      </c>
      <c r="DR112" s="804"/>
      <c r="DS112" s="804"/>
      <c r="DT112" s="804"/>
      <c r="DU112" s="804"/>
      <c r="DV112" s="781" t="s">
        <v>137</v>
      </c>
      <c r="DW112" s="781"/>
      <c r="DX112" s="781"/>
      <c r="DY112" s="781"/>
      <c r="DZ112" s="782"/>
    </row>
    <row r="113" spans="1:130" s="224" customFormat="1" ht="26.25" customHeight="1" x14ac:dyDescent="0.15">
      <c r="A113" s="901"/>
      <c r="B113" s="902"/>
      <c r="C113" s="739" t="s">
        <v>448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185855</v>
      </c>
      <c r="AB113" s="906"/>
      <c r="AC113" s="906"/>
      <c r="AD113" s="906"/>
      <c r="AE113" s="907"/>
      <c r="AF113" s="908">
        <v>243990</v>
      </c>
      <c r="AG113" s="906"/>
      <c r="AH113" s="906"/>
      <c r="AI113" s="906"/>
      <c r="AJ113" s="907"/>
      <c r="AK113" s="908">
        <v>253951</v>
      </c>
      <c r="AL113" s="906"/>
      <c r="AM113" s="906"/>
      <c r="AN113" s="906"/>
      <c r="AO113" s="907"/>
      <c r="AP113" s="909">
        <v>6.8</v>
      </c>
      <c r="AQ113" s="910"/>
      <c r="AR113" s="910"/>
      <c r="AS113" s="910"/>
      <c r="AT113" s="911"/>
      <c r="AU113" s="919"/>
      <c r="AV113" s="920"/>
      <c r="AW113" s="920"/>
      <c r="AX113" s="920"/>
      <c r="AY113" s="920"/>
      <c r="AZ113" s="802" t="s">
        <v>449</v>
      </c>
      <c r="BA113" s="739"/>
      <c r="BB113" s="739"/>
      <c r="BC113" s="739"/>
      <c r="BD113" s="739"/>
      <c r="BE113" s="739"/>
      <c r="BF113" s="739"/>
      <c r="BG113" s="739"/>
      <c r="BH113" s="739"/>
      <c r="BI113" s="739"/>
      <c r="BJ113" s="739"/>
      <c r="BK113" s="739"/>
      <c r="BL113" s="739"/>
      <c r="BM113" s="739"/>
      <c r="BN113" s="739"/>
      <c r="BO113" s="739"/>
      <c r="BP113" s="740"/>
      <c r="BQ113" s="803">
        <v>203231</v>
      </c>
      <c r="BR113" s="804"/>
      <c r="BS113" s="804"/>
      <c r="BT113" s="804"/>
      <c r="BU113" s="804"/>
      <c r="BV113" s="804">
        <v>208919</v>
      </c>
      <c r="BW113" s="804"/>
      <c r="BX113" s="804"/>
      <c r="BY113" s="804"/>
      <c r="BZ113" s="804"/>
      <c r="CA113" s="804">
        <v>212802</v>
      </c>
      <c r="CB113" s="804"/>
      <c r="CC113" s="804"/>
      <c r="CD113" s="804"/>
      <c r="CE113" s="804"/>
      <c r="CF113" s="862">
        <v>5.7</v>
      </c>
      <c r="CG113" s="863"/>
      <c r="CH113" s="863"/>
      <c r="CI113" s="863"/>
      <c r="CJ113" s="863"/>
      <c r="CK113" s="914"/>
      <c r="CL113" s="808"/>
      <c r="CM113" s="802" t="s">
        <v>450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439</v>
      </c>
      <c r="DH113" s="767"/>
      <c r="DI113" s="767"/>
      <c r="DJ113" s="767"/>
      <c r="DK113" s="768"/>
      <c r="DL113" s="769" t="s">
        <v>439</v>
      </c>
      <c r="DM113" s="767"/>
      <c r="DN113" s="767"/>
      <c r="DO113" s="767"/>
      <c r="DP113" s="768"/>
      <c r="DQ113" s="769" t="s">
        <v>439</v>
      </c>
      <c r="DR113" s="767"/>
      <c r="DS113" s="767"/>
      <c r="DT113" s="767"/>
      <c r="DU113" s="768"/>
      <c r="DV113" s="811" t="s">
        <v>439</v>
      </c>
      <c r="DW113" s="812"/>
      <c r="DX113" s="812"/>
      <c r="DY113" s="812"/>
      <c r="DZ113" s="813"/>
    </row>
    <row r="114" spans="1:130" s="224" customFormat="1" ht="26.25" customHeight="1" x14ac:dyDescent="0.15">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8049</v>
      </c>
      <c r="AB114" s="767"/>
      <c r="AC114" s="767"/>
      <c r="AD114" s="767"/>
      <c r="AE114" s="768"/>
      <c r="AF114" s="769">
        <v>17386</v>
      </c>
      <c r="AG114" s="767"/>
      <c r="AH114" s="767"/>
      <c r="AI114" s="767"/>
      <c r="AJ114" s="768"/>
      <c r="AK114" s="769">
        <v>16793</v>
      </c>
      <c r="AL114" s="767"/>
      <c r="AM114" s="767"/>
      <c r="AN114" s="767"/>
      <c r="AO114" s="768"/>
      <c r="AP114" s="811">
        <v>0.4</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821442</v>
      </c>
      <c r="BR114" s="804"/>
      <c r="BS114" s="804"/>
      <c r="BT114" s="804"/>
      <c r="BU114" s="804"/>
      <c r="BV114" s="804">
        <v>811548</v>
      </c>
      <c r="BW114" s="804"/>
      <c r="BX114" s="804"/>
      <c r="BY114" s="804"/>
      <c r="BZ114" s="804"/>
      <c r="CA114" s="804">
        <v>863714</v>
      </c>
      <c r="CB114" s="804"/>
      <c r="CC114" s="804"/>
      <c r="CD114" s="804"/>
      <c r="CE114" s="804"/>
      <c r="CF114" s="862">
        <v>23.1</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439</v>
      </c>
      <c r="DH114" s="767"/>
      <c r="DI114" s="767"/>
      <c r="DJ114" s="767"/>
      <c r="DK114" s="768"/>
      <c r="DL114" s="769" t="s">
        <v>439</v>
      </c>
      <c r="DM114" s="767"/>
      <c r="DN114" s="767"/>
      <c r="DO114" s="767"/>
      <c r="DP114" s="768"/>
      <c r="DQ114" s="769" t="s">
        <v>439</v>
      </c>
      <c r="DR114" s="767"/>
      <c r="DS114" s="767"/>
      <c r="DT114" s="767"/>
      <c r="DU114" s="768"/>
      <c r="DV114" s="811" t="s">
        <v>439</v>
      </c>
      <c r="DW114" s="812"/>
      <c r="DX114" s="812"/>
      <c r="DY114" s="812"/>
      <c r="DZ114" s="813"/>
    </row>
    <row r="115" spans="1:130" s="224"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5</v>
      </c>
      <c r="AB115" s="906"/>
      <c r="AC115" s="906"/>
      <c r="AD115" s="906"/>
      <c r="AE115" s="907"/>
      <c r="AF115" s="908">
        <v>2</v>
      </c>
      <c r="AG115" s="906"/>
      <c r="AH115" s="906"/>
      <c r="AI115" s="906"/>
      <c r="AJ115" s="907"/>
      <c r="AK115" s="908">
        <v>20</v>
      </c>
      <c r="AL115" s="906"/>
      <c r="AM115" s="906"/>
      <c r="AN115" s="906"/>
      <c r="AO115" s="907"/>
      <c r="AP115" s="909">
        <v>0</v>
      </c>
      <c r="AQ115" s="910"/>
      <c r="AR115" s="910"/>
      <c r="AS115" s="910"/>
      <c r="AT115" s="911"/>
      <c r="AU115" s="919"/>
      <c r="AV115" s="920"/>
      <c r="AW115" s="920"/>
      <c r="AX115" s="920"/>
      <c r="AY115" s="920"/>
      <c r="AZ115" s="802" t="s">
        <v>455</v>
      </c>
      <c r="BA115" s="739"/>
      <c r="BB115" s="739"/>
      <c r="BC115" s="739"/>
      <c r="BD115" s="739"/>
      <c r="BE115" s="739"/>
      <c r="BF115" s="739"/>
      <c r="BG115" s="739"/>
      <c r="BH115" s="739"/>
      <c r="BI115" s="739"/>
      <c r="BJ115" s="739"/>
      <c r="BK115" s="739"/>
      <c r="BL115" s="739"/>
      <c r="BM115" s="739"/>
      <c r="BN115" s="739"/>
      <c r="BO115" s="739"/>
      <c r="BP115" s="740"/>
      <c r="BQ115" s="803" t="s">
        <v>439</v>
      </c>
      <c r="BR115" s="804"/>
      <c r="BS115" s="804"/>
      <c r="BT115" s="804"/>
      <c r="BU115" s="804"/>
      <c r="BV115" s="804" t="s">
        <v>439</v>
      </c>
      <c r="BW115" s="804"/>
      <c r="BX115" s="804"/>
      <c r="BY115" s="804"/>
      <c r="BZ115" s="804"/>
      <c r="CA115" s="804" t="s">
        <v>439</v>
      </c>
      <c r="CB115" s="804"/>
      <c r="CC115" s="804"/>
      <c r="CD115" s="804"/>
      <c r="CE115" s="804"/>
      <c r="CF115" s="862" t="s">
        <v>439</v>
      </c>
      <c r="CG115" s="863"/>
      <c r="CH115" s="863"/>
      <c r="CI115" s="863"/>
      <c r="CJ115" s="863"/>
      <c r="CK115" s="914"/>
      <c r="CL115" s="808"/>
      <c r="CM115" s="802"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439</v>
      </c>
      <c r="DH115" s="767"/>
      <c r="DI115" s="767"/>
      <c r="DJ115" s="767"/>
      <c r="DK115" s="768"/>
      <c r="DL115" s="769" t="s">
        <v>414</v>
      </c>
      <c r="DM115" s="767"/>
      <c r="DN115" s="767"/>
      <c r="DO115" s="767"/>
      <c r="DP115" s="768"/>
      <c r="DQ115" s="769" t="s">
        <v>439</v>
      </c>
      <c r="DR115" s="767"/>
      <c r="DS115" s="767"/>
      <c r="DT115" s="767"/>
      <c r="DU115" s="768"/>
      <c r="DV115" s="811" t="s">
        <v>137</v>
      </c>
      <c r="DW115" s="812"/>
      <c r="DX115" s="812"/>
      <c r="DY115" s="812"/>
      <c r="DZ115" s="813"/>
    </row>
    <row r="116" spans="1:130" s="224"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414</v>
      </c>
      <c r="AB116" s="767"/>
      <c r="AC116" s="767"/>
      <c r="AD116" s="767"/>
      <c r="AE116" s="768"/>
      <c r="AF116" s="769" t="s">
        <v>439</v>
      </c>
      <c r="AG116" s="767"/>
      <c r="AH116" s="767"/>
      <c r="AI116" s="767"/>
      <c r="AJ116" s="768"/>
      <c r="AK116" s="769" t="s">
        <v>442</v>
      </c>
      <c r="AL116" s="767"/>
      <c r="AM116" s="767"/>
      <c r="AN116" s="767"/>
      <c r="AO116" s="768"/>
      <c r="AP116" s="811" t="s">
        <v>439</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803" t="s">
        <v>442</v>
      </c>
      <c r="BR116" s="804"/>
      <c r="BS116" s="804"/>
      <c r="BT116" s="804"/>
      <c r="BU116" s="804"/>
      <c r="BV116" s="804" t="s">
        <v>137</v>
      </c>
      <c r="BW116" s="804"/>
      <c r="BX116" s="804"/>
      <c r="BY116" s="804"/>
      <c r="BZ116" s="804"/>
      <c r="CA116" s="804" t="s">
        <v>137</v>
      </c>
      <c r="CB116" s="804"/>
      <c r="CC116" s="804"/>
      <c r="CD116" s="804"/>
      <c r="CE116" s="804"/>
      <c r="CF116" s="862" t="s">
        <v>414</v>
      </c>
      <c r="CG116" s="863"/>
      <c r="CH116" s="863"/>
      <c r="CI116" s="863"/>
      <c r="CJ116" s="863"/>
      <c r="CK116" s="914"/>
      <c r="CL116" s="808"/>
      <c r="CM116" s="802"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2330</v>
      </c>
      <c r="DH116" s="767"/>
      <c r="DI116" s="767"/>
      <c r="DJ116" s="767"/>
      <c r="DK116" s="768"/>
      <c r="DL116" s="769" t="s">
        <v>439</v>
      </c>
      <c r="DM116" s="767"/>
      <c r="DN116" s="767"/>
      <c r="DO116" s="767"/>
      <c r="DP116" s="768"/>
      <c r="DQ116" s="769" t="s">
        <v>439</v>
      </c>
      <c r="DR116" s="767"/>
      <c r="DS116" s="767"/>
      <c r="DT116" s="767"/>
      <c r="DU116" s="768"/>
      <c r="DV116" s="811" t="s">
        <v>414</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701312</v>
      </c>
      <c r="AB117" s="890"/>
      <c r="AC117" s="890"/>
      <c r="AD117" s="890"/>
      <c r="AE117" s="891"/>
      <c r="AF117" s="892">
        <v>767751</v>
      </c>
      <c r="AG117" s="890"/>
      <c r="AH117" s="890"/>
      <c r="AI117" s="890"/>
      <c r="AJ117" s="891"/>
      <c r="AK117" s="892">
        <v>803906</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439</v>
      </c>
      <c r="BR117" s="804"/>
      <c r="BS117" s="804"/>
      <c r="BT117" s="804"/>
      <c r="BU117" s="804"/>
      <c r="BV117" s="804" t="s">
        <v>439</v>
      </c>
      <c r="BW117" s="804"/>
      <c r="BX117" s="804"/>
      <c r="BY117" s="804"/>
      <c r="BZ117" s="804"/>
      <c r="CA117" s="804" t="s">
        <v>137</v>
      </c>
      <c r="CB117" s="804"/>
      <c r="CC117" s="804"/>
      <c r="CD117" s="804"/>
      <c r="CE117" s="804"/>
      <c r="CF117" s="862" t="s">
        <v>442</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442</v>
      </c>
      <c r="DH117" s="767"/>
      <c r="DI117" s="767"/>
      <c r="DJ117" s="767"/>
      <c r="DK117" s="768"/>
      <c r="DL117" s="769" t="s">
        <v>439</v>
      </c>
      <c r="DM117" s="767"/>
      <c r="DN117" s="767"/>
      <c r="DO117" s="767"/>
      <c r="DP117" s="768"/>
      <c r="DQ117" s="769" t="s">
        <v>439</v>
      </c>
      <c r="DR117" s="767"/>
      <c r="DS117" s="767"/>
      <c r="DT117" s="767"/>
      <c r="DU117" s="768"/>
      <c r="DV117" s="811" t="s">
        <v>439</v>
      </c>
      <c r="DW117" s="812"/>
      <c r="DX117" s="812"/>
      <c r="DY117" s="812"/>
      <c r="DZ117" s="813"/>
    </row>
    <row r="118" spans="1:130" s="224" customFormat="1" ht="26.25" customHeight="1" x14ac:dyDescent="0.15">
      <c r="A118" s="882" t="s">
        <v>434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431</v>
      </c>
      <c r="AB118" s="883"/>
      <c r="AC118" s="883"/>
      <c r="AD118" s="883"/>
      <c r="AE118" s="884"/>
      <c r="AF118" s="885" t="s">
        <v>432</v>
      </c>
      <c r="AG118" s="883"/>
      <c r="AH118" s="883"/>
      <c r="AI118" s="883"/>
      <c r="AJ118" s="884"/>
      <c r="AK118" s="885" t="s">
        <v>310</v>
      </c>
      <c r="AL118" s="883"/>
      <c r="AM118" s="883"/>
      <c r="AN118" s="883"/>
      <c r="AO118" s="884"/>
      <c r="AP118" s="886" t="s">
        <v>433</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442</v>
      </c>
      <c r="BR118" s="832"/>
      <c r="BS118" s="832"/>
      <c r="BT118" s="832"/>
      <c r="BU118" s="832"/>
      <c r="BV118" s="832" t="s">
        <v>137</v>
      </c>
      <c r="BW118" s="832"/>
      <c r="BX118" s="832"/>
      <c r="BY118" s="832"/>
      <c r="BZ118" s="832"/>
      <c r="CA118" s="832" t="s">
        <v>414</v>
      </c>
      <c r="CB118" s="832"/>
      <c r="CC118" s="832"/>
      <c r="CD118" s="832"/>
      <c r="CE118" s="832"/>
      <c r="CF118" s="862" t="s">
        <v>414</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414</v>
      </c>
      <c r="DH118" s="767"/>
      <c r="DI118" s="767"/>
      <c r="DJ118" s="767"/>
      <c r="DK118" s="768"/>
      <c r="DL118" s="769" t="s">
        <v>442</v>
      </c>
      <c r="DM118" s="767"/>
      <c r="DN118" s="767"/>
      <c r="DO118" s="767"/>
      <c r="DP118" s="768"/>
      <c r="DQ118" s="769" t="s">
        <v>414</v>
      </c>
      <c r="DR118" s="767"/>
      <c r="DS118" s="767"/>
      <c r="DT118" s="767"/>
      <c r="DU118" s="768"/>
      <c r="DV118" s="811" t="s">
        <v>414</v>
      </c>
      <c r="DW118" s="812"/>
      <c r="DX118" s="812"/>
      <c r="DY118" s="812"/>
      <c r="DZ118" s="813"/>
    </row>
    <row r="119" spans="1:130" s="224" customFormat="1" ht="26.25" customHeight="1" x14ac:dyDescent="0.15">
      <c r="A119" s="805" t="s">
        <v>437</v>
      </c>
      <c r="B119" s="806"/>
      <c r="C119" s="847" t="s">
        <v>438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414</v>
      </c>
      <c r="AB119" s="876"/>
      <c r="AC119" s="876"/>
      <c r="AD119" s="876"/>
      <c r="AE119" s="877"/>
      <c r="AF119" s="878" t="s">
        <v>414</v>
      </c>
      <c r="AG119" s="876"/>
      <c r="AH119" s="876"/>
      <c r="AI119" s="876"/>
      <c r="AJ119" s="877"/>
      <c r="AK119" s="878" t="s">
        <v>414</v>
      </c>
      <c r="AL119" s="876"/>
      <c r="AM119" s="876"/>
      <c r="AN119" s="876"/>
      <c r="AO119" s="877"/>
      <c r="AP119" s="879" t="s">
        <v>414</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465</v>
      </c>
      <c r="BP119" s="865"/>
      <c r="BQ119" s="866">
        <v>9338591</v>
      </c>
      <c r="BR119" s="832"/>
      <c r="BS119" s="832"/>
      <c r="BT119" s="832"/>
      <c r="BU119" s="832"/>
      <c r="BV119" s="832">
        <v>9325280</v>
      </c>
      <c r="BW119" s="832"/>
      <c r="BX119" s="832"/>
      <c r="BY119" s="832"/>
      <c r="BZ119" s="832"/>
      <c r="CA119" s="832">
        <v>8755535</v>
      </c>
      <c r="CB119" s="832"/>
      <c r="CC119" s="832"/>
      <c r="CD119" s="832"/>
      <c r="CE119" s="832"/>
      <c r="CF119" s="735"/>
      <c r="CG119" s="736"/>
      <c r="CH119" s="736"/>
      <c r="CI119" s="736"/>
      <c r="CJ119" s="821"/>
      <c r="CK119" s="915"/>
      <c r="CL119" s="810"/>
      <c r="CM119" s="825" t="s">
        <v>466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442</v>
      </c>
      <c r="DH119" s="751"/>
      <c r="DI119" s="751"/>
      <c r="DJ119" s="751"/>
      <c r="DK119" s="752"/>
      <c r="DL119" s="753" t="s">
        <v>442</v>
      </c>
      <c r="DM119" s="751"/>
      <c r="DN119" s="751"/>
      <c r="DO119" s="751"/>
      <c r="DP119" s="752"/>
      <c r="DQ119" s="753" t="s">
        <v>442</v>
      </c>
      <c r="DR119" s="751"/>
      <c r="DS119" s="751"/>
      <c r="DT119" s="751"/>
      <c r="DU119" s="752"/>
      <c r="DV119" s="835" t="s">
        <v>414</v>
      </c>
      <c r="DW119" s="836"/>
      <c r="DX119" s="836"/>
      <c r="DY119" s="836"/>
      <c r="DZ119" s="837"/>
    </row>
    <row r="120" spans="1:130" s="224" customFormat="1" ht="26.25" customHeight="1" x14ac:dyDescent="0.15">
      <c r="A120" s="807"/>
      <c r="B120" s="808"/>
      <c r="C120" s="802" t="s">
        <v>443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414</v>
      </c>
      <c r="AB120" s="767"/>
      <c r="AC120" s="767"/>
      <c r="AD120" s="767"/>
      <c r="AE120" s="768"/>
      <c r="AF120" s="769" t="s">
        <v>442</v>
      </c>
      <c r="AG120" s="767"/>
      <c r="AH120" s="767"/>
      <c r="AI120" s="767"/>
      <c r="AJ120" s="768"/>
      <c r="AK120" s="769" t="s">
        <v>442</v>
      </c>
      <c r="AL120" s="767"/>
      <c r="AM120" s="767"/>
      <c r="AN120" s="767"/>
      <c r="AO120" s="768"/>
      <c r="AP120" s="811" t="s">
        <v>442</v>
      </c>
      <c r="AQ120" s="812"/>
      <c r="AR120" s="812"/>
      <c r="AS120" s="812"/>
      <c r="AT120" s="813"/>
      <c r="AU120" s="867" t="s">
        <v>467</v>
      </c>
      <c r="AV120" s="868"/>
      <c r="AW120" s="868"/>
      <c r="AX120" s="868"/>
      <c r="AY120" s="869"/>
      <c r="AZ120" s="847" t="s">
        <v>468</v>
      </c>
      <c r="BA120" s="795"/>
      <c r="BB120" s="795"/>
      <c r="BC120" s="795"/>
      <c r="BD120" s="795"/>
      <c r="BE120" s="795"/>
      <c r="BF120" s="795"/>
      <c r="BG120" s="795"/>
      <c r="BH120" s="795"/>
      <c r="BI120" s="795"/>
      <c r="BJ120" s="795"/>
      <c r="BK120" s="795"/>
      <c r="BL120" s="795"/>
      <c r="BM120" s="795"/>
      <c r="BN120" s="795"/>
      <c r="BO120" s="795"/>
      <c r="BP120" s="796"/>
      <c r="BQ120" s="848">
        <v>3152082</v>
      </c>
      <c r="BR120" s="829"/>
      <c r="BS120" s="829"/>
      <c r="BT120" s="829"/>
      <c r="BU120" s="829"/>
      <c r="BV120" s="829">
        <v>3508331</v>
      </c>
      <c r="BW120" s="829"/>
      <c r="BX120" s="829"/>
      <c r="BY120" s="829"/>
      <c r="BZ120" s="829"/>
      <c r="CA120" s="829">
        <v>3572132</v>
      </c>
      <c r="CB120" s="829"/>
      <c r="CC120" s="829"/>
      <c r="CD120" s="829"/>
      <c r="CE120" s="829"/>
      <c r="CF120" s="853">
        <v>95.3</v>
      </c>
      <c r="CG120" s="854"/>
      <c r="CH120" s="854"/>
      <c r="CI120" s="854"/>
      <c r="CJ120" s="854"/>
      <c r="CK120" s="855" t="s">
        <v>469</v>
      </c>
      <c r="CL120" s="839"/>
      <c r="CM120" s="839"/>
      <c r="CN120" s="839"/>
      <c r="CO120" s="840"/>
      <c r="CP120" s="859" t="s">
        <v>470</v>
      </c>
      <c r="CQ120" s="860"/>
      <c r="CR120" s="860"/>
      <c r="CS120" s="860"/>
      <c r="CT120" s="860"/>
      <c r="CU120" s="860"/>
      <c r="CV120" s="860"/>
      <c r="CW120" s="860"/>
      <c r="CX120" s="860"/>
      <c r="CY120" s="860"/>
      <c r="CZ120" s="860"/>
      <c r="DA120" s="860"/>
      <c r="DB120" s="860"/>
      <c r="DC120" s="860"/>
      <c r="DD120" s="860"/>
      <c r="DE120" s="860"/>
      <c r="DF120" s="861"/>
      <c r="DG120" s="848">
        <v>2900747</v>
      </c>
      <c r="DH120" s="829"/>
      <c r="DI120" s="829"/>
      <c r="DJ120" s="829"/>
      <c r="DK120" s="829"/>
      <c r="DL120" s="829">
        <v>3088267</v>
      </c>
      <c r="DM120" s="829"/>
      <c r="DN120" s="829"/>
      <c r="DO120" s="829"/>
      <c r="DP120" s="829"/>
      <c r="DQ120" s="829">
        <v>2758079</v>
      </c>
      <c r="DR120" s="829"/>
      <c r="DS120" s="829"/>
      <c r="DT120" s="829"/>
      <c r="DU120" s="829"/>
      <c r="DV120" s="830">
        <v>73.599999999999994</v>
      </c>
      <c r="DW120" s="830"/>
      <c r="DX120" s="830"/>
      <c r="DY120" s="830"/>
      <c r="DZ120" s="831"/>
    </row>
    <row r="121" spans="1:130" s="224" customFormat="1" ht="26.25" customHeight="1" x14ac:dyDescent="0.15">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137</v>
      </c>
      <c r="AB121" s="767"/>
      <c r="AC121" s="767"/>
      <c r="AD121" s="767"/>
      <c r="AE121" s="768"/>
      <c r="AF121" s="769" t="s">
        <v>442</v>
      </c>
      <c r="AG121" s="767"/>
      <c r="AH121" s="767"/>
      <c r="AI121" s="767"/>
      <c r="AJ121" s="768"/>
      <c r="AK121" s="769" t="s">
        <v>414</v>
      </c>
      <c r="AL121" s="767"/>
      <c r="AM121" s="767"/>
      <c r="AN121" s="767"/>
      <c r="AO121" s="768"/>
      <c r="AP121" s="811" t="s">
        <v>442</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v>321995</v>
      </c>
      <c r="BR121" s="804"/>
      <c r="BS121" s="804"/>
      <c r="BT121" s="804"/>
      <c r="BU121" s="804"/>
      <c r="BV121" s="804">
        <v>471133</v>
      </c>
      <c r="BW121" s="804"/>
      <c r="BX121" s="804"/>
      <c r="BY121" s="804"/>
      <c r="BZ121" s="804"/>
      <c r="CA121" s="804">
        <v>502022</v>
      </c>
      <c r="CB121" s="804"/>
      <c r="CC121" s="804"/>
      <c r="CD121" s="804"/>
      <c r="CE121" s="804"/>
      <c r="CF121" s="862">
        <v>13.4</v>
      </c>
      <c r="CG121" s="863"/>
      <c r="CH121" s="863"/>
      <c r="CI121" s="863"/>
      <c r="CJ121" s="863"/>
      <c r="CK121" s="856"/>
      <c r="CL121" s="842"/>
      <c r="CM121" s="842"/>
      <c r="CN121" s="842"/>
      <c r="CO121" s="843"/>
      <c r="CP121" s="822" t="s">
        <v>473</v>
      </c>
      <c r="CQ121" s="823"/>
      <c r="CR121" s="823"/>
      <c r="CS121" s="823"/>
      <c r="CT121" s="823"/>
      <c r="CU121" s="823"/>
      <c r="CV121" s="823"/>
      <c r="CW121" s="823"/>
      <c r="CX121" s="823"/>
      <c r="CY121" s="823"/>
      <c r="CZ121" s="823"/>
      <c r="DA121" s="823"/>
      <c r="DB121" s="823"/>
      <c r="DC121" s="823"/>
      <c r="DD121" s="823"/>
      <c r="DE121" s="823"/>
      <c r="DF121" s="824"/>
      <c r="DG121" s="803" t="s">
        <v>414</v>
      </c>
      <c r="DH121" s="804"/>
      <c r="DI121" s="804"/>
      <c r="DJ121" s="804"/>
      <c r="DK121" s="804"/>
      <c r="DL121" s="804" t="s">
        <v>414</v>
      </c>
      <c r="DM121" s="804"/>
      <c r="DN121" s="804"/>
      <c r="DO121" s="804"/>
      <c r="DP121" s="804"/>
      <c r="DQ121" s="804" t="s">
        <v>414</v>
      </c>
      <c r="DR121" s="804"/>
      <c r="DS121" s="804"/>
      <c r="DT121" s="804"/>
      <c r="DU121" s="804"/>
      <c r="DV121" s="781" t="s">
        <v>414</v>
      </c>
      <c r="DW121" s="781"/>
      <c r="DX121" s="781"/>
      <c r="DY121" s="781"/>
      <c r="DZ121" s="782"/>
    </row>
    <row r="122" spans="1:130" s="224" customFormat="1" ht="26.25" customHeight="1" x14ac:dyDescent="0.15">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442</v>
      </c>
      <c r="AB122" s="767"/>
      <c r="AC122" s="767"/>
      <c r="AD122" s="767"/>
      <c r="AE122" s="768"/>
      <c r="AF122" s="769" t="s">
        <v>442</v>
      </c>
      <c r="AG122" s="767"/>
      <c r="AH122" s="767"/>
      <c r="AI122" s="767"/>
      <c r="AJ122" s="768"/>
      <c r="AK122" s="769" t="s">
        <v>442</v>
      </c>
      <c r="AL122" s="767"/>
      <c r="AM122" s="767"/>
      <c r="AN122" s="767"/>
      <c r="AO122" s="768"/>
      <c r="AP122" s="811" t="s">
        <v>442</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5394504</v>
      </c>
      <c r="BR122" s="832"/>
      <c r="BS122" s="832"/>
      <c r="BT122" s="832"/>
      <c r="BU122" s="832"/>
      <c r="BV122" s="832">
        <v>5084461</v>
      </c>
      <c r="BW122" s="832"/>
      <c r="BX122" s="832"/>
      <c r="BY122" s="832"/>
      <c r="BZ122" s="832"/>
      <c r="CA122" s="832">
        <v>4781610</v>
      </c>
      <c r="CB122" s="832"/>
      <c r="CC122" s="832"/>
      <c r="CD122" s="832"/>
      <c r="CE122" s="832"/>
      <c r="CF122" s="833">
        <v>127.6</v>
      </c>
      <c r="CG122" s="834"/>
      <c r="CH122" s="834"/>
      <c r="CI122" s="834"/>
      <c r="CJ122" s="834"/>
      <c r="CK122" s="856"/>
      <c r="CL122" s="842"/>
      <c r="CM122" s="842"/>
      <c r="CN122" s="842"/>
      <c r="CO122" s="843"/>
      <c r="CP122" s="822" t="s">
        <v>406</v>
      </c>
      <c r="CQ122" s="823"/>
      <c r="CR122" s="823"/>
      <c r="CS122" s="823"/>
      <c r="CT122" s="823"/>
      <c r="CU122" s="823"/>
      <c r="CV122" s="823"/>
      <c r="CW122" s="823"/>
      <c r="CX122" s="823"/>
      <c r="CY122" s="823"/>
      <c r="CZ122" s="823"/>
      <c r="DA122" s="823"/>
      <c r="DB122" s="823"/>
      <c r="DC122" s="823"/>
      <c r="DD122" s="823"/>
      <c r="DE122" s="823"/>
      <c r="DF122" s="824"/>
      <c r="DG122" s="803" t="s">
        <v>137</v>
      </c>
      <c r="DH122" s="804"/>
      <c r="DI122" s="804"/>
      <c r="DJ122" s="804"/>
      <c r="DK122" s="804"/>
      <c r="DL122" s="804" t="s">
        <v>137</v>
      </c>
      <c r="DM122" s="804"/>
      <c r="DN122" s="804"/>
      <c r="DO122" s="804"/>
      <c r="DP122" s="804"/>
      <c r="DQ122" s="804" t="s">
        <v>137</v>
      </c>
      <c r="DR122" s="804"/>
      <c r="DS122" s="804"/>
      <c r="DT122" s="804"/>
      <c r="DU122" s="804"/>
      <c r="DV122" s="781" t="s">
        <v>137</v>
      </c>
      <c r="DW122" s="781"/>
      <c r="DX122" s="781"/>
      <c r="DY122" s="781"/>
      <c r="DZ122" s="782"/>
    </row>
    <row r="123" spans="1:130" s="224" customFormat="1" ht="26.25" customHeight="1" x14ac:dyDescent="0.15">
      <c r="A123" s="807"/>
      <c r="B123" s="808"/>
      <c r="C123" s="802"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137</v>
      </c>
      <c r="AB123" s="767"/>
      <c r="AC123" s="767"/>
      <c r="AD123" s="767"/>
      <c r="AE123" s="768"/>
      <c r="AF123" s="769" t="s">
        <v>137</v>
      </c>
      <c r="AG123" s="767"/>
      <c r="AH123" s="767"/>
      <c r="AI123" s="767"/>
      <c r="AJ123" s="768"/>
      <c r="AK123" s="769" t="s">
        <v>137</v>
      </c>
      <c r="AL123" s="767"/>
      <c r="AM123" s="767"/>
      <c r="AN123" s="767"/>
      <c r="AO123" s="768"/>
      <c r="AP123" s="811" t="s">
        <v>137</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475</v>
      </c>
      <c r="BP123" s="865"/>
      <c r="BQ123" s="819">
        <v>8868581</v>
      </c>
      <c r="BR123" s="820"/>
      <c r="BS123" s="820"/>
      <c r="BT123" s="820"/>
      <c r="BU123" s="820"/>
      <c r="BV123" s="820">
        <v>9063925</v>
      </c>
      <c r="BW123" s="820"/>
      <c r="BX123" s="820"/>
      <c r="BY123" s="820"/>
      <c r="BZ123" s="820"/>
      <c r="CA123" s="820">
        <v>8855764</v>
      </c>
      <c r="CB123" s="820"/>
      <c r="CC123" s="820"/>
      <c r="CD123" s="820"/>
      <c r="CE123" s="820"/>
      <c r="CF123" s="735"/>
      <c r="CG123" s="736"/>
      <c r="CH123" s="736"/>
      <c r="CI123" s="736"/>
      <c r="CJ123" s="821"/>
      <c r="CK123" s="856"/>
      <c r="CL123" s="842"/>
      <c r="CM123" s="842"/>
      <c r="CN123" s="842"/>
      <c r="CO123" s="843"/>
      <c r="CP123" s="822" t="s">
        <v>411</v>
      </c>
      <c r="CQ123" s="823"/>
      <c r="CR123" s="823"/>
      <c r="CS123" s="823"/>
      <c r="CT123" s="823"/>
      <c r="CU123" s="823"/>
      <c r="CV123" s="823"/>
      <c r="CW123" s="823"/>
      <c r="CX123" s="823"/>
      <c r="CY123" s="823"/>
      <c r="CZ123" s="823"/>
      <c r="DA123" s="823"/>
      <c r="DB123" s="823"/>
      <c r="DC123" s="823"/>
      <c r="DD123" s="823"/>
      <c r="DE123" s="823"/>
      <c r="DF123" s="824"/>
      <c r="DG123" s="766" t="s">
        <v>414</v>
      </c>
      <c r="DH123" s="767"/>
      <c r="DI123" s="767"/>
      <c r="DJ123" s="767"/>
      <c r="DK123" s="768"/>
      <c r="DL123" s="769" t="s">
        <v>414</v>
      </c>
      <c r="DM123" s="767"/>
      <c r="DN123" s="767"/>
      <c r="DO123" s="767"/>
      <c r="DP123" s="768"/>
      <c r="DQ123" s="769" t="s">
        <v>137</v>
      </c>
      <c r="DR123" s="767"/>
      <c r="DS123" s="767"/>
      <c r="DT123" s="767"/>
      <c r="DU123" s="768"/>
      <c r="DV123" s="811" t="s">
        <v>414</v>
      </c>
      <c r="DW123" s="812"/>
      <c r="DX123" s="812"/>
      <c r="DY123" s="812"/>
      <c r="DZ123" s="813"/>
    </row>
    <row r="124" spans="1:130" s="224" customFormat="1" ht="26.25" customHeight="1" thickBot="1" x14ac:dyDescent="0.2">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414</v>
      </c>
      <c r="AB124" s="767"/>
      <c r="AC124" s="767"/>
      <c r="AD124" s="767"/>
      <c r="AE124" s="768"/>
      <c r="AF124" s="769" t="s">
        <v>414</v>
      </c>
      <c r="AG124" s="767"/>
      <c r="AH124" s="767"/>
      <c r="AI124" s="767"/>
      <c r="AJ124" s="768"/>
      <c r="AK124" s="769" t="s">
        <v>137</v>
      </c>
      <c r="AL124" s="767"/>
      <c r="AM124" s="767"/>
      <c r="AN124" s="767"/>
      <c r="AO124" s="768"/>
      <c r="AP124" s="811" t="s">
        <v>414</v>
      </c>
      <c r="AQ124" s="812"/>
      <c r="AR124" s="812"/>
      <c r="AS124" s="812"/>
      <c r="AT124" s="813"/>
      <c r="AU124" s="814" t="s">
        <v>476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13.1</v>
      </c>
      <c r="BR124" s="818"/>
      <c r="BS124" s="818"/>
      <c r="BT124" s="818"/>
      <c r="BU124" s="818"/>
      <c r="BV124" s="818">
        <v>6.7</v>
      </c>
      <c r="BW124" s="818"/>
      <c r="BX124" s="818"/>
      <c r="BY124" s="818"/>
      <c r="BZ124" s="818"/>
      <c r="CA124" s="818" t="s">
        <v>414</v>
      </c>
      <c r="CB124" s="818"/>
      <c r="CC124" s="818"/>
      <c r="CD124" s="818"/>
      <c r="CE124" s="818"/>
      <c r="CF124" s="713"/>
      <c r="CG124" s="714"/>
      <c r="CH124" s="714"/>
      <c r="CI124" s="714"/>
      <c r="CJ124" s="849"/>
      <c r="CK124" s="857"/>
      <c r="CL124" s="857"/>
      <c r="CM124" s="857"/>
      <c r="CN124" s="857"/>
      <c r="CO124" s="858"/>
      <c r="CP124" s="822" t="s">
        <v>477</v>
      </c>
      <c r="CQ124" s="823"/>
      <c r="CR124" s="823"/>
      <c r="CS124" s="823"/>
      <c r="CT124" s="823"/>
      <c r="CU124" s="823"/>
      <c r="CV124" s="823"/>
      <c r="CW124" s="823"/>
      <c r="CX124" s="823"/>
      <c r="CY124" s="823"/>
      <c r="CZ124" s="823"/>
      <c r="DA124" s="823"/>
      <c r="DB124" s="823"/>
      <c r="DC124" s="823"/>
      <c r="DD124" s="823"/>
      <c r="DE124" s="823"/>
      <c r="DF124" s="824"/>
      <c r="DG124" s="750" t="s">
        <v>414</v>
      </c>
      <c r="DH124" s="751"/>
      <c r="DI124" s="751"/>
      <c r="DJ124" s="751"/>
      <c r="DK124" s="752"/>
      <c r="DL124" s="753" t="s">
        <v>414</v>
      </c>
      <c r="DM124" s="751"/>
      <c r="DN124" s="751"/>
      <c r="DO124" s="751"/>
      <c r="DP124" s="752"/>
      <c r="DQ124" s="753" t="s">
        <v>137</v>
      </c>
      <c r="DR124" s="751"/>
      <c r="DS124" s="751"/>
      <c r="DT124" s="751"/>
      <c r="DU124" s="752"/>
      <c r="DV124" s="835" t="s">
        <v>414</v>
      </c>
      <c r="DW124" s="836"/>
      <c r="DX124" s="836"/>
      <c r="DY124" s="836"/>
      <c r="DZ124" s="837"/>
    </row>
    <row r="125" spans="1:130" s="224" customFormat="1" ht="26.25" customHeight="1" x14ac:dyDescent="0.15">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414</v>
      </c>
      <c r="AB125" s="767"/>
      <c r="AC125" s="767"/>
      <c r="AD125" s="767"/>
      <c r="AE125" s="768"/>
      <c r="AF125" s="769" t="s">
        <v>414</v>
      </c>
      <c r="AG125" s="767"/>
      <c r="AH125" s="767"/>
      <c r="AI125" s="767"/>
      <c r="AJ125" s="768"/>
      <c r="AK125" s="769" t="s">
        <v>137</v>
      </c>
      <c r="AL125" s="767"/>
      <c r="AM125" s="767"/>
      <c r="AN125" s="767"/>
      <c r="AO125" s="768"/>
      <c r="AP125" s="811" t="s">
        <v>414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478</v>
      </c>
      <c r="CL125" s="839"/>
      <c r="CM125" s="839"/>
      <c r="CN125" s="839"/>
      <c r="CO125" s="840"/>
      <c r="CP125" s="847" t="s">
        <v>479</v>
      </c>
      <c r="CQ125" s="795"/>
      <c r="CR125" s="795"/>
      <c r="CS125" s="795"/>
      <c r="CT125" s="795"/>
      <c r="CU125" s="795"/>
      <c r="CV125" s="795"/>
      <c r="CW125" s="795"/>
      <c r="CX125" s="795"/>
      <c r="CY125" s="795"/>
      <c r="CZ125" s="795"/>
      <c r="DA125" s="795"/>
      <c r="DB125" s="795"/>
      <c r="DC125" s="795"/>
      <c r="DD125" s="795"/>
      <c r="DE125" s="795"/>
      <c r="DF125" s="796"/>
      <c r="DG125" s="848" t="s">
        <v>137</v>
      </c>
      <c r="DH125" s="829"/>
      <c r="DI125" s="829"/>
      <c r="DJ125" s="829"/>
      <c r="DK125" s="829"/>
      <c r="DL125" s="829" t="s">
        <v>137</v>
      </c>
      <c r="DM125" s="829"/>
      <c r="DN125" s="829"/>
      <c r="DO125" s="829"/>
      <c r="DP125" s="829"/>
      <c r="DQ125" s="829" t="s">
        <v>414</v>
      </c>
      <c r="DR125" s="829"/>
      <c r="DS125" s="829"/>
      <c r="DT125" s="829"/>
      <c r="DU125" s="829"/>
      <c r="DV125" s="830" t="s">
        <v>137</v>
      </c>
      <c r="DW125" s="830"/>
      <c r="DX125" s="830"/>
      <c r="DY125" s="830"/>
      <c r="DZ125" s="831"/>
    </row>
    <row r="126" spans="1:130" s="224" customFormat="1" ht="26.25" customHeight="1" thickBot="1" x14ac:dyDescent="0.2">
      <c r="A126" s="807"/>
      <c r="B126" s="808"/>
      <c r="C126" s="802" t="s">
        <v>466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414</v>
      </c>
      <c r="AB126" s="767"/>
      <c r="AC126" s="767"/>
      <c r="AD126" s="767"/>
      <c r="AE126" s="768"/>
      <c r="AF126" s="769" t="s">
        <v>137</v>
      </c>
      <c r="AG126" s="767"/>
      <c r="AH126" s="767"/>
      <c r="AI126" s="767"/>
      <c r="AJ126" s="768"/>
      <c r="AK126" s="769" t="s">
        <v>414</v>
      </c>
      <c r="AL126" s="767"/>
      <c r="AM126" s="767"/>
      <c r="AN126" s="767"/>
      <c r="AO126" s="768"/>
      <c r="AP126" s="811" t="s">
        <v>414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480</v>
      </c>
      <c r="CQ126" s="739"/>
      <c r="CR126" s="739"/>
      <c r="CS126" s="739"/>
      <c r="CT126" s="739"/>
      <c r="CU126" s="739"/>
      <c r="CV126" s="739"/>
      <c r="CW126" s="739"/>
      <c r="CX126" s="739"/>
      <c r="CY126" s="739"/>
      <c r="CZ126" s="739"/>
      <c r="DA126" s="739"/>
      <c r="DB126" s="739"/>
      <c r="DC126" s="739"/>
      <c r="DD126" s="739"/>
      <c r="DE126" s="739"/>
      <c r="DF126" s="740"/>
      <c r="DG126" s="803" t="s">
        <v>137</v>
      </c>
      <c r="DH126" s="804"/>
      <c r="DI126" s="804"/>
      <c r="DJ126" s="804"/>
      <c r="DK126" s="804"/>
      <c r="DL126" s="804" t="s">
        <v>137</v>
      </c>
      <c r="DM126" s="804"/>
      <c r="DN126" s="804"/>
      <c r="DO126" s="804"/>
      <c r="DP126" s="804"/>
      <c r="DQ126" s="804" t="s">
        <v>414</v>
      </c>
      <c r="DR126" s="804"/>
      <c r="DS126" s="804"/>
      <c r="DT126" s="804"/>
      <c r="DU126" s="804"/>
      <c r="DV126" s="781" t="s">
        <v>414</v>
      </c>
      <c r="DW126" s="781"/>
      <c r="DX126" s="781"/>
      <c r="DY126" s="781"/>
      <c r="DZ126" s="782"/>
    </row>
    <row r="127" spans="1:130" s="224" customFormat="1" ht="26.25" customHeight="1" x14ac:dyDescent="0.15">
      <c r="A127" s="809"/>
      <c r="B127" s="810"/>
      <c r="C127" s="825" t="s">
        <v>481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5</v>
      </c>
      <c r="AB127" s="767"/>
      <c r="AC127" s="767"/>
      <c r="AD127" s="767"/>
      <c r="AE127" s="768"/>
      <c r="AF127" s="769">
        <v>2</v>
      </c>
      <c r="AG127" s="767"/>
      <c r="AH127" s="767"/>
      <c r="AI127" s="767"/>
      <c r="AJ127" s="768"/>
      <c r="AK127" s="769">
        <v>20</v>
      </c>
      <c r="AL127" s="767"/>
      <c r="AM127" s="767"/>
      <c r="AN127" s="767"/>
      <c r="AO127" s="768"/>
      <c r="AP127" s="811">
        <v>0</v>
      </c>
      <c r="AQ127" s="812"/>
      <c r="AR127" s="812"/>
      <c r="AS127" s="812"/>
      <c r="AT127" s="813"/>
      <c r="AU127" s="226"/>
      <c r="AV127" s="226"/>
      <c r="AW127" s="226"/>
      <c r="AX127" s="828" t="s">
        <v>482</v>
      </c>
      <c r="AY127" s="799"/>
      <c r="AZ127" s="799"/>
      <c r="BA127" s="799"/>
      <c r="BB127" s="799"/>
      <c r="BC127" s="799"/>
      <c r="BD127" s="799"/>
      <c r="BE127" s="800"/>
      <c r="BF127" s="798" t="s">
        <v>483</v>
      </c>
      <c r="BG127" s="799"/>
      <c r="BH127" s="799"/>
      <c r="BI127" s="799"/>
      <c r="BJ127" s="799"/>
      <c r="BK127" s="799"/>
      <c r="BL127" s="800"/>
      <c r="BM127" s="798" t="s">
        <v>484</v>
      </c>
      <c r="BN127" s="799"/>
      <c r="BO127" s="799"/>
      <c r="BP127" s="799"/>
      <c r="BQ127" s="799"/>
      <c r="BR127" s="799"/>
      <c r="BS127" s="800"/>
      <c r="BT127" s="798" t="s">
        <v>485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486</v>
      </c>
      <c r="CQ127" s="739"/>
      <c r="CR127" s="739"/>
      <c r="CS127" s="739"/>
      <c r="CT127" s="739"/>
      <c r="CU127" s="739"/>
      <c r="CV127" s="739"/>
      <c r="CW127" s="739"/>
      <c r="CX127" s="739"/>
      <c r="CY127" s="739"/>
      <c r="CZ127" s="739"/>
      <c r="DA127" s="739"/>
      <c r="DB127" s="739"/>
      <c r="DC127" s="739"/>
      <c r="DD127" s="739"/>
      <c r="DE127" s="739"/>
      <c r="DF127" s="740"/>
      <c r="DG127" s="803" t="s">
        <v>414</v>
      </c>
      <c r="DH127" s="804"/>
      <c r="DI127" s="804"/>
      <c r="DJ127" s="804"/>
      <c r="DK127" s="804"/>
      <c r="DL127" s="804" t="s">
        <v>414</v>
      </c>
      <c r="DM127" s="804"/>
      <c r="DN127" s="804"/>
      <c r="DO127" s="804"/>
      <c r="DP127" s="804"/>
      <c r="DQ127" s="804" t="s">
        <v>137</v>
      </c>
      <c r="DR127" s="804"/>
      <c r="DS127" s="804"/>
      <c r="DT127" s="804"/>
      <c r="DU127" s="804"/>
      <c r="DV127" s="781" t="s">
        <v>137</v>
      </c>
      <c r="DW127" s="781"/>
      <c r="DX127" s="781"/>
      <c r="DY127" s="781"/>
      <c r="DZ127" s="782"/>
    </row>
    <row r="128" spans="1:130" s="224" customFormat="1" ht="26.25" customHeight="1" thickBot="1" x14ac:dyDescent="0.2">
      <c r="A128" s="783" t="s">
        <v>487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488</v>
      </c>
      <c r="X128" s="785"/>
      <c r="Y128" s="785"/>
      <c r="Z128" s="786"/>
      <c r="AA128" s="787">
        <v>22313</v>
      </c>
      <c r="AB128" s="788"/>
      <c r="AC128" s="788"/>
      <c r="AD128" s="788"/>
      <c r="AE128" s="789"/>
      <c r="AF128" s="790">
        <v>55470</v>
      </c>
      <c r="AG128" s="788"/>
      <c r="AH128" s="788"/>
      <c r="AI128" s="788"/>
      <c r="AJ128" s="789"/>
      <c r="AK128" s="790">
        <v>48319</v>
      </c>
      <c r="AL128" s="788"/>
      <c r="AM128" s="788"/>
      <c r="AN128" s="788"/>
      <c r="AO128" s="789"/>
      <c r="AP128" s="791"/>
      <c r="AQ128" s="792"/>
      <c r="AR128" s="792"/>
      <c r="AS128" s="792"/>
      <c r="AT128" s="793"/>
      <c r="AU128" s="226"/>
      <c r="AV128" s="226"/>
      <c r="AW128" s="226"/>
      <c r="AX128" s="794" t="s">
        <v>489</v>
      </c>
      <c r="AY128" s="795"/>
      <c r="AZ128" s="795"/>
      <c r="BA128" s="795"/>
      <c r="BB128" s="795"/>
      <c r="BC128" s="795"/>
      <c r="BD128" s="795"/>
      <c r="BE128" s="796"/>
      <c r="BF128" s="773" t="s">
        <v>414</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490</v>
      </c>
      <c r="CQ128" s="717"/>
      <c r="CR128" s="717"/>
      <c r="CS128" s="717"/>
      <c r="CT128" s="717"/>
      <c r="CU128" s="717"/>
      <c r="CV128" s="717"/>
      <c r="CW128" s="717"/>
      <c r="CX128" s="717"/>
      <c r="CY128" s="717"/>
      <c r="CZ128" s="717"/>
      <c r="DA128" s="717"/>
      <c r="DB128" s="717"/>
      <c r="DC128" s="717"/>
      <c r="DD128" s="717"/>
      <c r="DE128" s="717"/>
      <c r="DF128" s="718"/>
      <c r="DG128" s="777" t="s">
        <v>137</v>
      </c>
      <c r="DH128" s="778"/>
      <c r="DI128" s="778"/>
      <c r="DJ128" s="778"/>
      <c r="DK128" s="778"/>
      <c r="DL128" s="778" t="s">
        <v>137</v>
      </c>
      <c r="DM128" s="778"/>
      <c r="DN128" s="778"/>
      <c r="DO128" s="778"/>
      <c r="DP128" s="778"/>
      <c r="DQ128" s="778" t="s">
        <v>137</v>
      </c>
      <c r="DR128" s="778"/>
      <c r="DS128" s="778"/>
      <c r="DT128" s="778"/>
      <c r="DU128" s="778"/>
      <c r="DV128" s="779" t="s">
        <v>137</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491</v>
      </c>
      <c r="X129" s="764"/>
      <c r="Y129" s="764"/>
      <c r="Z129" s="765"/>
      <c r="AA129" s="766">
        <v>4033554</v>
      </c>
      <c r="AB129" s="767"/>
      <c r="AC129" s="767"/>
      <c r="AD129" s="767"/>
      <c r="AE129" s="768"/>
      <c r="AF129" s="769">
        <v>4331714</v>
      </c>
      <c r="AG129" s="767"/>
      <c r="AH129" s="767"/>
      <c r="AI129" s="767"/>
      <c r="AJ129" s="768"/>
      <c r="AK129" s="769">
        <v>4203387</v>
      </c>
      <c r="AL129" s="767"/>
      <c r="AM129" s="767"/>
      <c r="AN129" s="767"/>
      <c r="AO129" s="768"/>
      <c r="AP129" s="770"/>
      <c r="AQ129" s="771"/>
      <c r="AR129" s="771"/>
      <c r="AS129" s="771"/>
      <c r="AT129" s="772"/>
      <c r="AU129" s="227"/>
      <c r="AV129" s="227"/>
      <c r="AW129" s="227"/>
      <c r="AX129" s="738" t="s">
        <v>492</v>
      </c>
      <c r="AY129" s="739"/>
      <c r="AZ129" s="739"/>
      <c r="BA129" s="739"/>
      <c r="BB129" s="739"/>
      <c r="BC129" s="739"/>
      <c r="BD129" s="739"/>
      <c r="BE129" s="740"/>
      <c r="BF129" s="757" t="s">
        <v>137</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494</v>
      </c>
      <c r="X130" s="764"/>
      <c r="Y130" s="764"/>
      <c r="Z130" s="765"/>
      <c r="AA130" s="766">
        <v>468827</v>
      </c>
      <c r="AB130" s="767"/>
      <c r="AC130" s="767"/>
      <c r="AD130" s="767"/>
      <c r="AE130" s="768"/>
      <c r="AF130" s="769">
        <v>456703</v>
      </c>
      <c r="AG130" s="767"/>
      <c r="AH130" s="767"/>
      <c r="AI130" s="767"/>
      <c r="AJ130" s="768"/>
      <c r="AK130" s="769">
        <v>456583</v>
      </c>
      <c r="AL130" s="767"/>
      <c r="AM130" s="767"/>
      <c r="AN130" s="767"/>
      <c r="AO130" s="768"/>
      <c r="AP130" s="770"/>
      <c r="AQ130" s="771"/>
      <c r="AR130" s="771"/>
      <c r="AS130" s="771"/>
      <c r="AT130" s="772"/>
      <c r="AU130" s="227"/>
      <c r="AV130" s="227"/>
      <c r="AW130" s="227"/>
      <c r="AX130" s="738" t="s">
        <v>495</v>
      </c>
      <c r="AY130" s="739"/>
      <c r="AZ130" s="739"/>
      <c r="BA130" s="739"/>
      <c r="BB130" s="739"/>
      <c r="BC130" s="739"/>
      <c r="BD130" s="739"/>
      <c r="BE130" s="740"/>
      <c r="BF130" s="741">
        <v>6.8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496</v>
      </c>
      <c r="X131" s="748"/>
      <c r="Y131" s="748"/>
      <c r="Z131" s="749"/>
      <c r="AA131" s="750">
        <v>3564727</v>
      </c>
      <c r="AB131" s="751"/>
      <c r="AC131" s="751"/>
      <c r="AD131" s="751"/>
      <c r="AE131" s="752"/>
      <c r="AF131" s="753">
        <v>3875011</v>
      </c>
      <c r="AG131" s="751"/>
      <c r="AH131" s="751"/>
      <c r="AI131" s="751"/>
      <c r="AJ131" s="752"/>
      <c r="AK131" s="753">
        <v>3746804</v>
      </c>
      <c r="AL131" s="751"/>
      <c r="AM131" s="751"/>
      <c r="AN131" s="751"/>
      <c r="AO131" s="752"/>
      <c r="AP131" s="754"/>
      <c r="AQ131" s="755"/>
      <c r="AR131" s="755"/>
      <c r="AS131" s="755"/>
      <c r="AT131" s="756"/>
      <c r="AU131" s="227"/>
      <c r="AV131" s="227"/>
      <c r="AW131" s="227"/>
      <c r="AX131" s="716" t="s">
        <v>497</v>
      </c>
      <c r="AY131" s="717"/>
      <c r="AZ131" s="717"/>
      <c r="BA131" s="717"/>
      <c r="BB131" s="717"/>
      <c r="BC131" s="717"/>
      <c r="BD131" s="717"/>
      <c r="BE131" s="718"/>
      <c r="BF131" s="719" t="s">
        <v>137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499</v>
      </c>
      <c r="W132" s="729"/>
      <c r="X132" s="729"/>
      <c r="Y132" s="729"/>
      <c r="Z132" s="730"/>
      <c r="AA132" s="731">
        <v>5.8958792640000004</v>
      </c>
      <c r="AB132" s="732"/>
      <c r="AC132" s="732"/>
      <c r="AD132" s="732"/>
      <c r="AE132" s="733"/>
      <c r="AF132" s="734">
        <v>6.5955425669999999</v>
      </c>
      <c r="AG132" s="732"/>
      <c r="AH132" s="732"/>
      <c r="AI132" s="732"/>
      <c r="AJ132" s="733"/>
      <c r="AK132" s="734">
        <v>7.9802412939999998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500</v>
      </c>
      <c r="W133" s="708"/>
      <c r="X133" s="708"/>
      <c r="Y133" s="708"/>
      <c r="Z133" s="709"/>
      <c r="AA133" s="710">
        <v>7</v>
      </c>
      <c r="AB133" s="711"/>
      <c r="AC133" s="711"/>
      <c r="AD133" s="711"/>
      <c r="AE133" s="712"/>
      <c r="AF133" s="710">
        <v>7.4</v>
      </c>
      <c r="AG133" s="711"/>
      <c r="AH133" s="711"/>
      <c r="AI133" s="711"/>
      <c r="AJ133" s="712"/>
      <c r="AK133" s="710">
        <v>6.8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ymFgKINKLeCEo9A1Y6EelWAK0YAIOIeIcyBbrzHvdYr3y61OGkc/5eFgOXRAqDUA4ppok95PpK2s0JEb7Oa1Q==" saltValue="P7EdrLOMzOhOfKL4WuRo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xt/imi4QpeNtYPqhXhgUWk+aEUgH9ZsWU803Z+x4InomEiRf7LnkgfgwbUQ71nlS6qH7F32mtob6RK1vNkaerQ==" saltValue="v7iAwYzicX40cOwRHbDu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BzVoP/UrKbIXuN/FP1NLtIGS4d95g/aC4N7fhTjQ6xwQ0ULy1dOE/Hntk53dStT06VBN2KjB97v3EwRAZgOA==" saltValue="doI5aFY1pD7g+08l0UtIS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503</v>
      </c>
      <c r="AL6" s="260"/>
      <c r="AM6" s="260"/>
      <c r="AN6" s="260"/>
    </row>
    <row r="7" spans="1:46" ht="13.5" customHeight="1" x14ac:dyDescent="0.15">
      <c r="A7" s="259"/>
      <c r="AK7" s="262"/>
      <c r="AL7" s="263"/>
      <c r="AM7" s="263"/>
      <c r="AN7" s="264"/>
      <c r="AO7" s="1105" t="s">
        <v>504</v>
      </c>
      <c r="AP7" s="265"/>
      <c r="AQ7" s="266" t="s">
        <v>505</v>
      </c>
      <c r="AR7" s="267"/>
    </row>
    <row r="8" spans="1:46" x14ac:dyDescent="0.15">
      <c r="A8" s="259"/>
      <c r="AK8" s="268"/>
      <c r="AL8" s="269"/>
      <c r="AM8" s="269"/>
      <c r="AN8" s="270"/>
      <c r="AO8" s="1106"/>
      <c r="AP8" s="271" t="s">
        <v>506</v>
      </c>
      <c r="AQ8" s="272" t="s">
        <v>507</v>
      </c>
      <c r="AR8" s="273" t="s">
        <v>508</v>
      </c>
    </row>
    <row r="9" spans="1:46" x14ac:dyDescent="0.15">
      <c r="A9" s="259"/>
      <c r="AK9" s="1117" t="s">
        <v>509</v>
      </c>
      <c r="AL9" s="1118"/>
      <c r="AM9" s="1118"/>
      <c r="AN9" s="1119"/>
      <c r="AO9" s="274">
        <v>1232184</v>
      </c>
      <c r="AP9" s="274">
        <v>92499</v>
      </c>
      <c r="AQ9" s="275">
        <v>108757</v>
      </c>
      <c r="AR9" s="276">
        <v>-14.9</v>
      </c>
    </row>
    <row r="10" spans="1:46" ht="13.5" customHeight="1" x14ac:dyDescent="0.15">
      <c r="A10" s="259"/>
      <c r="AK10" s="1117" t="s">
        <v>510</v>
      </c>
      <c r="AL10" s="1118"/>
      <c r="AM10" s="1118"/>
      <c r="AN10" s="1119"/>
      <c r="AO10" s="277">
        <v>155376</v>
      </c>
      <c r="AP10" s="277">
        <v>11664</v>
      </c>
      <c r="AQ10" s="278">
        <v>15108</v>
      </c>
      <c r="AR10" s="279">
        <v>-22.8</v>
      </c>
    </row>
    <row r="11" spans="1:46" ht="13.5" customHeight="1" x14ac:dyDescent="0.15">
      <c r="A11" s="259"/>
      <c r="AK11" s="1117" t="s">
        <v>511</v>
      </c>
      <c r="AL11" s="1118"/>
      <c r="AM11" s="1118"/>
      <c r="AN11" s="1119"/>
      <c r="AO11" s="277" t="s">
        <v>512</v>
      </c>
      <c r="AP11" s="277" t="s">
        <v>512</v>
      </c>
      <c r="AQ11" s="278">
        <v>1414</v>
      </c>
      <c r="AR11" s="279" t="s">
        <v>512</v>
      </c>
    </row>
    <row r="12" spans="1:46" ht="13.5" customHeight="1" x14ac:dyDescent="0.15">
      <c r="A12" s="259"/>
      <c r="AK12" s="1117" t="s">
        <v>513</v>
      </c>
      <c r="AL12" s="1118"/>
      <c r="AM12" s="1118"/>
      <c r="AN12" s="1119"/>
      <c r="AO12" s="277" t="s">
        <v>512</v>
      </c>
      <c r="AP12" s="277" t="s">
        <v>512</v>
      </c>
      <c r="AQ12" s="278">
        <v>40</v>
      </c>
      <c r="AR12" s="279" t="s">
        <v>512</v>
      </c>
    </row>
    <row r="13" spans="1:46" ht="13.5" customHeight="1" x14ac:dyDescent="0.15">
      <c r="A13" s="259"/>
      <c r="AK13" s="1117" t="s">
        <v>514</v>
      </c>
      <c r="AL13" s="1118"/>
      <c r="AM13" s="1118"/>
      <c r="AN13" s="1119"/>
      <c r="AO13" s="277">
        <v>88310</v>
      </c>
      <c r="AP13" s="277">
        <v>6629</v>
      </c>
      <c r="AQ13" s="278">
        <v>4611</v>
      </c>
      <c r="AR13" s="279">
        <v>43.8</v>
      </c>
    </row>
    <row r="14" spans="1:46" ht="13.5" customHeight="1" x14ac:dyDescent="0.15">
      <c r="A14" s="259"/>
      <c r="AK14" s="1117" t="s">
        <v>515</v>
      </c>
      <c r="AL14" s="1118"/>
      <c r="AM14" s="1118"/>
      <c r="AN14" s="1119"/>
      <c r="AO14" s="277">
        <v>51398</v>
      </c>
      <c r="AP14" s="277">
        <v>3858</v>
      </c>
      <c r="AQ14" s="278">
        <v>2427</v>
      </c>
      <c r="AR14" s="279">
        <v>59</v>
      </c>
    </row>
    <row r="15" spans="1:46" ht="13.5" customHeight="1" x14ac:dyDescent="0.15">
      <c r="A15" s="259"/>
      <c r="AK15" s="1120" t="s">
        <v>516</v>
      </c>
      <c r="AL15" s="1121"/>
      <c r="AM15" s="1121"/>
      <c r="AN15" s="1122"/>
      <c r="AO15" s="277">
        <v>-81993</v>
      </c>
      <c r="AP15" s="277">
        <v>-6155</v>
      </c>
      <c r="AQ15" s="278">
        <v>-7785</v>
      </c>
      <c r="AR15" s="279">
        <v>-20.9</v>
      </c>
    </row>
    <row r="16" spans="1:46" x14ac:dyDescent="0.15">
      <c r="A16" s="259"/>
      <c r="AK16" s="1120" t="s">
        <v>189</v>
      </c>
      <c r="AL16" s="1121"/>
      <c r="AM16" s="1121"/>
      <c r="AN16" s="1122"/>
      <c r="AO16" s="277">
        <v>1445275</v>
      </c>
      <c r="AP16" s="277">
        <v>108496</v>
      </c>
      <c r="AQ16" s="278">
        <v>124572</v>
      </c>
      <c r="AR16" s="279">
        <v>-12.9</v>
      </c>
    </row>
    <row r="17" spans="1:46" x14ac:dyDescent="0.15">
      <c r="A17" s="259"/>
    </row>
    <row r="18" spans="1:46" x14ac:dyDescent="0.15">
      <c r="A18" s="259"/>
      <c r="AQ18" s="280"/>
      <c r="AR18" s="280"/>
    </row>
    <row r="19" spans="1:46" x14ac:dyDescent="0.15">
      <c r="A19" s="259"/>
      <c r="AK19" s="255" t="s">
        <v>517</v>
      </c>
    </row>
    <row r="20" spans="1:46" x14ac:dyDescent="0.15">
      <c r="A20" s="259"/>
      <c r="AK20" s="281"/>
      <c r="AL20" s="282"/>
      <c r="AM20" s="282"/>
      <c r="AN20" s="283"/>
      <c r="AO20" s="284" t="s">
        <v>518</v>
      </c>
      <c r="AP20" s="285" t="s">
        <v>519</v>
      </c>
      <c r="AQ20" s="286" t="s">
        <v>520</v>
      </c>
      <c r="AR20" s="287"/>
    </row>
    <row r="21" spans="1:46" s="260" customFormat="1" x14ac:dyDescent="0.15">
      <c r="A21" s="288"/>
      <c r="AK21" s="1123" t="s">
        <v>521</v>
      </c>
      <c r="AL21" s="1124"/>
      <c r="AM21" s="1124"/>
      <c r="AN21" s="1125"/>
      <c r="AO21" s="289">
        <v>10.66</v>
      </c>
      <c r="AP21" s="290">
        <v>10.78</v>
      </c>
      <c r="AQ21" s="291">
        <v>-0.12</v>
      </c>
      <c r="AS21" s="292"/>
      <c r="AT21" s="288"/>
    </row>
    <row r="22" spans="1:46" s="260" customFormat="1" x14ac:dyDescent="0.15">
      <c r="A22" s="288"/>
      <c r="AK22" s="1123" t="s">
        <v>522</v>
      </c>
      <c r="AL22" s="1124"/>
      <c r="AM22" s="1124"/>
      <c r="AN22" s="1125"/>
      <c r="AO22" s="293">
        <v>93.3</v>
      </c>
      <c r="AP22" s="294">
        <v>96.3</v>
      </c>
      <c r="AQ22" s="295">
        <v>-3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525</v>
      </c>
      <c r="AL29" s="260"/>
      <c r="AM29" s="260"/>
      <c r="AN29" s="260"/>
      <c r="AS29" s="302"/>
    </row>
    <row r="30" spans="1:46" ht="13.5" customHeight="1" x14ac:dyDescent="0.15">
      <c r="A30" s="259"/>
      <c r="AK30" s="262"/>
      <c r="AL30" s="263"/>
      <c r="AM30" s="263"/>
      <c r="AN30" s="264"/>
      <c r="AO30" s="1105" t="s">
        <v>504</v>
      </c>
      <c r="AP30" s="265"/>
      <c r="AQ30" s="266" t="s">
        <v>505</v>
      </c>
      <c r="AR30" s="267"/>
    </row>
    <row r="31" spans="1:46" x14ac:dyDescent="0.15">
      <c r="A31" s="259"/>
      <c r="AK31" s="268"/>
      <c r="AL31" s="269"/>
      <c r="AM31" s="269"/>
      <c r="AN31" s="270"/>
      <c r="AO31" s="1106"/>
      <c r="AP31" s="271" t="s">
        <v>506</v>
      </c>
      <c r="AQ31" s="272" t="s">
        <v>507</v>
      </c>
      <c r="AR31" s="273" t="s">
        <v>508</v>
      </c>
    </row>
    <row r="32" spans="1:46" ht="27" customHeight="1" x14ac:dyDescent="0.15">
      <c r="A32" s="259"/>
      <c r="AK32" s="1107" t="s">
        <v>526</v>
      </c>
      <c r="AL32" s="1108"/>
      <c r="AM32" s="1108"/>
      <c r="AN32" s="1109"/>
      <c r="AO32" s="303">
        <v>533142</v>
      </c>
      <c r="AP32" s="303">
        <v>40023</v>
      </c>
      <c r="AQ32" s="304">
        <v>62543</v>
      </c>
      <c r="AR32" s="305">
        <v>-36</v>
      </c>
    </row>
    <row r="33" spans="1:46" ht="13.5" customHeight="1" x14ac:dyDescent="0.15">
      <c r="A33" s="259"/>
      <c r="AK33" s="1107" t="s">
        <v>527</v>
      </c>
      <c r="AL33" s="1108"/>
      <c r="AM33" s="1108"/>
      <c r="AN33" s="1109"/>
      <c r="AO33" s="303" t="s">
        <v>512</v>
      </c>
      <c r="AP33" s="303" t="s">
        <v>512</v>
      </c>
      <c r="AQ33" s="304" t="s">
        <v>512</v>
      </c>
      <c r="AR33" s="305" t="s">
        <v>512</v>
      </c>
    </row>
    <row r="34" spans="1:46" ht="27" customHeight="1" x14ac:dyDescent="0.15">
      <c r="A34" s="259"/>
      <c r="AK34" s="1107" t="s">
        <v>528</v>
      </c>
      <c r="AL34" s="1108"/>
      <c r="AM34" s="1108"/>
      <c r="AN34" s="1109"/>
      <c r="AO34" s="303" t="s">
        <v>512</v>
      </c>
      <c r="AP34" s="303" t="s">
        <v>512</v>
      </c>
      <c r="AQ34" s="304" t="s">
        <v>512</v>
      </c>
      <c r="AR34" s="305" t="s">
        <v>512</v>
      </c>
    </row>
    <row r="35" spans="1:46" ht="27" customHeight="1" x14ac:dyDescent="0.15">
      <c r="A35" s="259"/>
      <c r="AK35" s="1107" t="s">
        <v>529</v>
      </c>
      <c r="AL35" s="1108"/>
      <c r="AM35" s="1108"/>
      <c r="AN35" s="1109"/>
      <c r="AO35" s="303">
        <v>253951</v>
      </c>
      <c r="AP35" s="303">
        <v>19064</v>
      </c>
      <c r="AQ35" s="304">
        <v>16620</v>
      </c>
      <c r="AR35" s="305">
        <v>14.7</v>
      </c>
    </row>
    <row r="36" spans="1:46" ht="27" customHeight="1" x14ac:dyDescent="0.15">
      <c r="A36" s="259"/>
      <c r="AK36" s="1107" t="s">
        <v>530</v>
      </c>
      <c r="AL36" s="1108"/>
      <c r="AM36" s="1108"/>
      <c r="AN36" s="1109"/>
      <c r="AO36" s="303">
        <v>16793</v>
      </c>
      <c r="AP36" s="303">
        <v>1261</v>
      </c>
      <c r="AQ36" s="304">
        <v>3562</v>
      </c>
      <c r="AR36" s="305">
        <v>-64.599999999999994</v>
      </c>
    </row>
    <row r="37" spans="1:46" ht="13.5" customHeight="1" x14ac:dyDescent="0.15">
      <c r="A37" s="259"/>
      <c r="AK37" s="1107" t="s">
        <v>531</v>
      </c>
      <c r="AL37" s="1108"/>
      <c r="AM37" s="1108"/>
      <c r="AN37" s="1109"/>
      <c r="AO37" s="303">
        <v>20</v>
      </c>
      <c r="AP37" s="303">
        <v>2</v>
      </c>
      <c r="AQ37" s="304">
        <v>625</v>
      </c>
      <c r="AR37" s="305">
        <v>-99.7</v>
      </c>
    </row>
    <row r="38" spans="1:46" ht="27" customHeight="1" x14ac:dyDescent="0.15">
      <c r="A38" s="259"/>
      <c r="AK38" s="1110" t="s">
        <v>532</v>
      </c>
      <c r="AL38" s="1111"/>
      <c r="AM38" s="1111"/>
      <c r="AN38" s="1112"/>
      <c r="AO38" s="306" t="s">
        <v>512</v>
      </c>
      <c r="AP38" s="306" t="s">
        <v>512</v>
      </c>
      <c r="AQ38" s="307">
        <v>3</v>
      </c>
      <c r="AR38" s="295" t="s">
        <v>512</v>
      </c>
      <c r="AS38" s="302"/>
    </row>
    <row r="39" spans="1:46" x14ac:dyDescent="0.15">
      <c r="A39" s="259"/>
      <c r="AK39" s="1110" t="s">
        <v>533</v>
      </c>
      <c r="AL39" s="1111"/>
      <c r="AM39" s="1111"/>
      <c r="AN39" s="1112"/>
      <c r="AO39" s="303">
        <v>-48319</v>
      </c>
      <c r="AP39" s="303">
        <v>-3627</v>
      </c>
      <c r="AQ39" s="304">
        <v>-2822</v>
      </c>
      <c r="AR39" s="305">
        <v>28.5</v>
      </c>
      <c r="AS39" s="302"/>
    </row>
    <row r="40" spans="1:46" ht="27" customHeight="1" x14ac:dyDescent="0.15">
      <c r="A40" s="259"/>
      <c r="AK40" s="1107" t="s">
        <v>534</v>
      </c>
      <c r="AL40" s="1108"/>
      <c r="AM40" s="1108"/>
      <c r="AN40" s="1109"/>
      <c r="AO40" s="303">
        <v>-456583</v>
      </c>
      <c r="AP40" s="303">
        <v>-34275</v>
      </c>
      <c r="AQ40" s="304">
        <v>-53912</v>
      </c>
      <c r="AR40" s="305">
        <v>-36.4</v>
      </c>
      <c r="AS40" s="302"/>
    </row>
    <row r="41" spans="1:46" x14ac:dyDescent="0.15">
      <c r="A41" s="259"/>
      <c r="AK41" s="1113" t="s">
        <v>302</v>
      </c>
      <c r="AL41" s="1114"/>
      <c r="AM41" s="1114"/>
      <c r="AN41" s="1115"/>
      <c r="AO41" s="303">
        <v>299004</v>
      </c>
      <c r="AP41" s="303">
        <v>22446</v>
      </c>
      <c r="AQ41" s="304">
        <v>26618</v>
      </c>
      <c r="AR41" s="305">
        <v>-15.7</v>
      </c>
      <c r="AS41" s="302"/>
    </row>
    <row r="42" spans="1:46" x14ac:dyDescent="0.15">
      <c r="A42" s="259"/>
      <c r="AK42" s="308" t="s">
        <v>535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536</v>
      </c>
    </row>
    <row r="48" spans="1:46" x14ac:dyDescent="0.15">
      <c r="A48" s="259"/>
      <c r="AK48" s="313" t="s">
        <v>537</v>
      </c>
      <c r="AL48" s="313"/>
      <c r="AM48" s="313"/>
      <c r="AN48" s="313"/>
      <c r="AO48" s="313"/>
      <c r="AP48" s="313"/>
      <c r="AQ48" s="314"/>
      <c r="AR48" s="313"/>
    </row>
    <row r="49" spans="1:44" ht="13.5" customHeight="1" x14ac:dyDescent="0.15">
      <c r="A49" s="259"/>
      <c r="AK49" s="315"/>
      <c r="AL49" s="316"/>
      <c r="AM49" s="1100" t="s">
        <v>504</v>
      </c>
      <c r="AN49" s="1102" t="s">
        <v>538</v>
      </c>
      <c r="AO49" s="1103"/>
      <c r="AP49" s="1103"/>
      <c r="AQ49" s="1103"/>
      <c r="AR49" s="1104"/>
    </row>
    <row r="50" spans="1:44" x14ac:dyDescent="0.15">
      <c r="A50" s="259"/>
      <c r="AK50" s="317"/>
      <c r="AL50" s="318"/>
      <c r="AM50" s="1101"/>
      <c r="AN50" s="319" t="s">
        <v>539</v>
      </c>
      <c r="AO50" s="320" t="s">
        <v>540</v>
      </c>
      <c r="AP50" s="321" t="s">
        <v>541</v>
      </c>
      <c r="AQ50" s="322" t="s">
        <v>542</v>
      </c>
      <c r="AR50" s="323" t="s">
        <v>543</v>
      </c>
    </row>
    <row r="51" spans="1:44" x14ac:dyDescent="0.15">
      <c r="A51" s="259"/>
      <c r="AK51" s="315" t="s">
        <v>544</v>
      </c>
      <c r="AL51" s="316"/>
      <c r="AM51" s="324">
        <v>1927330</v>
      </c>
      <c r="AN51" s="325">
        <v>135996</v>
      </c>
      <c r="AO51" s="326">
        <v>-8</v>
      </c>
      <c r="AP51" s="327">
        <v>88328</v>
      </c>
      <c r="AQ51" s="328">
        <v>-1.9</v>
      </c>
      <c r="AR51" s="329">
        <v>-6.1</v>
      </c>
    </row>
    <row r="52" spans="1:44" x14ac:dyDescent="0.15">
      <c r="A52" s="259"/>
      <c r="AK52" s="330"/>
      <c r="AL52" s="331" t="s">
        <v>545</v>
      </c>
      <c r="AM52" s="332">
        <v>166999</v>
      </c>
      <c r="AN52" s="333">
        <v>11784</v>
      </c>
      <c r="AO52" s="334">
        <v>-33.6</v>
      </c>
      <c r="AP52" s="335">
        <v>49013</v>
      </c>
      <c r="AQ52" s="336">
        <v>6.4</v>
      </c>
      <c r="AR52" s="337">
        <v>-40</v>
      </c>
    </row>
    <row r="53" spans="1:44" x14ac:dyDescent="0.15">
      <c r="A53" s="259"/>
      <c r="AK53" s="315" t="s">
        <v>546</v>
      </c>
      <c r="AL53" s="316"/>
      <c r="AM53" s="324">
        <v>1954424</v>
      </c>
      <c r="AN53" s="325">
        <v>140647</v>
      </c>
      <c r="AO53" s="326">
        <v>3.4</v>
      </c>
      <c r="AP53" s="327">
        <v>103390</v>
      </c>
      <c r="AQ53" s="328">
        <v>17.100000000000001</v>
      </c>
      <c r="AR53" s="329">
        <v>-13.7</v>
      </c>
    </row>
    <row r="54" spans="1:44" x14ac:dyDescent="0.15">
      <c r="A54" s="259"/>
      <c r="AK54" s="330"/>
      <c r="AL54" s="331" t="s">
        <v>545</v>
      </c>
      <c r="AM54" s="332">
        <v>120549</v>
      </c>
      <c r="AN54" s="333">
        <v>8675</v>
      </c>
      <c r="AO54" s="334">
        <v>-26.4</v>
      </c>
      <c r="AP54" s="335">
        <v>51269</v>
      </c>
      <c r="AQ54" s="336">
        <v>4.5999999999999996</v>
      </c>
      <c r="AR54" s="337">
        <v>-31</v>
      </c>
    </row>
    <row r="55" spans="1:44" x14ac:dyDescent="0.15">
      <c r="A55" s="259"/>
      <c r="AK55" s="315" t="s">
        <v>547</v>
      </c>
      <c r="AL55" s="316"/>
      <c r="AM55" s="324">
        <v>2001626</v>
      </c>
      <c r="AN55" s="325">
        <v>146339</v>
      </c>
      <c r="AO55" s="326">
        <v>4</v>
      </c>
      <c r="AP55" s="327">
        <v>117234</v>
      </c>
      <c r="AQ55" s="328">
        <v>13.4</v>
      </c>
      <c r="AR55" s="329">
        <v>-9.4</v>
      </c>
    </row>
    <row r="56" spans="1:44" x14ac:dyDescent="0.15">
      <c r="A56" s="259"/>
      <c r="AK56" s="330"/>
      <c r="AL56" s="331" t="s">
        <v>545</v>
      </c>
      <c r="AM56" s="332">
        <v>169965</v>
      </c>
      <c r="AN56" s="333">
        <v>12426</v>
      </c>
      <c r="AO56" s="334">
        <v>43.2</v>
      </c>
      <c r="AP56" s="335">
        <v>59796</v>
      </c>
      <c r="AQ56" s="336">
        <v>16.600000000000001</v>
      </c>
      <c r="AR56" s="337">
        <v>26.6</v>
      </c>
    </row>
    <row r="57" spans="1:44" x14ac:dyDescent="0.15">
      <c r="A57" s="259"/>
      <c r="AK57" s="315" t="s">
        <v>548</v>
      </c>
      <c r="AL57" s="316"/>
      <c r="AM57" s="324">
        <v>445803</v>
      </c>
      <c r="AN57" s="325">
        <v>33018</v>
      </c>
      <c r="AO57" s="326">
        <v>-77.400000000000006</v>
      </c>
      <c r="AP57" s="327">
        <v>97758</v>
      </c>
      <c r="AQ57" s="328">
        <v>-16.600000000000001</v>
      </c>
      <c r="AR57" s="329">
        <v>-60.8</v>
      </c>
    </row>
    <row r="58" spans="1:44" x14ac:dyDescent="0.15">
      <c r="A58" s="259"/>
      <c r="AK58" s="330"/>
      <c r="AL58" s="331" t="s">
        <v>545</v>
      </c>
      <c r="AM58" s="332">
        <v>200599</v>
      </c>
      <c r="AN58" s="333">
        <v>14857</v>
      </c>
      <c r="AO58" s="334">
        <v>19.600000000000001</v>
      </c>
      <c r="AP58" s="335">
        <v>45946</v>
      </c>
      <c r="AQ58" s="336">
        <v>-23.2</v>
      </c>
      <c r="AR58" s="337">
        <v>42.8</v>
      </c>
    </row>
    <row r="59" spans="1:44" x14ac:dyDescent="0.15">
      <c r="A59" s="259"/>
      <c r="AK59" s="315" t="s">
        <v>549</v>
      </c>
      <c r="AL59" s="316"/>
      <c r="AM59" s="324">
        <v>438149</v>
      </c>
      <c r="AN59" s="325">
        <v>32892</v>
      </c>
      <c r="AO59" s="326">
        <v>-0.4</v>
      </c>
      <c r="AP59" s="327">
        <v>91338</v>
      </c>
      <c r="AQ59" s="328">
        <v>-6.6</v>
      </c>
      <c r="AR59" s="329">
        <v>6.2</v>
      </c>
    </row>
    <row r="60" spans="1:44" x14ac:dyDescent="0.15">
      <c r="A60" s="259"/>
      <c r="AK60" s="330"/>
      <c r="AL60" s="331" t="s">
        <v>545</v>
      </c>
      <c r="AM60" s="332">
        <v>179254</v>
      </c>
      <c r="AN60" s="333">
        <v>13456</v>
      </c>
      <c r="AO60" s="334">
        <v>-9.4</v>
      </c>
      <c r="AP60" s="335">
        <v>43989</v>
      </c>
      <c r="AQ60" s="336">
        <v>-4.3</v>
      </c>
      <c r="AR60" s="337">
        <v>-5.0999999999999996</v>
      </c>
    </row>
    <row r="61" spans="1:44" x14ac:dyDescent="0.15">
      <c r="A61" s="259"/>
      <c r="AK61" s="315" t="s">
        <v>550</v>
      </c>
      <c r="AL61" s="338"/>
      <c r="AM61" s="324">
        <v>1353466</v>
      </c>
      <c r="AN61" s="325">
        <v>97778</v>
      </c>
      <c r="AO61" s="326">
        <v>-15.7</v>
      </c>
      <c r="AP61" s="327">
        <v>99610</v>
      </c>
      <c r="AQ61" s="339">
        <v>1.1000000000000001</v>
      </c>
      <c r="AR61" s="329">
        <v>-16.8</v>
      </c>
    </row>
    <row r="62" spans="1:44" x14ac:dyDescent="0.15">
      <c r="A62" s="259"/>
      <c r="AK62" s="330"/>
      <c r="AL62" s="331" t="s">
        <v>545</v>
      </c>
      <c r="AM62" s="332">
        <v>167473</v>
      </c>
      <c r="AN62" s="333">
        <v>12240</v>
      </c>
      <c r="AO62" s="334">
        <v>-1.3</v>
      </c>
      <c r="AP62" s="335">
        <v>50003</v>
      </c>
      <c r="AQ62" s="336">
        <v>0</v>
      </c>
      <c r="AR62" s="337">
        <v>-1.3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zZQqYcYG9XqsxLYbObZjypmtCcsjwnl1oPsA1xBFnjKRkr2IDRgl4mp8dy2Cpxf+ADle9mnIX1CNKZXjco9j/w==" saltValue="iAisLXhAhe8VMUIgNvBh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552</v>
      </c>
    </row>
    <row r="121" spans="125:125" ht="13.5" hidden="1" customHeight="1" x14ac:dyDescent="0.15">
      <c r="DU121" s="253"/>
    </row>
  </sheetData>
  <sheetProtection algorithmName="SHA-512" hashValue="MnKPQP6QZEMl+gw5orgdj9SqmnZVFrUct2oyKqfFGvDFVAAvNCqdSiDNk8/dVTjVWPlosdeskkxLL8/HOOThLg==" saltValue="Xp3CqSAkX9R1jzz9fYAo0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553</v>
      </c>
    </row>
  </sheetData>
  <sheetProtection algorithmName="SHA-512" hashValue="67T7XoHyGhwkTyicv5Fdn3mNVcfaQBZ0VlKBREihJ7PtLyrYFV6rI6/GerZzLg0iUliXrABa4s0SrxBVsTG5SQ==" saltValue="neAsPBZBwDWT4d4GUUm1J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26" t="s">
        <v>3</v>
      </c>
      <c r="D47" s="1126"/>
      <c r="E47" s="1127"/>
      <c r="F47" s="11">
        <v>37.56</v>
      </c>
      <c r="G47" s="12">
        <v>31.26</v>
      </c>
      <c r="H47" s="12">
        <v>30.12</v>
      </c>
      <c r="I47" s="12">
        <v>32.799999999999997</v>
      </c>
      <c r="J47" s="13">
        <v>33.01</v>
      </c>
    </row>
    <row r="48" spans="2:10" ht="57.75" customHeight="1" x14ac:dyDescent="0.15">
      <c r="B48" s="14"/>
      <c r="C48" s="1128" t="s">
        <v>4</v>
      </c>
      <c r="D48" s="1128"/>
      <c r="E48" s="1129"/>
      <c r="F48" s="15">
        <v>14.16</v>
      </c>
      <c r="G48" s="16">
        <v>8.35</v>
      </c>
      <c r="H48" s="16">
        <v>9.74</v>
      </c>
      <c r="I48" s="16">
        <v>8.92</v>
      </c>
      <c r="J48" s="17">
        <v>8.81</v>
      </c>
    </row>
    <row r="49" spans="2:10" ht="57.75" customHeight="1" thickBot="1" x14ac:dyDescent="0.2">
      <c r="B49" s="18"/>
      <c r="C49" s="1130" t="s">
        <v>5</v>
      </c>
      <c r="D49" s="1130"/>
      <c r="E49" s="1131"/>
      <c r="F49" s="19" t="s">
        <v>559</v>
      </c>
      <c r="G49" s="20" t="s">
        <v>560</v>
      </c>
      <c r="H49" s="20" t="s">
        <v>561</v>
      </c>
      <c r="I49" s="20" t="s">
        <v>562</v>
      </c>
      <c r="J49" s="21" t="s">
        <v>563</v>
      </c>
    </row>
    <row r="50" spans="2:10" x14ac:dyDescent="0.15"/>
  </sheetData>
  <sheetProtection algorithmName="SHA-512" hashValue="xYKWgAuJlXTjgtKRiMXloT1AVPYSOvv9augmYi9dAop27eaBVcYQ5kfl9hcy4GR6xN+Wg1tzuuhhQ/QJRgwQ8g==" saltValue="DZ2ngXCli9K3pQdP7jj5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2024-03-21T04:25:17Z</cp:lastPrinted>
  <dcterms:created xsi:type="dcterms:W3CDTF">2024-03-14T01:06:21Z</dcterms:created>
  <dcterms:modified xsi:type="dcterms:W3CDTF">2024-03-25T05:08:07Z</dcterms:modified>
  <cp:category/>
</cp:coreProperties>
</file>