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13_市町村課\01_課共有\50財務\00財務班共通\28_公会計\R8\14_20260917_ 【総務省財務調査課】令和６年度財政状況資料集の作成について（2回目・地方公会計関係）\04_公表\02_公表データ\"/>
    </mc:Choice>
  </mc:AlternateContent>
  <xr:revisionPtr revIDLastSave="0" documentId="13_ncr:1_{80341D25-0BDE-4666-90D4-45E16AE93AC7}" xr6:coauthVersionLast="47" xr6:coauthVersionMax="47" xr10:uidLastSave="{00000000-0000-0000-0000-000000000000}"/>
  <bookViews>
    <workbookView xWindow="-28920" yWindow="-274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BW34" i="10"/>
  <c r="BW35" i="10" s="1"/>
  <c r="C34" i="10"/>
  <c r="BW36" i="10" l="1"/>
  <c r="BW37" i="10" s="1"/>
  <c r="BW38" i="10" s="1"/>
  <c r="BW39" i="10" s="1"/>
  <c r="BW40" i="10" s="1"/>
  <c r="BW41" i="10" s="1"/>
  <c r="BW42" i="10" s="1"/>
  <c r="BW43" i="10" s="1"/>
  <c r="C35" i="10"/>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BE34" i="10"/>
  <c r="AM34" i="10"/>
  <c r="AM35" i="10" s="1"/>
</calcChain>
</file>

<file path=xl/sharedStrings.xml><?xml version="1.0" encoding="utf-8"?>
<sst xmlns="http://schemas.openxmlformats.org/spreadsheetml/2006/main" count="1165" uniqueCount="580">
  <si>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</si>
  <si>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</si>
  <si>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</si>
  <si>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</si>
  <si>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</si>
  <si>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</si>
  <si>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</si>
  <si>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</si>
  <si>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</si>
  <si>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</si>
  <si>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</si>
  <si>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</si>
  <si>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</si>
  <si>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</si>
  <si>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</si>
  <si>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</si>
  <si>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</si>
  <si>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</si>
  <si>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</si>
  <si>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</si>
  <si>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</si>
  <si>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</si>
  <si>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</si>
  <si>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</si>
  <si>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</si>
  <si>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</si>
  <si>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</si>
  <si>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</si>
  <si>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</si>
  <si>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</si>
  <si>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</si>
  <si>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</si>
  <si>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</si>
  <si>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</si>
  <si>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</si>
  <si>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</si>
  <si>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</si>
  <si>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</si>
  <si>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</si>
  <si>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</si>
  <si>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</si>
  <si>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</si>
  <si>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</si>
  <si>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</si>
  <si>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</si>
  <si>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</si>
  <si>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</si>
  <si>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</si>
  <si>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</si>
  <si>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</si>
  <si>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</si>
  <si>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</si>
  <si>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</si>
  <si>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</si>
  <si>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</si>
  <si>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</si>
  <si>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</si>
  <si>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</si>
  <si>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</si>
  <si>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</si>
  <si>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</si>
  <si>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</si>
  <si>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</si>
  <si>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</si>
  <si>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</si>
  <si>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</si>
  <si>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</si>
  <si>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</si>
  <si>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</si>
  <si>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</si>
  <si>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</si>
  <si>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</si>
  <si>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</si>
  <si>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</si>
  <si>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</si>
  <si>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</si>
  <si>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</si>
  <si>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</si>
  <si>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</si>
  <si>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宮城県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</si>
  <si>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</si>
  <si>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</si>
  <si>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</si>
  <si>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</si>
  <si>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</si>
  <si>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</si>
  <si>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</si>
  <si>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</si>
  <si>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</si>
  <si>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</si>
  <si>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</si>
  <si>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</si>
  <si>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</si>
  <si>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</si>
  <si>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大和町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</si>
  <si>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</si>
  <si>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</si>
  <si>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</si>
  <si>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</si>
  <si>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</si>
  <si>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</si>
  <si>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</si>
  <si>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</si>
  <si>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</si>
  <si>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</si>
  <si>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</si>
  <si>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</si>
  <si>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</si>
  <si>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</si>
  <si>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</si>
  <si>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</si>
  <si>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</si>
  <si>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</si>
  <si>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</si>
  <si>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</si>
  <si>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</si>
  <si>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</si>
  <si>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</si>
  <si>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</si>
  <si>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</si>
  <si>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</si>
  <si>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</si>
  <si>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</si>
  <si>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</si>
  <si>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</si>
  <si>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</si>
  <si>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</si>
  <si>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</si>
  <si>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</si>
  <si>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</si>
  <si>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</si>
  <si>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</si>
  <si>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</si>
  <si>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</si>
  <si>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</si>
  <si>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</si>
  <si>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</si>
  <si>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</si>
  <si>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</si>
  <si>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</si>
  <si>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</si>
  <si>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</si>
  <si>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</si>
  <si>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</si>
  <si>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</si>
  <si>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</si>
  <si>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</si>
  <si>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</si>
  <si>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</si>
  <si>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</si>
  <si>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</si>
  <si>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</si>
  <si>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</si>
  <si>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</si>
  <si>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</si>
  <si>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</si>
  <si>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</si>
  <si>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</si>
  <si>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</si>
  <si>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</si>
  <si>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</si>
  <si>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</si>
  <si>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</si>
  <si>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</si>
  <si>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</si>
  <si>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</si>
  <si>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</si>
  <si>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</si>
  <si>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</si>
  <si>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</si>
  <si>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</si>
  <si>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</si>
  <si>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</si>
  <si>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</si>
  <si>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</si>
  <si>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</si>
  <si>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</si>
  <si>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</si>
  <si>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</si>
  <si>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</si>
  <si>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</si>
  <si>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</si>
  <si>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</si>
  <si>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</si>
  <si>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</si>
  <si>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</si>
  <si>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</si>
  <si>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</si>
  <si>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</si>
  <si>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</si>
  <si>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</si>
  <si>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</si>
  <si>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</si>
  <si>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</si>
  <si>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</si>
  <si>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</si>
  <si>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</si>
  <si>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</si>
  <si>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</si>
  <si>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</si>
  <si>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</si>
  <si>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</si>
  <si>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</si>
  <si>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</si>
  <si>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宮城県大和町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</si>
  <si>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</si>
  <si>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</si>
  <si>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</si>
  <si>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</si>
  <si>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</si>
  <si>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</si>
  <si>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</si>
  <si>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</si>
  <si>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</si>
  <si>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</si>
  <si>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</si>
  <si>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</si>
  <si>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</si>
  <si>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</si>
  <si>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</si>
  <si>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</si>
  <si>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</si>
  <si>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</si>
  <si>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</si>
  <si>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</si>
  <si>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</si>
  <si>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</si>
  <si>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</si>
  <si>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</si>
  <si>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</si>
  <si>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</si>
  <si>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</si>
  <si>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</si>
  <si>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</si>
  <si>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</si>
  <si>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</si>
  <si>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</si>
  <si>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</si>
  <si>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</si>
  <si>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</si>
  <si>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</si>
  <si>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</si>
  <si>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</si>
  <si>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</si>
  <si>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</si>
  <si>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</si>
  <si>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</si>
  <si>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</si>
  <si>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</si>
  <si>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</si>
  <si>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</si>
  <si>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</si>
  <si>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</si>
  <si>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</si>
  <si>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</si>
  <si>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</si>
  <si>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</si>
  <si>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</si>
  <si>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</si>
  <si>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</si>
  <si>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</si>
  <si>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</si>
  <si>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</si>
  <si>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</si>
  <si>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</si>
  <si>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</si>
  <si>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</si>
  <si>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</si>
  <si>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</si>
  <si>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</si>
  <si>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</si>
  <si>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</si>
  <si>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</si>
  <si>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</si>
  <si>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</si>
  <si>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</si>
  <si>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</si>
  <si>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</si>
  <si>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</si>
  <si>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</si>
  <si>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</si>
  <si>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</si>
  <si>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</si>
  <si>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</si>
  <si>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</si>
  <si>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</si>
  <si>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</si>
  <si>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</si>
  <si>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</si>
  <si>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</si>
  <si>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</si>
  <si>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</si>
  <si>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</si>
  <si>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</si>
  <si>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</si>
  <si>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</si>
  <si>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</si>
  <si>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</si>
  <si>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</si>
  <si>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</si>
  <si>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</si>
  <si>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</si>
  <si>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</si>
  <si>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</si>
  <si>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</si>
  <si>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</si>
  <si>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</si>
  <si>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</si>
  <si>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</si>
  <si>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</si>
  <si>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</si>
  <si>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</si>
  <si>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</si>
  <si>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</si>
  <si>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</si>
  <si>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</si>
  <si>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</si>
  <si>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</si>
  <si>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</si>
  <si>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</si>
  <si>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</si>
  <si>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</si>
  <si>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</si>
  <si>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</si>
  <si>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</si>
  <si>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</si>
  <si>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</si>
  <si>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</si>
  <si>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</si>
  <si>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</si>
  <si>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</si>
  <si>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</si>
  <si>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宅地造成</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</si>
  <si>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</si>
  <si>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</si>
  <si>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</si>
  <si>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</si>
  <si>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</si>
  <si>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</si>
  <si>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</si>
  <si>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</si>
  <si>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</si>
  <si>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</si>
  <si>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</si>
  <si>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</si>
  <si>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</si>
  <si>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</si>
  <si>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</si>
  <si>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</si>
  <si>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</si>
  <si>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</si>
  <si>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</si>
  <si>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</si>
  <si>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</si>
  <si>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</si>
  <si>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宮城県大和町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</si>
  <si>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</si>
  <si>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</si>
  <si>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</si>
  <si>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</si>
  <si>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</si>
  <si>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</si>
  <si>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</si>
  <si>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</si>
  <si>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</si>
  <si>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</si>
  <si>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</si>
  <si>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</si>
  <si>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</si>
  <si>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</si>
  <si>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</si>
  <si>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</si>
  <si>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</si>
  <si>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</si>
  <si>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</si>
  <si>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大和町一般会計</t>
    <phoneticPr fontId="5"/>
  </si>
  <si>
    <t>大和町奨学事業特別会計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</si>
  <si>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</si>
  <si>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</si>
  <si>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</si>
  <si>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</si>
  <si>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</si>
  <si>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</si>
  <si>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</si>
  <si>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</si>
  <si>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</si>
  <si>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</si>
  <si>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</si>
  <si>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</si>
  <si>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</si>
  <si>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大和町国民健康保険事業勘定特別会計</t>
    <phoneticPr fontId="5"/>
  </si>
  <si>
    <t>大和町介護保険事業勘定特別会計</t>
    <phoneticPr fontId="5"/>
  </si>
  <si>
    <t>大和町後期高齢者医療特別会計</t>
    <phoneticPr fontId="5"/>
  </si>
  <si>
    <t>大和町水道事業会計</t>
    <phoneticPr fontId="5"/>
  </si>
  <si>
    <t>法適用企業</t>
    <phoneticPr fontId="5"/>
  </si>
  <si>
    <t>大和町下水道事業会計</t>
    <phoneticPr fontId="5"/>
  </si>
  <si>
    <t>大和町吉岡西部土地区画整理事業特別会計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</si>
  <si>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</si>
  <si>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</si>
  <si>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</si>
  <si>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</si>
  <si>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</si>
  <si>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</si>
  <si>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</si>
  <si>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</si>
  <si>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</si>
  <si>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</si>
  <si>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</si>
  <si>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</si>
  <si>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</si>
  <si>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</si>
  <si>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</si>
  <si>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</si>
  <si>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</si>
  <si>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</si>
  <si>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</si>
  <si>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</si>
  <si>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</si>
  <si>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</si>
  <si>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</si>
  <si>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</si>
  <si>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</si>
  <si>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</si>
  <si>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</si>
  <si>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</si>
  <si>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</si>
  <si>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</si>
  <si>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</si>
  <si>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</si>
  <si>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</si>
  <si>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</si>
  <si>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</si>
  <si>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</si>
  <si>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</si>
  <si>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</si>
  <si>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</si>
  <si>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</si>
  <si>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</si>
  <si>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</si>
  <si>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</si>
  <si>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</si>
  <si>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</si>
  <si>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</si>
  <si>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</si>
  <si>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</si>
  <si>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</si>
  <si>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</si>
  <si>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</si>
  <si>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</si>
  <si>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</si>
  <si>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</si>
  <si>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</si>
  <si>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</si>
  <si>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</si>
  <si>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</si>
  <si>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</si>
  <si>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</si>
  <si>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</si>
  <si>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</si>
  <si>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</si>
  <si>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</si>
  <si>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</si>
  <si>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</si>
  <si>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</si>
  <si>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</si>
  <si>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</si>
  <si>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</si>
  <si>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</si>
  <si>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</si>
  <si>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</si>
  <si>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</si>
  <si>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</si>
  <si>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</si>
  <si>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</si>
  <si>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</si>
  <si>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</si>
  <si>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</si>
  <si>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</si>
  <si>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</si>
  <si>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</si>
  <si>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</si>
  <si>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</si>
  <si>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</si>
  <si>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</si>
  <si>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</si>
  <si>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</si>
  <si>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</si>
  <si>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</si>
  <si>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</si>
  <si>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</si>
  <si>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</si>
  <si>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</si>
  <si>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</si>
  <si>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</si>
  <si>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</si>
  <si>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</si>
  <si>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</si>
  <si>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</si>
  <si>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</si>
  <si>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</si>
  <si>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</si>
  <si>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</si>
  <si>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</si>
  <si>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</si>
  <si>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</si>
  <si>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</si>
  <si>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</si>
  <si>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</si>
  <si>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</si>
  <si>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</si>
  <si>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</si>
  <si>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</si>
  <si>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</si>
  <si>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</si>
  <si>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</si>
  <si>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</si>
  <si>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</si>
  <si>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</si>
  <si>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</si>
  <si>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</si>
  <si>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</si>
  <si>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</si>
  <si>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</si>
  <si>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</si>
  <si>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</si>
  <si>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</si>
  <si>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</si>
  <si>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</si>
  <si>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</si>
  <si>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</si>
  <si>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</si>
  <si>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</si>
  <si>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</si>
  <si>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5.83</t>
  </si>
  <si>
    <t>▲ 9.77</t>
  </si>
  <si>
    <t>▲ 14.14</t>
  </si>
  <si>
    <t>大和町水道事業会計</t>
  </si>
  <si>
    <t>大和町下水道事業会計</t>
  </si>
  <si>
    <t>大和町一般会計</t>
  </si>
  <si>
    <t>大和町介護保険事業勘定特別会計</t>
  </si>
  <si>
    <t>大和町国民健康保険事業勘定特別会計</t>
  </si>
  <si>
    <t>大和町後期高齢者医療特別会計</t>
  </si>
  <si>
    <t>大和町奨学事業特別会計</t>
  </si>
  <si>
    <t>大和町吉岡西部土地区画整理事業特別会計</t>
  </si>
  <si>
    <t>その他会計（赤字）</t>
  </si>
  <si>
    <t>その他会計（黒字）</t>
  </si>
  <si>
    <t>R02</t>
    <phoneticPr fontId="5"/>
  </si>
  <si>
    <t>R03</t>
    <phoneticPr fontId="5"/>
  </si>
  <si>
    <t>R04</t>
    <phoneticPr fontId="5"/>
  </si>
  <si>
    <t>R05</t>
    <phoneticPr fontId="5"/>
  </si>
  <si>
    <t>R06</t>
    <phoneticPr fontId="5"/>
  </si>
  <si>
    <t>大和町まちづくり基金</t>
    <rPh sb="0" eb="3">
      <t>タイワチョウ</t>
    </rPh>
    <rPh sb="8" eb="10">
      <t>キキン</t>
    </rPh>
    <phoneticPr fontId="5"/>
  </si>
  <si>
    <t>大和町学校教育施設整備基金</t>
    <rPh sb="0" eb="3">
      <t>タイワチョウ</t>
    </rPh>
    <rPh sb="3" eb="5">
      <t>ガッコウ</t>
    </rPh>
    <rPh sb="5" eb="9">
      <t>キョウイクシセツ</t>
    </rPh>
    <rPh sb="9" eb="13">
      <t>セイビキキン</t>
    </rPh>
    <phoneticPr fontId="5"/>
  </si>
  <si>
    <t>大和町ふるさと応援基金</t>
    <rPh sb="0" eb="3">
      <t>タイワチョウ</t>
    </rPh>
    <rPh sb="7" eb="11">
      <t>オウエンキキン</t>
    </rPh>
    <phoneticPr fontId="5"/>
  </si>
  <si>
    <t>大和町特定防衛施設周辺整備調整交付金事業基金</t>
    <phoneticPr fontId="5"/>
  </si>
  <si>
    <t>大和町庁舎建設整備基金</t>
    <rPh sb="3" eb="5">
      <t>チョウシャ</t>
    </rPh>
    <rPh sb="5" eb="7">
      <t>ケンセツ</t>
    </rPh>
    <rPh sb="7" eb="11">
      <t>セイビキキン</t>
    </rPh>
    <phoneticPr fontId="5"/>
  </si>
  <si>
    <t>-</t>
    <phoneticPr fontId="2"/>
  </si>
  <si>
    <t>㈱大和町地域振興公社</t>
    <phoneticPr fontId="2"/>
  </si>
  <si>
    <t>黒川地域行政事務組合(普通会計)</t>
    <rPh sb="11" eb="13">
      <t>フツウ</t>
    </rPh>
    <rPh sb="13" eb="15">
      <t>カイケイ</t>
    </rPh>
    <phoneticPr fontId="2"/>
  </si>
  <si>
    <t>黒川地域行政事務組合：病院事業会計</t>
    <phoneticPr fontId="2"/>
  </si>
  <si>
    <t>黒川地域行政事務組合：介護事業会計</t>
    <phoneticPr fontId="2"/>
  </si>
  <si>
    <t>宮城県市町村職員退職手当組合</t>
    <phoneticPr fontId="2"/>
  </si>
  <si>
    <t>宮城県市町村非常勤消防団員補償報償組合</t>
    <phoneticPr fontId="2"/>
  </si>
  <si>
    <t>宮城県市町村自治振興センター</t>
    <phoneticPr fontId="2"/>
  </si>
  <si>
    <t>宮城県後期高齢者医療広域連合</t>
    <phoneticPr fontId="2"/>
  </si>
  <si>
    <t>宮城県後期高齢者医療事業会計</t>
    <phoneticPr fontId="38"/>
  </si>
  <si>
    <t>吉田川流域溜池大和町外３市３ヶ町村組合</t>
    <phoneticPr fontId="2"/>
  </si>
  <si>
    <t>大衡村外一町牛野ダム管理組合</t>
    <phoneticPr fontId="2"/>
  </si>
  <si>
    <t>▲0</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</si>
  <si>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</si>
  <si>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</si>
  <si>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生じていないものの、有形固定資産減価償却率を押し下げている庁舎、出張所及び吉岡小学校以外の資産については老朽化が進んでいることから、公共施設等総合管理計画に基づき、除却や統廃合、長寿命化の検討をしつつ施設の適切な管理が必要で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</si>
  <si>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</si>
  <si>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</si>
  <si>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</si>
  <si>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</si>
  <si>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</si>
  <si>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</si>
  <si>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将来負担比率は生じておらず、実質公債費比率についても類似団体と比較してかなり低く良好な状態であるといえる。
近年は増加傾向に転じているが、黒川地域行政事務組合への負担金（病院事業費）等の傾向や令和元年度以降に借入れを行っている減収補てん債の元金償還が始まっていること、施設の長寿命化等の普通建設事業が増加見込みとなっており、今後も実質公債費比率は微増傾向で推移するものと思われ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</si>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</sst>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4DA6ADC-DBE7-41B2-ABF2-1947041DF6A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D3DA-46AC-8374-6B9BD0F577E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54296</c:v>
                </c:pt>
                <c:pt idx="1">
                  <c:v>57753</c:v>
                </c:pt>
                <c:pt idx="2">
                  <c:v>43449</c:v>
                </c:pt>
                <c:pt idx="3">
                  <c:v>85016</c:v>
                </c:pt>
                <c:pt idx="4">
                  <c:v>173305</c:v>
                </c:pt>
              </c:numCache>
            </c:numRef>
          </c:val>
          <c:smooth val="0"/>
          <c:extLst>
            <c:ext xmlns:c16="http://schemas.microsoft.com/office/drawing/2014/chart" uri="{C3380CC4-5D6E-409C-BE32-E72D297353CC}">
              <c16:uniqueId val="{00000001-D3DA-46AC-8374-6B9BD0F577E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10.35</c:v>
                </c:pt>
                <c:pt idx="1">
                  <c:v>4.47</c:v>
                </c:pt>
                <c:pt idx="2">
                  <c:v>6.91</c:v>
                </c:pt>
                <c:pt idx="3">
                  <c:v>7.58</c:v>
                </c:pt>
                <c:pt idx="4">
                  <c:v>4.0599999999999996</c:v>
                </c:pt>
              </c:numCache>
            </c:numRef>
          </c:val>
          <c:extLst>
            <c:ext xmlns:c16="http://schemas.microsoft.com/office/drawing/2014/chart" uri="{C3380CC4-5D6E-409C-BE32-E72D297353CC}">
              <c16:uniqueId val="{00000000-DBFC-45ED-BAFE-A2B9A7DC6D9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35.18</c:v>
                </c:pt>
                <c:pt idx="1">
                  <c:v>34.24</c:v>
                </c:pt>
                <c:pt idx="2">
                  <c:v>35.81</c:v>
                </c:pt>
                <c:pt idx="3">
                  <c:v>35.19</c:v>
                </c:pt>
                <c:pt idx="4">
                  <c:v>34.32</c:v>
                </c:pt>
              </c:numCache>
            </c:numRef>
          </c:val>
          <c:extLst>
            <c:ext xmlns:c16="http://schemas.microsoft.com/office/drawing/2014/chart" uri="{C3380CC4-5D6E-409C-BE32-E72D297353CC}">
              <c16:uniqueId val="{00000001-DBFC-45ED-BAFE-A2B9A7DC6D9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-5.83</c:v>
                </c:pt>
                <c:pt idx="1">
                  <c:v>-9.77</c:v>
                </c:pt>
                <c:pt idx="2">
                  <c:v>1.1299999999999999</c:v>
                </c:pt>
                <c:pt idx="3">
                  <c:v>4.34</c:v>
                </c:pt>
                <c:pt idx="4">
                  <c:v>-14.14</c:v>
                </c:pt>
              </c:numCache>
            </c:numRef>
          </c:val>
          <c:smooth val="0"/>
          <c:extLst>
            <c:ext xmlns:c16="http://schemas.microsoft.com/office/drawing/2014/chart" uri="{C3380CC4-5D6E-409C-BE32-E72D297353CC}">
              <c16:uniqueId val="{00000002-DBFC-45ED-BAFE-A2B9A7DC6D9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0.49</c:v>
                </c:pt>
                <c:pt idx="2">
                  <c:v>#N/A</c:v>
                </c:pt>
                <c:pt idx="3">
                  <c:v>0.25</c:v>
                </c:pt>
                <c:pt idx="4">
                  <c:v>0</c:v>
                </c:pt>
                <c:pt idx="5">
                  <c:v>0</c:v>
                </c:pt>
                <c:pt idx="6">
                  <c:v>0</c:v>
                </c:pt>
                <c:pt idx="7">
                  <c:v>0</c:v>
                </c:pt>
                <c:pt idx="8">
                  <c:v>0</c:v>
                </c:pt>
                <c:pt idx="9">
                  <c:v>0</c:v>
                </c:pt>
              </c:numCache>
            </c:numRef>
          </c:val>
          <c:extLst>
            <c:ext xmlns:c16="http://schemas.microsoft.com/office/drawing/2014/chart" uri="{C3380CC4-5D6E-409C-BE32-E72D297353CC}">
              <c16:uniqueId val="{00000000-230B-4F36-A2D9-C81A1046BAC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30B-4F36-A2D9-C81A1046BAC1}"/>
            </c:ext>
          </c:extLst>
        </c:ser>
        <c:ser>
          <c:idx val="2"/>
          <c:order val="2"/>
          <c:tx>
            <c:strRef>
              <c:f>データシート!$A$29</c:f>
              <c:strCache>
                <c:ptCount val="1"/>
                <c:pt idx="0">
                  <c:v>大和町吉岡西部土地区画整理事業特別会計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230B-4F36-A2D9-C81A1046BAC1}"/>
            </c:ext>
          </c:extLst>
        </c:ser>
        <c:ser>
          <c:idx val="3"/>
          <c:order val="3"/>
          <c:tx>
            <c:strRef>
              <c:f>データシート!$A$30</c:f>
              <c:strCache>
                <c:ptCount val="1"/>
                <c:pt idx="0">
                  <c:v>大和町奨学事業特別会計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0.01</c:v>
                </c:pt>
                <c:pt idx="6">
                  <c:v>#N/A</c:v>
                </c:pt>
                <c:pt idx="7">
                  <c:v>0</c:v>
                </c:pt>
                <c:pt idx="8">
                  <c:v>#N/A</c:v>
                </c:pt>
                <c:pt idx="9">
                  <c:v>0.01</c:v>
                </c:pt>
              </c:numCache>
            </c:numRef>
          </c:val>
          <c:extLst>
            <c:ext xmlns:c16="http://schemas.microsoft.com/office/drawing/2014/chart" uri="{C3380CC4-5D6E-409C-BE32-E72D297353CC}">
              <c16:uniqueId val="{00000003-230B-4F36-A2D9-C81A1046BAC1}"/>
            </c:ext>
          </c:extLst>
        </c:ser>
        <c:ser>
          <c:idx val="4"/>
          <c:order val="4"/>
          <c:tx>
            <c:strRef>
              <c:f>データシート!$A$31</c:f>
              <c:strCache>
                <c:ptCount val="1"/>
                <c:pt idx="0">
                  <c:v>大和町後期高齢者医療特別会計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7.0000000000000007E-2</c:v>
                </c:pt>
                <c:pt idx="2">
                  <c:v>#N/A</c:v>
                </c:pt>
                <c:pt idx="3">
                  <c:v>0.05</c:v>
                </c:pt>
                <c:pt idx="4">
                  <c:v>#N/A</c:v>
                </c:pt>
                <c:pt idx="5">
                  <c:v>0.09</c:v>
                </c:pt>
                <c:pt idx="6">
                  <c:v>#N/A</c:v>
                </c:pt>
                <c:pt idx="7">
                  <c:v>7.0000000000000007E-2</c:v>
                </c:pt>
                <c:pt idx="8">
                  <c:v>#N/A</c:v>
                </c:pt>
                <c:pt idx="9">
                  <c:v>0.05</c:v>
                </c:pt>
              </c:numCache>
            </c:numRef>
          </c:val>
          <c:extLst>
            <c:ext xmlns:c16="http://schemas.microsoft.com/office/drawing/2014/chart" uri="{C3380CC4-5D6E-409C-BE32-E72D297353CC}">
              <c16:uniqueId val="{00000004-230B-4F36-A2D9-C81A1046BAC1}"/>
            </c:ext>
          </c:extLst>
        </c:ser>
        <c:ser>
          <c:idx val="5"/>
          <c:order val="5"/>
          <c:tx>
            <c:strRef>
              <c:f>データシート!$A$32</c:f>
              <c:strCache>
                <c:ptCount val="1"/>
                <c:pt idx="0">
                  <c:v>大和町国民健康保険事業勘定特別会計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0.84</c:v>
                </c:pt>
                <c:pt idx="2">
                  <c:v>#N/A</c:v>
                </c:pt>
                <c:pt idx="3">
                  <c:v>0.88</c:v>
                </c:pt>
                <c:pt idx="4">
                  <c:v>#N/A</c:v>
                </c:pt>
                <c:pt idx="5">
                  <c:v>0.56999999999999995</c:v>
                </c:pt>
                <c:pt idx="6">
                  <c:v>#N/A</c:v>
                </c:pt>
                <c:pt idx="7">
                  <c:v>0.2</c:v>
                </c:pt>
                <c:pt idx="8">
                  <c:v>#N/A</c:v>
                </c:pt>
                <c:pt idx="9">
                  <c:v>0.41</c:v>
                </c:pt>
              </c:numCache>
            </c:numRef>
          </c:val>
          <c:extLst>
            <c:ext xmlns:c16="http://schemas.microsoft.com/office/drawing/2014/chart" uri="{C3380CC4-5D6E-409C-BE32-E72D297353CC}">
              <c16:uniqueId val="{00000005-230B-4F36-A2D9-C81A1046BAC1}"/>
            </c:ext>
          </c:extLst>
        </c:ser>
        <c:ser>
          <c:idx val="6"/>
          <c:order val="6"/>
          <c:tx>
            <c:strRef>
              <c:f>データシート!$A$33</c:f>
              <c:strCache>
                <c:ptCount val="1"/>
                <c:pt idx="0">
                  <c:v>大和町介護保険事業勘定特別会計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0.39</c:v>
                </c:pt>
                <c:pt idx="2">
                  <c:v>#N/A</c:v>
                </c:pt>
                <c:pt idx="3">
                  <c:v>0.89</c:v>
                </c:pt>
                <c:pt idx="4">
                  <c:v>#N/A</c:v>
                </c:pt>
                <c:pt idx="5">
                  <c:v>1.38</c:v>
                </c:pt>
                <c:pt idx="6">
                  <c:v>#N/A</c:v>
                </c:pt>
                <c:pt idx="7">
                  <c:v>0.34</c:v>
                </c:pt>
                <c:pt idx="8">
                  <c:v>#N/A</c:v>
                </c:pt>
                <c:pt idx="9">
                  <c:v>0.78</c:v>
                </c:pt>
              </c:numCache>
            </c:numRef>
          </c:val>
          <c:extLst>
            <c:ext xmlns:c16="http://schemas.microsoft.com/office/drawing/2014/chart" uri="{C3380CC4-5D6E-409C-BE32-E72D297353CC}">
              <c16:uniqueId val="{00000006-230B-4F36-A2D9-C81A1046BAC1}"/>
            </c:ext>
          </c:extLst>
        </c:ser>
        <c:ser>
          <c:idx val="7"/>
          <c:order val="7"/>
          <c:tx>
            <c:strRef>
              <c:f>データシート!$A$34</c:f>
              <c:strCache>
                <c:ptCount val="1"/>
                <c:pt idx="0">
                  <c:v>大和町一般会計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10.34</c:v>
                </c:pt>
                <c:pt idx="2">
                  <c:v>#N/A</c:v>
                </c:pt>
                <c:pt idx="3">
                  <c:v>4.45</c:v>
                </c:pt>
                <c:pt idx="4">
                  <c:v>#N/A</c:v>
                </c:pt>
                <c:pt idx="5">
                  <c:v>6.89</c:v>
                </c:pt>
                <c:pt idx="6">
                  <c:v>#N/A</c:v>
                </c:pt>
                <c:pt idx="7">
                  <c:v>7.58</c:v>
                </c:pt>
                <c:pt idx="8">
                  <c:v>#N/A</c:v>
                </c:pt>
                <c:pt idx="9">
                  <c:v>4.04</c:v>
                </c:pt>
              </c:numCache>
            </c:numRef>
          </c:val>
          <c:extLst>
            <c:ext xmlns:c16="http://schemas.microsoft.com/office/drawing/2014/chart" uri="{C3380CC4-5D6E-409C-BE32-E72D297353CC}">
              <c16:uniqueId val="{00000007-230B-4F36-A2D9-C81A1046BAC1}"/>
            </c:ext>
          </c:extLst>
        </c:ser>
        <c:ser>
          <c:idx val="8"/>
          <c:order val="8"/>
          <c:tx>
            <c:strRef>
              <c:f>データシート!$A$35</c:f>
              <c:strCache>
                <c:ptCount val="1"/>
                <c:pt idx="0">
                  <c:v>大和町下水道事業会計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#N/A</c:v>
                </c:pt>
                <c:pt idx="5">
                  <c:v>2.64</c:v>
                </c:pt>
                <c:pt idx="6">
                  <c:v>#N/A</c:v>
                </c:pt>
                <c:pt idx="7">
                  <c:v>3.98</c:v>
                </c:pt>
                <c:pt idx="8">
                  <c:v>#N/A</c:v>
                </c:pt>
                <c:pt idx="9">
                  <c:v>5.59</c:v>
                </c:pt>
              </c:numCache>
            </c:numRef>
          </c:val>
          <c:extLst>
            <c:ext xmlns:c16="http://schemas.microsoft.com/office/drawing/2014/chart" uri="{C3380CC4-5D6E-409C-BE32-E72D297353CC}">
              <c16:uniqueId val="{00000008-230B-4F36-A2D9-C81A1046BAC1}"/>
            </c:ext>
          </c:extLst>
        </c:ser>
        <c:ser>
          <c:idx val="9"/>
          <c:order val="9"/>
          <c:tx>
            <c:strRef>
              <c:f>データシート!$A$36</c:f>
              <c:strCache>
                <c:ptCount val="1"/>
                <c:pt idx="0">
                  <c:v>大和町水道事業会計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4.76</c:v>
                </c:pt>
                <c:pt idx="2">
                  <c:v>#N/A</c:v>
                </c:pt>
                <c:pt idx="3">
                  <c:v>4.67</c:v>
                </c:pt>
                <c:pt idx="4">
                  <c:v>#N/A</c:v>
                </c:pt>
                <c:pt idx="5">
                  <c:v>5.26</c:v>
                </c:pt>
                <c:pt idx="6">
                  <c:v>#N/A</c:v>
                </c:pt>
                <c:pt idx="7">
                  <c:v>4.6100000000000003</c:v>
                </c:pt>
                <c:pt idx="8">
                  <c:v>#N/A</c:v>
                </c:pt>
                <c:pt idx="9">
                  <c:v>6.85</c:v>
                </c:pt>
              </c:numCache>
            </c:numRef>
          </c:val>
          <c:extLst>
            <c:ext xmlns:c16="http://schemas.microsoft.com/office/drawing/2014/chart" uri="{C3380CC4-5D6E-409C-BE32-E72D297353CC}">
              <c16:uniqueId val="{00000009-230B-4F36-A2D9-C81A1046BAC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877</c:v>
                </c:pt>
                <c:pt idx="5">
                  <c:v>803</c:v>
                </c:pt>
                <c:pt idx="8">
                  <c:v>847</c:v>
                </c:pt>
                <c:pt idx="11">
                  <c:v>860</c:v>
                </c:pt>
                <c:pt idx="14">
                  <c:v>800</c:v>
                </c:pt>
              </c:numCache>
            </c:numRef>
          </c:val>
          <c:extLst>
            <c:ext xmlns:c16="http://schemas.microsoft.com/office/drawing/2014/chart" uri="{C3380CC4-5D6E-409C-BE32-E72D297353CC}">
              <c16:uniqueId val="{00000000-A82A-4262-81B3-DB479CAE7B8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82A-4262-81B3-DB479CAE7B8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A82A-4262-81B3-DB479CAE7B8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168</c:v>
                </c:pt>
                <c:pt idx="3">
                  <c:v>152</c:v>
                </c:pt>
                <c:pt idx="6">
                  <c:v>154</c:v>
                </c:pt>
                <c:pt idx="9">
                  <c:v>167</c:v>
                </c:pt>
                <c:pt idx="12">
                  <c:v>173</c:v>
                </c:pt>
              </c:numCache>
            </c:numRef>
          </c:val>
          <c:extLst>
            <c:ext xmlns:c16="http://schemas.microsoft.com/office/drawing/2014/chart" uri="{C3380CC4-5D6E-409C-BE32-E72D297353CC}">
              <c16:uniqueId val="{00000003-A82A-4262-81B3-DB479CAE7B8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215</c:v>
                </c:pt>
                <c:pt idx="3">
                  <c:v>181</c:v>
                </c:pt>
                <c:pt idx="6">
                  <c:v>317</c:v>
                </c:pt>
                <c:pt idx="9">
                  <c:v>324</c:v>
                </c:pt>
                <c:pt idx="12">
                  <c:v>248</c:v>
                </c:pt>
              </c:numCache>
            </c:numRef>
          </c:val>
          <c:extLst>
            <c:ext xmlns:c16="http://schemas.microsoft.com/office/drawing/2014/chart" uri="{C3380CC4-5D6E-409C-BE32-E72D297353CC}">
              <c16:uniqueId val="{00000004-A82A-4262-81B3-DB479CAE7B8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82A-4262-81B3-DB479CAE7B8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82A-4262-81B3-DB479CAE7B8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521</c:v>
                </c:pt>
                <c:pt idx="3">
                  <c:v>603</c:v>
                </c:pt>
                <c:pt idx="6">
                  <c:v>619</c:v>
                </c:pt>
                <c:pt idx="9">
                  <c:v>611</c:v>
                </c:pt>
                <c:pt idx="12">
                  <c:v>605</c:v>
                </c:pt>
              </c:numCache>
            </c:numRef>
          </c:val>
          <c:extLst>
            <c:ext xmlns:c16="http://schemas.microsoft.com/office/drawing/2014/chart" uri="{C3380CC4-5D6E-409C-BE32-E72D297353CC}">
              <c16:uniqueId val="{00000007-A82A-4262-81B3-DB479CAE7B8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27</c:v>
                </c:pt>
                <c:pt idx="2">
                  <c:v>#N/A</c:v>
                </c:pt>
                <c:pt idx="3">
                  <c:v>#N/A</c:v>
                </c:pt>
                <c:pt idx="4">
                  <c:v>133</c:v>
                </c:pt>
                <c:pt idx="5">
                  <c:v>#N/A</c:v>
                </c:pt>
                <c:pt idx="6">
                  <c:v>#N/A</c:v>
                </c:pt>
                <c:pt idx="7">
                  <c:v>243</c:v>
                </c:pt>
                <c:pt idx="8">
                  <c:v>#N/A</c:v>
                </c:pt>
                <c:pt idx="9">
                  <c:v>#N/A</c:v>
                </c:pt>
                <c:pt idx="10">
                  <c:v>242</c:v>
                </c:pt>
                <c:pt idx="11">
                  <c:v>#N/A</c:v>
                </c:pt>
                <c:pt idx="12">
                  <c:v>#N/A</c:v>
                </c:pt>
                <c:pt idx="13">
                  <c:v>226</c:v>
                </c:pt>
                <c:pt idx="14">
                  <c:v>#N/A</c:v>
                </c:pt>
              </c:numCache>
            </c:numRef>
          </c:val>
          <c:smooth val="0"/>
          <c:extLst>
            <c:ext xmlns:c16="http://schemas.microsoft.com/office/drawing/2014/chart" uri="{C3380CC4-5D6E-409C-BE32-E72D297353CC}">
              <c16:uniqueId val="{00000008-A82A-4262-81B3-DB479CAE7B8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7495</c:v>
                </c:pt>
                <c:pt idx="5">
                  <c:v>7023</c:v>
                </c:pt>
                <c:pt idx="8">
                  <c:v>6563</c:v>
                </c:pt>
                <c:pt idx="11">
                  <c:v>7300</c:v>
                </c:pt>
                <c:pt idx="14">
                  <c:v>7945</c:v>
                </c:pt>
              </c:numCache>
            </c:numRef>
          </c:val>
          <c:extLst>
            <c:ext xmlns:c16="http://schemas.microsoft.com/office/drawing/2014/chart" uri="{C3380CC4-5D6E-409C-BE32-E72D297353CC}">
              <c16:uniqueId val="{00000000-8319-4A5B-B13F-58DD7B5283A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1122</c:v>
                </c:pt>
                <c:pt idx="5">
                  <c:v>952</c:v>
                </c:pt>
                <c:pt idx="8">
                  <c:v>1121</c:v>
                </c:pt>
                <c:pt idx="11">
                  <c:v>823</c:v>
                </c:pt>
                <c:pt idx="14">
                  <c:v>1215</c:v>
                </c:pt>
              </c:numCache>
            </c:numRef>
          </c:val>
          <c:extLst>
            <c:ext xmlns:c16="http://schemas.microsoft.com/office/drawing/2014/chart" uri="{C3380CC4-5D6E-409C-BE32-E72D297353CC}">
              <c16:uniqueId val="{00000001-8319-4A5B-B13F-58DD7B5283A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5853</c:v>
                </c:pt>
                <c:pt idx="5">
                  <c:v>6675</c:v>
                </c:pt>
                <c:pt idx="8">
                  <c:v>6631</c:v>
                </c:pt>
                <c:pt idx="11">
                  <c:v>6512</c:v>
                </c:pt>
                <c:pt idx="14">
                  <c:v>5957</c:v>
                </c:pt>
              </c:numCache>
            </c:numRef>
          </c:val>
          <c:extLst>
            <c:ext xmlns:c16="http://schemas.microsoft.com/office/drawing/2014/chart" uri="{C3380CC4-5D6E-409C-BE32-E72D297353CC}">
              <c16:uniqueId val="{00000002-8319-4A5B-B13F-58DD7B5283A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319-4A5B-B13F-58DD7B5283A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319-4A5B-B13F-58DD7B5283A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319-4A5B-B13F-58DD7B5283A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808</c:v>
                </c:pt>
                <c:pt idx="3">
                  <c:v>774</c:v>
                </c:pt>
                <c:pt idx="6">
                  <c:v>695</c:v>
                </c:pt>
                <c:pt idx="9">
                  <c:v>685</c:v>
                </c:pt>
                <c:pt idx="12">
                  <c:v>673</c:v>
                </c:pt>
              </c:numCache>
            </c:numRef>
          </c:val>
          <c:extLst>
            <c:ext xmlns:c16="http://schemas.microsoft.com/office/drawing/2014/chart" uri="{C3380CC4-5D6E-409C-BE32-E72D297353CC}">
              <c16:uniqueId val="{00000006-8319-4A5B-B13F-58DD7B5283A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1440</c:v>
                </c:pt>
                <c:pt idx="3">
                  <c:v>1443</c:v>
                </c:pt>
                <c:pt idx="6">
                  <c:v>1323</c:v>
                </c:pt>
                <c:pt idx="9">
                  <c:v>1134</c:v>
                </c:pt>
                <c:pt idx="12">
                  <c:v>1144</c:v>
                </c:pt>
              </c:numCache>
            </c:numRef>
          </c:val>
          <c:extLst>
            <c:ext xmlns:c16="http://schemas.microsoft.com/office/drawing/2014/chart" uri="{C3380CC4-5D6E-409C-BE32-E72D297353CC}">
              <c16:uniqueId val="{00000007-8319-4A5B-B13F-58DD7B5283A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2606</c:v>
                </c:pt>
                <c:pt idx="3">
                  <c:v>2258</c:v>
                </c:pt>
                <c:pt idx="6">
                  <c:v>2503</c:v>
                </c:pt>
                <c:pt idx="9">
                  <c:v>3213</c:v>
                </c:pt>
                <c:pt idx="12">
                  <c:v>2966</c:v>
                </c:pt>
              </c:numCache>
            </c:numRef>
          </c:val>
          <c:extLst>
            <c:ext xmlns:c16="http://schemas.microsoft.com/office/drawing/2014/chart" uri="{C3380CC4-5D6E-409C-BE32-E72D297353CC}">
              <c16:uniqueId val="{00000008-8319-4A5B-B13F-58DD7B5283A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319-4A5B-B13F-58DD7B5283A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5407</c:v>
                </c:pt>
                <c:pt idx="3">
                  <c:v>5153</c:v>
                </c:pt>
                <c:pt idx="6">
                  <c:v>4827</c:v>
                </c:pt>
                <c:pt idx="9">
                  <c:v>6447</c:v>
                </c:pt>
                <c:pt idx="12">
                  <c:v>8242</c:v>
                </c:pt>
              </c:numCache>
            </c:numRef>
          </c:val>
          <c:extLst>
            <c:ext xmlns:c16="http://schemas.microsoft.com/office/drawing/2014/chart" uri="{C3380CC4-5D6E-409C-BE32-E72D297353CC}">
              <c16:uniqueId val="{0000000A-8319-4A5B-B13F-58DD7B5283A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319-4A5B-B13F-58DD7B5283A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2822</c:v>
                </c:pt>
                <c:pt idx="1">
                  <c:v>3339</c:v>
                </c:pt>
                <c:pt idx="2">
                  <c:v>2881</c:v>
                </c:pt>
              </c:numCache>
            </c:numRef>
          </c:val>
          <c:extLst>
            <c:ext xmlns:c16="http://schemas.microsoft.com/office/drawing/2014/chart" uri="{C3380CC4-5D6E-409C-BE32-E72D297353CC}">
              <c16:uniqueId val="{00000000-B266-4A4F-86F9-2F32DF1B1D9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41</c:v>
                </c:pt>
                <c:pt idx="1">
                  <c:v>41</c:v>
                </c:pt>
                <c:pt idx="2">
                  <c:v>41</c:v>
                </c:pt>
              </c:numCache>
            </c:numRef>
          </c:val>
          <c:extLst>
            <c:ext xmlns:c16="http://schemas.microsoft.com/office/drawing/2014/chart" uri="{C3380CC4-5D6E-409C-BE32-E72D297353CC}">
              <c16:uniqueId val="{00000001-B266-4A4F-86F9-2F32DF1B1D9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3432</c:v>
                </c:pt>
                <c:pt idx="1">
                  <c:v>2708</c:v>
                </c:pt>
                <c:pt idx="2">
                  <c:v>2606</c:v>
                </c:pt>
              </c:numCache>
            </c:numRef>
          </c:val>
          <c:extLst>
            <c:ext xmlns:c16="http://schemas.microsoft.com/office/drawing/2014/chart" uri="{C3380CC4-5D6E-409C-BE32-E72D297353CC}">
              <c16:uniqueId val="{00000002-B266-4A4F-86F9-2F32DF1B1D9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{376CFD20-220D-4932-87E5-C173772D07E8}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011-4741-8C24-E887E9F654D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{1B371D3D-7415-4A7F-B4EB-35ACC1FBEB21}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011-4741-8C24-E887E9F654D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{D507C515-C890-4B4B-8FC9-D52FE5D0B000}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011-4741-8C24-E887E9F654D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{BC803614-315F-49DB-BCFC-0DD9DA80AA72}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011-4741-8C24-E887E9F654D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{88EE6A90-812C-4831-A093-055D9598956A}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011-4741-8C24-E887E9F654D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{62CE22E8-D6F9-4BF6-BD25-3FF894AE600F}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011-4741-8C24-E887E9F654D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{8CBFB609-D0A6-42AF-993E-3B115DB29ABF}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011-4741-8C24-E887E9F654D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{FF86A56B-763D-4FF8-8752-0144950C411E}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011-4741-8C24-E887E9F654D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{80586257-4F80-403A-8DCA-28FA7367E1E1}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011-4741-8C24-E887E9F654D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58.3</c:v>
                </c:pt>
                <c:pt idx="8">
                  <c:v>59.9</c:v>
                </c:pt>
                <c:pt idx="16">
                  <c:v>61.6</c:v>
                </c:pt>
                <c:pt idx="24">
                  <c:v>62.8</c:v>
                </c:pt>
                <c:pt idx="32">
                  <c:v>61.1</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A011-4741-8C24-E887E9F654D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{72DF7562-FE89-4E0C-9668-3648CEA633D1}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011-4741-8C24-E887E9F654D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{570B1A6A-0664-486D-A951-22FB92104144}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011-4741-8C24-E887E9F654D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{1CDC81EB-80A0-4B7E-BC7A-6EACC437D0BA}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011-4741-8C24-E887E9F654D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{921AC822-3418-47A3-90E1-CA9A7F78AF6D}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011-4741-8C24-E887E9F654D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{F146603B-F4B1-40BC-A1BB-73639D968836}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011-4741-8C24-E887E9F654D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{2AA9A4A8-5FA4-48E4-BE89-0DA5AC79C2AE}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011-4741-8C24-E887E9F654D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{B522CDB2-D1C1-4BC0-A97D-5DB0B7800043}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011-4741-8C24-E887E9F654D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{3E85FCEB-140D-421F-8E1E-7D050202D5DF}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011-4741-8C24-E887E9F654D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{C8DAD764-45A1-48D4-891D-C11C1B42F390}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011-4741-8C24-E887E9F654D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A011-4741-8C24-E887E9F654D5}"/>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{8F7CEA11-5657-45D8-8528-481D4A3D5571}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1E9-450E-9AD1-40C6473030D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{A99D25C3-6E3B-4D43-B0F5-14626C6C8B6A}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1E9-450E-9AD1-40C6473030D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{494B2138-797E-4CF0-9DDA-D5408A475E3E}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1E9-450E-9AD1-40C6473030D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{918D7BD3-5D4C-4AA3-9E03-E09BC31BEE42}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1E9-450E-9AD1-40C6473030D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{FB4DE663-2B7F-4F9C-BC97-52AA4609D345}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1E9-450E-9AD1-40C6473030D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{0D0628EF-D0FB-4C77-B891-78F48BF73087}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1E9-450E-9AD1-40C6473030D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{9E31E2C8-B197-4367-A2D1-514147EF6A6E}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1E9-450E-9AD1-40C6473030D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{2CB5B9CB-7E59-42DD-A18B-B7D2E0196515}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1E9-450E-9AD1-40C6473030D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{AF980586-779F-4201-827F-1E1ABC9A6897}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1E9-450E-9AD1-40C6473030D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0.8</c:v>
                </c:pt>
                <c:pt idx="8">
                  <c:v>1</c:v>
                </c:pt>
                <c:pt idx="16">
                  <c:v>1.8</c:v>
                </c:pt>
                <c:pt idx="24">
                  <c:v>2.6</c:v>
                </c:pt>
                <c:pt idx="32">
                  <c:v>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41E9-450E-9AD1-40C6473030D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{93697AB1-3F79-4146-ABAD-B372CF38315A}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1E9-450E-9AD1-40C6473030D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{F62C8573-60C0-4AC5-B6AC-00CD9BCA1B89}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1E9-450E-9AD1-40C6473030D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{2120E286-0D43-4894-A702-C90CD671BF1A}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1E9-450E-9AD1-40C6473030D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{B94CFCB8-4443-479F-A508-0681B2CB3F2F}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1E9-450E-9AD1-40C6473030D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{97A283CD-52EC-49BC-A277-A630D34684C5}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1E9-450E-9AD1-40C6473030D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{AF98662B-7EAE-4A52-923A-987776EEA0CF}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1E9-450E-9AD1-40C6473030D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{E9C0DFD9-5CD6-4C71-AE4A-03CA32D3274C}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1E9-450E-9AD1-40C6473030D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{C27AF044-54F3-4349-A29A-369976179DB2}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1E9-450E-9AD1-40C6473030D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{04753103-3AA4-42F9-B419-184C51AAB062}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1E9-450E-9AD1-40C6473030D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41E9-450E-9AD1-40C6473030D5}"/>
            </c:ext>
          </c:extLst>
        </c:ser>
        <c:dLbls>
          <c:showLegendKey val="0"/>
          <c:showVal val="1"/>
          <c:showCatName val="0"/>
          <c:showSerName val="0"/>
          <c:showPercent val="0"/>
          <c:showBubbleSize val="0"/>
        </c:dLbls>
        <c:axId val="84219776"/>
        <c:axId val="84234240"/>
      </c:scatterChart>
      <c:valAx>
        <c:axId val="84219776"/>
        <c:scaling>
          <c:orientation val="maxMin"/>
          <c:max val="7.1"/>
          <c:min val="6.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宮城県大和町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27,861
27,427
225.49
17,767,333
17,093,954
340,854
8,394,897
8,241,692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財政力指数は前年度から</a:t>
          </a:r>
          <a:r>
            <a:rPr kumimoji="1" lang="en-US" altLang="ja-JP" sz="1000">
              <a:solidFill>
                <a:schemeClr val="dk1"/>
              </a:solidFill>
              <a:effectLst/>
              <a:latin typeface="+mn-lt"/>
              <a:ea typeface="+mn-ea"/>
              <a:cs typeface="+mn-cs"/>
            </a:rPr>
            <a:t>0.01</a:t>
          </a:r>
          <a:r>
            <a:rPr kumimoji="1" lang="ja-JP" altLang="ja-JP" sz="1000">
              <a:solidFill>
                <a:schemeClr val="dk1"/>
              </a:solidFill>
              <a:effectLst/>
              <a:latin typeface="+mn-lt"/>
              <a:ea typeface="+mn-ea"/>
              <a:cs typeface="+mn-cs"/>
            </a:rPr>
            <a:t>ポイント</a:t>
          </a:r>
          <a:r>
            <a:rPr kumimoji="1" lang="ja-JP" altLang="ja-JP" sz="1000" baseline="0">
              <a:solidFill>
                <a:schemeClr val="dk1"/>
              </a:solidFill>
              <a:effectLst/>
              <a:latin typeface="+mn-lt"/>
              <a:ea typeface="+mn-ea"/>
              <a:cs typeface="+mn-cs"/>
            </a:rPr>
            <a:t>増加し</a:t>
          </a:r>
          <a:r>
            <a:rPr kumimoji="1" lang="en-US" altLang="ja-JP" sz="1000" baseline="0">
              <a:solidFill>
                <a:schemeClr val="dk1"/>
              </a:solidFill>
              <a:effectLst/>
              <a:latin typeface="+mn-lt"/>
              <a:ea typeface="+mn-ea"/>
              <a:cs typeface="+mn-cs"/>
            </a:rPr>
            <a:t>1.06</a:t>
          </a:r>
          <a:r>
            <a:rPr kumimoji="1" lang="ja-JP" altLang="ja-JP" sz="1000" baseline="0">
              <a:solidFill>
                <a:schemeClr val="dk1"/>
              </a:solidFill>
              <a:effectLst/>
              <a:latin typeface="+mn-lt"/>
              <a:ea typeface="+mn-ea"/>
              <a:cs typeface="+mn-cs"/>
            </a:rPr>
            <a:t>となり，類似の</a:t>
          </a:r>
          <a:r>
            <a:rPr kumimoji="1" lang="en-US" altLang="ja-JP" sz="1000" baseline="0">
              <a:solidFill>
                <a:schemeClr val="dk1"/>
              </a:solidFill>
              <a:effectLst/>
              <a:latin typeface="+mn-lt"/>
              <a:ea typeface="+mn-ea"/>
              <a:cs typeface="+mn-cs"/>
            </a:rPr>
            <a:t>99</a:t>
          </a:r>
          <a:r>
            <a:rPr kumimoji="1" lang="ja-JP" altLang="ja-JP" sz="1000" baseline="0">
              <a:solidFill>
                <a:schemeClr val="dk1"/>
              </a:solidFill>
              <a:effectLst/>
              <a:latin typeface="+mn-lt"/>
              <a:ea typeface="+mn-ea"/>
              <a:cs typeface="+mn-cs"/>
            </a:rPr>
            <a:t>団体中</a:t>
          </a:r>
          <a:r>
            <a:rPr kumimoji="1" lang="en-US" altLang="ja-JP" sz="1000" baseline="0">
              <a:solidFill>
                <a:schemeClr val="dk1"/>
              </a:solidFill>
              <a:effectLst/>
              <a:latin typeface="+mn-lt"/>
              <a:ea typeface="+mn-ea"/>
              <a:cs typeface="+mn-cs"/>
            </a:rPr>
            <a:t>6</a:t>
          </a:r>
          <a:r>
            <a:rPr kumimoji="1" lang="ja-JP" altLang="ja-JP" sz="1000" baseline="0">
              <a:solidFill>
                <a:schemeClr val="dk1"/>
              </a:solidFill>
              <a:effectLst/>
              <a:latin typeface="+mn-lt"/>
              <a:ea typeface="+mn-ea"/>
              <a:cs typeface="+mn-cs"/>
            </a:rPr>
            <a:t>位となって</a:t>
          </a:r>
          <a:r>
            <a:rPr kumimoji="1" lang="ja-JP" altLang="ja-JP" sz="1000">
              <a:solidFill>
                <a:schemeClr val="dk1"/>
              </a:solidFill>
              <a:effectLst/>
              <a:latin typeface="+mn-lt"/>
              <a:ea typeface="+mn-ea"/>
              <a:cs typeface="+mn-cs"/>
            </a:rPr>
            <a:t>いる。平成</a:t>
          </a:r>
          <a:r>
            <a:rPr kumimoji="1" lang="en-US" altLang="ja-JP" sz="1000">
              <a:solidFill>
                <a:schemeClr val="dk1"/>
              </a:solidFill>
              <a:effectLst/>
              <a:latin typeface="+mn-lt"/>
              <a:ea typeface="+mn-ea"/>
              <a:cs typeface="+mn-cs"/>
            </a:rPr>
            <a:t>30</a:t>
          </a:r>
          <a:r>
            <a:rPr kumimoji="1" lang="ja-JP" altLang="ja-JP" sz="1000">
              <a:solidFill>
                <a:schemeClr val="dk1"/>
              </a:solidFill>
              <a:effectLst/>
              <a:latin typeface="+mn-lt"/>
              <a:ea typeface="+mn-ea"/>
              <a:cs typeface="+mn-cs"/>
            </a:rPr>
            <a:t>年度から令和</a:t>
          </a:r>
          <a:r>
            <a:rPr kumimoji="1" lang="en-US" altLang="ja-JP" sz="1000">
              <a:solidFill>
                <a:schemeClr val="dk1"/>
              </a:solidFill>
              <a:effectLst/>
              <a:latin typeface="+mn-lt"/>
              <a:ea typeface="+mn-ea"/>
              <a:cs typeface="+mn-cs"/>
            </a:rPr>
            <a:t>2</a:t>
          </a:r>
          <a:r>
            <a:rPr kumimoji="1" lang="ja-JP" altLang="ja-JP" sz="1000">
              <a:solidFill>
                <a:schemeClr val="dk1"/>
              </a:solidFill>
              <a:effectLst/>
              <a:latin typeface="+mn-lt"/>
              <a:ea typeface="+mn-ea"/>
              <a:cs typeface="+mn-cs"/>
            </a:rPr>
            <a:t>年度までは普通交付税の不交付団体であったが，令和</a:t>
          </a:r>
          <a:r>
            <a:rPr kumimoji="1" lang="en-US" altLang="ja-JP" sz="1000">
              <a:solidFill>
                <a:schemeClr val="dk1"/>
              </a:solidFill>
              <a:effectLst/>
              <a:latin typeface="+mn-lt"/>
              <a:ea typeface="+mn-ea"/>
              <a:cs typeface="+mn-cs"/>
            </a:rPr>
            <a:t>3</a:t>
          </a:r>
          <a:r>
            <a:rPr kumimoji="1" lang="ja-JP" altLang="ja-JP" sz="1000">
              <a:solidFill>
                <a:schemeClr val="dk1"/>
              </a:solidFill>
              <a:effectLst/>
              <a:latin typeface="+mn-lt"/>
              <a:ea typeface="+mn-ea"/>
              <a:cs typeface="+mn-cs"/>
            </a:rPr>
            <a:t>年度は交付団体，令和</a:t>
          </a:r>
          <a:r>
            <a:rPr kumimoji="1" lang="en-US" altLang="ja-JP" sz="1000">
              <a:solidFill>
                <a:schemeClr val="dk1"/>
              </a:solidFill>
              <a:effectLst/>
              <a:latin typeface="+mn-lt"/>
              <a:ea typeface="+mn-ea"/>
              <a:cs typeface="+mn-cs"/>
            </a:rPr>
            <a:t>4</a:t>
          </a:r>
          <a:r>
            <a:rPr kumimoji="1" lang="ja-JP" altLang="ja-JP" sz="1000">
              <a:solidFill>
                <a:schemeClr val="dk1"/>
              </a:solidFill>
              <a:effectLst/>
              <a:latin typeface="+mn-lt"/>
              <a:ea typeface="+mn-ea"/>
              <a:cs typeface="+mn-cs"/>
            </a:rPr>
            <a:t>年度は年度当初は不交付と算定されていたが，年度中に臨時経済対策費の追加加算があり，交付団体となった。令和</a:t>
          </a:r>
          <a:r>
            <a:rPr kumimoji="1" lang="en-US" altLang="ja-JP" sz="1000">
              <a:solidFill>
                <a:schemeClr val="dk1"/>
              </a:solidFill>
              <a:effectLst/>
              <a:latin typeface="+mn-lt"/>
              <a:ea typeface="+mn-ea"/>
              <a:cs typeface="+mn-cs"/>
            </a:rPr>
            <a:t>5</a:t>
          </a:r>
          <a:r>
            <a:rPr kumimoji="1" lang="ja-JP" altLang="ja-JP" sz="1000">
              <a:solidFill>
                <a:schemeClr val="dk1"/>
              </a:solidFill>
              <a:effectLst/>
              <a:latin typeface="+mn-lt"/>
              <a:ea typeface="+mn-ea"/>
              <a:cs typeface="+mn-cs"/>
            </a:rPr>
            <a:t>年度</a:t>
          </a:r>
          <a:r>
            <a:rPr kumimoji="1" lang="ja-JP" altLang="en-US" sz="1000">
              <a:solidFill>
                <a:schemeClr val="dk1"/>
              </a:solidFill>
              <a:effectLst/>
              <a:latin typeface="+mn-lt"/>
              <a:ea typeface="+mn-ea"/>
              <a:cs typeface="+mn-cs"/>
            </a:rPr>
            <a:t>及び令和</a:t>
          </a:r>
          <a:r>
            <a:rPr kumimoji="1" lang="en-US" altLang="ja-JP" sz="1000">
              <a:solidFill>
                <a:schemeClr val="dk1"/>
              </a:solidFill>
              <a:effectLst/>
              <a:latin typeface="+mn-lt"/>
              <a:ea typeface="+mn-ea"/>
              <a:cs typeface="+mn-cs"/>
            </a:rPr>
            <a:t>6</a:t>
          </a:r>
          <a:r>
            <a:rPr kumimoji="1" lang="ja-JP" altLang="en-US" sz="1000">
              <a:solidFill>
                <a:schemeClr val="dk1"/>
              </a:solidFill>
              <a:effectLst/>
              <a:latin typeface="+mn-lt"/>
              <a:ea typeface="+mn-ea"/>
              <a:cs typeface="+mn-cs"/>
            </a:rPr>
            <a:t>年度は</a:t>
          </a:r>
          <a:r>
            <a:rPr kumimoji="1" lang="ja-JP" altLang="ja-JP" sz="1000">
              <a:solidFill>
                <a:schemeClr val="dk1"/>
              </a:solidFill>
              <a:effectLst/>
              <a:latin typeface="+mn-lt"/>
              <a:ea typeface="+mn-ea"/>
              <a:cs typeface="+mn-cs"/>
            </a:rPr>
            <a:t>再び不交付団体となっているが，財政力指数の上昇は町税，とりわけ法人町民税の増収が主な要因であり，単年度決算でみると法人町民税は経済情勢に大きく左右されるため，歳入については現年度税収等のみならず，基金と起債などのバランスを意識して，中長期的な視点で財政運営を図っていく必要がある。</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83961</xdr:rowOff>
    </xdr:from>
    <xdr:to>
      <xdr:col>23</xdr:col>
      <xdr:colOff>133350</xdr:colOff>
      <xdr:row>39</xdr:row>
      <xdr:rowOff>97367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770511"/>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97367</xdr:rowOff>
    </xdr:from>
    <xdr:to>
      <xdr:col>19</xdr:col>
      <xdr:colOff>133350</xdr:colOff>
      <xdr:row>40</xdr:row>
      <xdr:rowOff>6350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3225800" y="678391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168222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69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97367</xdr:rowOff>
    </xdr:from>
    <xdr:to>
      <xdr:col>15</xdr:col>
      <xdr:colOff>82550</xdr:colOff>
      <xdr:row>40</xdr:row>
      <xdr:rowOff>6350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78391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83961</xdr:rowOff>
    </xdr:from>
    <xdr:to>
      <xdr:col>11</xdr:col>
      <xdr:colOff>31750</xdr:colOff>
      <xdr:row>39</xdr:row>
      <xdr:rowOff>97367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77051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33161</xdr:rowOff>
    </xdr:from>
    <xdr:to>
      <xdr:col>23</xdr:col>
      <xdr:colOff>184150</xdr:colOff>
      <xdr:row>39</xdr:row>
      <xdr:rowOff>134761</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71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49688</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564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46567</xdr:rowOff>
    </xdr:from>
    <xdr:to>
      <xdr:col>19</xdr:col>
      <xdr:colOff>184150</xdr:colOff>
      <xdr:row>39</xdr:row>
      <xdr:rowOff>148167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158344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5019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127000</xdr:rowOff>
    </xdr:from>
    <xdr:to>
      <xdr:col>15</xdr:col>
      <xdr:colOff>133350</xdr:colOff>
      <xdr:row>40</xdr:row>
      <xdr:rowOff>57150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67327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46567</xdr:rowOff>
    </xdr:from>
    <xdr:to>
      <xdr:col>11</xdr:col>
      <xdr:colOff>82550</xdr:colOff>
      <xdr:row>39</xdr:row>
      <xdr:rowOff>148167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158344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33161</xdr:rowOff>
    </xdr:from>
    <xdr:to>
      <xdr:col>7</xdr:col>
      <xdr:colOff>31750</xdr:colOff>
      <xdr:row>39</xdr:row>
      <xdr:rowOff>134761</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71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144938</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488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経常収支比率は前年度より</a:t>
          </a:r>
          <a:r>
            <a:rPr kumimoji="1" lang="en-US" altLang="ja-JP" sz="1000">
              <a:solidFill>
                <a:schemeClr val="dk1"/>
              </a:solidFill>
              <a:effectLst/>
              <a:latin typeface="+mn-lt"/>
              <a:ea typeface="+mn-ea"/>
              <a:cs typeface="+mn-cs"/>
            </a:rPr>
            <a:t>10.3</a:t>
          </a:r>
          <a:r>
            <a:rPr kumimoji="1" lang="ja-JP" altLang="ja-JP" sz="1000">
              <a:solidFill>
                <a:schemeClr val="dk1"/>
              </a:solidFill>
              <a:effectLst/>
              <a:latin typeface="+mn-lt"/>
              <a:ea typeface="+mn-ea"/>
              <a:cs typeface="+mn-cs"/>
            </a:rPr>
            <a:t>ポイント増加し</a:t>
          </a:r>
          <a:r>
            <a:rPr kumimoji="1" lang="en-US" altLang="ja-JP" sz="1000">
              <a:solidFill>
                <a:schemeClr val="dk1"/>
              </a:solidFill>
              <a:effectLst/>
              <a:latin typeface="+mn-lt"/>
              <a:ea typeface="+mn-ea"/>
              <a:cs typeface="+mn-cs"/>
            </a:rPr>
            <a:t>101.0</a:t>
          </a:r>
          <a:r>
            <a:rPr kumimoji="1" lang="ja-JP" altLang="ja-JP" sz="1000">
              <a:solidFill>
                <a:schemeClr val="dk1"/>
              </a:solidFill>
              <a:effectLst/>
              <a:latin typeface="+mn-lt"/>
              <a:ea typeface="+mn-ea"/>
              <a:cs typeface="+mn-cs"/>
            </a:rPr>
            <a:t>ポイントとなり，類似の</a:t>
          </a:r>
          <a:r>
            <a:rPr kumimoji="1" lang="en-US" altLang="ja-JP" sz="1000">
              <a:solidFill>
                <a:schemeClr val="dk1"/>
              </a:solidFill>
              <a:effectLst/>
              <a:latin typeface="+mn-lt"/>
              <a:ea typeface="+mn-ea"/>
              <a:cs typeface="+mn-cs"/>
            </a:rPr>
            <a:t>99</a:t>
          </a:r>
          <a:r>
            <a:rPr kumimoji="1" lang="ja-JP" altLang="ja-JP" sz="1000">
              <a:solidFill>
                <a:schemeClr val="dk1"/>
              </a:solidFill>
              <a:effectLst/>
              <a:latin typeface="+mn-lt"/>
              <a:ea typeface="+mn-ea"/>
              <a:cs typeface="+mn-cs"/>
            </a:rPr>
            <a:t>団体中</a:t>
          </a:r>
          <a:r>
            <a:rPr kumimoji="1" lang="en-US" altLang="ja-JP" sz="1000">
              <a:solidFill>
                <a:schemeClr val="dk1"/>
              </a:solidFill>
              <a:effectLst/>
              <a:latin typeface="+mn-lt"/>
              <a:ea typeface="+mn-ea"/>
              <a:cs typeface="+mn-cs"/>
            </a:rPr>
            <a:t>99</a:t>
          </a:r>
          <a:r>
            <a:rPr kumimoji="1" lang="ja-JP" altLang="ja-JP" sz="1000">
              <a:solidFill>
                <a:schemeClr val="dk1"/>
              </a:solidFill>
              <a:effectLst/>
              <a:latin typeface="+mn-lt"/>
              <a:ea typeface="+mn-ea"/>
              <a:cs typeface="+mn-cs"/>
            </a:rPr>
            <a:t>位となっている。</a:t>
          </a:r>
          <a:endParaRPr lang="ja-JP" altLang="ja-JP" sz="1000">
            <a:effectLst/>
          </a:endParaRPr>
        </a:p>
        <a:p>
          <a:r>
            <a:rPr kumimoji="1" lang="ja-JP" altLang="ja-JP" sz="1000">
              <a:solidFill>
                <a:schemeClr val="dk1"/>
              </a:solidFill>
              <a:effectLst/>
              <a:latin typeface="+mn-lt"/>
              <a:ea typeface="+mn-ea"/>
              <a:cs typeface="+mn-cs"/>
            </a:rPr>
            <a:t>　経常収支比率は，経常経費充当一般財源（分子）を経常的一般財源（分母）で除して算出されるが，令和</a:t>
          </a:r>
          <a:r>
            <a:rPr kumimoji="1" lang="en-US" altLang="ja-JP" sz="1000">
              <a:solidFill>
                <a:schemeClr val="dk1"/>
              </a:solidFill>
              <a:effectLst/>
              <a:latin typeface="+mn-lt"/>
              <a:ea typeface="+mn-ea"/>
              <a:cs typeface="+mn-cs"/>
            </a:rPr>
            <a:t>6</a:t>
          </a:r>
          <a:r>
            <a:rPr kumimoji="1" lang="ja-JP" altLang="ja-JP" sz="1000">
              <a:solidFill>
                <a:schemeClr val="dk1"/>
              </a:solidFill>
              <a:effectLst/>
              <a:latin typeface="+mn-lt"/>
              <a:ea typeface="+mn-ea"/>
              <a:cs typeface="+mn-cs"/>
            </a:rPr>
            <a:t>年度では，</a:t>
          </a:r>
          <a:r>
            <a:rPr kumimoji="1" lang="ja-JP" altLang="en-US" sz="1000">
              <a:solidFill>
                <a:schemeClr val="dk1"/>
              </a:solidFill>
              <a:effectLst/>
              <a:latin typeface="+mn-lt"/>
              <a:ea typeface="+mn-ea"/>
              <a:cs typeface="+mn-cs"/>
            </a:rPr>
            <a:t>人件費・補助費等の増（約</a:t>
          </a:r>
          <a:r>
            <a:rPr kumimoji="1" lang="en-US" altLang="ja-JP" sz="1000">
              <a:solidFill>
                <a:schemeClr val="dk1"/>
              </a:solidFill>
              <a:effectLst/>
              <a:latin typeface="+mn-lt"/>
              <a:ea typeface="+mn-ea"/>
              <a:cs typeface="+mn-cs"/>
            </a:rPr>
            <a:t>300</a:t>
          </a:r>
          <a:r>
            <a:rPr kumimoji="1" lang="ja-JP" altLang="en-US" sz="1000">
              <a:solidFill>
                <a:schemeClr val="dk1"/>
              </a:solidFill>
              <a:effectLst/>
              <a:latin typeface="+mn-lt"/>
              <a:ea typeface="+mn-ea"/>
              <a:cs typeface="+mn-cs"/>
            </a:rPr>
            <a:t>百万円）</a:t>
          </a:r>
          <a:r>
            <a:rPr kumimoji="1" lang="ja-JP" altLang="ja-JP" sz="1000">
              <a:solidFill>
                <a:schemeClr val="dk1"/>
              </a:solidFill>
              <a:effectLst/>
              <a:latin typeface="+mn-lt"/>
              <a:ea typeface="+mn-ea"/>
              <a:cs typeface="+mn-cs"/>
            </a:rPr>
            <a:t>が影響している。</a:t>
          </a:r>
          <a:endParaRPr lang="ja-JP" altLang="ja-JP" sz="1000">
            <a:effectLst/>
          </a:endParaRPr>
        </a:p>
        <a:p>
          <a:r>
            <a:rPr kumimoji="1" lang="ja-JP" altLang="ja-JP" sz="1000" b="0" i="0" baseline="0">
              <a:solidFill>
                <a:schemeClr val="dk1"/>
              </a:solidFill>
              <a:effectLst/>
              <a:latin typeface="+mn-lt"/>
              <a:ea typeface="+mn-ea"/>
              <a:cs typeface="+mn-cs"/>
            </a:rPr>
            <a:t>　</a:t>
          </a:r>
          <a:r>
            <a:rPr kumimoji="1" lang="en-US" altLang="ja-JP" sz="1000" b="0" i="0" baseline="0">
              <a:solidFill>
                <a:schemeClr val="dk1"/>
              </a:solidFill>
              <a:effectLst/>
              <a:latin typeface="+mn-lt"/>
              <a:ea typeface="+mn-ea"/>
              <a:cs typeface="+mn-cs"/>
            </a:rPr>
            <a:t>100</a:t>
          </a:r>
          <a:r>
            <a:rPr kumimoji="1" lang="ja-JP" altLang="en-US" sz="1000" b="0" i="0" baseline="0">
              <a:solidFill>
                <a:schemeClr val="dk1"/>
              </a:solidFill>
              <a:effectLst/>
              <a:latin typeface="+mn-lt"/>
              <a:ea typeface="+mn-ea"/>
              <a:cs typeface="+mn-cs"/>
            </a:rPr>
            <a:t>％を超える現状は，財政の硬直化により財政運営上厳しい状況であるため，</a:t>
          </a:r>
          <a:r>
            <a:rPr kumimoji="1" lang="ja-JP" altLang="ja-JP" sz="1000" b="0" i="0" baseline="0">
              <a:solidFill>
                <a:schemeClr val="dk1"/>
              </a:solidFill>
              <a:effectLst/>
              <a:latin typeface="+mn-lt"/>
              <a:ea typeface="+mn-ea"/>
              <a:cs typeface="+mn-cs"/>
            </a:rPr>
            <a:t>経常収支比率の中で大きな割合を占める公債費については引き続き抑制していく必要があり，総合計画に沿って優先順位付けを行い，プライマリーバランスを考慮し過大な負担とならないように慎重な起債発行に努める。</a:t>
          </a:r>
          <a:endParaRPr lang="ja-JP" altLang="ja-JP" sz="10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35878</xdr:rowOff>
    </xdr:from>
    <xdr:to>
      <xdr:col>23</xdr:col>
      <xdr:colOff>133350</xdr:colOff>
      <xdr:row>66</xdr:row>
      <xdr:rowOff>142875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837228"/>
          <a:ext cx="838200" cy="621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53022</xdr:rowOff>
    </xdr:from>
    <xdr:to>
      <xdr:col>19</xdr:col>
      <xdr:colOff>133350</xdr:colOff>
      <xdr:row>63</xdr:row>
      <xdr:rowOff>35878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511472"/>
          <a:ext cx="889000" cy="325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95584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896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53022</xdr:rowOff>
    </xdr:from>
    <xdr:to>
      <xdr:col>15</xdr:col>
      <xdr:colOff>82550</xdr:colOff>
      <xdr:row>63</xdr:row>
      <xdr:rowOff>53975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2336800" y="10511472"/>
          <a:ext cx="889000" cy="343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158449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78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53975</xdr:rowOff>
    </xdr:from>
    <xdr:to>
      <xdr:col>11</xdr:col>
      <xdr:colOff>31750</xdr:colOff>
      <xdr:row>63</xdr:row>
      <xdr:rowOff>90170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85532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92075</xdr:rowOff>
    </xdr:from>
    <xdr:to>
      <xdr:col>23</xdr:col>
      <xdr:colOff>184150</xdr:colOff>
      <xdr:row>67</xdr:row>
      <xdr:rowOff>22225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40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159402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303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156528</xdr:rowOff>
    </xdr:from>
    <xdr:to>
      <xdr:col>19</xdr:col>
      <xdr:colOff>184150</xdr:colOff>
      <xdr:row>63</xdr:row>
      <xdr:rowOff>86678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78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96855</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555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2222</xdr:rowOff>
    </xdr:from>
    <xdr:to>
      <xdr:col>15</xdr:col>
      <xdr:colOff>133350</xdr:colOff>
      <xdr:row>61</xdr:row>
      <xdr:rowOff>103822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46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113999</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3175</xdr:rowOff>
    </xdr:from>
    <xdr:to>
      <xdr:col>11</xdr:col>
      <xdr:colOff>82550</xdr:colOff>
      <xdr:row>63</xdr:row>
      <xdr:rowOff>104775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80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89552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39370</xdr:rowOff>
    </xdr:from>
    <xdr:to>
      <xdr:col>7</xdr:col>
      <xdr:colOff>31750</xdr:colOff>
      <xdr:row>63</xdr:row>
      <xdr:rowOff>140970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125747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92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[175,258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人口</a:t>
          </a:r>
          <a:r>
            <a:rPr kumimoji="1" lang="en-US" altLang="ja-JP" sz="1000">
              <a:solidFill>
                <a:schemeClr val="dk1"/>
              </a:solidFill>
              <a:effectLst/>
              <a:latin typeface="+mn-lt"/>
              <a:ea typeface="+mn-ea"/>
              <a:cs typeface="+mn-cs"/>
            </a:rPr>
            <a:t>1</a:t>
          </a:r>
          <a:r>
            <a:rPr kumimoji="1" lang="ja-JP" altLang="ja-JP" sz="1000">
              <a:solidFill>
                <a:schemeClr val="dk1"/>
              </a:solidFill>
              <a:effectLst/>
              <a:latin typeface="+mn-lt"/>
              <a:ea typeface="+mn-ea"/>
              <a:cs typeface="+mn-cs"/>
            </a:rPr>
            <a:t>人当たり人件費・物件費等決算額は前年度より</a:t>
          </a:r>
          <a:r>
            <a:rPr kumimoji="1" lang="en-US" altLang="ja-JP" sz="1000">
              <a:solidFill>
                <a:schemeClr val="dk1"/>
              </a:solidFill>
              <a:effectLst/>
              <a:latin typeface="+mn-lt"/>
              <a:ea typeface="+mn-ea"/>
              <a:cs typeface="+mn-cs"/>
            </a:rPr>
            <a:t>16,283</a:t>
          </a:r>
          <a:r>
            <a:rPr kumimoji="1" lang="ja-JP" altLang="ja-JP" sz="1000">
              <a:solidFill>
                <a:schemeClr val="dk1"/>
              </a:solidFill>
              <a:effectLst/>
              <a:latin typeface="+mn-lt"/>
              <a:ea typeface="+mn-ea"/>
              <a:cs typeface="+mn-cs"/>
            </a:rPr>
            <a:t>円</a:t>
          </a:r>
          <a:r>
            <a:rPr kumimoji="1" lang="ja-JP" altLang="en-US" sz="1000">
              <a:solidFill>
                <a:schemeClr val="dk1"/>
              </a:solidFill>
              <a:effectLst/>
              <a:latin typeface="+mn-lt"/>
              <a:ea typeface="+mn-ea"/>
              <a:cs typeface="+mn-cs"/>
            </a:rPr>
            <a:t>増加</a:t>
          </a:r>
          <a:r>
            <a:rPr kumimoji="1" lang="ja-JP" altLang="ja-JP" sz="1000">
              <a:solidFill>
                <a:schemeClr val="dk1"/>
              </a:solidFill>
              <a:effectLst/>
              <a:latin typeface="+mn-lt"/>
              <a:ea typeface="+mn-ea"/>
              <a:cs typeface="+mn-cs"/>
            </a:rPr>
            <a:t>し，</a:t>
          </a:r>
          <a:r>
            <a:rPr kumimoji="1" lang="en-US" altLang="ja-JP" sz="1000">
              <a:solidFill>
                <a:schemeClr val="dk1"/>
              </a:solidFill>
              <a:effectLst/>
              <a:latin typeface="+mn-lt"/>
              <a:ea typeface="+mn-ea"/>
              <a:cs typeface="+mn-cs"/>
            </a:rPr>
            <a:t>175,258</a:t>
          </a:r>
          <a:r>
            <a:rPr kumimoji="1" lang="ja-JP" altLang="ja-JP" sz="1000">
              <a:solidFill>
                <a:schemeClr val="dk1"/>
              </a:solidFill>
              <a:effectLst/>
              <a:latin typeface="+mn-lt"/>
              <a:ea typeface="+mn-ea"/>
              <a:cs typeface="+mn-cs"/>
            </a:rPr>
            <a:t>円となり，類似の</a:t>
          </a:r>
          <a:r>
            <a:rPr kumimoji="1" lang="en-US" altLang="ja-JP" sz="1000">
              <a:solidFill>
                <a:schemeClr val="dk1"/>
              </a:solidFill>
              <a:effectLst/>
              <a:latin typeface="+mn-lt"/>
              <a:ea typeface="+mn-ea"/>
              <a:cs typeface="+mn-cs"/>
            </a:rPr>
            <a:t>99</a:t>
          </a:r>
          <a:r>
            <a:rPr kumimoji="1" lang="ja-JP" altLang="ja-JP" sz="1000">
              <a:solidFill>
                <a:schemeClr val="dk1"/>
              </a:solidFill>
              <a:effectLst/>
              <a:latin typeface="+mn-lt"/>
              <a:ea typeface="+mn-ea"/>
              <a:cs typeface="+mn-cs"/>
            </a:rPr>
            <a:t>団体中</a:t>
          </a:r>
          <a:r>
            <a:rPr kumimoji="1" lang="en-US" altLang="ja-JP" sz="1000">
              <a:solidFill>
                <a:schemeClr val="dk1"/>
              </a:solidFill>
              <a:effectLst/>
              <a:latin typeface="+mn-lt"/>
              <a:ea typeface="+mn-ea"/>
              <a:cs typeface="+mn-cs"/>
            </a:rPr>
            <a:t>82</a:t>
          </a:r>
          <a:r>
            <a:rPr kumimoji="1" lang="ja-JP" altLang="ja-JP" sz="1000">
              <a:solidFill>
                <a:schemeClr val="dk1"/>
              </a:solidFill>
              <a:effectLst/>
              <a:latin typeface="+mn-lt"/>
              <a:ea typeface="+mn-ea"/>
              <a:cs typeface="+mn-cs"/>
            </a:rPr>
            <a:t>位となっている。</a:t>
          </a:r>
          <a:endParaRPr lang="ja-JP" altLang="ja-JP" sz="1000">
            <a:effectLst/>
          </a:endParaRPr>
        </a:p>
        <a:p>
          <a:r>
            <a:rPr kumimoji="1" lang="ja-JP" altLang="ja-JP" sz="1000">
              <a:solidFill>
                <a:schemeClr val="dk1"/>
              </a:solidFill>
              <a:effectLst/>
              <a:latin typeface="+mn-lt"/>
              <a:ea typeface="+mn-ea"/>
              <a:cs typeface="+mn-cs"/>
            </a:rPr>
            <a:t>　</a:t>
          </a:r>
          <a:r>
            <a:rPr kumimoji="1" lang="ja-JP" altLang="en-US" sz="1000">
              <a:solidFill>
                <a:schemeClr val="dk1"/>
              </a:solidFill>
              <a:effectLst/>
              <a:latin typeface="+mn-lt"/>
              <a:ea typeface="+mn-ea"/>
              <a:cs typeface="+mn-cs"/>
            </a:rPr>
            <a:t>人件費については，どの団体も増加傾向であると思われるが，</a:t>
          </a:r>
          <a:r>
            <a:rPr kumimoji="1" lang="ja-JP" altLang="ja-JP" sz="1000">
              <a:solidFill>
                <a:schemeClr val="dk1"/>
              </a:solidFill>
              <a:effectLst/>
              <a:latin typeface="+mn-lt"/>
              <a:ea typeface="+mn-ea"/>
              <a:cs typeface="+mn-cs"/>
            </a:rPr>
            <a:t>類似団体より増加している要因として，物件費において，吉岡小学校改築事業に伴う仮設校舎等賃貸借や一般廃棄物収集運搬業務に係る経費，公共施設の維持管理費用が大きいことが主な要因である。</a:t>
          </a:r>
          <a:endParaRPr lang="ja-JP" altLang="ja-JP" sz="1000">
            <a:effectLst/>
          </a:endParaRPr>
        </a:p>
        <a:p>
          <a:r>
            <a:rPr kumimoji="1" lang="ja-JP" altLang="ja-JP" sz="1000">
              <a:solidFill>
                <a:schemeClr val="dk1"/>
              </a:solidFill>
              <a:effectLst/>
              <a:latin typeface="+mn-lt"/>
              <a:ea typeface="+mn-ea"/>
              <a:cs typeface="+mn-cs"/>
            </a:rPr>
            <a:t>　今後も公共施設等総合管理計画に基づき，公共施設の統廃合等の検討を進め，適正な施設管理及び経費の削減に努める。</a:t>
          </a:r>
          <a:endParaRPr lang="ja-JP" altLang="ja-JP" sz="10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127167</xdr:rowOff>
    </xdr:from>
    <xdr:to>
      <xdr:col>23</xdr:col>
      <xdr:colOff>133350</xdr:colOff>
      <xdr:row>84</xdr:row>
      <xdr:rowOff>53944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357517"/>
          <a:ext cx="838200" cy="98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22319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081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127167</xdr:rowOff>
    </xdr:from>
    <xdr:to>
      <xdr:col>19</xdr:col>
      <xdr:colOff>133350</xdr:colOff>
      <xdr:row>84</xdr:row>
      <xdr:rowOff>20149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357517"/>
          <a:ext cx="889000" cy="64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75402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396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126552</xdr:rowOff>
    </xdr:from>
    <xdr:to>
      <xdr:col>15</xdr:col>
      <xdr:colOff>82550</xdr:colOff>
      <xdr:row>84</xdr:row>
      <xdr:rowOff>20149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356902"/>
          <a:ext cx="889000" cy="65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76675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396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118987</xdr:rowOff>
    </xdr:from>
    <xdr:to>
      <xdr:col>11</xdr:col>
      <xdr:colOff>31750</xdr:colOff>
      <xdr:row>83</xdr:row>
      <xdr:rowOff>126552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349337"/>
          <a:ext cx="889000" cy="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43617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393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720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3888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3144</xdr:rowOff>
    </xdr:from>
    <xdr:to>
      <xdr:col>23</xdr:col>
      <xdr:colOff>184150</xdr:colOff>
      <xdr:row>84</xdr:row>
      <xdr:rowOff>104744</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404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146671</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37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76367</xdr:rowOff>
    </xdr:from>
    <xdr:to>
      <xdr:col>19</xdr:col>
      <xdr:colOff>184150</xdr:colOff>
      <xdr:row>84</xdr:row>
      <xdr:rowOff>6517</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306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162744</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4393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140799</xdr:rowOff>
    </xdr:from>
    <xdr:to>
      <xdr:col>15</xdr:col>
      <xdr:colOff>133350</xdr:colOff>
      <xdr:row>84</xdr:row>
      <xdr:rowOff>70949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37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55726</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4457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75752</xdr:rowOff>
    </xdr:from>
    <xdr:to>
      <xdr:col>11</xdr:col>
      <xdr:colOff>82550</xdr:colOff>
      <xdr:row>84</xdr:row>
      <xdr:rowOff>5902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306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162129</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4392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68187</xdr:rowOff>
    </xdr:from>
    <xdr:to>
      <xdr:col>7</xdr:col>
      <xdr:colOff>31750</xdr:colOff>
      <xdr:row>83</xdr:row>
      <xdr:rowOff>169787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29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154564</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4384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ラスパイレス指数は前年度から</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a:t>
          </a:r>
          <a:r>
            <a:rPr kumimoji="1" lang="en-US" altLang="ja-JP" sz="1100">
              <a:solidFill>
                <a:schemeClr val="dk1"/>
              </a:solidFill>
              <a:effectLst/>
              <a:latin typeface="+mn-lt"/>
              <a:ea typeface="+mn-ea"/>
              <a:cs typeface="+mn-cs"/>
            </a:rPr>
            <a:t>96.4</a:t>
          </a:r>
          <a:r>
            <a:rPr kumimoji="1" lang="ja-JP" altLang="ja-JP" sz="1100">
              <a:solidFill>
                <a:schemeClr val="dk1"/>
              </a:solidFill>
              <a:effectLst/>
              <a:latin typeface="+mn-lt"/>
              <a:ea typeface="+mn-ea"/>
              <a:cs typeface="+mn-cs"/>
            </a:rPr>
            <a:t>となり，全国市平均</a:t>
          </a:r>
          <a:r>
            <a:rPr kumimoji="1" lang="ja-JP" altLang="en-US" sz="1100">
              <a:solidFill>
                <a:schemeClr val="dk1"/>
              </a:solidFill>
              <a:effectLst/>
              <a:latin typeface="+mn-lt"/>
              <a:ea typeface="+mn-ea"/>
              <a:cs typeface="+mn-cs"/>
            </a:rPr>
            <a:t>と比較すると下回っているが，全国</a:t>
          </a:r>
          <a:r>
            <a:rPr kumimoji="1" lang="ja-JP" altLang="ja-JP" sz="1100">
              <a:solidFill>
                <a:schemeClr val="dk1"/>
              </a:solidFill>
              <a:effectLst/>
              <a:latin typeface="+mn-lt"/>
              <a:ea typeface="+mn-ea"/>
              <a:cs typeface="+mn-cs"/>
            </a:rPr>
            <a:t>町村平均</a:t>
          </a:r>
          <a:r>
            <a:rPr kumimoji="1" lang="ja-JP" altLang="en-US" sz="1100">
              <a:solidFill>
                <a:schemeClr val="dk1"/>
              </a:solidFill>
              <a:effectLst/>
              <a:latin typeface="+mn-lt"/>
              <a:ea typeface="+mn-ea"/>
              <a:cs typeface="+mn-cs"/>
            </a:rPr>
            <a:t>では同水準となった。</a:t>
          </a:r>
          <a:endParaRPr lang="ja-JP" altLang="ja-JP" sz="1400">
            <a:effectLst/>
          </a:endParaRPr>
        </a:p>
        <a:p>
          <a:r>
            <a:rPr kumimoji="1" lang="ja-JP" altLang="ja-JP" sz="1100">
              <a:solidFill>
                <a:schemeClr val="dk1"/>
              </a:solidFill>
              <a:effectLst/>
              <a:latin typeface="+mn-lt"/>
              <a:ea typeface="+mn-ea"/>
              <a:cs typeface="+mn-cs"/>
            </a:rPr>
            <a:t>　今後も人事院勧告に準拠し，適正化に努める。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81643</xdr:rowOff>
    </xdr:from>
    <xdr:to>
      <xdr:col>81</xdr:col>
      <xdr:colOff>44450</xdr:colOff>
      <xdr:row>84</xdr:row>
      <xdr:rowOff>99786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311993"/>
          <a:ext cx="838200" cy="189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81643</xdr:rowOff>
    </xdr:from>
    <xdr:to>
      <xdr:col>77</xdr:col>
      <xdr:colOff>44450</xdr:colOff>
      <xdr:row>83</xdr:row>
      <xdr:rowOff>116114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31199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116114</xdr:rowOff>
    </xdr:from>
    <xdr:to>
      <xdr:col>72</xdr:col>
      <xdr:colOff>203200</xdr:colOff>
      <xdr:row>84</xdr:row>
      <xdr:rowOff>30843</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4346464"/>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81643</xdr:rowOff>
    </xdr:from>
    <xdr:to>
      <xdr:col>68</xdr:col>
      <xdr:colOff>152400</xdr:colOff>
      <xdr:row>84</xdr:row>
      <xdr:rowOff>30843</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4311993"/>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48986</xdr:rowOff>
    </xdr:from>
    <xdr:to>
      <xdr:col>81</xdr:col>
      <xdr:colOff>95250</xdr:colOff>
      <xdr:row>84</xdr:row>
      <xdr:rowOff>150586</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65513</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295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30843</xdr:rowOff>
    </xdr:from>
    <xdr:to>
      <xdr:col>77</xdr:col>
      <xdr:colOff>95250</xdr:colOff>
      <xdr:row>83</xdr:row>
      <xdr:rowOff>132443</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26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142620</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0300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65314</xdr:rowOff>
    </xdr:from>
    <xdr:to>
      <xdr:col>73</xdr:col>
      <xdr:colOff>44450</xdr:colOff>
      <xdr:row>83</xdr:row>
      <xdr:rowOff>166914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29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5641</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064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151493</xdr:rowOff>
    </xdr:from>
    <xdr:to>
      <xdr:col>68</xdr:col>
      <xdr:colOff>203200</xdr:colOff>
      <xdr:row>84</xdr:row>
      <xdr:rowOff>81643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91820</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15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30843</xdr:rowOff>
    </xdr:from>
    <xdr:to>
      <xdr:col>64</xdr:col>
      <xdr:colOff>152400</xdr:colOff>
      <xdr:row>83</xdr:row>
      <xdr:rowOff>132443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26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142620</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03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人口</a:t>
          </a:r>
          <a:r>
            <a:rPr kumimoji="1" lang="en-US" altLang="ja-JP" sz="1000">
              <a:solidFill>
                <a:schemeClr val="dk1"/>
              </a:solidFill>
              <a:effectLst/>
              <a:latin typeface="+mn-lt"/>
              <a:ea typeface="+mn-ea"/>
              <a:cs typeface="+mn-cs"/>
            </a:rPr>
            <a:t>1,000</a:t>
          </a:r>
          <a:r>
            <a:rPr kumimoji="1" lang="ja-JP" altLang="ja-JP" sz="1000">
              <a:solidFill>
                <a:schemeClr val="dk1"/>
              </a:solidFill>
              <a:effectLst/>
              <a:latin typeface="+mn-lt"/>
              <a:ea typeface="+mn-ea"/>
              <a:cs typeface="+mn-cs"/>
            </a:rPr>
            <a:t>人当たりの職員数は前年度から</a:t>
          </a:r>
          <a:r>
            <a:rPr kumimoji="1" lang="en-US" altLang="ja-JP" sz="1000">
              <a:solidFill>
                <a:schemeClr val="dk1"/>
              </a:solidFill>
              <a:effectLst/>
              <a:latin typeface="+mn-lt"/>
              <a:ea typeface="+mn-ea"/>
              <a:cs typeface="+mn-cs"/>
            </a:rPr>
            <a:t>0.06</a:t>
          </a:r>
          <a:r>
            <a:rPr kumimoji="1" lang="ja-JP" altLang="ja-JP" sz="1000">
              <a:solidFill>
                <a:schemeClr val="dk1"/>
              </a:solidFill>
              <a:effectLst/>
              <a:latin typeface="+mn-lt"/>
              <a:ea typeface="+mn-ea"/>
              <a:cs typeface="+mn-cs"/>
            </a:rPr>
            <a:t>ポイント増加し</a:t>
          </a:r>
          <a:r>
            <a:rPr kumimoji="1" lang="en-US" altLang="ja-JP" sz="1000">
              <a:solidFill>
                <a:schemeClr val="dk1"/>
              </a:solidFill>
              <a:effectLst/>
              <a:latin typeface="+mn-lt"/>
              <a:ea typeface="+mn-ea"/>
              <a:cs typeface="+mn-cs"/>
            </a:rPr>
            <a:t>7.03</a:t>
          </a:r>
          <a:r>
            <a:rPr kumimoji="1" lang="ja-JP" altLang="ja-JP" sz="1000">
              <a:solidFill>
                <a:schemeClr val="dk1"/>
              </a:solidFill>
              <a:effectLst/>
              <a:latin typeface="+mn-lt"/>
              <a:ea typeface="+mn-ea"/>
              <a:cs typeface="+mn-cs"/>
            </a:rPr>
            <a:t>人となり，類似</a:t>
          </a:r>
          <a:r>
            <a:rPr kumimoji="1" lang="en-US" altLang="ja-JP" sz="1000">
              <a:solidFill>
                <a:schemeClr val="dk1"/>
              </a:solidFill>
              <a:effectLst/>
              <a:latin typeface="+mn-lt"/>
              <a:ea typeface="+mn-ea"/>
              <a:cs typeface="+mn-cs"/>
            </a:rPr>
            <a:t>99</a:t>
          </a:r>
          <a:r>
            <a:rPr kumimoji="1" lang="ja-JP" altLang="ja-JP" sz="1000">
              <a:solidFill>
                <a:schemeClr val="dk1"/>
              </a:solidFill>
              <a:effectLst/>
              <a:latin typeface="+mn-lt"/>
              <a:ea typeface="+mn-ea"/>
              <a:cs typeface="+mn-cs"/>
            </a:rPr>
            <a:t>団体中</a:t>
          </a:r>
          <a:r>
            <a:rPr kumimoji="1" lang="en-US" altLang="ja-JP" sz="1000">
              <a:solidFill>
                <a:schemeClr val="dk1"/>
              </a:solidFill>
              <a:effectLst/>
              <a:latin typeface="+mn-lt"/>
              <a:ea typeface="+mn-ea"/>
              <a:cs typeface="+mn-cs"/>
            </a:rPr>
            <a:t>65</a:t>
          </a:r>
          <a:r>
            <a:rPr kumimoji="1" lang="ja-JP" altLang="ja-JP" sz="1000">
              <a:solidFill>
                <a:schemeClr val="dk1"/>
              </a:solidFill>
              <a:effectLst/>
              <a:latin typeface="+mn-lt"/>
              <a:ea typeface="+mn-ea"/>
              <a:cs typeface="+mn-cs"/>
            </a:rPr>
            <a:t>位となっている。</a:t>
          </a:r>
          <a:endParaRPr lang="ja-JP" altLang="ja-JP" sz="1000">
            <a:effectLst/>
          </a:endParaRPr>
        </a:p>
        <a:p>
          <a:r>
            <a:rPr kumimoji="1" lang="ja-JP" altLang="ja-JP" sz="1000">
              <a:solidFill>
                <a:schemeClr val="dk1"/>
              </a:solidFill>
              <a:effectLst/>
              <a:latin typeface="+mn-lt"/>
              <a:ea typeface="+mn-ea"/>
              <a:cs typeface="+mn-cs"/>
            </a:rPr>
            <a:t>　人口</a:t>
          </a:r>
          <a:r>
            <a:rPr kumimoji="1" lang="en-US" altLang="ja-JP" sz="1000">
              <a:solidFill>
                <a:schemeClr val="dk1"/>
              </a:solidFill>
              <a:effectLst/>
              <a:latin typeface="+mn-lt"/>
              <a:ea typeface="+mn-ea"/>
              <a:cs typeface="+mn-cs"/>
            </a:rPr>
            <a:t>1,000</a:t>
          </a:r>
          <a:r>
            <a:rPr kumimoji="1" lang="ja-JP" altLang="ja-JP" sz="1000">
              <a:solidFill>
                <a:schemeClr val="dk1"/>
              </a:solidFill>
              <a:effectLst/>
              <a:latin typeface="+mn-lt"/>
              <a:ea typeface="+mn-ea"/>
              <a:cs typeface="+mn-cs"/>
            </a:rPr>
            <a:t>人当たりの職員数は全国平均及び宮城県平均を下回った状態が続いているが，退職職員の増加等に対応するため職員採用を進めていることが増加傾向の要因となっている。</a:t>
          </a:r>
          <a:endParaRPr lang="ja-JP" altLang="ja-JP" sz="1000">
            <a:effectLst/>
          </a:endParaRPr>
        </a:p>
        <a:p>
          <a:r>
            <a:rPr kumimoji="1" lang="ja-JP" altLang="ja-JP" sz="1000">
              <a:solidFill>
                <a:schemeClr val="dk1"/>
              </a:solidFill>
              <a:effectLst/>
              <a:latin typeface="+mn-lt"/>
              <a:ea typeface="+mn-ea"/>
              <a:cs typeface="+mn-cs"/>
            </a:rPr>
            <a:t>　今後も職員平均年齢の推移や将来の人口動向を考慮したうえで，</a:t>
          </a:r>
          <a:r>
            <a:rPr lang="ja-JP" altLang="ja-JP" sz="1000" b="0" i="0" baseline="0">
              <a:solidFill>
                <a:schemeClr val="dk1"/>
              </a:solidFill>
              <a:effectLst/>
              <a:latin typeface="+mn-lt"/>
              <a:ea typeface="+mn-ea"/>
              <a:cs typeface="+mn-cs"/>
            </a:rPr>
            <a:t>住民サービスの低下を招くことのないような水準を維持しながら人口規模に見合った職員数の適正化に努めていく。</a:t>
          </a:r>
          <a:endParaRPr lang="ja-JP" altLang="ja-JP" sz="1000">
            <a:effectLst/>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64417</xdr:rowOff>
    </xdr:from>
    <xdr:to>
      <xdr:col>81</xdr:col>
      <xdr:colOff>44450</xdr:colOff>
      <xdr:row>61</xdr:row>
      <xdr:rowOff>72461</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522867"/>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170762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28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63077</xdr:rowOff>
    </xdr:from>
    <xdr:to>
      <xdr:col>77</xdr:col>
      <xdr:colOff>44450</xdr:colOff>
      <xdr:row>61</xdr:row>
      <xdr:rowOff>64417</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521527"/>
          <a:ext cx="889000" cy="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93221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208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59055</xdr:rowOff>
    </xdr:from>
    <xdr:to>
      <xdr:col>72</xdr:col>
      <xdr:colOff>203200</xdr:colOff>
      <xdr:row>61</xdr:row>
      <xdr:rowOff>63077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517505"/>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82497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19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52352</xdr:rowOff>
    </xdr:from>
    <xdr:to>
      <xdr:col>68</xdr:col>
      <xdr:colOff>152400</xdr:colOff>
      <xdr:row>61</xdr:row>
      <xdr:rowOff>59055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510802"/>
          <a:ext cx="889000" cy="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70431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18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61048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17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21661</xdr:rowOff>
    </xdr:from>
    <xdr:to>
      <xdr:col>81</xdr:col>
      <xdr:colOff>95250</xdr:colOff>
      <xdr:row>61</xdr:row>
      <xdr:rowOff>123261</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480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165188</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452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13617</xdr:rowOff>
    </xdr:from>
    <xdr:to>
      <xdr:col>77</xdr:col>
      <xdr:colOff>95250</xdr:colOff>
      <xdr:row>61</xdr:row>
      <xdr:rowOff>115217</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472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99994</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558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12277</xdr:rowOff>
    </xdr:from>
    <xdr:to>
      <xdr:col>73</xdr:col>
      <xdr:colOff>44450</xdr:colOff>
      <xdr:row>61</xdr:row>
      <xdr:rowOff>113877</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470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98654</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557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8255</xdr:rowOff>
    </xdr:from>
    <xdr:to>
      <xdr:col>68</xdr:col>
      <xdr:colOff>203200</xdr:colOff>
      <xdr:row>61</xdr:row>
      <xdr:rowOff>109855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46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94632</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553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1552</xdr:rowOff>
    </xdr:from>
    <xdr:to>
      <xdr:col>64</xdr:col>
      <xdr:colOff>152400</xdr:colOff>
      <xdr:row>61</xdr:row>
      <xdr:rowOff>103152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460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87929</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546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実質公債費比率は前年度より</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ポイント増加し</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となったが，全国平均及び宮城県平均を下回っており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類似の</a:t>
          </a:r>
          <a:r>
            <a:rPr kumimoji="1" lang="en-US" altLang="ja-JP" sz="1100">
              <a:solidFill>
                <a:schemeClr val="dk1"/>
              </a:solidFill>
              <a:effectLst/>
              <a:latin typeface="+mn-lt"/>
              <a:ea typeface="+mn-ea"/>
              <a:cs typeface="+mn-cs"/>
            </a:rPr>
            <a:t>99</a:t>
          </a:r>
          <a:r>
            <a:rPr kumimoji="1" lang="ja-JP" altLang="ja-JP" sz="1100">
              <a:solidFill>
                <a:schemeClr val="dk1"/>
              </a:solidFill>
              <a:effectLst/>
              <a:latin typeface="+mn-lt"/>
              <a:ea typeface="+mn-ea"/>
              <a:cs typeface="+mn-cs"/>
            </a:rPr>
            <a:t>団体中</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位となっている。</a:t>
          </a:r>
          <a:endParaRPr lang="ja-JP" altLang="ja-JP" sz="1400">
            <a:effectLst/>
          </a:endParaRPr>
        </a:p>
        <a:p>
          <a:r>
            <a:rPr kumimoji="1" lang="ja-JP" altLang="ja-JP" sz="1100">
              <a:solidFill>
                <a:schemeClr val="dk1"/>
              </a:solidFill>
              <a:effectLst/>
              <a:latin typeface="+mn-lt"/>
              <a:ea typeface="+mn-ea"/>
              <a:cs typeface="+mn-cs"/>
            </a:rPr>
            <a:t>　これは，算定式の分子となる元利償還金の増によるものである。近年，元利償還金は償還終了により減少してきたが，不交付団体であった令和元年度に歳入不足（町税の減収）を理由に減収補てん債還を借り入れ，その元金償還が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年度から始まったことによる増加である。また，公営企業会計において地方債の財源に充てたと認められる繰入金の増加も上昇の要因となっている。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105410</xdr:rowOff>
    </xdr:from>
    <xdr:to>
      <xdr:col>81</xdr:col>
      <xdr:colOff>44450</xdr:colOff>
      <xdr:row>39</xdr:row>
      <xdr:rowOff>137583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6791960"/>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41063</xdr:rowOff>
    </xdr:from>
    <xdr:to>
      <xdr:col>77</xdr:col>
      <xdr:colOff>44450</xdr:colOff>
      <xdr:row>39</xdr:row>
      <xdr:rowOff>105410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672761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148167</xdr:rowOff>
    </xdr:from>
    <xdr:to>
      <xdr:col>72</xdr:col>
      <xdr:colOff>203200</xdr:colOff>
      <xdr:row>39</xdr:row>
      <xdr:rowOff>41063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6663267"/>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132080</xdr:rowOff>
    </xdr:from>
    <xdr:to>
      <xdr:col>68</xdr:col>
      <xdr:colOff>152400</xdr:colOff>
      <xdr:row>38</xdr:row>
      <xdr:rowOff>148167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664718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86783</xdr:rowOff>
    </xdr:from>
    <xdr:to>
      <xdr:col>81</xdr:col>
      <xdr:colOff>95250</xdr:colOff>
      <xdr:row>40</xdr:row>
      <xdr:rowOff>16933</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103310</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618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54610</xdr:rowOff>
    </xdr:from>
    <xdr:to>
      <xdr:col>77</xdr:col>
      <xdr:colOff>95250</xdr:colOff>
      <xdr:row>39</xdr:row>
      <xdr:rowOff>156210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67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166387</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51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161713</xdr:rowOff>
    </xdr:from>
    <xdr:to>
      <xdr:col>73</xdr:col>
      <xdr:colOff>44450</xdr:colOff>
      <xdr:row>39</xdr:row>
      <xdr:rowOff>91863</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67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102040</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445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97367</xdr:rowOff>
    </xdr:from>
    <xdr:to>
      <xdr:col>68</xdr:col>
      <xdr:colOff>203200</xdr:colOff>
      <xdr:row>39</xdr:row>
      <xdr:rowOff>27517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37694</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38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81280</xdr:rowOff>
    </xdr:from>
    <xdr:to>
      <xdr:col>64</xdr:col>
      <xdr:colOff>152400</xdr:colOff>
      <xdr:row>39</xdr:row>
      <xdr:rowOff>11430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59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21607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将来負担比率は将来負担額を充当可能財源等が上回り算定されなかった。</a:t>
          </a:r>
          <a:endParaRPr lang="ja-JP" altLang="ja-JP" sz="1400">
            <a:effectLst/>
          </a:endParaRPr>
        </a:p>
        <a:p>
          <a:r>
            <a:rPr kumimoji="1" lang="ja-JP" altLang="ja-JP" sz="1100">
              <a:solidFill>
                <a:schemeClr val="dk1"/>
              </a:solidFill>
              <a:effectLst/>
              <a:latin typeface="+mn-lt"/>
              <a:ea typeface="+mn-ea"/>
              <a:cs typeface="+mn-cs"/>
            </a:rPr>
            <a:t>　各年度の地方税の増減に伴う減収補てん債の発行，公共施設の老朽化に伴う更新及び自然災害の発生等により地方債の発行額が増加傾向にある。</a:t>
          </a:r>
          <a:endParaRPr lang="ja-JP" altLang="ja-JP" sz="1400">
            <a:effectLst/>
          </a:endParaRPr>
        </a:p>
        <a:p>
          <a:r>
            <a:rPr kumimoji="1" lang="ja-JP" altLang="ja-JP" sz="1100">
              <a:solidFill>
                <a:schemeClr val="dk1"/>
              </a:solidFill>
              <a:effectLst/>
              <a:latin typeface="+mn-lt"/>
              <a:ea typeface="+mn-ea"/>
              <a:cs typeface="+mn-cs"/>
            </a:rPr>
            <a:t>　引き続き，地方債の適正な発行と財政健全化に努める。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宮城県大和町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27,861
27,427
225.49
17,767,333
17,093,954
340,854
8,394,897
8,241,692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人件費は前年度から</a:t>
          </a:r>
          <a:r>
            <a:rPr kumimoji="1" lang="en-US" altLang="ja-JP" sz="1100">
              <a:solidFill>
                <a:schemeClr val="dk1"/>
              </a:solidFill>
              <a:effectLst/>
              <a:latin typeface="+mn-lt"/>
              <a:ea typeface="+mn-ea"/>
              <a:cs typeface="+mn-cs"/>
            </a:rPr>
            <a:t>3.1</a:t>
          </a:r>
          <a:r>
            <a:rPr kumimoji="1" lang="ja-JP" altLang="ja-JP" sz="1100">
              <a:solidFill>
                <a:schemeClr val="dk1"/>
              </a:solidFill>
              <a:effectLst/>
              <a:latin typeface="+mn-lt"/>
              <a:ea typeface="+mn-ea"/>
              <a:cs typeface="+mn-cs"/>
            </a:rPr>
            <a:t>ポイント増加し</a:t>
          </a:r>
          <a:r>
            <a:rPr kumimoji="1" lang="en-US" altLang="ja-JP" sz="1100">
              <a:solidFill>
                <a:schemeClr val="dk1"/>
              </a:solidFill>
              <a:effectLst/>
              <a:latin typeface="+mn-lt"/>
              <a:ea typeface="+mn-ea"/>
              <a:cs typeface="+mn-cs"/>
            </a:rPr>
            <a:t>21.0</a:t>
          </a:r>
          <a:r>
            <a:rPr kumimoji="1" lang="ja-JP" altLang="ja-JP" sz="1100">
              <a:solidFill>
                <a:schemeClr val="dk1"/>
              </a:solidFill>
              <a:effectLst/>
              <a:latin typeface="+mn-lt"/>
              <a:ea typeface="+mn-ea"/>
              <a:cs typeface="+mn-cs"/>
            </a:rPr>
            <a:t>％となり，類似の</a:t>
          </a:r>
          <a:r>
            <a:rPr kumimoji="1" lang="en-US" altLang="ja-JP" sz="1100">
              <a:solidFill>
                <a:schemeClr val="dk1"/>
              </a:solidFill>
              <a:effectLst/>
              <a:latin typeface="+mn-lt"/>
              <a:ea typeface="+mn-ea"/>
              <a:cs typeface="+mn-cs"/>
            </a:rPr>
            <a:t>99</a:t>
          </a:r>
          <a:r>
            <a:rPr kumimoji="1" lang="ja-JP" altLang="ja-JP" sz="1100">
              <a:solidFill>
                <a:schemeClr val="dk1"/>
              </a:solidFill>
              <a:effectLst/>
              <a:latin typeface="+mn-lt"/>
              <a:ea typeface="+mn-ea"/>
              <a:cs typeface="+mn-cs"/>
            </a:rPr>
            <a:t>団体中</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位となっている。</a:t>
          </a:r>
          <a:endParaRPr lang="ja-JP" altLang="ja-JP" sz="1400">
            <a:effectLst/>
          </a:endParaRPr>
        </a:p>
        <a:p>
          <a:r>
            <a:rPr kumimoji="1" lang="ja-JP" altLang="ja-JP" sz="1100">
              <a:solidFill>
                <a:schemeClr val="dk1"/>
              </a:solidFill>
              <a:effectLst/>
              <a:latin typeface="+mn-lt"/>
              <a:ea typeface="+mn-ea"/>
              <a:cs typeface="+mn-cs"/>
            </a:rPr>
            <a:t>　人件費については，</a:t>
          </a:r>
          <a:r>
            <a:rPr kumimoji="1" lang="ja-JP" altLang="en-US" sz="1100">
              <a:solidFill>
                <a:schemeClr val="dk1"/>
              </a:solidFill>
              <a:effectLst/>
              <a:latin typeface="+mn-lt"/>
              <a:ea typeface="+mn-ea"/>
              <a:cs typeface="+mn-cs"/>
            </a:rPr>
            <a:t>社会人経験者の採用などにより</a:t>
          </a:r>
          <a:r>
            <a:rPr kumimoji="1" lang="ja-JP" altLang="ja-JP" sz="1100">
              <a:solidFill>
                <a:schemeClr val="dk1"/>
              </a:solidFill>
              <a:effectLst/>
              <a:latin typeface="+mn-lt"/>
              <a:ea typeface="+mn-ea"/>
              <a:cs typeface="+mn-cs"/>
            </a:rPr>
            <a:t>前年度と</a:t>
          </a:r>
          <a:r>
            <a:rPr kumimoji="1" lang="ja-JP" altLang="en-US" sz="1100">
              <a:solidFill>
                <a:schemeClr val="dk1"/>
              </a:solidFill>
              <a:effectLst/>
              <a:latin typeface="+mn-lt"/>
              <a:ea typeface="+mn-ea"/>
              <a:cs typeface="+mn-cs"/>
            </a:rPr>
            <a:t>比較すると増加と</a:t>
          </a:r>
          <a:r>
            <a:rPr kumimoji="1" lang="ja-JP" altLang="ja-JP" sz="1100">
              <a:solidFill>
                <a:schemeClr val="dk1"/>
              </a:solidFill>
              <a:effectLst/>
              <a:latin typeface="+mn-lt"/>
              <a:ea typeface="+mn-ea"/>
              <a:cs typeface="+mn-cs"/>
            </a:rPr>
            <a:t>なっているが，引き続き会計年度任用職員の採用及び職員の定員管理について，</a:t>
          </a:r>
          <a:r>
            <a:rPr lang="ja-JP" altLang="ja-JP" sz="1100" b="0" i="0" baseline="0">
              <a:solidFill>
                <a:schemeClr val="dk1"/>
              </a:solidFill>
              <a:effectLst/>
              <a:latin typeface="+mn-lt"/>
              <a:ea typeface="+mn-ea"/>
              <a:cs typeface="+mn-cs"/>
            </a:rPr>
            <a:t>住民サービスの低下を招くことのないような水準を維持しながら人口規模に見合った職員数の適正化に努めていく</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88138</xdr:rowOff>
    </xdr:from>
    <xdr:to>
      <xdr:col>24</xdr:col>
      <xdr:colOff>25400</xdr:colOff>
      <xdr:row>36</xdr:row>
      <xdr:rowOff>58420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088888"/>
          <a:ext cx="8382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121429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83566</xdr:rowOff>
    </xdr:from>
    <xdr:to>
      <xdr:col>19</xdr:col>
      <xdr:colOff>187325</xdr:colOff>
      <xdr:row>35</xdr:row>
      <xdr:rowOff>88138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08431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83566</xdr:rowOff>
    </xdr:from>
    <xdr:to>
      <xdr:col>15</xdr:col>
      <xdr:colOff>98425</xdr:colOff>
      <xdr:row>35</xdr:row>
      <xdr:rowOff>165862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08431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165862</xdr:rowOff>
    </xdr:from>
    <xdr:to>
      <xdr:col>11</xdr:col>
      <xdr:colOff>9525</xdr:colOff>
      <xdr:row>36</xdr:row>
      <xdr:rowOff>30988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6661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xdr:rowOff>
    </xdr:from>
    <xdr:to>
      <xdr:col>24</xdr:col>
      <xdr:colOff>76200</xdr:colOff>
      <xdr:row>36</xdr:row>
      <xdr:rowOff>109220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24147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37338</xdr:rowOff>
    </xdr:from>
    <xdr:to>
      <xdr:col>20</xdr:col>
      <xdr:colOff>38100</xdr:colOff>
      <xdr:row>35</xdr:row>
      <xdr:rowOff>138938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03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149115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06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32766</xdr:rowOff>
    </xdr:from>
    <xdr:to>
      <xdr:col>15</xdr:col>
      <xdr:colOff>149225</xdr:colOff>
      <xdr:row>35</xdr:row>
      <xdr:rowOff>134366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0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144543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02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115062</xdr:rowOff>
    </xdr:from>
    <xdr:to>
      <xdr:col>11</xdr:col>
      <xdr:colOff>60325</xdr:colOff>
      <xdr:row>36</xdr:row>
      <xdr:rowOff>45212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55389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151638</xdr:rowOff>
    </xdr:from>
    <xdr:to>
      <xdr:col>6</xdr:col>
      <xdr:colOff>171450</xdr:colOff>
      <xdr:row>36</xdr:row>
      <xdr:rowOff>81788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91965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物件費は前年度より</a:t>
          </a:r>
          <a:r>
            <a:rPr kumimoji="1" lang="en-US" altLang="ja-JP" sz="1000">
              <a:solidFill>
                <a:schemeClr val="dk1"/>
              </a:solidFill>
              <a:effectLst/>
              <a:latin typeface="+mn-lt"/>
              <a:ea typeface="+mn-ea"/>
              <a:cs typeface="+mn-cs"/>
            </a:rPr>
            <a:t>4.3</a:t>
          </a:r>
          <a:r>
            <a:rPr kumimoji="1" lang="ja-JP" altLang="ja-JP" sz="1000">
              <a:solidFill>
                <a:schemeClr val="dk1"/>
              </a:solidFill>
              <a:effectLst/>
              <a:latin typeface="+mn-lt"/>
              <a:ea typeface="+mn-ea"/>
              <a:cs typeface="+mn-cs"/>
            </a:rPr>
            <a:t>ポイント増加し</a:t>
          </a:r>
          <a:r>
            <a:rPr kumimoji="1" lang="en-US" altLang="ja-JP" sz="1000">
              <a:solidFill>
                <a:schemeClr val="dk1"/>
              </a:solidFill>
              <a:effectLst/>
              <a:latin typeface="+mn-lt"/>
              <a:ea typeface="+mn-ea"/>
              <a:cs typeface="+mn-cs"/>
            </a:rPr>
            <a:t>31.0</a:t>
          </a:r>
          <a:r>
            <a:rPr kumimoji="1" lang="ja-JP" altLang="ja-JP" sz="1000">
              <a:solidFill>
                <a:schemeClr val="dk1"/>
              </a:solidFill>
              <a:effectLst/>
              <a:latin typeface="+mn-lt"/>
              <a:ea typeface="+mn-ea"/>
              <a:cs typeface="+mn-cs"/>
            </a:rPr>
            <a:t>％となり，類似の</a:t>
          </a:r>
          <a:r>
            <a:rPr kumimoji="1" lang="en-US" altLang="ja-JP" sz="1000">
              <a:solidFill>
                <a:schemeClr val="dk1"/>
              </a:solidFill>
              <a:effectLst/>
              <a:latin typeface="+mn-lt"/>
              <a:ea typeface="+mn-ea"/>
              <a:cs typeface="+mn-cs"/>
            </a:rPr>
            <a:t>99</a:t>
          </a:r>
          <a:r>
            <a:rPr kumimoji="1" lang="ja-JP" altLang="ja-JP" sz="1000">
              <a:solidFill>
                <a:schemeClr val="dk1"/>
              </a:solidFill>
              <a:effectLst/>
              <a:latin typeface="+mn-lt"/>
              <a:ea typeface="+mn-ea"/>
              <a:cs typeface="+mn-cs"/>
            </a:rPr>
            <a:t>団体中</a:t>
          </a:r>
          <a:r>
            <a:rPr kumimoji="1" lang="en-US" altLang="ja-JP" sz="1000">
              <a:solidFill>
                <a:schemeClr val="dk1"/>
              </a:solidFill>
              <a:effectLst/>
              <a:latin typeface="+mn-lt"/>
              <a:ea typeface="+mn-ea"/>
              <a:cs typeface="+mn-cs"/>
            </a:rPr>
            <a:t>99</a:t>
          </a:r>
          <a:r>
            <a:rPr kumimoji="1" lang="ja-JP" altLang="ja-JP" sz="1000">
              <a:solidFill>
                <a:schemeClr val="dk1"/>
              </a:solidFill>
              <a:effectLst/>
              <a:latin typeface="+mn-lt"/>
              <a:ea typeface="+mn-ea"/>
              <a:cs typeface="+mn-cs"/>
            </a:rPr>
            <a:t>位となっている。</a:t>
          </a:r>
          <a:endParaRPr lang="ja-JP" altLang="ja-JP" sz="1000">
            <a:effectLst/>
          </a:endParaRPr>
        </a:p>
        <a:p>
          <a:r>
            <a:rPr kumimoji="1" lang="ja-JP" altLang="ja-JP" sz="1000">
              <a:solidFill>
                <a:schemeClr val="dk1"/>
              </a:solidFill>
              <a:effectLst/>
              <a:latin typeface="+mn-lt"/>
              <a:ea typeface="+mn-ea"/>
              <a:cs typeface="+mn-cs"/>
            </a:rPr>
            <a:t>　これは吉岡小学校改築事業に伴う仮設校舎等賃貸借や物価高騰による経費の増額もあるが，物件費に対する特定財源の減少も影響しており，これは年度によって変動が生じる</a:t>
          </a:r>
          <a:r>
            <a:rPr kumimoji="1" lang="ja-JP" altLang="en-US" sz="1000">
              <a:solidFill>
                <a:schemeClr val="dk1"/>
              </a:solidFill>
              <a:effectLst/>
              <a:latin typeface="+mn-lt"/>
              <a:ea typeface="+mn-ea"/>
              <a:cs typeface="+mn-cs"/>
            </a:rPr>
            <a:t>。今後，引き続きこのような状況が</a:t>
          </a:r>
          <a:r>
            <a:rPr kumimoji="1" lang="ja-JP" altLang="ja-JP" sz="1000">
              <a:solidFill>
                <a:schemeClr val="dk1"/>
              </a:solidFill>
              <a:effectLst/>
              <a:latin typeface="+mn-lt"/>
              <a:ea typeface="+mn-ea"/>
              <a:cs typeface="+mn-cs"/>
            </a:rPr>
            <a:t>継続するものではないが，全国平均及び宮城県平均を大きく上回り，物件費に係る経常収支比率も上昇傾向であるため，事業見直しと経費削減に努めていく。</a:t>
          </a:r>
          <a:endParaRPr lang="ja-JP" altLang="ja-JP" sz="10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109855</xdr:rowOff>
    </xdr:from>
    <xdr:to>
      <xdr:col>82</xdr:col>
      <xdr:colOff>107950</xdr:colOff>
      <xdr:row>21</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3367405"/>
          <a:ext cx="838200" cy="24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630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41275</xdr:rowOff>
    </xdr:from>
    <xdr:to>
      <xdr:col>78</xdr:col>
      <xdr:colOff>69850</xdr:colOff>
      <xdr:row>19</xdr:row>
      <xdr:rowOff>109855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3127375"/>
          <a:ext cx="889000" cy="240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41275</xdr:rowOff>
    </xdr:from>
    <xdr:to>
      <xdr:col>73</xdr:col>
      <xdr:colOff>180975</xdr:colOff>
      <xdr:row>18</xdr:row>
      <xdr:rowOff>161290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3893800" y="3127375"/>
          <a:ext cx="8890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86995</xdr:rowOff>
    </xdr:from>
    <xdr:to>
      <xdr:col>69</xdr:col>
      <xdr:colOff>92075</xdr:colOff>
      <xdr:row>18</xdr:row>
      <xdr:rowOff>161290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3001645"/>
          <a:ext cx="889000" cy="24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90822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91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20</xdr:row>
      <xdr:rowOff>133350</xdr:rowOff>
    </xdr:from>
    <xdr:to>
      <xdr:col>82</xdr:col>
      <xdr:colOff>158750</xdr:colOff>
      <xdr:row>21</xdr:row>
      <xdr:rowOff>63500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356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20</xdr:row>
      <xdr:rowOff>41927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347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59055</xdr:rowOff>
    </xdr:from>
    <xdr:to>
      <xdr:col>78</xdr:col>
      <xdr:colOff>120650</xdr:colOff>
      <xdr:row>19</xdr:row>
      <xdr:rowOff>160655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331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145432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3402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161925</xdr:rowOff>
    </xdr:from>
    <xdr:to>
      <xdr:col>74</xdr:col>
      <xdr:colOff>31750</xdr:colOff>
      <xdr:row>18</xdr:row>
      <xdr:rowOff>92075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3076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76852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3162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110490</xdr:rowOff>
    </xdr:from>
    <xdr:to>
      <xdr:col>69</xdr:col>
      <xdr:colOff>142875</xdr:colOff>
      <xdr:row>19</xdr:row>
      <xdr:rowOff>40640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319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25417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328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36195</xdr:rowOff>
    </xdr:from>
    <xdr:to>
      <xdr:col>65</xdr:col>
      <xdr:colOff>53975</xdr:colOff>
      <xdr:row>17</xdr:row>
      <xdr:rowOff>137795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95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122572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3037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扶助費は前年度より</a:t>
          </a:r>
          <a:r>
            <a:rPr kumimoji="1" lang="en-US" altLang="ja-JP" sz="1000">
              <a:solidFill>
                <a:schemeClr val="dk1"/>
              </a:solidFill>
              <a:effectLst/>
              <a:latin typeface="+mn-lt"/>
              <a:ea typeface="+mn-ea"/>
              <a:cs typeface="+mn-cs"/>
            </a:rPr>
            <a:t>3.8</a:t>
          </a:r>
          <a:r>
            <a:rPr kumimoji="1" lang="ja-JP" altLang="ja-JP" sz="1000">
              <a:solidFill>
                <a:schemeClr val="dk1"/>
              </a:solidFill>
              <a:effectLst/>
              <a:latin typeface="+mn-lt"/>
              <a:ea typeface="+mn-ea"/>
              <a:cs typeface="+mn-cs"/>
            </a:rPr>
            <a:t>ポイント</a:t>
          </a:r>
          <a:r>
            <a:rPr kumimoji="1" lang="ja-JP" altLang="en-US" sz="1000">
              <a:solidFill>
                <a:schemeClr val="dk1"/>
              </a:solidFill>
              <a:effectLst/>
              <a:latin typeface="+mn-lt"/>
              <a:ea typeface="+mn-ea"/>
              <a:cs typeface="+mn-cs"/>
            </a:rPr>
            <a:t>減少</a:t>
          </a:r>
          <a:r>
            <a:rPr kumimoji="1" lang="ja-JP" altLang="ja-JP" sz="1000">
              <a:solidFill>
                <a:schemeClr val="dk1"/>
              </a:solidFill>
              <a:effectLst/>
              <a:latin typeface="+mn-lt"/>
              <a:ea typeface="+mn-ea"/>
              <a:cs typeface="+mn-cs"/>
            </a:rPr>
            <a:t>し</a:t>
          </a:r>
          <a:r>
            <a:rPr kumimoji="1" lang="en-US" altLang="ja-JP" sz="1000">
              <a:solidFill>
                <a:schemeClr val="dk1"/>
              </a:solidFill>
              <a:effectLst/>
              <a:latin typeface="+mn-lt"/>
              <a:ea typeface="+mn-ea"/>
              <a:cs typeface="+mn-cs"/>
            </a:rPr>
            <a:t>4.6</a:t>
          </a:r>
          <a:r>
            <a:rPr kumimoji="1" lang="ja-JP" altLang="ja-JP" sz="1000">
              <a:solidFill>
                <a:schemeClr val="dk1"/>
              </a:solidFill>
              <a:effectLst/>
              <a:latin typeface="+mn-lt"/>
              <a:ea typeface="+mn-ea"/>
              <a:cs typeface="+mn-cs"/>
            </a:rPr>
            <a:t>％となり，類似の</a:t>
          </a:r>
          <a:r>
            <a:rPr kumimoji="1" lang="en-US" altLang="ja-JP" sz="1000">
              <a:solidFill>
                <a:schemeClr val="dk1"/>
              </a:solidFill>
              <a:effectLst/>
              <a:latin typeface="+mn-lt"/>
              <a:ea typeface="+mn-ea"/>
              <a:cs typeface="+mn-cs"/>
            </a:rPr>
            <a:t>99</a:t>
          </a:r>
          <a:r>
            <a:rPr kumimoji="1" lang="ja-JP" altLang="ja-JP" sz="1000">
              <a:solidFill>
                <a:schemeClr val="dk1"/>
              </a:solidFill>
              <a:effectLst/>
              <a:latin typeface="+mn-lt"/>
              <a:ea typeface="+mn-ea"/>
              <a:cs typeface="+mn-cs"/>
            </a:rPr>
            <a:t>団体中</a:t>
          </a:r>
          <a:r>
            <a:rPr kumimoji="1" lang="en-US" altLang="ja-JP" sz="1000">
              <a:solidFill>
                <a:schemeClr val="dk1"/>
              </a:solidFill>
              <a:effectLst/>
              <a:latin typeface="+mn-lt"/>
              <a:ea typeface="+mn-ea"/>
              <a:cs typeface="+mn-cs"/>
            </a:rPr>
            <a:t>4</a:t>
          </a:r>
          <a:r>
            <a:rPr kumimoji="1" lang="ja-JP" altLang="ja-JP" sz="1000">
              <a:solidFill>
                <a:schemeClr val="dk1"/>
              </a:solidFill>
              <a:effectLst/>
              <a:latin typeface="+mn-lt"/>
              <a:ea typeface="+mn-ea"/>
              <a:cs typeface="+mn-cs"/>
            </a:rPr>
            <a:t>位となっている。</a:t>
          </a:r>
          <a:endParaRPr lang="ja-JP" altLang="ja-JP" sz="1000">
            <a:effectLst/>
          </a:endParaRPr>
        </a:p>
        <a:p>
          <a:r>
            <a:rPr kumimoji="1" lang="ja-JP" altLang="ja-JP" sz="1000">
              <a:solidFill>
                <a:schemeClr val="dk1"/>
              </a:solidFill>
              <a:effectLst/>
              <a:latin typeface="+mn-lt"/>
              <a:ea typeface="+mn-ea"/>
              <a:cs typeface="+mn-cs"/>
            </a:rPr>
            <a:t>　非課税世帯等生活支援給付事業等</a:t>
          </a:r>
          <a:r>
            <a:rPr kumimoji="1" lang="ja-JP" altLang="en-US" sz="1000">
              <a:solidFill>
                <a:schemeClr val="dk1"/>
              </a:solidFill>
              <a:effectLst/>
              <a:latin typeface="+mn-lt"/>
              <a:ea typeface="+mn-ea"/>
              <a:cs typeface="+mn-cs"/>
            </a:rPr>
            <a:t>の減少によるもので</a:t>
          </a:r>
          <a:r>
            <a:rPr kumimoji="1" lang="ja-JP" altLang="ja-JP" sz="1000">
              <a:solidFill>
                <a:schemeClr val="dk1"/>
              </a:solidFill>
              <a:effectLst/>
              <a:latin typeface="+mn-lt"/>
              <a:ea typeface="+mn-ea"/>
              <a:cs typeface="+mn-cs"/>
            </a:rPr>
            <a:t>あるが，扶助費における子育て支援，高齢者福祉の占める割合は依然として高い状況である。また，障害福祉については対象者一人当たりの経費が大きいことから，対象者数の増減により年度間の増減差が大きくなる傾向にある。</a:t>
          </a:r>
          <a:endParaRPr lang="ja-JP" altLang="ja-JP" sz="1000">
            <a:effectLst/>
          </a:endParaRPr>
        </a:p>
        <a:p>
          <a:r>
            <a:rPr kumimoji="1" lang="ja-JP" altLang="ja-JP" sz="1000">
              <a:solidFill>
                <a:schemeClr val="dk1"/>
              </a:solidFill>
              <a:effectLst/>
              <a:latin typeface="+mn-lt"/>
              <a:ea typeface="+mn-ea"/>
              <a:cs typeface="+mn-cs"/>
            </a:rPr>
            <a:t>　今後も適正な事業運用に努める。</a:t>
          </a:r>
          <a:endParaRPr lang="ja-JP" altLang="ja-JP" sz="1000">
            <a:effectLst/>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33274</xdr:rowOff>
    </xdr:from>
    <xdr:to>
      <xdr:col>24</xdr:col>
      <xdr:colOff>25400</xdr:colOff>
      <xdr:row>55</xdr:row>
      <xdr:rowOff>37846</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3987800" y="9120124"/>
          <a:ext cx="838200" cy="34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562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145288</xdr:rowOff>
    </xdr:from>
    <xdr:to>
      <xdr:col>19</xdr:col>
      <xdr:colOff>187325</xdr:colOff>
      <xdr:row>55</xdr:row>
      <xdr:rowOff>37846</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40358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39133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640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136144</xdr:rowOff>
    </xdr:from>
    <xdr:to>
      <xdr:col>15</xdr:col>
      <xdr:colOff>98425</xdr:colOff>
      <xdr:row>54</xdr:row>
      <xdr:rowOff>145288</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39444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136144</xdr:rowOff>
    </xdr:from>
    <xdr:to>
      <xdr:col>11</xdr:col>
      <xdr:colOff>9525</xdr:colOff>
      <xdr:row>57</xdr:row>
      <xdr:rowOff>42418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394444"/>
          <a:ext cx="889000" cy="420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109999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53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9669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52</xdr:row>
      <xdr:rowOff>153924</xdr:rowOff>
    </xdr:from>
    <xdr:to>
      <xdr:col>24</xdr:col>
      <xdr:colOff>76200</xdr:colOff>
      <xdr:row>53</xdr:row>
      <xdr:rowOff>84074</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069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62501</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8977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158496</xdr:rowOff>
    </xdr:from>
    <xdr:to>
      <xdr:col>20</xdr:col>
      <xdr:colOff>38100</xdr:colOff>
      <xdr:row>55</xdr:row>
      <xdr:rowOff>88646</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416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98823</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1856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94488</xdr:rowOff>
    </xdr:from>
    <xdr:to>
      <xdr:col>15</xdr:col>
      <xdr:colOff>149225</xdr:colOff>
      <xdr:row>55</xdr:row>
      <xdr:rowOff>24638</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35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34815</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12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85344</xdr:rowOff>
    </xdr:from>
    <xdr:to>
      <xdr:col>11</xdr:col>
      <xdr:colOff>60325</xdr:colOff>
      <xdr:row>55</xdr:row>
      <xdr:rowOff>15494</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343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25671</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11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163068</xdr:rowOff>
    </xdr:from>
    <xdr:to>
      <xdr:col>6</xdr:col>
      <xdr:colOff>171450</xdr:colOff>
      <xdr:row>57</xdr:row>
      <xdr:rowOff>93218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764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77995</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850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900">
              <a:solidFill>
                <a:schemeClr val="dk1"/>
              </a:solidFill>
              <a:effectLst/>
              <a:latin typeface="+mn-lt"/>
              <a:ea typeface="+mn-ea"/>
              <a:cs typeface="+mn-cs"/>
            </a:rPr>
            <a:t>その他は前年度より</a:t>
          </a:r>
          <a:r>
            <a:rPr kumimoji="1" lang="en-US" altLang="ja-JP" sz="900">
              <a:solidFill>
                <a:schemeClr val="dk1"/>
              </a:solidFill>
              <a:effectLst/>
              <a:latin typeface="+mn-lt"/>
              <a:ea typeface="+mn-ea"/>
              <a:cs typeface="+mn-cs"/>
            </a:rPr>
            <a:t>2.7</a:t>
          </a:r>
          <a:r>
            <a:rPr kumimoji="1" lang="ja-JP" altLang="ja-JP" sz="900">
              <a:solidFill>
                <a:schemeClr val="dk1"/>
              </a:solidFill>
              <a:effectLst/>
              <a:latin typeface="+mn-lt"/>
              <a:ea typeface="+mn-ea"/>
              <a:cs typeface="+mn-cs"/>
            </a:rPr>
            <a:t>ポイント</a:t>
          </a:r>
          <a:r>
            <a:rPr kumimoji="1" lang="ja-JP" altLang="en-US" sz="900">
              <a:solidFill>
                <a:schemeClr val="dk1"/>
              </a:solidFill>
              <a:effectLst/>
              <a:latin typeface="+mn-lt"/>
              <a:ea typeface="+mn-ea"/>
              <a:cs typeface="+mn-cs"/>
            </a:rPr>
            <a:t>増加</a:t>
          </a:r>
          <a:r>
            <a:rPr kumimoji="1" lang="ja-JP" altLang="ja-JP" sz="900">
              <a:solidFill>
                <a:schemeClr val="dk1"/>
              </a:solidFill>
              <a:effectLst/>
              <a:latin typeface="+mn-lt"/>
              <a:ea typeface="+mn-ea"/>
              <a:cs typeface="+mn-cs"/>
            </a:rPr>
            <a:t>し</a:t>
          </a:r>
          <a:r>
            <a:rPr kumimoji="1" lang="en-US" altLang="ja-JP" sz="900">
              <a:solidFill>
                <a:schemeClr val="dk1"/>
              </a:solidFill>
              <a:effectLst/>
              <a:latin typeface="+mn-lt"/>
              <a:ea typeface="+mn-ea"/>
              <a:cs typeface="+mn-cs"/>
            </a:rPr>
            <a:t>14.1</a:t>
          </a:r>
          <a:r>
            <a:rPr kumimoji="1" lang="ja-JP" altLang="ja-JP" sz="900">
              <a:solidFill>
                <a:schemeClr val="dk1"/>
              </a:solidFill>
              <a:effectLst/>
              <a:latin typeface="+mn-lt"/>
              <a:ea typeface="+mn-ea"/>
              <a:cs typeface="+mn-cs"/>
            </a:rPr>
            <a:t>％となり，類似の</a:t>
          </a:r>
          <a:r>
            <a:rPr kumimoji="1" lang="en-US" altLang="ja-JP" sz="900">
              <a:solidFill>
                <a:schemeClr val="dk1"/>
              </a:solidFill>
              <a:effectLst/>
              <a:latin typeface="+mn-lt"/>
              <a:ea typeface="+mn-ea"/>
              <a:cs typeface="+mn-cs"/>
            </a:rPr>
            <a:t>99</a:t>
          </a:r>
          <a:r>
            <a:rPr kumimoji="1" lang="ja-JP" altLang="ja-JP" sz="900">
              <a:solidFill>
                <a:schemeClr val="dk1"/>
              </a:solidFill>
              <a:effectLst/>
              <a:latin typeface="+mn-lt"/>
              <a:ea typeface="+mn-ea"/>
              <a:cs typeface="+mn-cs"/>
            </a:rPr>
            <a:t>団体中</a:t>
          </a:r>
          <a:r>
            <a:rPr kumimoji="1" lang="en-US" altLang="ja-JP" sz="900">
              <a:solidFill>
                <a:schemeClr val="dk1"/>
              </a:solidFill>
              <a:effectLst/>
              <a:latin typeface="+mn-lt"/>
              <a:ea typeface="+mn-ea"/>
              <a:cs typeface="+mn-cs"/>
            </a:rPr>
            <a:t>78</a:t>
          </a:r>
          <a:r>
            <a:rPr kumimoji="1" lang="ja-JP" altLang="ja-JP" sz="900">
              <a:solidFill>
                <a:schemeClr val="dk1"/>
              </a:solidFill>
              <a:effectLst/>
              <a:latin typeface="+mn-lt"/>
              <a:ea typeface="+mn-ea"/>
              <a:cs typeface="+mn-cs"/>
            </a:rPr>
            <a:t>位となっている。</a:t>
          </a:r>
          <a:endParaRPr lang="ja-JP" altLang="ja-JP" sz="900">
            <a:effectLst/>
          </a:endParaRPr>
        </a:p>
        <a:p>
          <a:r>
            <a:rPr kumimoji="1" lang="ja-JP" altLang="ja-JP" sz="900">
              <a:solidFill>
                <a:schemeClr val="dk1"/>
              </a:solidFill>
              <a:effectLst/>
              <a:latin typeface="+mn-lt"/>
              <a:ea typeface="+mn-ea"/>
              <a:cs typeface="+mn-cs"/>
            </a:rPr>
            <a:t>　要因としては，その他の内訳である維持補修費（主に除排雪）に係る経常経費充当一般財源が前年度から</a:t>
          </a:r>
          <a:r>
            <a:rPr kumimoji="1" lang="en-US" altLang="ja-JP" sz="900">
              <a:solidFill>
                <a:schemeClr val="dk1"/>
              </a:solidFill>
              <a:effectLst/>
              <a:latin typeface="+mn-lt"/>
              <a:ea typeface="+mn-ea"/>
              <a:cs typeface="+mn-cs"/>
            </a:rPr>
            <a:t>106</a:t>
          </a:r>
          <a:r>
            <a:rPr kumimoji="1" lang="ja-JP" altLang="en-US" sz="900">
              <a:solidFill>
                <a:schemeClr val="dk1"/>
              </a:solidFill>
              <a:effectLst/>
              <a:latin typeface="+mn-lt"/>
              <a:ea typeface="+mn-ea"/>
              <a:cs typeface="+mn-cs"/>
            </a:rPr>
            <a:t>百万</a:t>
          </a:r>
          <a:r>
            <a:rPr kumimoji="1" lang="ja-JP" altLang="ja-JP" sz="900">
              <a:solidFill>
                <a:schemeClr val="dk1"/>
              </a:solidFill>
              <a:effectLst/>
              <a:latin typeface="+mn-lt"/>
              <a:ea typeface="+mn-ea"/>
              <a:cs typeface="+mn-cs"/>
            </a:rPr>
            <a:t>円</a:t>
          </a:r>
          <a:r>
            <a:rPr kumimoji="1" lang="ja-JP" altLang="en-US" sz="900">
              <a:solidFill>
                <a:schemeClr val="dk1"/>
              </a:solidFill>
              <a:effectLst/>
              <a:latin typeface="+mn-lt"/>
              <a:ea typeface="+mn-ea"/>
              <a:cs typeface="+mn-cs"/>
            </a:rPr>
            <a:t>増加</a:t>
          </a:r>
          <a:r>
            <a:rPr kumimoji="1" lang="ja-JP" altLang="ja-JP" sz="900">
              <a:solidFill>
                <a:schemeClr val="dk1"/>
              </a:solidFill>
              <a:effectLst/>
              <a:latin typeface="+mn-lt"/>
              <a:ea typeface="+mn-ea"/>
              <a:cs typeface="+mn-cs"/>
            </a:rPr>
            <a:t>（対前年度比</a:t>
          </a:r>
          <a:r>
            <a:rPr kumimoji="1" lang="en-US" altLang="ja-JP" sz="900">
              <a:solidFill>
                <a:schemeClr val="dk1"/>
              </a:solidFill>
              <a:effectLst/>
              <a:latin typeface="+mn-lt"/>
              <a:ea typeface="+mn-ea"/>
              <a:cs typeface="+mn-cs"/>
            </a:rPr>
            <a:t>143.3</a:t>
          </a:r>
          <a:r>
            <a:rPr kumimoji="1" lang="ja-JP" altLang="ja-JP" sz="900">
              <a:solidFill>
                <a:schemeClr val="dk1"/>
              </a:solidFill>
              <a:effectLst/>
              <a:latin typeface="+mn-lt"/>
              <a:ea typeface="+mn-ea"/>
              <a:cs typeface="+mn-cs"/>
            </a:rPr>
            <a:t>％）したことによるものである。</a:t>
          </a:r>
          <a:endParaRPr lang="ja-JP" altLang="ja-JP" sz="900">
            <a:effectLst/>
          </a:endParaRPr>
        </a:p>
        <a:p>
          <a:r>
            <a:rPr kumimoji="1" lang="ja-JP" altLang="ja-JP" sz="900">
              <a:solidFill>
                <a:schemeClr val="dk1"/>
              </a:solidFill>
              <a:effectLst/>
              <a:latin typeface="+mn-lt"/>
              <a:ea typeface="+mn-ea"/>
              <a:cs typeface="+mn-cs"/>
            </a:rPr>
            <a:t>　除排雪については，天候に左右されることもあることから事業の適正化を図るとともに，その他の維持補修費として分類される施設の維持管理も適切に行い，維持補修費の抑制に努める。</a:t>
          </a:r>
          <a:endParaRPr lang="ja-JP" altLang="ja-JP" sz="900">
            <a:effectLst/>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165100</xdr:rowOff>
    </xdr:from>
    <xdr:to>
      <xdr:col>82</xdr:col>
      <xdr:colOff>107950</xdr:colOff>
      <xdr:row>58</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9766300"/>
          <a:ext cx="8382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99077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700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165100</xdr:rowOff>
    </xdr:from>
    <xdr:to>
      <xdr:col>78</xdr:col>
      <xdr:colOff>69850</xdr:colOff>
      <xdr:row>57</xdr:row>
      <xdr:rowOff>31750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782800" y="9766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31750</xdr:rowOff>
    </xdr:from>
    <xdr:to>
      <xdr:col>73</xdr:col>
      <xdr:colOff>180975</xdr:colOff>
      <xdr:row>60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3893800" y="9804400"/>
          <a:ext cx="889000" cy="609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152400</xdr:rowOff>
    </xdr:from>
    <xdr:to>
      <xdr:col>69</xdr:col>
      <xdr:colOff>92075</xdr:colOff>
      <xdr:row>60</xdr:row>
      <xdr:rowOff>127000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3004800" y="10096500"/>
          <a:ext cx="889000" cy="317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114300</xdr:rowOff>
    </xdr:from>
    <xdr:to>
      <xdr:col>82</xdr:col>
      <xdr:colOff>158750</xdr:colOff>
      <xdr:row>59</xdr:row>
      <xdr:rowOff>44450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86377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114300</xdr:rowOff>
    </xdr:from>
    <xdr:to>
      <xdr:col>78</xdr:col>
      <xdr:colOff>120650</xdr:colOff>
      <xdr:row>57</xdr:row>
      <xdr:rowOff>44450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54627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48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152400</xdr:rowOff>
    </xdr:from>
    <xdr:to>
      <xdr:col>74</xdr:col>
      <xdr:colOff>31750</xdr:colOff>
      <xdr:row>57</xdr:row>
      <xdr:rowOff>82550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92727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76200</xdr:rowOff>
    </xdr:from>
    <xdr:to>
      <xdr:col>69</xdr:col>
      <xdr:colOff>142875</xdr:colOff>
      <xdr:row>61</xdr:row>
      <xdr:rowOff>6350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162577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16527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補助費等は前年度より</a:t>
          </a:r>
          <a:r>
            <a:rPr kumimoji="1" lang="en-US" altLang="ja-JP" sz="1000">
              <a:solidFill>
                <a:schemeClr val="dk1"/>
              </a:solidFill>
              <a:effectLst/>
              <a:latin typeface="+mn-lt"/>
              <a:ea typeface="+mn-ea"/>
              <a:cs typeface="+mn-cs"/>
            </a:rPr>
            <a:t>3.5</a:t>
          </a:r>
          <a:r>
            <a:rPr kumimoji="1" lang="ja-JP" altLang="ja-JP" sz="1000">
              <a:solidFill>
                <a:schemeClr val="dk1"/>
              </a:solidFill>
              <a:effectLst/>
              <a:latin typeface="+mn-lt"/>
              <a:ea typeface="+mn-ea"/>
              <a:cs typeface="+mn-cs"/>
            </a:rPr>
            <a:t>ポイント増加し</a:t>
          </a:r>
          <a:r>
            <a:rPr kumimoji="1" lang="en-US" altLang="ja-JP" sz="1000">
              <a:solidFill>
                <a:schemeClr val="dk1"/>
              </a:solidFill>
              <a:effectLst/>
              <a:latin typeface="+mn-lt"/>
              <a:ea typeface="+mn-ea"/>
              <a:cs typeface="+mn-cs"/>
            </a:rPr>
            <a:t>22.2</a:t>
          </a:r>
          <a:r>
            <a:rPr kumimoji="1" lang="ja-JP" altLang="ja-JP" sz="1000">
              <a:solidFill>
                <a:schemeClr val="dk1"/>
              </a:solidFill>
              <a:effectLst/>
              <a:latin typeface="+mn-lt"/>
              <a:ea typeface="+mn-ea"/>
              <a:cs typeface="+mn-cs"/>
            </a:rPr>
            <a:t>％となり，類似の</a:t>
          </a:r>
          <a:r>
            <a:rPr kumimoji="1" lang="en-US" altLang="ja-JP" sz="1000">
              <a:solidFill>
                <a:schemeClr val="dk1"/>
              </a:solidFill>
              <a:effectLst/>
              <a:latin typeface="+mn-lt"/>
              <a:ea typeface="+mn-ea"/>
              <a:cs typeface="+mn-cs"/>
            </a:rPr>
            <a:t>99</a:t>
          </a:r>
          <a:r>
            <a:rPr kumimoji="1" lang="ja-JP" altLang="ja-JP" sz="1000">
              <a:solidFill>
                <a:schemeClr val="dk1"/>
              </a:solidFill>
              <a:effectLst/>
              <a:latin typeface="+mn-lt"/>
              <a:ea typeface="+mn-ea"/>
              <a:cs typeface="+mn-cs"/>
            </a:rPr>
            <a:t>団体中</a:t>
          </a:r>
          <a:r>
            <a:rPr kumimoji="1" lang="en-US" altLang="ja-JP" sz="1000">
              <a:solidFill>
                <a:schemeClr val="dk1"/>
              </a:solidFill>
              <a:effectLst/>
              <a:latin typeface="+mn-lt"/>
              <a:ea typeface="+mn-ea"/>
              <a:cs typeface="+mn-cs"/>
            </a:rPr>
            <a:t>97</a:t>
          </a:r>
          <a:r>
            <a:rPr kumimoji="1" lang="ja-JP" altLang="ja-JP" sz="1000">
              <a:solidFill>
                <a:schemeClr val="dk1"/>
              </a:solidFill>
              <a:effectLst/>
              <a:latin typeface="+mn-lt"/>
              <a:ea typeface="+mn-ea"/>
              <a:cs typeface="+mn-cs"/>
            </a:rPr>
            <a:t>位となっている。</a:t>
          </a:r>
          <a:endParaRPr lang="ja-JP" altLang="ja-JP" sz="1000">
            <a:effectLst/>
          </a:endParaRPr>
        </a:p>
        <a:p>
          <a:r>
            <a:rPr kumimoji="1" lang="ja-JP" altLang="ja-JP" sz="1000">
              <a:solidFill>
                <a:schemeClr val="dk1"/>
              </a:solidFill>
              <a:effectLst/>
              <a:latin typeface="+mn-lt"/>
              <a:ea typeface="+mn-ea"/>
              <a:cs typeface="+mn-cs"/>
            </a:rPr>
            <a:t>　要因としては，黒川地域行政事務組合への負担金の増加のほか，補助費等に係る経常経費充当一般財源が前年度から</a:t>
          </a:r>
          <a:r>
            <a:rPr kumimoji="1" lang="en-US" altLang="ja-JP" sz="1000">
              <a:solidFill>
                <a:schemeClr val="dk1"/>
              </a:solidFill>
              <a:effectLst/>
              <a:latin typeface="+mn-lt"/>
              <a:ea typeface="+mn-ea"/>
              <a:cs typeface="+mn-cs"/>
            </a:rPr>
            <a:t>155</a:t>
          </a:r>
          <a:r>
            <a:rPr kumimoji="1" lang="ja-JP" altLang="en-US" sz="1000">
              <a:solidFill>
                <a:schemeClr val="dk1"/>
              </a:solidFill>
              <a:effectLst/>
              <a:latin typeface="+mn-lt"/>
              <a:ea typeface="+mn-ea"/>
              <a:cs typeface="+mn-cs"/>
            </a:rPr>
            <a:t>百万</a:t>
          </a:r>
          <a:r>
            <a:rPr kumimoji="1" lang="ja-JP" altLang="ja-JP" sz="1000">
              <a:solidFill>
                <a:schemeClr val="dk1"/>
              </a:solidFill>
              <a:effectLst/>
              <a:latin typeface="+mn-lt"/>
              <a:ea typeface="+mn-ea"/>
              <a:cs typeface="+mn-cs"/>
            </a:rPr>
            <a:t>円増加（対前年度比</a:t>
          </a:r>
          <a:r>
            <a:rPr kumimoji="1" lang="en-US" altLang="ja-JP" sz="1000">
              <a:solidFill>
                <a:schemeClr val="dk1"/>
              </a:solidFill>
              <a:effectLst/>
              <a:latin typeface="+mn-lt"/>
              <a:ea typeface="+mn-ea"/>
              <a:cs typeface="+mn-cs"/>
            </a:rPr>
            <a:t>110.3</a:t>
          </a:r>
          <a:r>
            <a:rPr kumimoji="1" lang="ja-JP" altLang="ja-JP" sz="1000">
              <a:solidFill>
                <a:schemeClr val="dk1"/>
              </a:solidFill>
              <a:effectLst/>
              <a:latin typeface="+mn-lt"/>
              <a:ea typeface="+mn-ea"/>
              <a:cs typeface="+mn-cs"/>
            </a:rPr>
            <a:t>％）していることが挙げられる。</a:t>
          </a:r>
          <a:endParaRPr lang="ja-JP" altLang="ja-JP" sz="1000">
            <a:effectLst/>
          </a:endParaRPr>
        </a:p>
        <a:p>
          <a:pPr eaLnBrk="1" fontAlgn="auto" latinLnBrk="0" hangingPunct="1"/>
          <a:r>
            <a:rPr kumimoji="1" lang="ja-JP" altLang="ja-JP" sz="1000">
              <a:solidFill>
                <a:schemeClr val="dk1"/>
              </a:solidFill>
              <a:effectLst/>
              <a:latin typeface="+mn-lt"/>
              <a:ea typeface="+mn-ea"/>
              <a:cs typeface="+mn-cs"/>
            </a:rPr>
            <a:t>　全国平均及び宮城県平均を上回り，補助費等に係る経常収支比率も上昇傾向であるため，事業見直しと経費削減に努めていく。</a:t>
          </a:r>
          <a:endParaRPr lang="ja-JP" altLang="ja-JP" sz="1000">
            <a:effectLst/>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8890</xdr:rowOff>
    </xdr:from>
    <xdr:to>
      <xdr:col>82</xdr:col>
      <xdr:colOff>107950</xdr:colOff>
      <xdr:row>40</xdr:row>
      <xdr:rowOff>104140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695440"/>
          <a:ext cx="8382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127000</xdr:rowOff>
    </xdr:from>
    <xdr:to>
      <xdr:col>78</xdr:col>
      <xdr:colOff>69850</xdr:colOff>
      <xdr:row>39</xdr:row>
      <xdr:rowOff>8890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6421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24130</xdr:rowOff>
    </xdr:from>
    <xdr:to>
      <xdr:col>73</xdr:col>
      <xdr:colOff>180975</xdr:colOff>
      <xdr:row>38</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367780"/>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24130</xdr:rowOff>
    </xdr:from>
    <xdr:to>
      <xdr:col>69</xdr:col>
      <xdr:colOff>92075</xdr:colOff>
      <xdr:row>38</xdr:row>
      <xdr:rowOff>73660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367780"/>
          <a:ext cx="8890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40</xdr:row>
      <xdr:rowOff>53340</xdr:rowOff>
    </xdr:from>
    <xdr:to>
      <xdr:col>82</xdr:col>
      <xdr:colOff>158750</xdr:colOff>
      <xdr:row>40</xdr:row>
      <xdr:rowOff>154940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91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40</xdr:row>
      <xdr:rowOff>25417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88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129540</xdr:rowOff>
    </xdr:from>
    <xdr:to>
      <xdr:col>78</xdr:col>
      <xdr:colOff>120650</xdr:colOff>
      <xdr:row>39</xdr:row>
      <xdr:rowOff>59690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44467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731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76200</xdr:rowOff>
    </xdr:from>
    <xdr:to>
      <xdr:col>74</xdr:col>
      <xdr:colOff>31750</xdr:colOff>
      <xdr:row>39</xdr:row>
      <xdr:rowOff>6350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162577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144780</xdr:rowOff>
    </xdr:from>
    <xdr:to>
      <xdr:col>69</xdr:col>
      <xdr:colOff>142875</xdr:colOff>
      <xdr:row>37</xdr:row>
      <xdr:rowOff>74930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59707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22860</xdr:rowOff>
    </xdr:from>
    <xdr:to>
      <xdr:col>65</xdr:col>
      <xdr:colOff>53975</xdr:colOff>
      <xdr:row>38</xdr:row>
      <xdr:rowOff>124460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53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109237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62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公債費は前年度</a:t>
          </a:r>
          <a:r>
            <a:rPr kumimoji="1" lang="ja-JP" altLang="en-US"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0.5</a:t>
          </a:r>
          <a:r>
            <a:rPr kumimoji="1" lang="ja-JP" altLang="en-US" sz="1100">
              <a:solidFill>
                <a:schemeClr val="dk1"/>
              </a:solidFill>
              <a:effectLst/>
              <a:latin typeface="+mn-lt"/>
              <a:ea typeface="+mn-ea"/>
              <a:cs typeface="+mn-cs"/>
            </a:rPr>
            <a:t>ポイント増加し</a:t>
          </a:r>
          <a:r>
            <a:rPr kumimoji="1" lang="en-US" altLang="ja-JP" sz="1100">
              <a:solidFill>
                <a:schemeClr val="dk1"/>
              </a:solidFill>
              <a:effectLst/>
              <a:latin typeface="+mn-lt"/>
              <a:ea typeface="+mn-ea"/>
              <a:cs typeface="+mn-cs"/>
            </a:rPr>
            <a:t>8.1</a:t>
          </a:r>
          <a:r>
            <a:rPr kumimoji="1" lang="ja-JP" altLang="ja-JP" sz="1100">
              <a:solidFill>
                <a:schemeClr val="dk1"/>
              </a:solidFill>
              <a:effectLst/>
              <a:latin typeface="+mn-lt"/>
              <a:ea typeface="+mn-ea"/>
              <a:cs typeface="+mn-cs"/>
            </a:rPr>
            <a:t>％となり，類似の</a:t>
          </a:r>
          <a:r>
            <a:rPr kumimoji="1" lang="en-US" altLang="ja-JP" sz="1100">
              <a:solidFill>
                <a:schemeClr val="dk1"/>
              </a:solidFill>
              <a:effectLst/>
              <a:latin typeface="+mn-lt"/>
              <a:ea typeface="+mn-ea"/>
              <a:cs typeface="+mn-cs"/>
            </a:rPr>
            <a:t>99</a:t>
          </a:r>
          <a:r>
            <a:rPr kumimoji="1" lang="ja-JP" altLang="ja-JP" sz="1100">
              <a:solidFill>
                <a:schemeClr val="dk1"/>
              </a:solidFill>
              <a:effectLst/>
              <a:latin typeface="+mn-lt"/>
              <a:ea typeface="+mn-ea"/>
              <a:cs typeface="+mn-cs"/>
            </a:rPr>
            <a:t>団体中</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位となっている。</a:t>
          </a:r>
          <a:endParaRPr lang="ja-JP" altLang="ja-JP" sz="1400">
            <a:effectLst/>
          </a:endParaRPr>
        </a:p>
        <a:p>
          <a:r>
            <a:rPr kumimoji="1" lang="ja-JP" altLang="ja-JP" sz="1100">
              <a:solidFill>
                <a:schemeClr val="dk1"/>
              </a:solidFill>
              <a:effectLst/>
              <a:latin typeface="+mn-lt"/>
              <a:ea typeface="+mn-ea"/>
              <a:cs typeface="+mn-cs"/>
            </a:rPr>
            <a:t>　全国平均及び宮城県平均と比べても低水準となっているが，吉岡小学校改築事業やその他公共施設の長寿命化事業により今後増額が見込まれており，引き続き</a:t>
          </a:r>
          <a:r>
            <a:rPr lang="ja-JP" altLang="ja-JP" sz="1100" b="0" i="0" baseline="0">
              <a:solidFill>
                <a:schemeClr val="dk1"/>
              </a:solidFill>
              <a:effectLst/>
              <a:latin typeface="+mn-lt"/>
              <a:ea typeface="+mn-ea"/>
              <a:cs typeface="+mn-cs"/>
            </a:rPr>
            <a:t>新規発行についてはプライマリーバランスを考慮しながら慎重な地方債発行に努め</a:t>
          </a:r>
          <a:r>
            <a:rPr kumimoji="1" lang="ja-JP" altLang="ja-JP" sz="1100">
              <a:solidFill>
                <a:schemeClr val="dk1"/>
              </a:solidFill>
              <a:effectLst/>
              <a:latin typeface="+mn-lt"/>
              <a:ea typeface="+mn-ea"/>
              <a:cs typeface="+mn-cs"/>
            </a:rPr>
            <a:t>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74422</xdr:rowOff>
    </xdr:from>
    <xdr:to>
      <xdr:col>24</xdr:col>
      <xdr:colOff>25400</xdr:colOff>
      <xdr:row>75</xdr:row>
      <xdr:rowOff>97282</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3987800" y="1293317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74422</xdr:rowOff>
    </xdr:from>
    <xdr:to>
      <xdr:col>19</xdr:col>
      <xdr:colOff>187325</xdr:colOff>
      <xdr:row>75</xdr:row>
      <xdr:rowOff>74422</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098800" y="129331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74422</xdr:rowOff>
    </xdr:from>
    <xdr:to>
      <xdr:col>15</xdr:col>
      <xdr:colOff>98425</xdr:colOff>
      <xdr:row>75</xdr:row>
      <xdr:rowOff>106426</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2209800" y="1293317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65278</xdr:rowOff>
    </xdr:from>
    <xdr:to>
      <xdr:col>11</xdr:col>
      <xdr:colOff>9525</xdr:colOff>
      <xdr:row>75</xdr:row>
      <xdr:rowOff>106426</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1320800" y="1292402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46482</xdr:rowOff>
    </xdr:from>
    <xdr:to>
      <xdr:col>24</xdr:col>
      <xdr:colOff>76200</xdr:colOff>
      <xdr:row>75</xdr:row>
      <xdr:rowOff>148081</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29052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63009</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750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23622</xdr:rowOff>
    </xdr:from>
    <xdr:to>
      <xdr:col>20</xdr:col>
      <xdr:colOff>38100</xdr:colOff>
      <xdr:row>75</xdr:row>
      <xdr:rowOff>125222</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288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135399</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651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23622</xdr:rowOff>
    </xdr:from>
    <xdr:to>
      <xdr:col>15</xdr:col>
      <xdr:colOff>149225</xdr:colOff>
      <xdr:row>75</xdr:row>
      <xdr:rowOff>125222</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288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135399</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651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55626</xdr:rowOff>
    </xdr:from>
    <xdr:to>
      <xdr:col>11</xdr:col>
      <xdr:colOff>60325</xdr:colOff>
      <xdr:row>75</xdr:row>
      <xdr:rowOff>157226</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291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167403</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683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14478</xdr:rowOff>
    </xdr:from>
    <xdr:to>
      <xdr:col>6</xdr:col>
      <xdr:colOff>171450</xdr:colOff>
      <xdr:row>75</xdr:row>
      <xdr:rowOff>116078</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287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126255</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642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公債費以外は前年度より</a:t>
          </a:r>
          <a:r>
            <a:rPr kumimoji="1" lang="en-US" altLang="ja-JP" sz="1100">
              <a:solidFill>
                <a:schemeClr val="dk1"/>
              </a:solidFill>
              <a:effectLst/>
              <a:latin typeface="+mn-lt"/>
              <a:ea typeface="+mn-ea"/>
              <a:cs typeface="+mn-cs"/>
            </a:rPr>
            <a:t>9.8</a:t>
          </a:r>
          <a:r>
            <a:rPr kumimoji="1" lang="ja-JP" altLang="ja-JP" sz="1100">
              <a:solidFill>
                <a:schemeClr val="dk1"/>
              </a:solidFill>
              <a:effectLst/>
              <a:latin typeface="+mn-lt"/>
              <a:ea typeface="+mn-ea"/>
              <a:cs typeface="+mn-cs"/>
            </a:rPr>
            <a:t>ポイント増加し</a:t>
          </a:r>
          <a:r>
            <a:rPr kumimoji="1" lang="en-US" altLang="ja-JP" sz="1100">
              <a:solidFill>
                <a:schemeClr val="dk1"/>
              </a:solidFill>
              <a:effectLst/>
              <a:latin typeface="+mn-lt"/>
              <a:ea typeface="+mn-ea"/>
              <a:cs typeface="+mn-cs"/>
            </a:rPr>
            <a:t>92.9</a:t>
          </a:r>
          <a:r>
            <a:rPr kumimoji="1" lang="ja-JP" altLang="ja-JP" sz="1100">
              <a:solidFill>
                <a:schemeClr val="dk1"/>
              </a:solidFill>
              <a:effectLst/>
              <a:latin typeface="+mn-lt"/>
              <a:ea typeface="+mn-ea"/>
              <a:cs typeface="+mn-cs"/>
            </a:rPr>
            <a:t>％となり，類似の</a:t>
          </a:r>
          <a:r>
            <a:rPr kumimoji="1" lang="en-US" altLang="ja-JP" sz="1100">
              <a:solidFill>
                <a:schemeClr val="dk1"/>
              </a:solidFill>
              <a:effectLst/>
              <a:latin typeface="+mn-lt"/>
              <a:ea typeface="+mn-ea"/>
              <a:cs typeface="+mn-cs"/>
            </a:rPr>
            <a:t>99</a:t>
          </a:r>
          <a:r>
            <a:rPr kumimoji="1" lang="ja-JP" altLang="ja-JP" sz="1100">
              <a:solidFill>
                <a:schemeClr val="dk1"/>
              </a:solidFill>
              <a:effectLst/>
              <a:latin typeface="+mn-lt"/>
              <a:ea typeface="+mn-ea"/>
              <a:cs typeface="+mn-cs"/>
            </a:rPr>
            <a:t>団体中</a:t>
          </a:r>
          <a:r>
            <a:rPr kumimoji="1" lang="en-US" altLang="ja-JP" sz="1100">
              <a:solidFill>
                <a:schemeClr val="dk1"/>
              </a:solidFill>
              <a:effectLst/>
              <a:latin typeface="+mn-lt"/>
              <a:ea typeface="+mn-ea"/>
              <a:cs typeface="+mn-cs"/>
            </a:rPr>
            <a:t>98</a:t>
          </a:r>
          <a:r>
            <a:rPr kumimoji="1" lang="ja-JP" altLang="ja-JP" sz="1100">
              <a:solidFill>
                <a:schemeClr val="dk1"/>
              </a:solidFill>
              <a:effectLst/>
              <a:latin typeface="+mn-lt"/>
              <a:ea typeface="+mn-ea"/>
              <a:cs typeface="+mn-cs"/>
            </a:rPr>
            <a:t>位となっている。</a:t>
          </a:r>
          <a:endParaRPr lang="ja-JP" altLang="ja-JP" sz="1400">
            <a:effectLst/>
          </a:endParaRPr>
        </a:p>
        <a:p>
          <a:r>
            <a:rPr kumimoji="1" lang="ja-JP" altLang="ja-JP" sz="1100">
              <a:solidFill>
                <a:schemeClr val="dk1"/>
              </a:solidFill>
              <a:effectLst/>
              <a:latin typeface="+mn-lt"/>
              <a:ea typeface="+mn-ea"/>
              <a:cs typeface="+mn-cs"/>
            </a:rPr>
            <a:t>　物価高騰等による影響は引き続き継続する見込みであるので，今後は実施事業や事務体制を見直し、人件費や物件費の節減に努める。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16511</xdr:rowOff>
    </xdr:from>
    <xdr:to>
      <xdr:col>82</xdr:col>
      <xdr:colOff>107950</xdr:colOff>
      <xdr:row>80</xdr:row>
      <xdr:rowOff>46989</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389611"/>
          <a:ext cx="838200" cy="37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153670</xdr:rowOff>
    </xdr:from>
    <xdr:to>
      <xdr:col>78</xdr:col>
      <xdr:colOff>69850</xdr:colOff>
      <xdr:row>78</xdr:row>
      <xdr:rowOff>16511</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183870"/>
          <a:ext cx="889000" cy="20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153670</xdr:rowOff>
    </xdr:from>
    <xdr:to>
      <xdr:col>73</xdr:col>
      <xdr:colOff>180975</xdr:colOff>
      <xdr:row>78</xdr:row>
      <xdr:rowOff>1270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893800" y="1318387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1270</xdr:rowOff>
    </xdr:from>
    <xdr:to>
      <xdr:col>69</xdr:col>
      <xdr:colOff>92075</xdr:colOff>
      <xdr:row>78</xdr:row>
      <xdr:rowOff>58420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37437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167639</xdr:rowOff>
    </xdr:from>
    <xdr:to>
      <xdr:col>82</xdr:col>
      <xdr:colOff>158750</xdr:colOff>
      <xdr:row>80</xdr:row>
      <xdr:rowOff>97789</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71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139716</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684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137161</xdr:rowOff>
    </xdr:from>
    <xdr:to>
      <xdr:col>78</xdr:col>
      <xdr:colOff>120650</xdr:colOff>
      <xdr:row>78</xdr:row>
      <xdr:rowOff>67311</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338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52088</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425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102870</xdr:rowOff>
    </xdr:from>
    <xdr:to>
      <xdr:col>74</xdr:col>
      <xdr:colOff>31750</xdr:colOff>
      <xdr:row>77</xdr:row>
      <xdr:rowOff>33020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1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17797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121920</xdr:rowOff>
    </xdr:from>
    <xdr:to>
      <xdr:col>69</xdr:col>
      <xdr:colOff>142875</xdr:colOff>
      <xdr:row>78</xdr:row>
      <xdr:rowOff>52070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332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36847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40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7620</xdr:rowOff>
    </xdr:from>
    <xdr:to>
      <xdr:col>65</xdr:col>
      <xdr:colOff>53975</xdr:colOff>
      <xdr:row>78</xdr:row>
      <xdr:rowOff>109220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93997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宮城県大和町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23266</xdr:rowOff>
    </xdr:from>
    <xdr:to>
      <xdr:col>29</xdr:col>
      <xdr:colOff>127000</xdr:colOff>
      <xdr:row>19</xdr:row>
      <xdr:rowOff>105982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28441"/>
          <a:ext cx="647700" cy="827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114812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77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105982</xdr:rowOff>
    </xdr:from>
    <xdr:to>
      <xdr:col>26</xdr:col>
      <xdr:colOff>50800</xdr:colOff>
      <xdr:row>19</xdr:row>
      <xdr:rowOff>129032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11157"/>
          <a:ext cx="698500" cy="230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100779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63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126670</xdr:rowOff>
    </xdr:from>
    <xdr:to>
      <xdr:col>22</xdr:col>
      <xdr:colOff>114300</xdr:colOff>
      <xdr:row>19</xdr:row>
      <xdr:rowOff>129032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431845"/>
          <a:ext cx="698500" cy="23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134650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9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126670</xdr:rowOff>
    </xdr:from>
    <xdr:to>
      <xdr:col>18</xdr:col>
      <xdr:colOff>177800</xdr:colOff>
      <xdr:row>19</xdr:row>
      <xdr:rowOff>132524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31845"/>
          <a:ext cx="698500" cy="58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147058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0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168203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143916</xdr:rowOff>
    </xdr:from>
    <xdr:to>
      <xdr:col>29</xdr:col>
      <xdr:colOff>177800</xdr:colOff>
      <xdr:row>19</xdr:row>
      <xdr:rowOff>74066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776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115993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49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55182</xdr:rowOff>
    </xdr:from>
    <xdr:to>
      <xdr:col>26</xdr:col>
      <xdr:colOff>101600</xdr:colOff>
      <xdr:row>19</xdr:row>
      <xdr:rowOff>156782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603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141559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46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78232</xdr:rowOff>
    </xdr:from>
    <xdr:to>
      <xdr:col>22</xdr:col>
      <xdr:colOff>165100</xdr:colOff>
      <xdr:row>20</xdr:row>
      <xdr:rowOff>8382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834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164609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69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75870</xdr:rowOff>
    </xdr:from>
    <xdr:to>
      <xdr:col>19</xdr:col>
      <xdr:colOff>38100</xdr:colOff>
      <xdr:row>20</xdr:row>
      <xdr:rowOff>6020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810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162247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6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81724</xdr:rowOff>
    </xdr:from>
    <xdr:to>
      <xdr:col>15</xdr:col>
      <xdr:colOff>101600</xdr:colOff>
      <xdr:row>20</xdr:row>
      <xdr:rowOff>11874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868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168101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73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214874</xdr:rowOff>
    </xdr:from>
    <xdr:to>
      <xdr:col>29</xdr:col>
      <xdr:colOff>127000</xdr:colOff>
      <xdr:row>35</xdr:row>
      <xdr:rowOff>227218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825224"/>
          <a:ext cx="647700" cy="123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214874</xdr:rowOff>
    </xdr:from>
    <xdr:to>
      <xdr:col>26</xdr:col>
      <xdr:colOff>50800</xdr:colOff>
      <xdr:row>35</xdr:row>
      <xdr:rowOff>215971</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825224"/>
          <a:ext cx="698500" cy="10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215971</xdr:rowOff>
    </xdr:from>
    <xdr:to>
      <xdr:col>22</xdr:col>
      <xdr:colOff>114300</xdr:colOff>
      <xdr:row>35</xdr:row>
      <xdr:rowOff>304897</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826321"/>
          <a:ext cx="698500" cy="889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304897</xdr:rowOff>
    </xdr:from>
    <xdr:to>
      <xdr:col>18</xdr:col>
      <xdr:colOff>177800</xdr:colOff>
      <xdr:row>36</xdr:row>
      <xdr:rowOff>47676</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915247"/>
          <a:ext cx="698500" cy="856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176418</xdr:rowOff>
    </xdr:from>
    <xdr:to>
      <xdr:col>29</xdr:col>
      <xdr:colOff>177800</xdr:colOff>
      <xdr:row>35</xdr:row>
      <xdr:rowOff>278018</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7867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148495</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58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164074</xdr:rowOff>
    </xdr:from>
    <xdr:to>
      <xdr:col>26</xdr:col>
      <xdr:colOff>101600</xdr:colOff>
      <xdr:row>35</xdr:row>
      <xdr:rowOff>265674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7744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250451</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860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165171</xdr:rowOff>
    </xdr:from>
    <xdr:to>
      <xdr:col>22</xdr:col>
      <xdr:colOff>165100</xdr:colOff>
      <xdr:row>35</xdr:row>
      <xdr:rowOff>266771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7755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251548</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861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254097</xdr:rowOff>
    </xdr:from>
    <xdr:to>
      <xdr:col>19</xdr:col>
      <xdr:colOff>38100</xdr:colOff>
      <xdr:row>36</xdr:row>
      <xdr:rowOff>12797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8644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340474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950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339776</xdr:rowOff>
    </xdr:from>
    <xdr:to>
      <xdr:col>15</xdr:col>
      <xdr:colOff>101600</xdr:colOff>
      <xdr:row>36</xdr:row>
      <xdr:rowOff>98476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9501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83253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036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宮城県大和町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27,861
27,427
225.49
17,767,333
17,093,954
340,854
8,394,897
8,241,692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100332</xdr:rowOff>
    </xdr:from>
    <xdr:to>
      <xdr:col>24</xdr:col>
      <xdr:colOff>63500</xdr:colOff>
      <xdr:row>38</xdr:row>
      <xdr:rowOff>16958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43982"/>
          <a:ext cx="838200" cy="88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16958</xdr:rowOff>
    </xdr:from>
    <xdr:to>
      <xdr:col>19</xdr:col>
      <xdr:colOff>177800</xdr:colOff>
      <xdr:row>38</xdr:row>
      <xdr:rowOff>24485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32058"/>
          <a:ext cx="889000" cy="7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24485</xdr:rowOff>
    </xdr:from>
    <xdr:to>
      <xdr:col>15</xdr:col>
      <xdr:colOff>50800</xdr:colOff>
      <xdr:row>38</xdr:row>
      <xdr:rowOff>28617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39585"/>
          <a:ext cx="889000" cy="4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28617</xdr:rowOff>
    </xdr:from>
    <xdr:to>
      <xdr:col>10</xdr:col>
      <xdr:colOff>114300</xdr:colOff>
      <xdr:row>38</xdr:row>
      <xdr:rowOff>41190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43717"/>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49532</xdr:rowOff>
    </xdr:from>
    <xdr:to>
      <xdr:col>24</xdr:col>
      <xdr:colOff>114300</xdr:colOff>
      <xdr:row>37</xdr:row>
      <xdr:rowOff>151132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93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27959</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71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137608</xdr:rowOff>
    </xdr:from>
    <xdr:to>
      <xdr:col>20</xdr:col>
      <xdr:colOff>38100</xdr:colOff>
      <xdr:row>38</xdr:row>
      <xdr:rowOff>67759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8125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58885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73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145136</xdr:rowOff>
    </xdr:from>
    <xdr:to>
      <xdr:col>15</xdr:col>
      <xdr:colOff>101600</xdr:colOff>
      <xdr:row>38</xdr:row>
      <xdr:rowOff>75285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8878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66412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81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149267</xdr:rowOff>
    </xdr:from>
    <xdr:to>
      <xdr:col>10</xdr:col>
      <xdr:colOff>165100</xdr:colOff>
      <xdr:row>38</xdr:row>
      <xdr:rowOff>79417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92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70544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8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161840</xdr:rowOff>
    </xdr:from>
    <xdr:to>
      <xdr:col>6</xdr:col>
      <xdr:colOff>38100</xdr:colOff>
      <xdr:row>38</xdr:row>
      <xdr:rowOff>91990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0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83117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98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157083</xdr:rowOff>
    </xdr:from>
    <xdr:to>
      <xdr:col>24</xdr:col>
      <xdr:colOff>63500</xdr:colOff>
      <xdr:row>56</xdr:row>
      <xdr:rowOff>54625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586833"/>
          <a:ext cx="838200" cy="68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22595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95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142398</xdr:rowOff>
    </xdr:from>
    <xdr:to>
      <xdr:col>19</xdr:col>
      <xdr:colOff>177800</xdr:colOff>
      <xdr:row>56</xdr:row>
      <xdr:rowOff>54625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572148"/>
          <a:ext cx="889000" cy="83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156051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28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142398</xdr:rowOff>
    </xdr:from>
    <xdr:to>
      <xdr:col>15</xdr:col>
      <xdr:colOff>50800</xdr:colOff>
      <xdr:row>56</xdr:row>
      <xdr:rowOff>119976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572148"/>
          <a:ext cx="889000" cy="149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135103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0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89646</xdr:rowOff>
    </xdr:from>
    <xdr:to>
      <xdr:col>10</xdr:col>
      <xdr:colOff>114300</xdr:colOff>
      <xdr:row>56</xdr:row>
      <xdr:rowOff>119976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690846"/>
          <a:ext cx="889000" cy="30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7159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5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58531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0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106283</xdr:rowOff>
    </xdr:from>
    <xdr:to>
      <xdr:col>24</xdr:col>
      <xdr:colOff>114300</xdr:colOff>
      <xdr:row>56</xdr:row>
      <xdr:rowOff>36433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36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129160</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387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3825</xdr:rowOff>
    </xdr:from>
    <xdr:to>
      <xdr:col>20</xdr:col>
      <xdr:colOff>38100</xdr:colOff>
      <xdr:row>56</xdr:row>
      <xdr:rowOff>105425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0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121952</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38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91598</xdr:rowOff>
    </xdr:from>
    <xdr:to>
      <xdr:col>15</xdr:col>
      <xdr:colOff>101600</xdr:colOff>
      <xdr:row>56</xdr:row>
      <xdr:rowOff>21748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521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38275</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296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69176</xdr:rowOff>
    </xdr:from>
    <xdr:to>
      <xdr:col>10</xdr:col>
      <xdr:colOff>165100</xdr:colOff>
      <xdr:row>56</xdr:row>
      <xdr:rowOff>170776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70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15853</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445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38846</xdr:rowOff>
    </xdr:from>
    <xdr:to>
      <xdr:col>6</xdr:col>
      <xdr:colOff>38100</xdr:colOff>
      <xdr:row>56</xdr:row>
      <xdr:rowOff>140446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640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156973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415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41448</xdr:rowOff>
    </xdr:from>
    <xdr:to>
      <xdr:col>24</xdr:col>
      <xdr:colOff>63500</xdr:colOff>
      <xdr:row>76</xdr:row>
      <xdr:rowOff>59827</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2900198"/>
          <a:ext cx="838200" cy="189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40581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2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109844</xdr:rowOff>
    </xdr:from>
    <xdr:to>
      <xdr:col>19</xdr:col>
      <xdr:colOff>177800</xdr:colOff>
      <xdr:row>76</xdr:row>
      <xdr:rowOff>59827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2968594"/>
          <a:ext cx="889000" cy="121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157990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35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38019</xdr:rowOff>
    </xdr:from>
    <xdr:to>
      <xdr:col>15</xdr:col>
      <xdr:colOff>50800</xdr:colOff>
      <xdr:row>75</xdr:row>
      <xdr:rowOff>109844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2725319"/>
          <a:ext cx="889000" cy="243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161419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36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38019</xdr:rowOff>
    </xdr:from>
    <xdr:to>
      <xdr:col>10</xdr:col>
      <xdr:colOff>114300</xdr:colOff>
      <xdr:row>75</xdr:row>
      <xdr:rowOff>30795</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2725319"/>
          <a:ext cx="889000" cy="164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166219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36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167546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36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162098</xdr:rowOff>
    </xdr:from>
    <xdr:to>
      <xdr:col>24</xdr:col>
      <xdr:colOff>114300</xdr:colOff>
      <xdr:row>75</xdr:row>
      <xdr:rowOff>92248</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2849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13525</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270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9027</xdr:rowOff>
    </xdr:from>
    <xdr:to>
      <xdr:col>20</xdr:col>
      <xdr:colOff>38100</xdr:colOff>
      <xdr:row>76</xdr:row>
      <xdr:rowOff>110627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039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127154</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2814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59044</xdr:rowOff>
    </xdr:from>
    <xdr:to>
      <xdr:col>15</xdr:col>
      <xdr:colOff>101600</xdr:colOff>
      <xdr:row>75</xdr:row>
      <xdr:rowOff>160644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2917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5721</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269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158669</xdr:rowOff>
    </xdr:from>
    <xdr:to>
      <xdr:col>10</xdr:col>
      <xdr:colOff>165100</xdr:colOff>
      <xdr:row>74</xdr:row>
      <xdr:rowOff>88819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2674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105346</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2449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151445</xdr:rowOff>
    </xdr:from>
    <xdr:to>
      <xdr:col>6</xdr:col>
      <xdr:colOff>38100</xdr:colOff>
      <xdr:row>75</xdr:row>
      <xdr:rowOff>81595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2838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98122</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261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94197</xdr:rowOff>
    </xdr:from>
    <xdr:to>
      <xdr:col>24</xdr:col>
      <xdr:colOff>63500</xdr:colOff>
      <xdr:row>96</xdr:row>
      <xdr:rowOff>102133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3797300" y="16553397"/>
          <a:ext cx="838200" cy="7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58056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45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94197</xdr:rowOff>
    </xdr:from>
    <xdr:to>
      <xdr:col>19</xdr:col>
      <xdr:colOff>177800</xdr:colOff>
      <xdr:row>97</xdr:row>
      <xdr:rowOff>29874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553397"/>
          <a:ext cx="889000" cy="107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76362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70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139232</xdr:rowOff>
    </xdr:from>
    <xdr:to>
      <xdr:col>15</xdr:col>
      <xdr:colOff>50800</xdr:colOff>
      <xdr:row>97</xdr:row>
      <xdr:rowOff>29874</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598432"/>
          <a:ext cx="889000" cy="62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171122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80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139232</xdr:rowOff>
    </xdr:from>
    <xdr:to>
      <xdr:col>10</xdr:col>
      <xdr:colOff>114300</xdr:colOff>
      <xdr:row>98</xdr:row>
      <xdr:rowOff>69869</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598432"/>
          <a:ext cx="889000" cy="273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39166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66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139271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94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51333</xdr:rowOff>
    </xdr:from>
    <xdr:to>
      <xdr:col>24</xdr:col>
      <xdr:colOff>114300</xdr:colOff>
      <xdr:row>96</xdr:row>
      <xdr:rowOff>152933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510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29760</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488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43397</xdr:rowOff>
    </xdr:from>
    <xdr:to>
      <xdr:col>20</xdr:col>
      <xdr:colOff>38100</xdr:colOff>
      <xdr:row>96</xdr:row>
      <xdr:rowOff>144997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502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161524</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277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150524</xdr:rowOff>
    </xdr:from>
    <xdr:to>
      <xdr:col>15</xdr:col>
      <xdr:colOff>101600</xdr:colOff>
      <xdr:row>97</xdr:row>
      <xdr:rowOff>80674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609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97201</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384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88432</xdr:rowOff>
    </xdr:from>
    <xdr:to>
      <xdr:col>10</xdr:col>
      <xdr:colOff>165100</xdr:colOff>
      <xdr:row>97</xdr:row>
      <xdr:rowOff>18582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547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35109</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322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19069</xdr:rowOff>
    </xdr:from>
    <xdr:to>
      <xdr:col>6</xdr:col>
      <xdr:colOff>38100</xdr:colOff>
      <xdr:row>98</xdr:row>
      <xdr:rowOff>120669</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82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137196</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596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36623</xdr:rowOff>
    </xdr:from>
    <xdr:to>
      <xdr:col>55</xdr:col>
      <xdr:colOff>0</xdr:colOff>
      <xdr:row>36</xdr:row>
      <xdr:rowOff>70968</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208823"/>
          <a:ext cx="838200" cy="34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39732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383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40868</xdr:rowOff>
    </xdr:from>
    <xdr:to>
      <xdr:col>50</xdr:col>
      <xdr:colOff>114300</xdr:colOff>
      <xdr:row>36</xdr:row>
      <xdr:rowOff>70968</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213068"/>
          <a:ext cx="889000" cy="30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2808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51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40868</xdr:rowOff>
    </xdr:from>
    <xdr:to>
      <xdr:col>45</xdr:col>
      <xdr:colOff>177800</xdr:colOff>
      <xdr:row>36</xdr:row>
      <xdr:rowOff>78642</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213068"/>
          <a:ext cx="889000" cy="37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3374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518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84956</xdr:rowOff>
    </xdr:from>
    <xdr:to>
      <xdr:col>41</xdr:col>
      <xdr:colOff>50800</xdr:colOff>
      <xdr:row>36</xdr:row>
      <xdr:rowOff>78642</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228456"/>
          <a:ext cx="889000" cy="102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45512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560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159170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474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157273</xdr:rowOff>
    </xdr:from>
    <xdr:to>
      <xdr:col>55</xdr:col>
      <xdr:colOff>50800</xdr:colOff>
      <xdr:row>36</xdr:row>
      <xdr:rowOff>87423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158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8700</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009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20168</xdr:rowOff>
    </xdr:from>
    <xdr:to>
      <xdr:col>50</xdr:col>
      <xdr:colOff>165100</xdr:colOff>
      <xdr:row>36</xdr:row>
      <xdr:rowOff>121768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19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138295</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5967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161518</xdr:rowOff>
    </xdr:from>
    <xdr:to>
      <xdr:col>46</xdr:col>
      <xdr:colOff>38100</xdr:colOff>
      <xdr:row>36</xdr:row>
      <xdr:rowOff>91668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162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108195</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593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27842</xdr:rowOff>
    </xdr:from>
    <xdr:to>
      <xdr:col>41</xdr:col>
      <xdr:colOff>101600</xdr:colOff>
      <xdr:row>36</xdr:row>
      <xdr:rowOff>129442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200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145969</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5975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34156</xdr:rowOff>
    </xdr:from>
    <xdr:to>
      <xdr:col>36</xdr:col>
      <xdr:colOff>165100</xdr:colOff>
      <xdr:row>30</xdr:row>
      <xdr:rowOff>135756</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177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152283</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4952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63662</xdr:rowOff>
    </xdr:from>
    <xdr:to>
      <xdr:col>55</xdr:col>
      <xdr:colOff>0</xdr:colOff>
      <xdr:row>55</xdr:row>
      <xdr:rowOff>53884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8979062"/>
          <a:ext cx="838200" cy="50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8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53884</xdr:rowOff>
    </xdr:from>
    <xdr:to>
      <xdr:col>50</xdr:col>
      <xdr:colOff>114300</xdr:colOff>
      <xdr:row>56</xdr:row>
      <xdr:rowOff>119989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483634"/>
          <a:ext cx="889000" cy="2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151537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52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38242</xdr:rowOff>
    </xdr:from>
    <xdr:to>
      <xdr:col>45</xdr:col>
      <xdr:colOff>177800</xdr:colOff>
      <xdr:row>56</xdr:row>
      <xdr:rowOff>119989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639442"/>
          <a:ext cx="889000" cy="81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162065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6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38242</xdr:rowOff>
    </xdr:from>
    <xdr:to>
      <xdr:col>41</xdr:col>
      <xdr:colOff>50800</xdr:colOff>
      <xdr:row>56</xdr:row>
      <xdr:rowOff>57998</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639442"/>
          <a:ext cx="889000" cy="19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140702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74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112658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1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12862</xdr:rowOff>
    </xdr:from>
    <xdr:to>
      <xdr:col>55</xdr:col>
      <xdr:colOff>50800</xdr:colOff>
      <xdr:row>52</xdr:row>
      <xdr:rowOff>114462</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8928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35739</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8779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3084</xdr:rowOff>
    </xdr:from>
    <xdr:to>
      <xdr:col>50</xdr:col>
      <xdr:colOff>165100</xdr:colOff>
      <xdr:row>55</xdr:row>
      <xdr:rowOff>104684</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432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121211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208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69189</xdr:rowOff>
    </xdr:from>
    <xdr:to>
      <xdr:col>46</xdr:col>
      <xdr:colOff>38100</xdr:colOff>
      <xdr:row>56</xdr:row>
      <xdr:rowOff>170789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670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15866</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44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158892</xdr:rowOff>
    </xdr:from>
    <xdr:to>
      <xdr:col>41</xdr:col>
      <xdr:colOff>101600</xdr:colOff>
      <xdr:row>56</xdr:row>
      <xdr:rowOff>89042</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588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105569</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363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7198</xdr:rowOff>
    </xdr:from>
    <xdr:to>
      <xdr:col>36</xdr:col>
      <xdr:colOff>165100</xdr:colOff>
      <xdr:row>56</xdr:row>
      <xdr:rowOff>108798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608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125325</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38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62357</xdr:rowOff>
    </xdr:from>
    <xdr:to>
      <xdr:col>55</xdr:col>
      <xdr:colOff>0</xdr:colOff>
      <xdr:row>75</xdr:row>
      <xdr:rowOff>89656</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2921107"/>
          <a:ext cx="838200" cy="27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122381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24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89656</xdr:rowOff>
    </xdr:from>
    <xdr:to>
      <xdr:col>50</xdr:col>
      <xdr:colOff>114300</xdr:colOff>
      <xdr:row>77</xdr:row>
      <xdr:rowOff>122326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2948406"/>
          <a:ext cx="889000" cy="375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94359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46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122326</xdr:rowOff>
    </xdr:from>
    <xdr:to>
      <xdr:col>45</xdr:col>
      <xdr:colOff>177800</xdr:colOff>
      <xdr:row>78</xdr:row>
      <xdr:rowOff>38240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323976"/>
          <a:ext cx="889000" cy="87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63898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43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5531</xdr:rowOff>
    </xdr:from>
    <xdr:to>
      <xdr:col>41</xdr:col>
      <xdr:colOff>50800</xdr:colOff>
      <xdr:row>78</xdr:row>
      <xdr:rowOff>38240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035731"/>
          <a:ext cx="889000" cy="375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373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11557</xdr:rowOff>
    </xdr:from>
    <xdr:to>
      <xdr:col>55</xdr:col>
      <xdr:colOff>50800</xdr:colOff>
      <xdr:row>75</xdr:row>
      <xdr:rowOff>113157</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287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34434</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2721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38856</xdr:rowOff>
    </xdr:from>
    <xdr:to>
      <xdr:col>50</xdr:col>
      <xdr:colOff>165100</xdr:colOff>
      <xdr:row>75</xdr:row>
      <xdr:rowOff>140456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2897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156983</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2672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71526</xdr:rowOff>
    </xdr:from>
    <xdr:to>
      <xdr:col>46</xdr:col>
      <xdr:colOff>38100</xdr:colOff>
      <xdr:row>78</xdr:row>
      <xdr:rowOff>1676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27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18203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048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158890</xdr:rowOff>
    </xdr:from>
    <xdr:to>
      <xdr:col>41</xdr:col>
      <xdr:colOff>101600</xdr:colOff>
      <xdr:row>78</xdr:row>
      <xdr:rowOff>89040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3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80167</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4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126181</xdr:rowOff>
    </xdr:from>
    <xdr:to>
      <xdr:col>36</xdr:col>
      <xdr:colOff>165100</xdr:colOff>
      <xdr:row>76</xdr:row>
      <xdr:rowOff>56331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2984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72858</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2760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28319</xdr:rowOff>
    </xdr:from>
    <xdr:to>
      <xdr:col>55</xdr:col>
      <xdr:colOff>0</xdr:colOff>
      <xdr:row>97</xdr:row>
      <xdr:rowOff>27023</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5973169"/>
          <a:ext cx="838200" cy="684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49709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68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27023</xdr:rowOff>
    </xdr:from>
    <xdr:to>
      <xdr:col>50</xdr:col>
      <xdr:colOff>114300</xdr:colOff>
      <xdr:row>98</xdr:row>
      <xdr:rowOff>51544</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657673"/>
          <a:ext cx="889000" cy="195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37571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83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7691</xdr:rowOff>
    </xdr:from>
    <xdr:to>
      <xdr:col>45</xdr:col>
      <xdr:colOff>177800</xdr:colOff>
      <xdr:row>98</xdr:row>
      <xdr:rowOff>51544</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809791"/>
          <a:ext cx="889000" cy="43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7691</xdr:rowOff>
    </xdr:from>
    <xdr:to>
      <xdr:col>41</xdr:col>
      <xdr:colOff>50800</xdr:colOff>
      <xdr:row>98</xdr:row>
      <xdr:rowOff>48481</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809791"/>
          <a:ext cx="889000" cy="40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58000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86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148969</xdr:rowOff>
    </xdr:from>
    <xdr:to>
      <xdr:col>55</xdr:col>
      <xdr:colOff>50800</xdr:colOff>
      <xdr:row>93</xdr:row>
      <xdr:rowOff>79119</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5922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396</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5773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147673</xdr:rowOff>
    </xdr:from>
    <xdr:to>
      <xdr:col>50</xdr:col>
      <xdr:colOff>165100</xdr:colOff>
      <xdr:row>97</xdr:row>
      <xdr:rowOff>77823</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606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94350</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382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744</xdr:rowOff>
    </xdr:from>
    <xdr:to>
      <xdr:col>46</xdr:col>
      <xdr:colOff>38100</xdr:colOff>
      <xdr:row>98</xdr:row>
      <xdr:rowOff>102344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0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93471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895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128341</xdr:rowOff>
    </xdr:from>
    <xdr:to>
      <xdr:col>41</xdr:col>
      <xdr:colOff>101600</xdr:colOff>
      <xdr:row>98</xdr:row>
      <xdr:rowOff>58491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758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75018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534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169131</xdr:rowOff>
    </xdr:from>
    <xdr:to>
      <xdr:col>36</xdr:col>
      <xdr:colOff>165100</xdr:colOff>
      <xdr:row>98</xdr:row>
      <xdr:rowOff>99281</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79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90408</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892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92951</xdr:rowOff>
    </xdr:from>
    <xdr:to>
      <xdr:col>85</xdr:col>
      <xdr:colOff>127000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08051"/>
          <a:ext cx="838200" cy="46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135425</xdr:rowOff>
    </xdr:from>
    <xdr:to>
      <xdr:col>81</xdr:col>
      <xdr:colOff>50800</xdr:colOff>
      <xdr:row>38</xdr:row>
      <xdr:rowOff>92951</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479075"/>
          <a:ext cx="889000" cy="128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157304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672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135425</xdr:rowOff>
    </xdr:from>
    <xdr:to>
      <xdr:col>76</xdr:col>
      <xdr:colOff>114300</xdr:colOff>
      <xdr:row>38</xdr:row>
      <xdr:rowOff>26337</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479075"/>
          <a:ext cx="889000" cy="6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141713</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656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64605</xdr:rowOff>
    </xdr:from>
    <xdr:to>
      <xdr:col>71</xdr:col>
      <xdr:colOff>177800</xdr:colOff>
      <xdr:row>38</xdr:row>
      <xdr:rowOff>26337</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065355"/>
          <a:ext cx="889000" cy="476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130970</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646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143817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65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42151</xdr:rowOff>
    </xdr:from>
    <xdr:to>
      <xdr:col>81</xdr:col>
      <xdr:colOff>101600</xdr:colOff>
      <xdr:row>38</xdr:row>
      <xdr:rowOff>143751</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557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160278</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46428" y="6332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84625</xdr:rowOff>
    </xdr:from>
    <xdr:to>
      <xdr:col>76</xdr:col>
      <xdr:colOff>165100</xdr:colOff>
      <xdr:row>38</xdr:row>
      <xdr:rowOff>14775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42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31302</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57428" y="620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146987</xdr:rowOff>
    </xdr:from>
    <xdr:to>
      <xdr:col>72</xdr:col>
      <xdr:colOff>38100</xdr:colOff>
      <xdr:row>38</xdr:row>
      <xdr:rowOff>77137</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490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93664</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68428" y="626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13805</xdr:rowOff>
    </xdr:from>
    <xdr:to>
      <xdr:col>67</xdr:col>
      <xdr:colOff>101600</xdr:colOff>
      <xdr:row>35</xdr:row>
      <xdr:rowOff>115405</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014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131932</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47111" y="578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109792</xdr:rowOff>
    </xdr:from>
    <xdr:to>
      <xdr:col>85</xdr:col>
      <xdr:colOff>127000</xdr:colOff>
      <xdr:row>77</xdr:row>
      <xdr:rowOff>111443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311442"/>
          <a:ext cx="83820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108192</xdr:rowOff>
    </xdr:from>
    <xdr:to>
      <xdr:col>81</xdr:col>
      <xdr:colOff>50800</xdr:colOff>
      <xdr:row>77</xdr:row>
      <xdr:rowOff>109792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309842"/>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108192</xdr:rowOff>
    </xdr:from>
    <xdr:to>
      <xdr:col>76</xdr:col>
      <xdr:colOff>114300</xdr:colOff>
      <xdr:row>77</xdr:row>
      <xdr:rowOff>115329</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09842"/>
          <a:ext cx="889000" cy="7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115329</xdr:rowOff>
    </xdr:from>
    <xdr:to>
      <xdr:col>71</xdr:col>
      <xdr:colOff>177800</xdr:colOff>
      <xdr:row>77</xdr:row>
      <xdr:rowOff>153949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16979"/>
          <a:ext cx="889000" cy="38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60643</xdr:rowOff>
    </xdr:from>
    <xdr:to>
      <xdr:col>85</xdr:col>
      <xdr:colOff>177800</xdr:colOff>
      <xdr:row>77</xdr:row>
      <xdr:rowOff>162243</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62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39070</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40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58992</xdr:rowOff>
    </xdr:from>
    <xdr:to>
      <xdr:col>81</xdr:col>
      <xdr:colOff>101600</xdr:colOff>
      <xdr:row>77</xdr:row>
      <xdr:rowOff>160592</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60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151719</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353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57392</xdr:rowOff>
    </xdr:from>
    <xdr:to>
      <xdr:col>76</xdr:col>
      <xdr:colOff>165100</xdr:colOff>
      <xdr:row>77</xdr:row>
      <xdr:rowOff>158992</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59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150119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351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64529</xdr:rowOff>
    </xdr:from>
    <xdr:to>
      <xdr:col>72</xdr:col>
      <xdr:colOff>38100</xdr:colOff>
      <xdr:row>77</xdr:row>
      <xdr:rowOff>166129</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66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157256</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358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103149</xdr:rowOff>
    </xdr:from>
    <xdr:to>
      <xdr:col>67</xdr:col>
      <xdr:colOff>101600</xdr:colOff>
      <xdr:row>78</xdr:row>
      <xdr:rowOff>33299</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04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24426</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39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84598</xdr:rowOff>
    </xdr:from>
    <xdr:to>
      <xdr:col>85</xdr:col>
      <xdr:colOff>127000</xdr:colOff>
      <xdr:row>98</xdr:row>
      <xdr:rowOff>118052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886698"/>
          <a:ext cx="838200" cy="33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84598</xdr:rowOff>
    </xdr:from>
    <xdr:to>
      <xdr:col>81</xdr:col>
      <xdr:colOff>50800</xdr:colOff>
      <xdr:row>98</xdr:row>
      <xdr:rowOff>122070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886698"/>
          <a:ext cx="889000" cy="3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165660</xdr:rowOff>
    </xdr:from>
    <xdr:to>
      <xdr:col>76</xdr:col>
      <xdr:colOff>114300</xdr:colOff>
      <xdr:row>98</xdr:row>
      <xdr:rowOff>122070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796310"/>
          <a:ext cx="889000" cy="127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165660</xdr:rowOff>
    </xdr:from>
    <xdr:to>
      <xdr:col>71</xdr:col>
      <xdr:colOff>177800</xdr:colOff>
      <xdr:row>98</xdr:row>
      <xdr:rowOff>9759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796310"/>
          <a:ext cx="889000" cy="15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57831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859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104991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90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67252</xdr:rowOff>
    </xdr:from>
    <xdr:to>
      <xdr:col>85</xdr:col>
      <xdr:colOff>177800</xdr:colOff>
      <xdr:row>98</xdr:row>
      <xdr:rowOff>168852</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6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153629</xdr:rowOff>
    </xdr:from>
    <xdr:ext cx="469744"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84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33798</xdr:rowOff>
    </xdr:from>
    <xdr:to>
      <xdr:col>81</xdr:col>
      <xdr:colOff>101600</xdr:colOff>
      <xdr:row>98</xdr:row>
      <xdr:rowOff>135398</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3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126525</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928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71270</xdr:rowOff>
    </xdr:from>
    <xdr:to>
      <xdr:col>76</xdr:col>
      <xdr:colOff>165100</xdr:colOff>
      <xdr:row>99</xdr:row>
      <xdr:rowOff>1420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163997</xdr:rowOff>
    </xdr:from>
    <xdr:ext cx="469744"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57428" y="1696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114860</xdr:rowOff>
    </xdr:from>
    <xdr:to>
      <xdr:col>72</xdr:col>
      <xdr:colOff>38100</xdr:colOff>
      <xdr:row>98</xdr:row>
      <xdr:rowOff>45010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74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61537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520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130409</xdr:rowOff>
    </xdr:from>
    <xdr:to>
      <xdr:col>67</xdr:col>
      <xdr:colOff>101600</xdr:colOff>
      <xdr:row>98</xdr:row>
      <xdr:rowOff>60559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761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77086</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53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66182</xdr:rowOff>
    </xdr:from>
    <xdr:to>
      <xdr:col>116</xdr:col>
      <xdr:colOff>63500</xdr:colOff>
      <xdr:row>36</xdr:row>
      <xdr:rowOff>106462</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238382"/>
          <a:ext cx="838200" cy="40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130604</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742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10632</xdr:rowOff>
    </xdr:from>
    <xdr:to>
      <xdr:col>111</xdr:col>
      <xdr:colOff>177800</xdr:colOff>
      <xdr:row>36</xdr:row>
      <xdr:rowOff>66182</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182832"/>
          <a:ext cx="889000" cy="55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82003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597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10632</xdr:rowOff>
    </xdr:from>
    <xdr:to>
      <xdr:col>107</xdr:col>
      <xdr:colOff>50800</xdr:colOff>
      <xdr:row>36</xdr:row>
      <xdr:rowOff>127447</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9545300" y="6182832"/>
          <a:ext cx="889000" cy="116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87444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602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127447</xdr:rowOff>
    </xdr:from>
    <xdr:to>
      <xdr:col>102</xdr:col>
      <xdr:colOff>114300</xdr:colOff>
      <xdr:row>36</xdr:row>
      <xdr:rowOff>138374</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18656300" y="6299647"/>
          <a:ext cx="889000" cy="10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98279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613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98371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61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55662</xdr:rowOff>
    </xdr:from>
    <xdr:to>
      <xdr:col>116</xdr:col>
      <xdr:colOff>114300</xdr:colOff>
      <xdr:row>36</xdr:row>
      <xdr:rowOff>157262</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227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78539</xdr:rowOff>
    </xdr:from>
    <xdr:ext cx="469744"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07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15382</xdr:rowOff>
    </xdr:from>
    <xdr:to>
      <xdr:col>112</xdr:col>
      <xdr:colOff>38100</xdr:colOff>
      <xdr:row>36</xdr:row>
      <xdr:rowOff>116982</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187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133509</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88428" y="5962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131282</xdr:rowOff>
    </xdr:from>
    <xdr:to>
      <xdr:col>107</xdr:col>
      <xdr:colOff>101600</xdr:colOff>
      <xdr:row>36</xdr:row>
      <xdr:rowOff>61432</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132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34</xdr:row>
      <xdr:rowOff>77959</xdr:rowOff>
    </xdr:from>
    <xdr:ext cx="534377"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67111" y="5907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76647</xdr:rowOff>
    </xdr:from>
    <xdr:to>
      <xdr:col>102</xdr:col>
      <xdr:colOff>165100</xdr:colOff>
      <xdr:row>37</xdr:row>
      <xdr:rowOff>6797</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24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23324</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024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87574</xdr:rowOff>
    </xdr:from>
    <xdr:to>
      <xdr:col>98</xdr:col>
      <xdr:colOff>38100</xdr:colOff>
      <xdr:row>37</xdr:row>
      <xdr:rowOff>17724</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259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34251</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035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75235</xdr:rowOff>
    </xdr:from>
    <xdr:to>
      <xdr:col>116</xdr:col>
      <xdr:colOff>63500</xdr:colOff>
      <xdr:row>57</xdr:row>
      <xdr:rowOff>133025</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9847885"/>
          <a:ext cx="838200" cy="57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156115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928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133025</xdr:rowOff>
    </xdr:from>
    <xdr:to>
      <xdr:col>111</xdr:col>
      <xdr:colOff>177800</xdr:colOff>
      <xdr:row>57</xdr:row>
      <xdr:rowOff>160365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9905675"/>
          <a:ext cx="889000" cy="27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96405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10040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160365</xdr:rowOff>
    </xdr:from>
    <xdr:to>
      <xdr:col>107</xdr:col>
      <xdr:colOff>50800</xdr:colOff>
      <xdr:row>58</xdr:row>
      <xdr:rowOff>8118</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545300" y="9933015"/>
          <a:ext cx="889000" cy="19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93296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10037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148753</xdr:rowOff>
    </xdr:from>
    <xdr:to>
      <xdr:col>102</xdr:col>
      <xdr:colOff>114300</xdr:colOff>
      <xdr:row>58</xdr:row>
      <xdr:rowOff>8118</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9921403"/>
          <a:ext cx="889000" cy="30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82049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10026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49313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99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24435</xdr:rowOff>
    </xdr:from>
    <xdr:to>
      <xdr:col>116</xdr:col>
      <xdr:colOff>114300</xdr:colOff>
      <xdr:row>57</xdr:row>
      <xdr:rowOff>126035</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79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47312</xdr:rowOff>
    </xdr:from>
    <xdr:ext cx="469744"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648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82225</xdr:rowOff>
    </xdr:from>
    <xdr:to>
      <xdr:col>112</xdr:col>
      <xdr:colOff>38100</xdr:colOff>
      <xdr:row>58</xdr:row>
      <xdr:rowOff>12375</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854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28902</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630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109565</xdr:rowOff>
    </xdr:from>
    <xdr:to>
      <xdr:col>107</xdr:col>
      <xdr:colOff>101600</xdr:colOff>
      <xdr:row>58</xdr:row>
      <xdr:rowOff>39715</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88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56242</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657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128768</xdr:rowOff>
    </xdr:from>
    <xdr:to>
      <xdr:col>102</xdr:col>
      <xdr:colOff>165100</xdr:colOff>
      <xdr:row>58</xdr:row>
      <xdr:rowOff>58918</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901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75445</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676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97953</xdr:rowOff>
    </xdr:from>
    <xdr:to>
      <xdr:col>98</xdr:col>
      <xdr:colOff>38100</xdr:colOff>
      <xdr:row>58</xdr:row>
      <xdr:rowOff>28103</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870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44630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645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143227</xdr:rowOff>
    </xdr:from>
    <xdr:to>
      <xdr:col>116</xdr:col>
      <xdr:colOff>63500</xdr:colOff>
      <xdr:row>77</xdr:row>
      <xdr:rowOff>97899</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3173427"/>
          <a:ext cx="838200" cy="126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97899</xdr:rowOff>
    </xdr:from>
    <xdr:to>
      <xdr:col>111</xdr:col>
      <xdr:colOff>177800</xdr:colOff>
      <xdr:row>77</xdr:row>
      <xdr:rowOff>162951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3299549"/>
          <a:ext cx="889000" cy="6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78598</xdr:rowOff>
    </xdr:from>
    <xdr:to>
      <xdr:col>107</xdr:col>
      <xdr:colOff>50800</xdr:colOff>
      <xdr:row>77</xdr:row>
      <xdr:rowOff>162951</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9545300" y="13108798"/>
          <a:ext cx="889000" cy="255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63968</xdr:rowOff>
    </xdr:from>
    <xdr:to>
      <xdr:col>102</xdr:col>
      <xdr:colOff>114300</xdr:colOff>
      <xdr:row>76</xdr:row>
      <xdr:rowOff>78598</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656300" y="13094168"/>
          <a:ext cx="889000" cy="1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92427</xdr:rowOff>
    </xdr:from>
    <xdr:to>
      <xdr:col>116</xdr:col>
      <xdr:colOff>114300</xdr:colOff>
      <xdr:row>77</xdr:row>
      <xdr:rowOff>22577</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3122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70854</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3101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47099</xdr:rowOff>
    </xdr:from>
    <xdr:to>
      <xdr:col>112</xdr:col>
      <xdr:colOff>38100</xdr:colOff>
      <xdr:row>77</xdr:row>
      <xdr:rowOff>148699</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3248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139826</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3341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112151</xdr:rowOff>
    </xdr:from>
    <xdr:to>
      <xdr:col>107</xdr:col>
      <xdr:colOff>101600</xdr:colOff>
      <xdr:row>78</xdr:row>
      <xdr:rowOff>42301</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3313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33428</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3406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27798</xdr:rowOff>
    </xdr:from>
    <xdr:to>
      <xdr:col>102</xdr:col>
      <xdr:colOff>165100</xdr:colOff>
      <xdr:row>76</xdr:row>
      <xdr:rowOff>129398</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3057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120525</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3150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13168</xdr:rowOff>
    </xdr:from>
    <xdr:to>
      <xdr:col>98</xdr:col>
      <xdr:colOff>38100</xdr:colOff>
      <xdr:row>76</xdr:row>
      <xdr:rowOff>114768</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3043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105895</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136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000">
              <a:solidFill>
                <a:sysClr val="windowText" lastClr="000000"/>
              </a:solidFill>
              <a:effectLst/>
              <a:latin typeface="+mn-lt"/>
              <a:ea typeface="+mn-ea"/>
              <a:cs typeface="+mn-cs"/>
            </a:rPr>
            <a:t>歳出決算総額は前年度から</a:t>
          </a:r>
          <a:r>
            <a:rPr kumimoji="1" lang="en-US" altLang="ja-JP" sz="1000">
              <a:solidFill>
                <a:sysClr val="windowText" lastClr="000000"/>
              </a:solidFill>
              <a:effectLst/>
              <a:latin typeface="+mn-lt"/>
              <a:ea typeface="+mn-ea"/>
              <a:cs typeface="+mn-cs"/>
            </a:rPr>
            <a:t>2,787,100</a:t>
          </a:r>
          <a:r>
            <a:rPr kumimoji="1" lang="ja-JP" altLang="ja-JP" sz="1000">
              <a:solidFill>
                <a:sysClr val="windowText" lastClr="000000"/>
              </a:solidFill>
              <a:effectLst/>
              <a:latin typeface="+mn-lt"/>
              <a:ea typeface="+mn-ea"/>
              <a:cs typeface="+mn-cs"/>
            </a:rPr>
            <a:t>千円増加し，</a:t>
          </a:r>
          <a:r>
            <a:rPr kumimoji="1" lang="en-US" altLang="ja-JP" sz="1000">
              <a:solidFill>
                <a:sysClr val="windowText" lastClr="000000"/>
              </a:solidFill>
              <a:effectLst/>
              <a:latin typeface="+mn-lt"/>
              <a:ea typeface="+mn-ea"/>
              <a:cs typeface="+mn-cs"/>
            </a:rPr>
            <a:t>17,093,954</a:t>
          </a:r>
          <a:r>
            <a:rPr kumimoji="1" lang="ja-JP" altLang="ja-JP" sz="1000">
              <a:solidFill>
                <a:sysClr val="windowText" lastClr="000000"/>
              </a:solidFill>
              <a:effectLst/>
              <a:latin typeface="+mn-lt"/>
              <a:ea typeface="+mn-ea"/>
              <a:cs typeface="+mn-cs"/>
            </a:rPr>
            <a:t>千円（対前年度比</a:t>
          </a:r>
          <a:r>
            <a:rPr kumimoji="1" lang="en-US" altLang="ja-JP" sz="1000">
              <a:solidFill>
                <a:sysClr val="windowText" lastClr="000000"/>
              </a:solidFill>
              <a:effectLst/>
              <a:latin typeface="+mn-lt"/>
              <a:ea typeface="+mn-ea"/>
              <a:cs typeface="+mn-cs"/>
            </a:rPr>
            <a:t>119.5%</a:t>
          </a:r>
          <a:r>
            <a:rPr kumimoji="1" lang="ja-JP" altLang="ja-JP" sz="1000">
              <a:solidFill>
                <a:sysClr val="windowText" lastClr="000000"/>
              </a:solidFill>
              <a:effectLst/>
              <a:latin typeface="+mn-lt"/>
              <a:ea typeface="+mn-ea"/>
              <a:cs typeface="+mn-cs"/>
            </a:rPr>
            <a:t>）で，人口は</a:t>
          </a:r>
          <a:r>
            <a:rPr kumimoji="1" lang="en-US" altLang="ja-JP" sz="1000">
              <a:solidFill>
                <a:sysClr val="windowText" lastClr="000000"/>
              </a:solidFill>
              <a:effectLst/>
              <a:latin typeface="+mn-lt"/>
              <a:ea typeface="+mn-ea"/>
              <a:cs typeface="+mn-cs"/>
            </a:rPr>
            <a:t>103</a:t>
          </a:r>
          <a:r>
            <a:rPr kumimoji="1" lang="ja-JP" altLang="ja-JP" sz="1000">
              <a:solidFill>
                <a:sysClr val="windowText" lastClr="000000"/>
              </a:solidFill>
              <a:effectLst/>
              <a:latin typeface="+mn-lt"/>
              <a:ea typeface="+mn-ea"/>
              <a:cs typeface="+mn-cs"/>
            </a:rPr>
            <a:t>人減少し</a:t>
          </a:r>
          <a:r>
            <a:rPr kumimoji="1" lang="en-US" altLang="ja-JP" sz="1000">
              <a:solidFill>
                <a:sysClr val="windowText" lastClr="000000"/>
              </a:solidFill>
              <a:effectLst/>
              <a:latin typeface="+mn-lt"/>
              <a:ea typeface="+mn-ea"/>
              <a:cs typeface="+mn-cs"/>
            </a:rPr>
            <a:t>27,861</a:t>
          </a:r>
          <a:r>
            <a:rPr kumimoji="1" lang="ja-JP" altLang="ja-JP" sz="1000">
              <a:solidFill>
                <a:sysClr val="windowText" lastClr="000000"/>
              </a:solidFill>
              <a:effectLst/>
              <a:latin typeface="+mn-lt"/>
              <a:ea typeface="+mn-ea"/>
              <a:cs typeface="+mn-cs"/>
            </a:rPr>
            <a:t>人となっている。</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性質別経費の構成項目のうち，人件費については，</a:t>
          </a:r>
          <a:r>
            <a:rPr kumimoji="1" lang="ja-JP" altLang="en-US" sz="1000">
              <a:solidFill>
                <a:sysClr val="windowText" lastClr="000000"/>
              </a:solidFill>
              <a:effectLst/>
              <a:latin typeface="+mn-lt"/>
              <a:ea typeface="+mn-ea"/>
              <a:cs typeface="+mn-cs"/>
            </a:rPr>
            <a:t>社会人経験者の採用などにより増加してはいるものの，</a:t>
          </a:r>
          <a:r>
            <a:rPr kumimoji="1" lang="ja-JP" altLang="ja-JP" sz="1000">
              <a:solidFill>
                <a:sysClr val="windowText" lastClr="000000"/>
              </a:solidFill>
              <a:effectLst/>
              <a:latin typeface="+mn-lt"/>
              <a:ea typeface="+mn-ea"/>
              <a:cs typeface="+mn-cs"/>
            </a:rPr>
            <a:t>全国平均及び宮城県平均を大きく下回っていることから，引き続き人事院勧告に準拠した財政運営に努める。物件費は，前年度から</a:t>
          </a:r>
          <a:r>
            <a:rPr kumimoji="1" lang="en-US" altLang="ja-JP" sz="1000">
              <a:solidFill>
                <a:sysClr val="windowText" lastClr="000000"/>
              </a:solidFill>
              <a:effectLst/>
              <a:latin typeface="+mn-lt"/>
              <a:ea typeface="+mn-ea"/>
              <a:cs typeface="+mn-cs"/>
            </a:rPr>
            <a:t>7,545</a:t>
          </a:r>
          <a:r>
            <a:rPr kumimoji="1" lang="ja-JP" altLang="ja-JP" sz="1000">
              <a:solidFill>
                <a:sysClr val="windowText" lastClr="000000"/>
              </a:solidFill>
              <a:effectLst/>
              <a:latin typeface="+mn-lt"/>
              <a:ea typeface="+mn-ea"/>
              <a:cs typeface="+mn-cs"/>
            </a:rPr>
            <a:t>円</a:t>
          </a:r>
          <a:r>
            <a:rPr kumimoji="1" lang="ja-JP" altLang="en-US" sz="1000">
              <a:solidFill>
                <a:sysClr val="windowText" lastClr="000000"/>
              </a:solidFill>
              <a:effectLst/>
              <a:latin typeface="+mn-lt"/>
              <a:ea typeface="+mn-ea"/>
              <a:cs typeface="+mn-cs"/>
            </a:rPr>
            <a:t>増加</a:t>
          </a:r>
          <a:r>
            <a:rPr kumimoji="1" lang="ja-JP" altLang="ja-JP" sz="1000">
              <a:solidFill>
                <a:sysClr val="windowText" lastClr="000000"/>
              </a:solidFill>
              <a:effectLst/>
              <a:latin typeface="+mn-lt"/>
              <a:ea typeface="+mn-ea"/>
              <a:cs typeface="+mn-cs"/>
            </a:rPr>
            <a:t>し</a:t>
          </a:r>
          <a:r>
            <a:rPr kumimoji="1" lang="en-US" altLang="ja-JP" sz="1000">
              <a:solidFill>
                <a:sysClr val="windowText" lastClr="000000"/>
              </a:solidFill>
              <a:effectLst/>
              <a:latin typeface="+mn-lt"/>
              <a:ea typeface="+mn-ea"/>
              <a:cs typeface="+mn-cs"/>
            </a:rPr>
            <a:t>104,349</a:t>
          </a:r>
          <a:r>
            <a:rPr kumimoji="1" lang="ja-JP" altLang="ja-JP" sz="1000">
              <a:solidFill>
                <a:sysClr val="windowText" lastClr="000000"/>
              </a:solidFill>
              <a:effectLst/>
              <a:latin typeface="+mn-lt"/>
              <a:ea typeface="+mn-ea"/>
              <a:cs typeface="+mn-cs"/>
            </a:rPr>
            <a:t>円（対前年度比</a:t>
          </a:r>
          <a:r>
            <a:rPr kumimoji="1" lang="ja-JP" altLang="ja-JP" sz="1000" baseline="0">
              <a:solidFill>
                <a:sysClr val="windowText" lastClr="000000"/>
              </a:solidFill>
              <a:effectLst/>
              <a:latin typeface="+mn-lt"/>
              <a:ea typeface="+mn-ea"/>
              <a:cs typeface="+mn-cs"/>
            </a:rPr>
            <a:t> </a:t>
          </a:r>
          <a:r>
            <a:rPr kumimoji="1" lang="en-US" altLang="ja-JP" sz="1000">
              <a:solidFill>
                <a:sysClr val="windowText" lastClr="000000"/>
              </a:solidFill>
              <a:effectLst/>
              <a:latin typeface="+mn-lt"/>
              <a:ea typeface="+mn-ea"/>
              <a:cs typeface="+mn-cs"/>
            </a:rPr>
            <a:t>107.8</a:t>
          </a:r>
          <a:r>
            <a:rPr kumimoji="1" lang="ja-JP" altLang="ja-JP" sz="1000">
              <a:solidFill>
                <a:sysClr val="windowText" lastClr="000000"/>
              </a:solidFill>
              <a:effectLst/>
              <a:latin typeface="+mn-lt"/>
              <a:ea typeface="+mn-ea"/>
              <a:cs typeface="+mn-cs"/>
            </a:rPr>
            <a:t>％）となって</a:t>
          </a:r>
          <a:r>
            <a:rPr kumimoji="1" lang="ja-JP" altLang="en-US" sz="1000">
              <a:solidFill>
                <a:sysClr val="windowText" lastClr="000000"/>
              </a:solidFill>
              <a:effectLst/>
              <a:latin typeface="+mn-lt"/>
              <a:ea typeface="+mn-ea"/>
              <a:cs typeface="+mn-cs"/>
            </a:rPr>
            <a:t>おり</a:t>
          </a:r>
          <a:r>
            <a:rPr kumimoji="1" lang="ja-JP" altLang="ja-JP" sz="1000">
              <a:solidFill>
                <a:sysClr val="windowText" lastClr="000000"/>
              </a:solidFill>
              <a:effectLst/>
              <a:latin typeface="+mn-lt"/>
              <a:ea typeface="+mn-ea"/>
              <a:cs typeface="+mn-cs"/>
            </a:rPr>
            <a:t>，全国平均及び宮城県平均よりも大きくなっているため，事業の見直しまたは平準化などを念頭に適切な財政運営に努める。維持補修費は，例年，全国平均を上回っている。これは，除排雪経費が降雪によって左右されること，各種施設の老朽化等に伴う維持管理経費が生じていることが挙げられる。今後も施設の長寿命化や統廃合等を考慮しながら適切な財政運営に努めていく。扶助費</a:t>
          </a:r>
          <a:r>
            <a:rPr kumimoji="1" lang="ja-JP" altLang="en-US" sz="1000">
              <a:solidFill>
                <a:sysClr val="windowText" lastClr="000000"/>
              </a:solidFill>
              <a:effectLst/>
              <a:latin typeface="+mn-lt"/>
              <a:ea typeface="+mn-ea"/>
              <a:cs typeface="+mn-cs"/>
            </a:rPr>
            <a:t>及び補助費等については，ほぼ前年度同水準となっている。</a:t>
          </a:r>
          <a:r>
            <a:rPr kumimoji="1" lang="ja-JP" altLang="ja-JP" sz="1000">
              <a:solidFill>
                <a:sysClr val="windowText" lastClr="000000"/>
              </a:solidFill>
              <a:effectLst/>
              <a:latin typeface="+mn-lt"/>
              <a:ea typeface="+mn-ea"/>
              <a:cs typeface="+mn-cs"/>
            </a:rPr>
            <a:t>普通建設事業費（</a:t>
          </a:r>
          <a:r>
            <a:rPr kumimoji="1" lang="ja-JP" altLang="en-US" sz="1000">
              <a:solidFill>
                <a:sysClr val="windowText" lastClr="000000"/>
              </a:solidFill>
              <a:effectLst/>
              <a:latin typeface="+mn-lt"/>
              <a:ea typeface="+mn-ea"/>
              <a:cs typeface="+mn-cs"/>
            </a:rPr>
            <a:t>うち更新</a:t>
          </a:r>
          <a:r>
            <a:rPr kumimoji="1" lang="ja-JP" altLang="ja-JP" sz="1000">
              <a:solidFill>
                <a:sysClr val="windowText" lastClr="000000"/>
              </a:solidFill>
              <a:effectLst/>
              <a:latin typeface="+mn-lt"/>
              <a:ea typeface="+mn-ea"/>
              <a:cs typeface="+mn-cs"/>
            </a:rPr>
            <a:t>整備）は，</a:t>
          </a:r>
          <a:r>
            <a:rPr kumimoji="1" lang="ja-JP" altLang="en-US" sz="1000">
              <a:solidFill>
                <a:sysClr val="windowText" lastClr="000000"/>
              </a:solidFill>
              <a:effectLst/>
              <a:latin typeface="+mn-lt"/>
              <a:ea typeface="+mn-ea"/>
              <a:cs typeface="+mn-cs"/>
            </a:rPr>
            <a:t>まほろばホールの長寿命化計画に係る工事や道路改良工事等により</a:t>
          </a:r>
          <a:r>
            <a:rPr kumimoji="1" lang="ja-JP" altLang="ja-JP" sz="1000">
              <a:solidFill>
                <a:sysClr val="windowText" lastClr="000000"/>
              </a:solidFill>
              <a:effectLst/>
              <a:latin typeface="+mn-lt"/>
              <a:ea typeface="+mn-ea"/>
              <a:cs typeface="+mn-cs"/>
            </a:rPr>
            <a:t>増加している。</a:t>
          </a:r>
          <a:r>
            <a:rPr kumimoji="1" lang="ja-JP" altLang="en-US" sz="1000">
              <a:solidFill>
                <a:sysClr val="windowText" lastClr="000000"/>
              </a:solidFill>
              <a:effectLst/>
              <a:latin typeface="+mn-lt"/>
              <a:ea typeface="+mn-ea"/>
              <a:cs typeface="+mn-cs"/>
            </a:rPr>
            <a:t>吉岡小学校改築工事も実施していることから，</a:t>
          </a:r>
          <a:r>
            <a:rPr kumimoji="1" lang="ja-JP" altLang="ja-JP" sz="1000">
              <a:solidFill>
                <a:sysClr val="windowText" lastClr="000000"/>
              </a:solidFill>
              <a:effectLst/>
              <a:latin typeface="+mn-lt"/>
              <a:ea typeface="+mn-ea"/>
              <a:cs typeface="+mn-cs"/>
            </a:rPr>
            <a:t>普通建設事業全体で</a:t>
          </a:r>
          <a:r>
            <a:rPr kumimoji="1" lang="ja-JP" altLang="en-US" sz="1000">
              <a:solidFill>
                <a:sysClr val="windowText" lastClr="000000"/>
              </a:solidFill>
              <a:effectLst/>
              <a:latin typeface="+mn-lt"/>
              <a:ea typeface="+mn-ea"/>
              <a:cs typeface="+mn-cs"/>
            </a:rPr>
            <a:t>みても全国平均，宮城県平均を上回っており，</a:t>
          </a:r>
          <a:r>
            <a:rPr kumimoji="1" lang="ja-JP" altLang="ja-JP" sz="1000">
              <a:solidFill>
                <a:sysClr val="windowText" lastClr="000000"/>
              </a:solidFill>
              <a:effectLst/>
              <a:latin typeface="+mn-lt"/>
              <a:ea typeface="+mn-ea"/>
              <a:cs typeface="+mn-cs"/>
            </a:rPr>
            <a:t>事業の平準化を図り，財政運営を図って</a:t>
          </a:r>
          <a:r>
            <a:rPr kumimoji="1" lang="ja-JP" altLang="en-US" sz="1000">
              <a:solidFill>
                <a:sysClr val="windowText" lastClr="000000"/>
              </a:solidFill>
              <a:effectLst/>
              <a:latin typeface="+mn-lt"/>
              <a:ea typeface="+mn-ea"/>
              <a:cs typeface="+mn-cs"/>
            </a:rPr>
            <a:t>いく必要がある</a:t>
          </a:r>
          <a:r>
            <a:rPr kumimoji="1" lang="ja-JP" altLang="ja-JP" sz="1000">
              <a:solidFill>
                <a:sysClr val="windowText" lastClr="000000"/>
              </a:solidFill>
              <a:effectLst/>
              <a:latin typeface="+mn-lt"/>
              <a:ea typeface="+mn-ea"/>
              <a:cs typeface="+mn-cs"/>
            </a:rPr>
            <a:t>。</a:t>
          </a:r>
          <a:r>
            <a:rPr kumimoji="1" lang="ja-JP" altLang="ja-JP" sz="1000">
              <a:solidFill>
                <a:schemeClr val="dk1"/>
              </a:solidFill>
              <a:effectLst/>
              <a:latin typeface="+mn-lt"/>
              <a:ea typeface="+mn-ea"/>
              <a:cs typeface="+mn-cs"/>
            </a:rPr>
            <a:t>しかしながら，施設の長寿命化等に伴う普通建設事業が後年度に控えていることから，基金への積立て等により財源の平準化に努める。積立金は，</a:t>
          </a:r>
          <a:r>
            <a:rPr kumimoji="1" lang="ja-JP" altLang="en-US" sz="1000">
              <a:solidFill>
                <a:schemeClr val="dk1"/>
              </a:solidFill>
              <a:effectLst/>
              <a:latin typeface="+mn-lt"/>
              <a:ea typeface="+mn-ea"/>
              <a:cs typeface="+mn-cs"/>
            </a:rPr>
            <a:t>令和</a:t>
          </a:r>
          <a:r>
            <a:rPr kumimoji="1" lang="en-US" altLang="ja-JP" sz="1000">
              <a:solidFill>
                <a:schemeClr val="dk1"/>
              </a:solidFill>
              <a:effectLst/>
              <a:latin typeface="+mn-lt"/>
              <a:ea typeface="+mn-ea"/>
              <a:cs typeface="+mn-cs"/>
            </a:rPr>
            <a:t>5</a:t>
          </a:r>
          <a:r>
            <a:rPr kumimoji="1" lang="ja-JP" altLang="en-US" sz="1000">
              <a:solidFill>
                <a:schemeClr val="dk1"/>
              </a:solidFill>
              <a:effectLst/>
              <a:latin typeface="+mn-lt"/>
              <a:ea typeface="+mn-ea"/>
              <a:cs typeface="+mn-cs"/>
            </a:rPr>
            <a:t>年度に</a:t>
          </a:r>
          <a:r>
            <a:rPr kumimoji="1" lang="ja-JP" altLang="ja-JP" sz="1000">
              <a:solidFill>
                <a:schemeClr val="dk1"/>
              </a:solidFill>
              <a:effectLst/>
              <a:latin typeface="+mn-lt"/>
              <a:ea typeface="+mn-ea"/>
              <a:cs typeface="+mn-cs"/>
            </a:rPr>
            <a:t>財政調整基金へ</a:t>
          </a:r>
          <a:r>
            <a:rPr kumimoji="1" lang="ja-JP" altLang="en-US" sz="1000">
              <a:solidFill>
                <a:schemeClr val="dk1"/>
              </a:solidFill>
              <a:effectLst/>
              <a:latin typeface="+mn-lt"/>
              <a:ea typeface="+mn-ea"/>
              <a:cs typeface="+mn-cs"/>
            </a:rPr>
            <a:t>約</a:t>
          </a:r>
          <a:r>
            <a:rPr kumimoji="1" lang="en-US" altLang="ja-JP" sz="1000">
              <a:solidFill>
                <a:schemeClr val="dk1"/>
              </a:solidFill>
              <a:effectLst/>
              <a:latin typeface="+mn-lt"/>
              <a:ea typeface="+mn-ea"/>
              <a:cs typeface="+mn-cs"/>
            </a:rPr>
            <a:t>5</a:t>
          </a:r>
          <a:r>
            <a:rPr kumimoji="1" lang="ja-JP" altLang="en-US" sz="1000">
              <a:solidFill>
                <a:schemeClr val="dk1"/>
              </a:solidFill>
              <a:effectLst/>
              <a:latin typeface="+mn-lt"/>
              <a:ea typeface="+mn-ea"/>
              <a:cs typeface="+mn-cs"/>
            </a:rPr>
            <a:t>億</a:t>
          </a:r>
          <a:r>
            <a:rPr kumimoji="1" lang="en-US" altLang="ja-JP" sz="1000">
              <a:solidFill>
                <a:schemeClr val="dk1"/>
              </a:solidFill>
              <a:effectLst/>
              <a:latin typeface="+mn-lt"/>
              <a:ea typeface="+mn-ea"/>
              <a:cs typeface="+mn-cs"/>
            </a:rPr>
            <a:t>2</a:t>
          </a:r>
          <a:r>
            <a:rPr kumimoji="1" lang="ja-JP" altLang="en-US" sz="1000">
              <a:solidFill>
                <a:schemeClr val="dk1"/>
              </a:solidFill>
              <a:effectLst/>
              <a:latin typeface="+mn-lt"/>
              <a:ea typeface="+mn-ea"/>
              <a:cs typeface="+mn-cs"/>
            </a:rPr>
            <a:t>千万円の</a:t>
          </a:r>
          <a:r>
            <a:rPr kumimoji="1" lang="ja-JP" altLang="ja-JP" sz="1000">
              <a:solidFill>
                <a:schemeClr val="dk1"/>
              </a:solidFill>
              <a:effectLst/>
              <a:latin typeface="+mn-lt"/>
              <a:ea typeface="+mn-ea"/>
              <a:cs typeface="+mn-cs"/>
            </a:rPr>
            <a:t>積立てを行った</a:t>
          </a:r>
          <a:r>
            <a:rPr kumimoji="1" lang="ja-JP" altLang="en-US" sz="1000">
              <a:solidFill>
                <a:schemeClr val="dk1"/>
              </a:solidFill>
              <a:effectLst/>
              <a:latin typeface="+mn-lt"/>
              <a:ea typeface="+mn-ea"/>
              <a:cs typeface="+mn-cs"/>
            </a:rPr>
            <a:t>が、令和</a:t>
          </a:r>
          <a:r>
            <a:rPr kumimoji="1" lang="en-US" altLang="ja-JP" sz="1000">
              <a:solidFill>
                <a:schemeClr val="dk1"/>
              </a:solidFill>
              <a:effectLst/>
              <a:latin typeface="+mn-lt"/>
              <a:ea typeface="+mn-ea"/>
              <a:cs typeface="+mn-cs"/>
            </a:rPr>
            <a:t>6</a:t>
          </a:r>
          <a:r>
            <a:rPr kumimoji="1" lang="ja-JP" altLang="en-US" sz="1000">
              <a:solidFill>
                <a:schemeClr val="dk1"/>
              </a:solidFill>
              <a:effectLst/>
              <a:latin typeface="+mn-lt"/>
              <a:ea typeface="+mn-ea"/>
              <a:cs typeface="+mn-cs"/>
            </a:rPr>
            <a:t>年度においては約</a:t>
          </a:r>
          <a:r>
            <a:rPr kumimoji="1" lang="en-US" altLang="ja-JP" sz="1000">
              <a:solidFill>
                <a:schemeClr val="dk1"/>
              </a:solidFill>
              <a:effectLst/>
              <a:latin typeface="+mn-lt"/>
              <a:ea typeface="+mn-ea"/>
              <a:cs typeface="+mn-cs"/>
            </a:rPr>
            <a:t>3</a:t>
          </a:r>
          <a:r>
            <a:rPr kumimoji="1" lang="ja-JP" altLang="en-US" sz="1000">
              <a:solidFill>
                <a:schemeClr val="dk1"/>
              </a:solidFill>
              <a:effectLst/>
              <a:latin typeface="+mn-lt"/>
              <a:ea typeface="+mn-ea"/>
              <a:cs typeface="+mn-cs"/>
            </a:rPr>
            <a:t>億</a:t>
          </a:r>
          <a:r>
            <a:rPr kumimoji="1" lang="en-US" altLang="ja-JP" sz="1000">
              <a:solidFill>
                <a:schemeClr val="dk1"/>
              </a:solidFill>
              <a:effectLst/>
              <a:latin typeface="+mn-lt"/>
              <a:ea typeface="+mn-ea"/>
              <a:cs typeface="+mn-cs"/>
            </a:rPr>
            <a:t>6</a:t>
          </a:r>
          <a:r>
            <a:rPr kumimoji="1" lang="ja-JP" altLang="en-US" sz="1000">
              <a:solidFill>
                <a:schemeClr val="dk1"/>
              </a:solidFill>
              <a:effectLst/>
              <a:latin typeface="+mn-lt"/>
              <a:ea typeface="+mn-ea"/>
              <a:cs typeface="+mn-cs"/>
            </a:rPr>
            <a:t>千万円の積み立てとなったため減少</a:t>
          </a:r>
          <a:r>
            <a:rPr kumimoji="1" lang="ja-JP" altLang="ja-JP" sz="1000">
              <a:solidFill>
                <a:schemeClr val="dk1"/>
              </a:solidFill>
              <a:effectLst/>
              <a:latin typeface="+mn-lt"/>
              <a:ea typeface="+mn-ea"/>
              <a:cs typeface="+mn-cs"/>
            </a:rPr>
            <a:t>している。</a:t>
          </a:r>
          <a:r>
            <a:rPr kumimoji="1" lang="ja-JP" altLang="en-US" sz="1000">
              <a:solidFill>
                <a:schemeClr val="dk1"/>
              </a:solidFill>
              <a:effectLst/>
              <a:latin typeface="+mn-lt"/>
              <a:ea typeface="+mn-ea"/>
              <a:cs typeface="+mn-cs"/>
            </a:rPr>
            <a:t>繰出金については，吉岡小学校改築事業に伴う基金からの繰り出しが大きいことによる増額である。</a:t>
          </a:r>
          <a:endParaRPr lang="ja-JP" altLang="ja-JP" sz="10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宮城県大和町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27,861
27,427
225.49
17,767,333
17,093,954
340,854
8,394,897
8,241,692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109601</xdr:rowOff>
    </xdr:from>
    <xdr:to>
      <xdr:col>24</xdr:col>
      <xdr:colOff>63500</xdr:colOff>
      <xdr:row>33</xdr:row>
      <xdr:rowOff>139700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596001"/>
          <a:ext cx="838200" cy="201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68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82550</xdr:rowOff>
    </xdr:from>
    <xdr:to>
      <xdr:col>19</xdr:col>
      <xdr:colOff>177800</xdr:colOff>
      <xdr:row>33</xdr:row>
      <xdr:rowOff>139700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7404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89044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8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82550</xdr:rowOff>
    </xdr:from>
    <xdr:to>
      <xdr:col>15</xdr:col>
      <xdr:colOff>50800</xdr:colOff>
      <xdr:row>34</xdr:row>
      <xdr:rowOff>18161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740400"/>
          <a:ext cx="889000" cy="107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122572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2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18161</xdr:rowOff>
    </xdr:from>
    <xdr:to>
      <xdr:col>10</xdr:col>
      <xdr:colOff>114300</xdr:colOff>
      <xdr:row>34</xdr:row>
      <xdr:rowOff>61976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847461"/>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123334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123715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58801</xdr:rowOff>
    </xdr:from>
    <xdr:to>
      <xdr:col>24</xdr:col>
      <xdr:colOff>114300</xdr:colOff>
      <xdr:row>32</xdr:row>
      <xdr:rowOff>160401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545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81678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396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88900</xdr:rowOff>
    </xdr:from>
    <xdr:to>
      <xdr:col>20</xdr:col>
      <xdr:colOff>38100</xdr:colOff>
      <xdr:row>34</xdr:row>
      <xdr:rowOff>19050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74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35577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521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31750</xdr:rowOff>
    </xdr:from>
    <xdr:to>
      <xdr:col>15</xdr:col>
      <xdr:colOff>101600</xdr:colOff>
      <xdr:row>33</xdr:row>
      <xdr:rowOff>133350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68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149877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46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138811</xdr:rowOff>
    </xdr:from>
    <xdr:to>
      <xdr:col>10</xdr:col>
      <xdr:colOff>165100</xdr:colOff>
      <xdr:row>34</xdr:row>
      <xdr:rowOff>68961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79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85488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571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11176</xdr:rowOff>
    </xdr:from>
    <xdr:to>
      <xdr:col>6</xdr:col>
      <xdr:colOff>38100</xdr:colOff>
      <xdr:row>34</xdr:row>
      <xdr:rowOff>112776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840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129303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615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82078</xdr:rowOff>
    </xdr:from>
    <xdr:to>
      <xdr:col>24</xdr:col>
      <xdr:colOff>63500</xdr:colOff>
      <xdr:row>57</xdr:row>
      <xdr:rowOff>118227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54728"/>
          <a:ext cx="838200" cy="36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28260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800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118227</xdr:rowOff>
    </xdr:from>
    <xdr:to>
      <xdr:col>19</xdr:col>
      <xdr:colOff>177800</xdr:colOff>
      <xdr:row>58</xdr:row>
      <xdr:rowOff>9341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90877"/>
          <a:ext cx="889000" cy="62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167644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94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148753</xdr:rowOff>
    </xdr:from>
    <xdr:to>
      <xdr:col>15</xdr:col>
      <xdr:colOff>50800</xdr:colOff>
      <xdr:row>58</xdr:row>
      <xdr:rowOff>9341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21403"/>
          <a:ext cx="889000" cy="32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93869</xdr:rowOff>
    </xdr:from>
    <xdr:to>
      <xdr:col>10</xdr:col>
      <xdr:colOff>114300</xdr:colOff>
      <xdr:row>57</xdr:row>
      <xdr:rowOff>148753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23619"/>
          <a:ext cx="889000" cy="397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160363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90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31278</xdr:rowOff>
    </xdr:from>
    <xdr:to>
      <xdr:col>24</xdr:col>
      <xdr:colOff>114300</xdr:colOff>
      <xdr:row>57</xdr:row>
      <xdr:rowOff>132878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0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54155</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55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67427</xdr:rowOff>
    </xdr:from>
    <xdr:to>
      <xdr:col>20</xdr:col>
      <xdr:colOff>38100</xdr:colOff>
      <xdr:row>57</xdr:row>
      <xdr:rowOff>169027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4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14104</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615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129991</xdr:rowOff>
    </xdr:from>
    <xdr:to>
      <xdr:col>15</xdr:col>
      <xdr:colOff>101600</xdr:colOff>
      <xdr:row>58</xdr:row>
      <xdr:rowOff>60141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02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51268</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9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97953</xdr:rowOff>
    </xdr:from>
    <xdr:to>
      <xdr:col>10</xdr:col>
      <xdr:colOff>165100</xdr:colOff>
      <xdr:row>58</xdr:row>
      <xdr:rowOff>28103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70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19230</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6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43069</xdr:rowOff>
    </xdr:from>
    <xdr:to>
      <xdr:col>6</xdr:col>
      <xdr:colOff>38100</xdr:colOff>
      <xdr:row>55</xdr:row>
      <xdr:rowOff>144669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472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161196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248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12621</xdr:rowOff>
    </xdr:from>
    <xdr:to>
      <xdr:col>24</xdr:col>
      <xdr:colOff>63500</xdr:colOff>
      <xdr:row>76</xdr:row>
      <xdr:rowOff>39573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797300" y="13042821"/>
          <a:ext cx="838200" cy="26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12621</xdr:rowOff>
    </xdr:from>
    <xdr:to>
      <xdr:col>19</xdr:col>
      <xdr:colOff>177800</xdr:colOff>
      <xdr:row>76</xdr:row>
      <xdr:rowOff>151580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42821"/>
          <a:ext cx="889000" cy="13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124796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15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122608</xdr:rowOff>
    </xdr:from>
    <xdr:to>
      <xdr:col>15</xdr:col>
      <xdr:colOff>50800</xdr:colOff>
      <xdr:row>76</xdr:row>
      <xdr:rowOff>151580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52808"/>
          <a:ext cx="889000" cy="28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26164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27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122608</xdr:rowOff>
    </xdr:from>
    <xdr:to>
      <xdr:col>10</xdr:col>
      <xdr:colOff>114300</xdr:colOff>
      <xdr:row>77</xdr:row>
      <xdr:rowOff>108503</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52808"/>
          <a:ext cx="889000" cy="157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158920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60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160223</xdr:rowOff>
    </xdr:from>
    <xdr:to>
      <xdr:col>24</xdr:col>
      <xdr:colOff>114300</xdr:colOff>
      <xdr:row>76</xdr:row>
      <xdr:rowOff>90373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1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138650</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97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133271</xdr:rowOff>
    </xdr:from>
    <xdr:to>
      <xdr:col>20</xdr:col>
      <xdr:colOff>38100</xdr:colOff>
      <xdr:row>76</xdr:row>
      <xdr:rowOff>63421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92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79948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67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100780</xdr:rowOff>
    </xdr:from>
    <xdr:to>
      <xdr:col>15</xdr:col>
      <xdr:colOff>101600</xdr:colOff>
      <xdr:row>77</xdr:row>
      <xdr:rowOff>30930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3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47457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906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71808</xdr:rowOff>
    </xdr:from>
    <xdr:to>
      <xdr:col>10</xdr:col>
      <xdr:colOff>165100</xdr:colOff>
      <xdr:row>77</xdr:row>
      <xdr:rowOff>1958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02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164535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194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57703</xdr:rowOff>
    </xdr:from>
    <xdr:to>
      <xdr:col>6</xdr:col>
      <xdr:colOff>38100</xdr:colOff>
      <xdr:row>77</xdr:row>
      <xdr:rowOff>159303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59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4380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034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125710</xdr:rowOff>
    </xdr:from>
    <xdr:to>
      <xdr:col>24</xdr:col>
      <xdr:colOff>63500</xdr:colOff>
      <xdr:row>96</xdr:row>
      <xdr:rowOff>142367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584910"/>
          <a:ext cx="838200" cy="16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51767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82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84668</xdr:rowOff>
    </xdr:from>
    <xdr:to>
      <xdr:col>19</xdr:col>
      <xdr:colOff>177800</xdr:colOff>
      <xdr:row>96</xdr:row>
      <xdr:rowOff>142367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543868"/>
          <a:ext cx="889000" cy="57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22172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82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84668</xdr:rowOff>
    </xdr:from>
    <xdr:to>
      <xdr:col>15</xdr:col>
      <xdr:colOff>50800</xdr:colOff>
      <xdr:row>96</xdr:row>
      <xdr:rowOff>139760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543868"/>
          <a:ext cx="889000" cy="55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153311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78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25933</xdr:rowOff>
    </xdr:from>
    <xdr:to>
      <xdr:col>10</xdr:col>
      <xdr:colOff>114300</xdr:colOff>
      <xdr:row>96</xdr:row>
      <xdr:rowOff>139760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1130300" y="16485133"/>
          <a:ext cx="889000" cy="113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164695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79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114907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91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74910</xdr:rowOff>
    </xdr:from>
    <xdr:to>
      <xdr:col>24</xdr:col>
      <xdr:colOff>114300</xdr:colOff>
      <xdr:row>97</xdr:row>
      <xdr:rowOff>5060</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53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97787</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385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91567</xdr:rowOff>
    </xdr:from>
    <xdr:to>
      <xdr:col>20</xdr:col>
      <xdr:colOff>38100</xdr:colOff>
      <xdr:row>97</xdr:row>
      <xdr:rowOff>21717</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550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38244</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325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33868</xdr:rowOff>
    </xdr:from>
    <xdr:to>
      <xdr:col>15</xdr:col>
      <xdr:colOff>101600</xdr:colOff>
      <xdr:row>96</xdr:row>
      <xdr:rowOff>135468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49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151995</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268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88960</xdr:rowOff>
    </xdr:from>
    <xdr:to>
      <xdr:col>10</xdr:col>
      <xdr:colOff>165100</xdr:colOff>
      <xdr:row>97</xdr:row>
      <xdr:rowOff>19110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54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35637</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323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146583</xdr:rowOff>
    </xdr:from>
    <xdr:to>
      <xdr:col>6</xdr:col>
      <xdr:colOff>38100</xdr:colOff>
      <xdr:row>96</xdr:row>
      <xdr:rowOff>76733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434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93260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209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5131</xdr:rowOff>
    </xdr:from>
    <xdr:to>
      <xdr:col>55</xdr:col>
      <xdr:colOff>0</xdr:colOff>
      <xdr:row>57</xdr:row>
      <xdr:rowOff>49803</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9777781"/>
          <a:ext cx="838200" cy="44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124896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897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49803</xdr:rowOff>
    </xdr:from>
    <xdr:to>
      <xdr:col>50</xdr:col>
      <xdr:colOff>114300</xdr:colOff>
      <xdr:row>57</xdr:row>
      <xdr:rowOff>72796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9822453"/>
          <a:ext cx="889000" cy="22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46829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99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72796</xdr:rowOff>
    </xdr:from>
    <xdr:to>
      <xdr:col>45</xdr:col>
      <xdr:colOff>177800</xdr:colOff>
      <xdr:row>57</xdr:row>
      <xdr:rowOff>92075</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9845446"/>
          <a:ext cx="889000" cy="19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73518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10017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92075</xdr:rowOff>
    </xdr:from>
    <xdr:to>
      <xdr:col>41</xdr:col>
      <xdr:colOff>50800</xdr:colOff>
      <xdr:row>57</xdr:row>
      <xdr:rowOff>169666</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864725"/>
          <a:ext cx="889000" cy="77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75937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100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55649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99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125781</xdr:rowOff>
    </xdr:from>
    <xdr:to>
      <xdr:col>55</xdr:col>
      <xdr:colOff>50800</xdr:colOff>
      <xdr:row>57</xdr:row>
      <xdr:rowOff>55931</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726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148658</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578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170453</xdr:rowOff>
    </xdr:from>
    <xdr:to>
      <xdr:col>50</xdr:col>
      <xdr:colOff>165100</xdr:colOff>
      <xdr:row>57</xdr:row>
      <xdr:rowOff>100603</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771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117130</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54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21996</xdr:rowOff>
    </xdr:from>
    <xdr:to>
      <xdr:col>46</xdr:col>
      <xdr:colOff>38100</xdr:colOff>
      <xdr:row>57</xdr:row>
      <xdr:rowOff>123596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79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140123</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569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41275</xdr:rowOff>
    </xdr:from>
    <xdr:to>
      <xdr:col>41</xdr:col>
      <xdr:colOff>101600</xdr:colOff>
      <xdr:row>57</xdr:row>
      <xdr:rowOff>142875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813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159402</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589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118866</xdr:rowOff>
    </xdr:from>
    <xdr:to>
      <xdr:col>36</xdr:col>
      <xdr:colOff>165100</xdr:colOff>
      <xdr:row>58</xdr:row>
      <xdr:rowOff>49016</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891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65543</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66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169532</xdr:rowOff>
    </xdr:from>
    <xdr:to>
      <xdr:col>55</xdr:col>
      <xdr:colOff>0</xdr:colOff>
      <xdr:row>78</xdr:row>
      <xdr:rowOff>48870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371182"/>
          <a:ext cx="838200" cy="50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6138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79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30696</xdr:rowOff>
    </xdr:from>
    <xdr:to>
      <xdr:col>50</xdr:col>
      <xdr:colOff>114300</xdr:colOff>
      <xdr:row>78</xdr:row>
      <xdr:rowOff>48870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403796"/>
          <a:ext cx="889000" cy="1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115047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48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28866</xdr:rowOff>
    </xdr:from>
    <xdr:to>
      <xdr:col>45</xdr:col>
      <xdr:colOff>177800</xdr:colOff>
      <xdr:row>78</xdr:row>
      <xdr:rowOff>30696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230516"/>
          <a:ext cx="889000" cy="173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79824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452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28866</xdr:rowOff>
    </xdr:from>
    <xdr:to>
      <xdr:col>41</xdr:col>
      <xdr:colOff>50800</xdr:colOff>
      <xdr:row>77</xdr:row>
      <xdr:rowOff>109944</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230516"/>
          <a:ext cx="889000" cy="81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89788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46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45057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41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118732</xdr:rowOff>
    </xdr:from>
    <xdr:to>
      <xdr:col>55</xdr:col>
      <xdr:colOff>50800</xdr:colOff>
      <xdr:row>78</xdr:row>
      <xdr:rowOff>48882</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320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141609</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171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169520</xdr:rowOff>
    </xdr:from>
    <xdr:to>
      <xdr:col>50</xdr:col>
      <xdr:colOff>165100</xdr:colOff>
      <xdr:row>78</xdr:row>
      <xdr:rowOff>99670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3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116197</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14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151346</xdr:rowOff>
    </xdr:from>
    <xdr:to>
      <xdr:col>46</xdr:col>
      <xdr:colOff>38100</xdr:colOff>
      <xdr:row>78</xdr:row>
      <xdr:rowOff>81496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35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98023</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128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149516</xdr:rowOff>
    </xdr:from>
    <xdr:to>
      <xdr:col>41</xdr:col>
      <xdr:colOff>101600</xdr:colOff>
      <xdr:row>77</xdr:row>
      <xdr:rowOff>79666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179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96194</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29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59144</xdr:rowOff>
    </xdr:from>
    <xdr:to>
      <xdr:col>36</xdr:col>
      <xdr:colOff>165100</xdr:colOff>
      <xdr:row>77</xdr:row>
      <xdr:rowOff>160744</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260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5821</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036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18695</xdr:rowOff>
    </xdr:from>
    <xdr:to>
      <xdr:col>55</xdr:col>
      <xdr:colOff>0</xdr:colOff>
      <xdr:row>93</xdr:row>
      <xdr:rowOff>69596</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5963545"/>
          <a:ext cx="838200" cy="50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117251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405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69596</xdr:rowOff>
    </xdr:from>
    <xdr:to>
      <xdr:col>50</xdr:col>
      <xdr:colOff>114300</xdr:colOff>
      <xdr:row>94</xdr:row>
      <xdr:rowOff>115812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014446"/>
          <a:ext cx="889000" cy="217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62056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521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89788</xdr:rowOff>
    </xdr:from>
    <xdr:to>
      <xdr:col>45</xdr:col>
      <xdr:colOff>177800</xdr:colOff>
      <xdr:row>94</xdr:row>
      <xdr:rowOff>115812</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206088"/>
          <a:ext cx="889000" cy="26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61613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520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89788</xdr:rowOff>
    </xdr:from>
    <xdr:to>
      <xdr:col>41</xdr:col>
      <xdr:colOff>50800</xdr:colOff>
      <xdr:row>94</xdr:row>
      <xdr:rowOff>108941</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206088"/>
          <a:ext cx="889000" cy="19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86225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54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93654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55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139345</xdr:rowOff>
    </xdr:from>
    <xdr:to>
      <xdr:col>55</xdr:col>
      <xdr:colOff>50800</xdr:colOff>
      <xdr:row>93</xdr:row>
      <xdr:rowOff>69495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591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162222</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5764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18796</xdr:rowOff>
    </xdr:from>
    <xdr:to>
      <xdr:col>50</xdr:col>
      <xdr:colOff>165100</xdr:colOff>
      <xdr:row>93</xdr:row>
      <xdr:rowOff>120396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5963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136923</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5738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65012</xdr:rowOff>
    </xdr:from>
    <xdr:to>
      <xdr:col>46</xdr:col>
      <xdr:colOff>38100</xdr:colOff>
      <xdr:row>94</xdr:row>
      <xdr:rowOff>166612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18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11689</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5956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38988</xdr:rowOff>
    </xdr:from>
    <xdr:to>
      <xdr:col>41</xdr:col>
      <xdr:colOff>101600</xdr:colOff>
      <xdr:row>94</xdr:row>
      <xdr:rowOff>140588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15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157115</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5930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58141</xdr:rowOff>
    </xdr:from>
    <xdr:to>
      <xdr:col>36</xdr:col>
      <xdr:colOff>165100</xdr:colOff>
      <xdr:row>94</xdr:row>
      <xdr:rowOff>159741</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174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4818</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5949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169842</xdr:rowOff>
    </xdr:from>
    <xdr:to>
      <xdr:col>85</xdr:col>
      <xdr:colOff>127000</xdr:colOff>
      <xdr:row>38</xdr:row>
      <xdr:rowOff>42480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513492"/>
          <a:ext cx="8382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98057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441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160405</xdr:rowOff>
    </xdr:from>
    <xdr:to>
      <xdr:col>81</xdr:col>
      <xdr:colOff>50800</xdr:colOff>
      <xdr:row>38</xdr:row>
      <xdr:rowOff>42480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504055"/>
          <a:ext cx="889000" cy="53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89436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60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160405</xdr:rowOff>
    </xdr:from>
    <xdr:to>
      <xdr:col>76</xdr:col>
      <xdr:colOff>114300</xdr:colOff>
      <xdr:row>38</xdr:row>
      <xdr:rowOff>28470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504055"/>
          <a:ext cx="889000" cy="39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97404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61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28470</xdr:rowOff>
    </xdr:from>
    <xdr:to>
      <xdr:col>71</xdr:col>
      <xdr:colOff>177800</xdr:colOff>
      <xdr:row>38</xdr:row>
      <xdr:rowOff>40651</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543570"/>
          <a:ext cx="889000" cy="12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83329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59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119043</xdr:rowOff>
    </xdr:from>
    <xdr:to>
      <xdr:col>85</xdr:col>
      <xdr:colOff>177800</xdr:colOff>
      <xdr:row>38</xdr:row>
      <xdr:rowOff>49192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6269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141920</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314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163130</xdr:rowOff>
    </xdr:from>
    <xdr:to>
      <xdr:col>81</xdr:col>
      <xdr:colOff>101600</xdr:colOff>
      <xdr:row>38</xdr:row>
      <xdr:rowOff>93280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506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109807</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282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109605</xdr:rowOff>
    </xdr:from>
    <xdr:to>
      <xdr:col>76</xdr:col>
      <xdr:colOff>165100</xdr:colOff>
      <xdr:row>38</xdr:row>
      <xdr:rowOff>39754</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5325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56282</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22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149120</xdr:rowOff>
    </xdr:from>
    <xdr:to>
      <xdr:col>72</xdr:col>
      <xdr:colOff>38100</xdr:colOff>
      <xdr:row>38</xdr:row>
      <xdr:rowOff>79270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9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95797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26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161301</xdr:rowOff>
    </xdr:from>
    <xdr:to>
      <xdr:col>67</xdr:col>
      <xdr:colOff>101600</xdr:colOff>
      <xdr:row>38</xdr:row>
      <xdr:rowOff>91451</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504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82578</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597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129162</xdr:rowOff>
    </xdr:from>
    <xdr:to>
      <xdr:col>85</xdr:col>
      <xdr:colOff>127000</xdr:colOff>
      <xdr:row>57</xdr:row>
      <xdr:rowOff>8735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387462"/>
          <a:ext cx="838200" cy="393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135267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736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8735</xdr:rowOff>
    </xdr:from>
    <xdr:to>
      <xdr:col>81</xdr:col>
      <xdr:colOff>50800</xdr:colOff>
      <xdr:row>57</xdr:row>
      <xdr:rowOff>9179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781385"/>
          <a:ext cx="889000" cy="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101896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874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84132</xdr:rowOff>
    </xdr:from>
    <xdr:to>
      <xdr:col>76</xdr:col>
      <xdr:colOff>114300</xdr:colOff>
      <xdr:row>57</xdr:row>
      <xdr:rowOff>9179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685332"/>
          <a:ext cx="889000" cy="96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122840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89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84132</xdr:rowOff>
    </xdr:from>
    <xdr:to>
      <xdr:col>71</xdr:col>
      <xdr:colOff>177800</xdr:colOff>
      <xdr:row>57</xdr:row>
      <xdr:rowOff>1690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685332"/>
          <a:ext cx="889000" cy="89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126105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89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94009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86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78362</xdr:rowOff>
    </xdr:from>
    <xdr:to>
      <xdr:col>85</xdr:col>
      <xdr:colOff>177800</xdr:colOff>
      <xdr:row>55</xdr:row>
      <xdr:rowOff>8512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336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101239</xdr:rowOff>
    </xdr:from>
    <xdr:ext cx="599010"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188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129385</xdr:rowOff>
    </xdr:from>
    <xdr:to>
      <xdr:col>81</xdr:col>
      <xdr:colOff>101600</xdr:colOff>
      <xdr:row>57</xdr:row>
      <xdr:rowOff>59535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3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76062</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505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129829</xdr:rowOff>
    </xdr:from>
    <xdr:to>
      <xdr:col>76</xdr:col>
      <xdr:colOff>165100</xdr:colOff>
      <xdr:row>57</xdr:row>
      <xdr:rowOff>59979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3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76506</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50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33332</xdr:rowOff>
    </xdr:from>
    <xdr:to>
      <xdr:col>72</xdr:col>
      <xdr:colOff>38100</xdr:colOff>
      <xdr:row>56</xdr:row>
      <xdr:rowOff>134932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634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151459</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409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122340</xdr:rowOff>
    </xdr:from>
    <xdr:to>
      <xdr:col>67</xdr:col>
      <xdr:colOff>101600</xdr:colOff>
      <xdr:row>57</xdr:row>
      <xdr:rowOff>52490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2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69017</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498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92951</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466051"/>
          <a:ext cx="838200" cy="46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135426</xdr:rowOff>
    </xdr:from>
    <xdr:to>
      <xdr:col>81</xdr:col>
      <xdr:colOff>50800</xdr:colOff>
      <xdr:row>78</xdr:row>
      <xdr:rowOff>92951</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337076"/>
          <a:ext cx="889000" cy="128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157304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530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135426</xdr:rowOff>
    </xdr:from>
    <xdr:to>
      <xdr:col>76</xdr:col>
      <xdr:colOff>114300</xdr:colOff>
      <xdr:row>78</xdr:row>
      <xdr:rowOff>26338</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3703300" y="13337076"/>
          <a:ext cx="889000" cy="6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141713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514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64605</xdr:rowOff>
    </xdr:from>
    <xdr:to>
      <xdr:col>71</xdr:col>
      <xdr:colOff>177800</xdr:colOff>
      <xdr:row>78</xdr:row>
      <xdr:rowOff>26338</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2923355"/>
          <a:ext cx="889000" cy="476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130855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503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143817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51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42151</xdr:rowOff>
    </xdr:from>
    <xdr:to>
      <xdr:col>81</xdr:col>
      <xdr:colOff>101600</xdr:colOff>
      <xdr:row>78</xdr:row>
      <xdr:rowOff>143751</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15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160278</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46428" y="13190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84626</xdr:rowOff>
    </xdr:from>
    <xdr:to>
      <xdr:col>76</xdr:col>
      <xdr:colOff>165100</xdr:colOff>
      <xdr:row>78</xdr:row>
      <xdr:rowOff>14776</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286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31303</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57428" y="1306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146988</xdr:rowOff>
    </xdr:from>
    <xdr:to>
      <xdr:col>72</xdr:col>
      <xdr:colOff>38100</xdr:colOff>
      <xdr:row>78</xdr:row>
      <xdr:rowOff>77138</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348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93665</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68428" y="13123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13805</xdr:rowOff>
    </xdr:from>
    <xdr:to>
      <xdr:col>67</xdr:col>
      <xdr:colOff>101600</xdr:colOff>
      <xdr:row>75</xdr:row>
      <xdr:rowOff>115405</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287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131932</xdr:rowOff>
    </xdr:from>
    <xdr:ext cx="534377"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47111" y="12647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109792</xdr:rowOff>
    </xdr:from>
    <xdr:to>
      <xdr:col>85</xdr:col>
      <xdr:colOff>127000</xdr:colOff>
      <xdr:row>97</xdr:row>
      <xdr:rowOff>111443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5481300" y="16740442"/>
          <a:ext cx="83820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108192</xdr:rowOff>
    </xdr:from>
    <xdr:to>
      <xdr:col>81</xdr:col>
      <xdr:colOff>50800</xdr:colOff>
      <xdr:row>97</xdr:row>
      <xdr:rowOff>109792</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4592300" y="16738842"/>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108192</xdr:rowOff>
    </xdr:from>
    <xdr:to>
      <xdr:col>76</xdr:col>
      <xdr:colOff>114300</xdr:colOff>
      <xdr:row>97</xdr:row>
      <xdr:rowOff>115329</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738842"/>
          <a:ext cx="889000" cy="7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115329</xdr:rowOff>
    </xdr:from>
    <xdr:to>
      <xdr:col>71</xdr:col>
      <xdr:colOff>177800</xdr:colOff>
      <xdr:row>97</xdr:row>
      <xdr:rowOff>153949</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745979"/>
          <a:ext cx="889000" cy="38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60643</xdr:rowOff>
    </xdr:from>
    <xdr:to>
      <xdr:col>85</xdr:col>
      <xdr:colOff>177800</xdr:colOff>
      <xdr:row>97</xdr:row>
      <xdr:rowOff>162243</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691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39070</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669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58992</xdr:rowOff>
    </xdr:from>
    <xdr:to>
      <xdr:col>81</xdr:col>
      <xdr:colOff>101600</xdr:colOff>
      <xdr:row>97</xdr:row>
      <xdr:rowOff>160592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689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151719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782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57392</xdr:rowOff>
    </xdr:from>
    <xdr:to>
      <xdr:col>76</xdr:col>
      <xdr:colOff>165100</xdr:colOff>
      <xdr:row>97</xdr:row>
      <xdr:rowOff>158992</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688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150119</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780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64529</xdr:rowOff>
    </xdr:from>
    <xdr:to>
      <xdr:col>72</xdr:col>
      <xdr:colOff>38100</xdr:colOff>
      <xdr:row>97</xdr:row>
      <xdr:rowOff>166129</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695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157256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787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103149</xdr:rowOff>
    </xdr:from>
    <xdr:to>
      <xdr:col>67</xdr:col>
      <xdr:colOff>101600</xdr:colOff>
      <xdr:row>98</xdr:row>
      <xdr:rowOff>33299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733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24426</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826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歳出決算総額は前年度から</a:t>
          </a:r>
          <a:r>
            <a:rPr kumimoji="1" lang="en-US" altLang="ja-JP" sz="1100">
              <a:solidFill>
                <a:sysClr val="windowText" lastClr="000000"/>
              </a:solidFill>
              <a:effectLst/>
              <a:latin typeface="+mn-lt"/>
              <a:ea typeface="+mn-ea"/>
              <a:cs typeface="+mn-cs"/>
            </a:rPr>
            <a:t>2,787,100</a:t>
          </a:r>
          <a:r>
            <a:rPr kumimoji="1" lang="ja-JP" altLang="ja-JP" sz="1100">
              <a:solidFill>
                <a:sysClr val="windowText" lastClr="000000"/>
              </a:solidFill>
              <a:effectLst/>
              <a:latin typeface="+mn-lt"/>
              <a:ea typeface="+mn-ea"/>
              <a:cs typeface="+mn-cs"/>
            </a:rPr>
            <a:t>千円増加し，</a:t>
          </a:r>
          <a:r>
            <a:rPr kumimoji="1" lang="en-US" altLang="ja-JP" sz="1100">
              <a:solidFill>
                <a:sysClr val="windowText" lastClr="000000"/>
              </a:solidFill>
              <a:effectLst/>
              <a:latin typeface="+mn-lt"/>
              <a:ea typeface="+mn-ea"/>
              <a:cs typeface="+mn-cs"/>
            </a:rPr>
            <a:t>17,093,954</a:t>
          </a:r>
          <a:r>
            <a:rPr kumimoji="1" lang="ja-JP" altLang="ja-JP" sz="1100">
              <a:solidFill>
                <a:sysClr val="windowText" lastClr="000000"/>
              </a:solidFill>
              <a:effectLst/>
              <a:latin typeface="+mn-lt"/>
              <a:ea typeface="+mn-ea"/>
              <a:cs typeface="+mn-cs"/>
            </a:rPr>
            <a:t>千円（対前年度比</a:t>
          </a:r>
          <a:r>
            <a:rPr kumimoji="1" lang="en-US" altLang="ja-JP" sz="1100">
              <a:solidFill>
                <a:sysClr val="windowText" lastClr="000000"/>
              </a:solidFill>
              <a:effectLst/>
              <a:latin typeface="+mn-lt"/>
              <a:ea typeface="+mn-ea"/>
              <a:cs typeface="+mn-cs"/>
            </a:rPr>
            <a:t>119.5%</a:t>
          </a:r>
          <a:r>
            <a:rPr kumimoji="1" lang="ja-JP" altLang="ja-JP" sz="1100">
              <a:solidFill>
                <a:sysClr val="windowText" lastClr="000000"/>
              </a:solidFill>
              <a:effectLst/>
              <a:latin typeface="+mn-lt"/>
              <a:ea typeface="+mn-ea"/>
              <a:cs typeface="+mn-cs"/>
            </a:rPr>
            <a:t>）で，人口は</a:t>
          </a:r>
          <a:r>
            <a:rPr kumimoji="1" lang="en-US" altLang="ja-JP" sz="1100">
              <a:solidFill>
                <a:sysClr val="windowText" lastClr="000000"/>
              </a:solidFill>
              <a:effectLst/>
              <a:latin typeface="+mn-lt"/>
              <a:ea typeface="+mn-ea"/>
              <a:cs typeface="+mn-cs"/>
            </a:rPr>
            <a:t>103</a:t>
          </a:r>
          <a:r>
            <a:rPr kumimoji="1" lang="ja-JP" altLang="ja-JP" sz="1100">
              <a:solidFill>
                <a:sysClr val="windowText" lastClr="000000"/>
              </a:solidFill>
              <a:effectLst/>
              <a:latin typeface="+mn-lt"/>
              <a:ea typeface="+mn-ea"/>
              <a:cs typeface="+mn-cs"/>
            </a:rPr>
            <a:t>人減少し</a:t>
          </a:r>
          <a:r>
            <a:rPr kumimoji="1" lang="en-US" altLang="ja-JP" sz="1100">
              <a:solidFill>
                <a:sysClr val="windowText" lastClr="000000"/>
              </a:solidFill>
              <a:effectLst/>
              <a:latin typeface="+mn-lt"/>
              <a:ea typeface="+mn-ea"/>
              <a:cs typeface="+mn-cs"/>
            </a:rPr>
            <a:t>27,861</a:t>
          </a:r>
          <a:r>
            <a:rPr kumimoji="1" lang="ja-JP" altLang="ja-JP" sz="1100">
              <a:solidFill>
                <a:sysClr val="windowText" lastClr="000000"/>
              </a:solidFill>
              <a:effectLst/>
              <a:latin typeface="+mn-lt"/>
              <a:ea typeface="+mn-ea"/>
              <a:cs typeface="+mn-cs"/>
            </a:rPr>
            <a:t>人となっている。</a:t>
          </a:r>
          <a:endParaRPr lang="ja-JP" altLang="ja-JP">
            <a:solidFill>
              <a:sysClr val="windowText" lastClr="000000"/>
            </a:solidFill>
            <a:effectLst/>
          </a:endParaRPr>
        </a:p>
        <a:p>
          <a:r>
            <a:rPr kumimoji="1" lang="ja-JP" altLang="en-US" sz="1100">
              <a:solidFill>
                <a:sysClr val="windowText" lastClr="000000"/>
              </a:solidFill>
              <a:effectLst/>
              <a:latin typeface="+mn-lt"/>
              <a:ea typeface="+mn-ea"/>
              <a:cs typeface="+mn-cs"/>
            </a:rPr>
            <a:t>　議会費は，令和</a:t>
          </a:r>
          <a:r>
            <a:rPr kumimoji="1" lang="en-US" altLang="ja-JP" sz="1100">
              <a:solidFill>
                <a:sysClr val="windowText" lastClr="000000"/>
              </a:solidFill>
              <a:effectLst/>
              <a:latin typeface="+mn-lt"/>
              <a:ea typeface="+mn-ea"/>
              <a:cs typeface="+mn-cs"/>
            </a:rPr>
            <a:t>6</a:t>
          </a:r>
          <a:r>
            <a:rPr kumimoji="1" lang="ja-JP" altLang="en-US" sz="1100">
              <a:solidFill>
                <a:sysClr val="windowText" lastClr="000000"/>
              </a:solidFill>
              <a:effectLst/>
              <a:latin typeface="+mn-lt"/>
              <a:ea typeface="+mn-ea"/>
              <a:cs typeface="+mn-cs"/>
            </a:rPr>
            <a:t>年</a:t>
          </a:r>
          <a:r>
            <a:rPr kumimoji="1" lang="en-US" altLang="ja-JP" sz="1100">
              <a:solidFill>
                <a:sysClr val="windowText" lastClr="000000"/>
              </a:solidFill>
              <a:effectLst/>
              <a:latin typeface="+mn-lt"/>
              <a:ea typeface="+mn-ea"/>
              <a:cs typeface="+mn-cs"/>
            </a:rPr>
            <a:t>4</a:t>
          </a:r>
          <a:r>
            <a:rPr kumimoji="1" lang="ja-JP" altLang="en-US" sz="1100">
              <a:solidFill>
                <a:sysClr val="windowText" lastClr="000000"/>
              </a:solidFill>
              <a:effectLst/>
              <a:latin typeface="+mn-lt"/>
              <a:ea typeface="+mn-ea"/>
              <a:cs typeface="+mn-cs"/>
            </a:rPr>
            <a:t>月より議員報酬の引き上げがあったことにより前年度から</a:t>
          </a:r>
          <a:r>
            <a:rPr kumimoji="1" lang="en-US" altLang="ja-JP" sz="1100">
              <a:solidFill>
                <a:sysClr val="windowText" lastClr="000000"/>
              </a:solidFill>
              <a:effectLst/>
              <a:latin typeface="+mn-lt"/>
              <a:ea typeface="+mn-ea"/>
              <a:cs typeface="+mn-cs"/>
            </a:rPr>
            <a:t>529</a:t>
          </a:r>
          <a:r>
            <a:rPr kumimoji="1" lang="ja-JP" altLang="en-US" sz="1100">
              <a:solidFill>
                <a:sysClr val="windowText" lastClr="000000"/>
              </a:solidFill>
              <a:effectLst/>
              <a:latin typeface="+mn-lt"/>
              <a:ea typeface="+mn-ea"/>
              <a:cs typeface="+mn-cs"/>
            </a:rPr>
            <a:t>円増加し</a:t>
          </a:r>
          <a:r>
            <a:rPr kumimoji="1" lang="en-US" altLang="ja-JP" sz="1100">
              <a:solidFill>
                <a:sysClr val="windowText" lastClr="000000"/>
              </a:solidFill>
              <a:effectLst/>
              <a:latin typeface="+mn-lt"/>
              <a:ea typeface="+mn-ea"/>
              <a:cs typeface="+mn-cs"/>
            </a:rPr>
            <a:t>4,979</a:t>
          </a:r>
          <a:r>
            <a:rPr kumimoji="1" lang="ja-JP" altLang="en-US" sz="1100">
              <a:solidFill>
                <a:sysClr val="windowText" lastClr="000000"/>
              </a:solidFill>
              <a:effectLst/>
              <a:latin typeface="+mn-lt"/>
              <a:ea typeface="+mn-ea"/>
              <a:cs typeface="+mn-cs"/>
            </a:rPr>
            <a:t>円（対前年度比</a:t>
          </a:r>
          <a:r>
            <a:rPr kumimoji="1" lang="en-US" altLang="ja-JP" sz="1100">
              <a:solidFill>
                <a:sysClr val="windowText" lastClr="000000"/>
              </a:solidFill>
              <a:effectLst/>
              <a:latin typeface="+mn-lt"/>
              <a:ea typeface="+mn-ea"/>
              <a:cs typeface="+mn-cs"/>
            </a:rPr>
            <a:t>111.9</a:t>
          </a:r>
          <a:r>
            <a:rPr kumimoji="1" lang="ja-JP" altLang="en-US" sz="1100">
              <a:solidFill>
                <a:sysClr val="windowText" lastClr="000000"/>
              </a:solidFill>
              <a:effectLst/>
              <a:latin typeface="+mn-lt"/>
              <a:ea typeface="+mn-ea"/>
              <a:cs typeface="+mn-cs"/>
            </a:rPr>
            <a:t>％）となった。</a:t>
          </a:r>
          <a:r>
            <a:rPr kumimoji="1" lang="ja-JP" altLang="ja-JP" sz="1100">
              <a:solidFill>
                <a:sysClr val="windowText" lastClr="000000"/>
              </a:solidFill>
              <a:effectLst/>
              <a:latin typeface="+mn-lt"/>
              <a:ea typeface="+mn-ea"/>
              <a:cs typeface="+mn-cs"/>
            </a:rPr>
            <a:t>総務費は，前年度から</a:t>
          </a:r>
          <a:r>
            <a:rPr kumimoji="1" lang="en-US" altLang="ja-JP" sz="1100">
              <a:solidFill>
                <a:sysClr val="windowText" lastClr="000000"/>
              </a:solidFill>
              <a:effectLst/>
              <a:latin typeface="+mn-lt"/>
              <a:ea typeface="+mn-ea"/>
              <a:cs typeface="+mn-cs"/>
            </a:rPr>
            <a:t>9,488</a:t>
          </a:r>
          <a:r>
            <a:rPr kumimoji="1" lang="ja-JP" altLang="ja-JP" sz="1100">
              <a:solidFill>
                <a:sysClr val="windowText" lastClr="000000"/>
              </a:solidFill>
              <a:effectLst/>
              <a:latin typeface="+mn-lt"/>
              <a:ea typeface="+mn-ea"/>
              <a:cs typeface="+mn-cs"/>
            </a:rPr>
            <a:t>円増加し</a:t>
          </a:r>
          <a:r>
            <a:rPr kumimoji="1" lang="en-US" altLang="ja-JP" sz="1100">
              <a:solidFill>
                <a:sysClr val="windowText" lastClr="000000"/>
              </a:solidFill>
              <a:effectLst/>
              <a:latin typeface="+mn-lt"/>
              <a:ea typeface="+mn-ea"/>
              <a:cs typeface="+mn-cs"/>
            </a:rPr>
            <a:t>80,124</a:t>
          </a:r>
          <a:r>
            <a:rPr kumimoji="1" lang="ja-JP" altLang="ja-JP" sz="1100">
              <a:solidFill>
                <a:sysClr val="windowText" lastClr="000000"/>
              </a:solidFill>
              <a:effectLst/>
              <a:latin typeface="+mn-lt"/>
              <a:ea typeface="+mn-ea"/>
              <a:cs typeface="+mn-cs"/>
            </a:rPr>
            <a:t>円（対前年度比</a:t>
          </a:r>
          <a:r>
            <a:rPr kumimoji="1" lang="en-US" altLang="ja-JP" sz="1100">
              <a:solidFill>
                <a:sysClr val="windowText" lastClr="000000"/>
              </a:solidFill>
              <a:effectLst/>
              <a:latin typeface="+mn-lt"/>
              <a:ea typeface="+mn-ea"/>
              <a:cs typeface="+mn-cs"/>
            </a:rPr>
            <a:t>113.4</a:t>
          </a:r>
          <a:r>
            <a:rPr kumimoji="1" lang="ja-JP" altLang="ja-JP" sz="1100">
              <a:solidFill>
                <a:sysClr val="windowText" lastClr="000000"/>
              </a:solidFill>
              <a:effectLst/>
              <a:latin typeface="+mn-lt"/>
              <a:ea typeface="+mn-ea"/>
              <a:cs typeface="+mn-cs"/>
            </a:rPr>
            <a:t>％）となった。これは，ふるさと納税に対する返礼品費用の増加</a:t>
          </a:r>
          <a:r>
            <a:rPr kumimoji="1" lang="ja-JP" altLang="en-US" sz="1100">
              <a:solidFill>
                <a:sysClr val="windowText" lastClr="000000"/>
              </a:solidFill>
              <a:effectLst/>
              <a:latin typeface="+mn-lt"/>
              <a:ea typeface="+mn-ea"/>
              <a:cs typeface="+mn-cs"/>
            </a:rPr>
            <a:t>及び</a:t>
          </a:r>
          <a:r>
            <a:rPr kumimoji="1" lang="ja-JP" altLang="ja-JP" sz="1100">
              <a:solidFill>
                <a:sysClr val="windowText" lastClr="000000"/>
              </a:solidFill>
              <a:effectLst/>
              <a:latin typeface="+mn-lt"/>
              <a:ea typeface="+mn-ea"/>
              <a:cs typeface="+mn-cs"/>
            </a:rPr>
            <a:t>自治体情報システム標準化への対応の増加によるものである。民生費は，前年度から</a:t>
          </a:r>
          <a:r>
            <a:rPr kumimoji="1" lang="en-US" altLang="ja-JP" sz="1100">
              <a:solidFill>
                <a:sysClr val="windowText" lastClr="000000"/>
              </a:solidFill>
              <a:effectLst/>
              <a:latin typeface="+mn-lt"/>
              <a:ea typeface="+mn-ea"/>
              <a:cs typeface="+mn-cs"/>
            </a:rPr>
            <a:t>3,537</a:t>
          </a:r>
          <a:r>
            <a:rPr kumimoji="1" lang="ja-JP" altLang="ja-JP" sz="1100">
              <a:solidFill>
                <a:sysClr val="windowText" lastClr="000000"/>
              </a:solidFill>
              <a:effectLst/>
              <a:latin typeface="+mn-lt"/>
              <a:ea typeface="+mn-ea"/>
              <a:cs typeface="+mn-cs"/>
            </a:rPr>
            <a:t>円</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し</a:t>
          </a:r>
          <a:r>
            <a:rPr kumimoji="1" lang="en-US" altLang="ja-JP" sz="1100">
              <a:solidFill>
                <a:sysClr val="windowText" lastClr="000000"/>
              </a:solidFill>
              <a:effectLst/>
              <a:latin typeface="+mn-lt"/>
              <a:ea typeface="+mn-ea"/>
              <a:cs typeface="+mn-cs"/>
            </a:rPr>
            <a:t>168,140</a:t>
          </a:r>
          <a:r>
            <a:rPr kumimoji="1" lang="ja-JP" altLang="ja-JP" sz="1100">
              <a:solidFill>
                <a:sysClr val="windowText" lastClr="000000"/>
              </a:solidFill>
              <a:effectLst/>
              <a:latin typeface="+mn-lt"/>
              <a:ea typeface="+mn-ea"/>
              <a:cs typeface="+mn-cs"/>
            </a:rPr>
            <a:t>円（対前年度比</a:t>
          </a:r>
          <a:r>
            <a:rPr kumimoji="1" lang="en-US" altLang="ja-JP" sz="1100">
              <a:solidFill>
                <a:sysClr val="windowText" lastClr="000000"/>
              </a:solidFill>
              <a:effectLst/>
              <a:latin typeface="+mn-lt"/>
              <a:ea typeface="+mn-ea"/>
              <a:cs typeface="+mn-cs"/>
            </a:rPr>
            <a:t>97.9</a:t>
          </a:r>
          <a:r>
            <a:rPr kumimoji="1" lang="ja-JP" altLang="ja-JP" sz="1100">
              <a:solidFill>
                <a:sysClr val="windowText" lastClr="000000"/>
              </a:solidFill>
              <a:effectLst/>
              <a:latin typeface="+mn-lt"/>
              <a:ea typeface="+mn-ea"/>
              <a:cs typeface="+mn-cs"/>
            </a:rPr>
            <a:t>％）となった。これは，</a:t>
          </a:r>
          <a:r>
            <a:rPr kumimoji="1" lang="ja-JP" altLang="en-US" sz="1100">
              <a:solidFill>
                <a:sysClr val="windowText" lastClr="000000"/>
              </a:solidFill>
              <a:effectLst/>
              <a:latin typeface="+mn-lt"/>
              <a:ea typeface="+mn-ea"/>
              <a:cs typeface="+mn-cs"/>
            </a:rPr>
            <a:t>非課税世帯への生活支援事業費等が減少したことに</a:t>
          </a:r>
          <a:r>
            <a:rPr kumimoji="1" lang="ja-JP" altLang="ja-JP" sz="1100">
              <a:solidFill>
                <a:sysClr val="windowText" lastClr="000000"/>
              </a:solidFill>
              <a:effectLst/>
              <a:latin typeface="+mn-lt"/>
              <a:ea typeface="+mn-ea"/>
              <a:cs typeface="+mn-cs"/>
            </a:rPr>
            <a:t>よるものである。</a:t>
          </a:r>
          <a:r>
            <a:rPr kumimoji="1" lang="ja-JP" altLang="en-US" sz="1100">
              <a:solidFill>
                <a:sysClr val="windowText" lastClr="000000"/>
              </a:solidFill>
              <a:effectLst/>
              <a:latin typeface="+mn-lt"/>
              <a:ea typeface="+mn-ea"/>
              <a:cs typeface="+mn-cs"/>
            </a:rPr>
            <a:t>農林水産業</a:t>
          </a:r>
          <a:r>
            <a:rPr kumimoji="1" lang="ja-JP" altLang="ja-JP" sz="1100">
              <a:solidFill>
                <a:sysClr val="windowText" lastClr="000000"/>
              </a:solidFill>
              <a:effectLst/>
              <a:latin typeface="+mn-lt"/>
              <a:ea typeface="+mn-ea"/>
              <a:cs typeface="+mn-cs"/>
            </a:rPr>
            <a:t>費は，前年度から</a:t>
          </a:r>
          <a:r>
            <a:rPr kumimoji="1" lang="en-US" altLang="ja-JP" sz="1100">
              <a:solidFill>
                <a:sysClr val="windowText" lastClr="000000"/>
              </a:solidFill>
              <a:effectLst/>
              <a:latin typeface="+mn-lt"/>
              <a:ea typeface="+mn-ea"/>
              <a:cs typeface="+mn-cs"/>
            </a:rPr>
            <a:t>2,345</a:t>
          </a:r>
          <a:r>
            <a:rPr kumimoji="1" lang="ja-JP" altLang="ja-JP" sz="1100">
              <a:solidFill>
                <a:sysClr val="windowText" lastClr="000000"/>
              </a:solidFill>
              <a:effectLst/>
              <a:latin typeface="+mn-lt"/>
              <a:ea typeface="+mn-ea"/>
              <a:cs typeface="+mn-cs"/>
            </a:rPr>
            <a:t>円</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し</a:t>
          </a:r>
          <a:r>
            <a:rPr kumimoji="1" lang="en-US" altLang="ja-JP" sz="1100">
              <a:solidFill>
                <a:sysClr val="windowText" lastClr="000000"/>
              </a:solidFill>
              <a:effectLst/>
              <a:latin typeface="+mn-lt"/>
              <a:ea typeface="+mn-ea"/>
              <a:cs typeface="+mn-cs"/>
            </a:rPr>
            <a:t>20,064</a:t>
          </a:r>
          <a:r>
            <a:rPr kumimoji="1" lang="ja-JP" altLang="ja-JP" sz="1100">
              <a:solidFill>
                <a:sysClr val="windowText" lastClr="000000"/>
              </a:solidFill>
              <a:effectLst/>
              <a:latin typeface="+mn-lt"/>
              <a:ea typeface="+mn-ea"/>
              <a:cs typeface="+mn-cs"/>
            </a:rPr>
            <a:t>円（</a:t>
          </a:r>
          <a:r>
            <a:rPr kumimoji="1" lang="en-US" altLang="ja-JP" sz="1100">
              <a:solidFill>
                <a:sysClr val="windowText" lastClr="000000"/>
              </a:solidFill>
              <a:effectLst/>
              <a:latin typeface="+mn-lt"/>
              <a:ea typeface="+mn-ea"/>
              <a:cs typeface="+mn-cs"/>
            </a:rPr>
            <a:t>113.2</a:t>
          </a:r>
          <a:r>
            <a:rPr kumimoji="1" lang="ja-JP" altLang="ja-JP" sz="1100">
              <a:solidFill>
                <a:sysClr val="windowText" lastClr="000000"/>
              </a:solidFill>
              <a:effectLst/>
              <a:latin typeface="+mn-lt"/>
              <a:ea typeface="+mn-ea"/>
              <a:cs typeface="+mn-cs"/>
            </a:rPr>
            <a:t>％）となった。これは，</a:t>
          </a:r>
          <a:r>
            <a:rPr kumimoji="1" lang="ja-JP" altLang="en-US" sz="1100">
              <a:solidFill>
                <a:sysClr val="windowText" lastClr="000000"/>
              </a:solidFill>
              <a:effectLst/>
              <a:latin typeface="+mn-lt"/>
              <a:ea typeface="+mn-ea"/>
              <a:cs typeface="+mn-cs"/>
            </a:rPr>
            <a:t>落合ふるさとセンターの大規模改修を行ったことによるものである</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商工</a:t>
          </a:r>
          <a:r>
            <a:rPr kumimoji="1" lang="ja-JP" altLang="ja-JP" sz="1100">
              <a:solidFill>
                <a:sysClr val="windowText" lastClr="000000"/>
              </a:solidFill>
              <a:effectLst/>
              <a:latin typeface="+mn-lt"/>
              <a:ea typeface="+mn-ea"/>
              <a:cs typeface="+mn-cs"/>
            </a:rPr>
            <a:t>費は，前年度から</a:t>
          </a:r>
          <a:r>
            <a:rPr kumimoji="1" lang="en-US" altLang="ja-JP" sz="1100">
              <a:solidFill>
                <a:sysClr val="windowText" lastClr="000000"/>
              </a:solidFill>
              <a:effectLst/>
              <a:latin typeface="+mn-lt"/>
              <a:ea typeface="+mn-ea"/>
              <a:cs typeface="+mn-cs"/>
            </a:rPr>
            <a:t>2,666</a:t>
          </a:r>
          <a:r>
            <a:rPr kumimoji="1" lang="ja-JP" altLang="ja-JP" sz="1100">
              <a:solidFill>
                <a:sysClr val="windowText" lastClr="000000"/>
              </a:solidFill>
              <a:effectLst/>
              <a:latin typeface="+mn-lt"/>
              <a:ea typeface="+mn-ea"/>
              <a:cs typeface="+mn-cs"/>
            </a:rPr>
            <a:t>円増加し</a:t>
          </a:r>
          <a:r>
            <a:rPr kumimoji="1" lang="en-US" altLang="ja-JP" sz="1100">
              <a:solidFill>
                <a:sysClr val="windowText" lastClr="000000"/>
              </a:solidFill>
              <a:effectLst/>
              <a:latin typeface="+mn-lt"/>
              <a:ea typeface="+mn-ea"/>
              <a:cs typeface="+mn-cs"/>
            </a:rPr>
            <a:t>11,434</a:t>
          </a:r>
          <a:r>
            <a:rPr kumimoji="1" lang="ja-JP" altLang="ja-JP" sz="1100">
              <a:solidFill>
                <a:sysClr val="windowText" lastClr="000000"/>
              </a:solidFill>
              <a:effectLst/>
              <a:latin typeface="+mn-lt"/>
              <a:ea typeface="+mn-ea"/>
              <a:cs typeface="+mn-cs"/>
            </a:rPr>
            <a:t>円（</a:t>
          </a:r>
          <a:r>
            <a:rPr kumimoji="1" lang="en-US" altLang="ja-JP" sz="1100">
              <a:solidFill>
                <a:sysClr val="windowText" lastClr="000000"/>
              </a:solidFill>
              <a:effectLst/>
              <a:latin typeface="+mn-lt"/>
              <a:ea typeface="+mn-ea"/>
              <a:cs typeface="+mn-cs"/>
            </a:rPr>
            <a:t>130.4</a:t>
          </a:r>
          <a:r>
            <a:rPr kumimoji="1" lang="ja-JP" altLang="ja-JP" sz="1100">
              <a:solidFill>
                <a:sysClr val="windowText" lastClr="000000"/>
              </a:solidFill>
              <a:effectLst/>
              <a:latin typeface="+mn-lt"/>
              <a:ea typeface="+mn-ea"/>
              <a:cs typeface="+mn-cs"/>
            </a:rPr>
            <a:t>％）となった。これは，</a:t>
          </a:r>
          <a:r>
            <a:rPr kumimoji="1" lang="ja-JP" altLang="en-US" sz="1100">
              <a:solidFill>
                <a:sysClr val="windowText" lastClr="000000"/>
              </a:solidFill>
              <a:effectLst/>
              <a:latin typeface="+mn-lt"/>
              <a:ea typeface="+mn-ea"/>
              <a:cs typeface="+mn-cs"/>
            </a:rPr>
            <a:t>観光施設の修繕等に費用を要した</a:t>
          </a:r>
          <a:r>
            <a:rPr kumimoji="1" lang="ja-JP" altLang="ja-JP" sz="1100">
              <a:solidFill>
                <a:sysClr val="windowText" lastClr="000000"/>
              </a:solidFill>
              <a:effectLst/>
              <a:latin typeface="+mn-lt"/>
              <a:ea typeface="+mn-ea"/>
              <a:cs typeface="+mn-cs"/>
            </a:rPr>
            <a:t>ことによるものである。土木費は，前年度から</a:t>
          </a:r>
          <a:r>
            <a:rPr kumimoji="1" lang="en-US" altLang="ja-JP" sz="1100">
              <a:solidFill>
                <a:sysClr val="windowText" lastClr="000000"/>
              </a:solidFill>
              <a:effectLst/>
              <a:latin typeface="+mn-lt"/>
              <a:ea typeface="+mn-ea"/>
              <a:cs typeface="+mn-cs"/>
            </a:rPr>
            <a:t>4,008</a:t>
          </a:r>
          <a:r>
            <a:rPr kumimoji="1" lang="ja-JP" altLang="ja-JP" sz="1100">
              <a:solidFill>
                <a:sysClr val="windowText" lastClr="000000"/>
              </a:solidFill>
              <a:effectLst/>
              <a:latin typeface="+mn-lt"/>
              <a:ea typeface="+mn-ea"/>
              <a:cs typeface="+mn-cs"/>
            </a:rPr>
            <a:t>円増加し</a:t>
          </a:r>
          <a:r>
            <a:rPr kumimoji="1" lang="en-US" altLang="ja-JP" sz="1100">
              <a:solidFill>
                <a:sysClr val="windowText" lastClr="000000"/>
              </a:solidFill>
              <a:effectLst/>
              <a:latin typeface="+mn-lt"/>
              <a:ea typeface="+mn-ea"/>
              <a:cs typeface="+mn-cs"/>
            </a:rPr>
            <a:t>83,028</a:t>
          </a:r>
          <a:r>
            <a:rPr kumimoji="1" lang="ja-JP" altLang="ja-JP" sz="1100">
              <a:solidFill>
                <a:sysClr val="windowText" lastClr="000000"/>
              </a:solidFill>
              <a:effectLst/>
              <a:latin typeface="+mn-lt"/>
              <a:ea typeface="+mn-ea"/>
              <a:cs typeface="+mn-cs"/>
            </a:rPr>
            <a:t>円（対前年度比</a:t>
          </a:r>
          <a:r>
            <a:rPr kumimoji="1" lang="en-US" altLang="ja-JP" sz="1100">
              <a:solidFill>
                <a:sysClr val="windowText" lastClr="000000"/>
              </a:solidFill>
              <a:effectLst/>
              <a:latin typeface="+mn-lt"/>
              <a:ea typeface="+mn-ea"/>
              <a:cs typeface="+mn-cs"/>
            </a:rPr>
            <a:t>105.1</a:t>
          </a:r>
          <a:r>
            <a:rPr kumimoji="1" lang="ja-JP" altLang="ja-JP" sz="1100">
              <a:solidFill>
                <a:sysClr val="windowText" lastClr="000000"/>
              </a:solidFill>
              <a:effectLst/>
              <a:latin typeface="+mn-lt"/>
              <a:ea typeface="+mn-ea"/>
              <a:cs typeface="+mn-cs"/>
            </a:rPr>
            <a:t>％）となった。これは，道路新設改良費の増が影響している。消防費は，前年度から</a:t>
          </a:r>
          <a:r>
            <a:rPr kumimoji="1" lang="en-US" altLang="ja-JP" sz="1100">
              <a:solidFill>
                <a:sysClr val="windowText" lastClr="000000"/>
              </a:solidFill>
              <a:effectLst/>
              <a:latin typeface="+mn-lt"/>
              <a:ea typeface="+mn-ea"/>
              <a:cs typeface="+mn-cs"/>
            </a:rPr>
            <a:t>1,350</a:t>
          </a:r>
          <a:r>
            <a:rPr kumimoji="1" lang="ja-JP" altLang="ja-JP" sz="1100">
              <a:solidFill>
                <a:sysClr val="windowText" lastClr="000000"/>
              </a:solidFill>
              <a:effectLst/>
              <a:latin typeface="+mn-lt"/>
              <a:ea typeface="+mn-ea"/>
              <a:cs typeface="+mn-cs"/>
            </a:rPr>
            <a:t>円</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し</a:t>
          </a:r>
          <a:r>
            <a:rPr kumimoji="1" lang="en-US" altLang="ja-JP" sz="1100">
              <a:solidFill>
                <a:sysClr val="windowText" lastClr="000000"/>
              </a:solidFill>
              <a:effectLst/>
              <a:latin typeface="+mn-lt"/>
              <a:ea typeface="+mn-ea"/>
              <a:cs typeface="+mn-cs"/>
            </a:rPr>
            <a:t>18,327</a:t>
          </a:r>
          <a:r>
            <a:rPr kumimoji="1" lang="ja-JP" altLang="ja-JP" sz="1100">
              <a:solidFill>
                <a:sysClr val="windowText" lastClr="000000"/>
              </a:solidFill>
              <a:effectLst/>
              <a:latin typeface="+mn-lt"/>
              <a:ea typeface="+mn-ea"/>
              <a:cs typeface="+mn-cs"/>
            </a:rPr>
            <a:t>円（前年度比</a:t>
          </a:r>
          <a:r>
            <a:rPr kumimoji="1" lang="en-US" altLang="ja-JP" sz="1100">
              <a:solidFill>
                <a:sysClr val="windowText" lastClr="000000"/>
              </a:solidFill>
              <a:effectLst/>
              <a:latin typeface="+mn-lt"/>
              <a:ea typeface="+mn-ea"/>
              <a:cs typeface="+mn-cs"/>
            </a:rPr>
            <a:t>108.0</a:t>
          </a:r>
          <a:r>
            <a:rPr kumimoji="1" lang="ja-JP" altLang="ja-JP" sz="1100">
              <a:solidFill>
                <a:sysClr val="windowText" lastClr="000000"/>
              </a:solidFill>
              <a:effectLst/>
              <a:latin typeface="+mn-lt"/>
              <a:ea typeface="+mn-ea"/>
              <a:cs typeface="+mn-cs"/>
            </a:rPr>
            <a:t>％）となった。これは，</a:t>
          </a:r>
          <a:r>
            <a:rPr kumimoji="1" lang="ja-JP" altLang="en-US" sz="1100">
              <a:solidFill>
                <a:sysClr val="windowText" lastClr="000000"/>
              </a:solidFill>
              <a:effectLst/>
              <a:latin typeface="+mn-lt"/>
              <a:ea typeface="+mn-ea"/>
              <a:cs typeface="+mn-cs"/>
            </a:rPr>
            <a:t>黒川地域行政事務組合への負担金が増額となったことに</a:t>
          </a:r>
          <a:r>
            <a:rPr kumimoji="1" lang="ja-JP" altLang="ja-JP" sz="1100">
              <a:solidFill>
                <a:sysClr val="windowText" lastClr="000000"/>
              </a:solidFill>
              <a:effectLst/>
              <a:latin typeface="+mn-lt"/>
              <a:ea typeface="+mn-ea"/>
              <a:cs typeface="+mn-cs"/>
            </a:rPr>
            <a:t>よるものである。教育費は，前年度から</a:t>
          </a:r>
          <a:r>
            <a:rPr kumimoji="1" lang="en-US" altLang="ja-JP" sz="1100">
              <a:solidFill>
                <a:sysClr val="windowText" lastClr="000000"/>
              </a:solidFill>
              <a:effectLst/>
              <a:latin typeface="+mn-lt"/>
              <a:ea typeface="+mn-ea"/>
              <a:cs typeface="+mn-cs"/>
            </a:rPr>
            <a:t>86,160</a:t>
          </a:r>
          <a:r>
            <a:rPr kumimoji="1" lang="ja-JP" altLang="ja-JP" sz="1100">
              <a:solidFill>
                <a:sysClr val="windowText" lastClr="000000"/>
              </a:solidFill>
              <a:effectLst/>
              <a:latin typeface="+mn-lt"/>
              <a:ea typeface="+mn-ea"/>
              <a:cs typeface="+mn-cs"/>
            </a:rPr>
            <a:t>円増加し</a:t>
          </a:r>
          <a:r>
            <a:rPr kumimoji="1" lang="en-US" altLang="ja-JP" sz="1100">
              <a:solidFill>
                <a:sysClr val="windowText" lastClr="000000"/>
              </a:solidFill>
              <a:effectLst/>
              <a:latin typeface="+mn-lt"/>
              <a:ea typeface="+mn-ea"/>
              <a:cs typeface="+mn-cs"/>
            </a:rPr>
            <a:t>152,305</a:t>
          </a:r>
          <a:r>
            <a:rPr kumimoji="1" lang="ja-JP" altLang="ja-JP" sz="1100">
              <a:solidFill>
                <a:sysClr val="windowText" lastClr="000000"/>
              </a:solidFill>
              <a:effectLst/>
              <a:latin typeface="+mn-lt"/>
              <a:ea typeface="+mn-ea"/>
              <a:cs typeface="+mn-cs"/>
            </a:rPr>
            <a:t>円（対前年度比</a:t>
          </a:r>
          <a:r>
            <a:rPr kumimoji="1" lang="en-US" altLang="ja-JP" sz="1100">
              <a:solidFill>
                <a:sysClr val="windowText" lastClr="000000"/>
              </a:solidFill>
              <a:effectLst/>
              <a:latin typeface="+mn-lt"/>
              <a:ea typeface="+mn-ea"/>
              <a:cs typeface="+mn-cs"/>
            </a:rPr>
            <a:t>230.3</a:t>
          </a:r>
          <a:r>
            <a:rPr kumimoji="1" lang="ja-JP" altLang="ja-JP" sz="1100">
              <a:solidFill>
                <a:sysClr val="windowText" lastClr="000000"/>
              </a:solidFill>
              <a:effectLst/>
              <a:latin typeface="+mn-lt"/>
              <a:ea typeface="+mn-ea"/>
              <a:cs typeface="+mn-cs"/>
            </a:rPr>
            <a:t>％）となった。これは，令和</a:t>
          </a:r>
          <a:r>
            <a:rPr kumimoji="1" lang="en-US" altLang="ja-JP" sz="1100">
              <a:solidFill>
                <a:sysClr val="windowText" lastClr="000000"/>
              </a:solidFill>
              <a:effectLst/>
              <a:latin typeface="+mn-lt"/>
              <a:ea typeface="+mn-ea"/>
              <a:cs typeface="+mn-cs"/>
            </a:rPr>
            <a:t>5</a:t>
          </a:r>
          <a:r>
            <a:rPr kumimoji="1" lang="ja-JP" altLang="ja-JP" sz="1100">
              <a:solidFill>
                <a:sysClr val="windowText" lastClr="000000"/>
              </a:solidFill>
              <a:effectLst/>
              <a:latin typeface="+mn-lt"/>
              <a:ea typeface="+mn-ea"/>
              <a:cs typeface="+mn-cs"/>
            </a:rPr>
            <a:t>年度に引き続き吉岡小学校改築事業を実施しているものである。</a:t>
          </a:r>
          <a:endParaRPr lang="ja-JP" altLang="ja-JP" sz="1400">
            <a:solidFill>
              <a:sysClr val="windowText" lastClr="00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宮城県大和町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財政調整基金残高は，普通交付税不交付団体のため，当該年度の財源不足を補うために取崩し額が積立額を上回ったことにより減少傾向となっている。この先，施設の老朽化対策等に係る取崩しも想定されるため，今後も計画的に基金を運用していく必要がある。</a:t>
          </a:r>
          <a:endParaRPr lang="ja-JP" altLang="ja-JP" sz="1400">
            <a:effectLst/>
          </a:endParaRPr>
        </a:p>
        <a:p>
          <a:r>
            <a:rPr kumimoji="1" lang="ja-JP" altLang="ja-JP" sz="1100">
              <a:solidFill>
                <a:schemeClr val="dk1"/>
              </a:solidFill>
              <a:effectLst/>
              <a:latin typeface="+mn-lt"/>
              <a:ea typeface="+mn-ea"/>
              <a:cs typeface="+mn-cs"/>
            </a:rPr>
            <a:t>　実質収支額の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は，形式収支額の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によるものである。</a:t>
          </a:r>
          <a:endParaRPr lang="ja-JP" altLang="ja-JP" sz="1400">
            <a:effectLst/>
          </a:endParaRPr>
        </a:p>
        <a:p>
          <a:r>
            <a:rPr kumimoji="1" lang="ja-JP" altLang="ja-JP" sz="1100">
              <a:solidFill>
                <a:schemeClr val="dk1"/>
              </a:solidFill>
              <a:effectLst/>
              <a:latin typeface="+mn-lt"/>
              <a:ea typeface="+mn-ea"/>
              <a:cs typeface="+mn-cs"/>
            </a:rPr>
            <a:t>　実質単年度収支は，財政調整基金</a:t>
          </a:r>
          <a:r>
            <a:rPr kumimoji="1" lang="ja-JP" altLang="en-US"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815</a:t>
          </a:r>
          <a:r>
            <a:rPr kumimoji="1" lang="ja-JP" altLang="en-US" sz="1100">
              <a:solidFill>
                <a:schemeClr val="dk1"/>
              </a:solidFill>
              <a:effectLst/>
              <a:latin typeface="+mn-lt"/>
              <a:ea typeface="+mn-ea"/>
              <a:cs typeface="+mn-cs"/>
            </a:rPr>
            <a:t>百万円の</a:t>
          </a:r>
          <a:r>
            <a:rPr kumimoji="1" lang="ja-JP" altLang="ja-JP" sz="1100">
              <a:solidFill>
                <a:schemeClr val="dk1"/>
              </a:solidFill>
              <a:effectLst/>
              <a:latin typeface="+mn-lt"/>
              <a:ea typeface="+mn-ea"/>
              <a:cs typeface="+mn-cs"/>
            </a:rPr>
            <a:t>取り崩し額</a:t>
          </a:r>
          <a:r>
            <a:rPr kumimoji="1" lang="ja-JP" altLang="en-US" sz="1100">
              <a:solidFill>
                <a:schemeClr val="dk1"/>
              </a:solidFill>
              <a:effectLst/>
              <a:latin typeface="+mn-lt"/>
              <a:ea typeface="+mn-ea"/>
              <a:cs typeface="+mn-cs"/>
            </a:rPr>
            <a:t>を行った</a:t>
          </a:r>
          <a:r>
            <a:rPr kumimoji="1" lang="ja-JP" altLang="ja-JP" sz="1100">
              <a:solidFill>
                <a:schemeClr val="dk1"/>
              </a:solidFill>
              <a:effectLst/>
              <a:latin typeface="+mn-lt"/>
              <a:ea typeface="+mn-ea"/>
              <a:cs typeface="+mn-cs"/>
            </a:rPr>
            <a:t>ことにより前年度から減少している。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宮城県大和町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すべての会計において黒字となっており，特に一般会計，水道事業会計及び下水道事業会計の黒字額が大きくなっている。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町税については，</a:t>
          </a:r>
          <a:r>
            <a:rPr lang="ja-JP" altLang="ja-JP" sz="1100">
              <a:solidFill>
                <a:schemeClr val="dk1"/>
              </a:solidFill>
              <a:effectLst/>
              <a:latin typeface="+mn-lt"/>
              <a:ea typeface="+mn-ea"/>
              <a:cs typeface="+mn-cs"/>
            </a:rPr>
            <a:t>企業の動向や固定資産税の伸び率などを反映し、長期的には堅調に推移する見込みで</a:t>
          </a:r>
          <a:r>
            <a:rPr lang="ja-JP" altLang="en-US" sz="1100">
              <a:solidFill>
                <a:schemeClr val="dk1"/>
              </a:solidFill>
              <a:effectLst/>
              <a:latin typeface="+mn-lt"/>
              <a:ea typeface="+mn-ea"/>
              <a:cs typeface="+mn-cs"/>
            </a:rPr>
            <a:t>ある</a:t>
          </a:r>
          <a:r>
            <a:rPr lang="ja-JP" altLang="ja-JP" sz="1100">
              <a:solidFill>
                <a:schemeClr val="dk1"/>
              </a:solidFill>
              <a:effectLst/>
              <a:latin typeface="+mn-lt"/>
              <a:ea typeface="+mn-ea"/>
              <a:cs typeface="+mn-cs"/>
            </a:rPr>
            <a:t>が、</a:t>
          </a:r>
          <a:r>
            <a:rPr lang="ja-JP" altLang="en-US" sz="1100">
              <a:solidFill>
                <a:schemeClr val="dk1"/>
              </a:solidFill>
              <a:effectLst/>
              <a:latin typeface="+mn-lt"/>
              <a:ea typeface="+mn-ea"/>
              <a:cs typeface="+mn-cs"/>
            </a:rPr>
            <a:t>法人町民税については，経済の動向に左右され年度間</a:t>
          </a:r>
          <a:r>
            <a:rPr lang="ja-JP" altLang="ja-JP" sz="1100">
              <a:solidFill>
                <a:schemeClr val="dk1"/>
              </a:solidFill>
              <a:effectLst/>
              <a:latin typeface="+mn-lt"/>
              <a:ea typeface="+mn-ea"/>
              <a:cs typeface="+mn-cs"/>
            </a:rPr>
            <a:t>の増減差が激しいという状況もあり、引き続き企業の業績等を注視していく必要があると考えてい</a:t>
          </a:r>
          <a:r>
            <a:rPr lang="ja-JP" altLang="en-US" sz="1100">
              <a:solidFill>
                <a:schemeClr val="dk1"/>
              </a:solidFill>
              <a:effectLst/>
              <a:latin typeface="+mn-lt"/>
              <a:ea typeface="+mn-ea"/>
              <a:cs typeface="+mn-cs"/>
            </a:rPr>
            <a:t>る</a:t>
          </a:r>
          <a:endParaRPr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引き続き各会計で赤字が発生しないよう健全な財政運営に努めていく。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宮城県大和町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分子構造について，年々減少していた元利償還金が令和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年度以降増加に転じたが，令和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以降再び減少に転じている（前年度比△</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百万円）</a:t>
          </a:r>
          <a:r>
            <a:rPr kumimoji="1" lang="ja-JP" altLang="ja-JP" sz="1100">
              <a:solidFill>
                <a:schemeClr val="dk1"/>
              </a:solidFill>
              <a:effectLst/>
              <a:latin typeface="+mn-lt"/>
              <a:ea typeface="+mn-ea"/>
              <a:cs typeface="+mn-cs"/>
            </a:rPr>
            <a:t>。しかし、令和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年度以前と比べると金額が大きくなっており，これは普通交付税の不交付であった令和元年度</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年度</a:t>
          </a:r>
          <a:r>
            <a:rPr kumimoji="1" lang="ja-JP" altLang="ja-JP" sz="1100">
              <a:solidFill>
                <a:schemeClr val="dk1"/>
              </a:solidFill>
              <a:effectLst/>
              <a:latin typeface="+mn-lt"/>
              <a:ea typeface="+mn-ea"/>
              <a:cs typeface="+mn-cs"/>
            </a:rPr>
            <a:t>に町税の減収を理由として借り入れた減収補てん債（</a:t>
          </a:r>
          <a:r>
            <a:rPr kumimoji="1" lang="ja-JP" altLang="en-US" sz="1100">
              <a:solidFill>
                <a:schemeClr val="dk1"/>
              </a:solidFill>
              <a:effectLst/>
              <a:latin typeface="+mn-lt"/>
              <a:ea typeface="+mn-ea"/>
              <a:cs typeface="+mn-cs"/>
            </a:rPr>
            <a:t>計</a:t>
          </a:r>
          <a:r>
            <a:rPr kumimoji="1" lang="ja-JP" altLang="ja-JP"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憶</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千万円）の元金償還が始まったことが要因である。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年度にも約</a:t>
          </a:r>
          <a:r>
            <a:rPr kumimoji="1" lang="en-US" altLang="ja-JP" sz="1100">
              <a:solidFill>
                <a:schemeClr val="dk1"/>
              </a:solidFill>
              <a:effectLst/>
              <a:latin typeface="+mn-lt"/>
              <a:ea typeface="+mn-ea"/>
              <a:cs typeface="+mn-cs"/>
            </a:rPr>
            <a:t>13</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千万円の減収補てん債借り入れを行っているため，今後ますますの元利償還金増加が見込まれているため，</a:t>
          </a:r>
          <a:r>
            <a:rPr kumimoji="1" lang="ja-JP" altLang="ja-JP" sz="1100">
              <a:solidFill>
                <a:schemeClr val="dk1"/>
              </a:solidFill>
              <a:effectLst/>
              <a:latin typeface="+mn-lt"/>
              <a:ea typeface="+mn-ea"/>
              <a:cs typeface="+mn-cs"/>
            </a:rPr>
            <a:t>引き続き，地方債の適正な発行と財政健全化に努めていく。</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宮城県大和町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地方債の発行抑制に努めていたこともあり，元利償還金額は年々減少してきたが，</a:t>
          </a:r>
          <a:r>
            <a:rPr kumimoji="1" lang="ja-JP" altLang="en-US" sz="1100">
              <a:solidFill>
                <a:schemeClr val="dk1"/>
              </a:solidFill>
              <a:effectLst/>
              <a:latin typeface="+mn-lt"/>
              <a:ea typeface="+mn-ea"/>
              <a:cs typeface="+mn-cs"/>
            </a:rPr>
            <a:t>減収補てん債の借り入れや吉岡小学校改築事業に伴う起債により，令和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年度以降の一般会計等に係る地方債の現在高は増加に転じている。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減収補てん債の借り入れ等やむを得ないものもあるが，</a:t>
          </a:r>
          <a:r>
            <a:rPr kumimoji="1" lang="ja-JP" altLang="ja-JP" sz="1100">
              <a:solidFill>
                <a:schemeClr val="dk1"/>
              </a:solidFill>
              <a:effectLst/>
              <a:latin typeface="+mn-lt"/>
              <a:ea typeface="+mn-ea"/>
              <a:cs typeface="+mn-cs"/>
            </a:rPr>
            <a:t>今後も地方債の適正な発行と財政健全化に努めていくこととする</a:t>
          </a:r>
          <a:r>
            <a:rPr kumimoji="1" lang="ja-JP" altLang="en-US" sz="1100">
              <a:solidFill>
                <a:schemeClr val="dk1"/>
              </a:solidFill>
              <a:effectLst/>
              <a:latin typeface="+mn-lt"/>
              <a:ea typeface="+mn-ea"/>
              <a:cs typeface="+mn-cs"/>
            </a:rPr>
            <a:t>。しかし</a:t>
          </a:r>
          <a:r>
            <a:rPr kumimoji="1" lang="ja-JP" altLang="ja-JP" sz="1100">
              <a:solidFill>
                <a:schemeClr val="dk1"/>
              </a:solidFill>
              <a:effectLst/>
              <a:latin typeface="+mn-lt"/>
              <a:ea typeface="+mn-ea"/>
              <a:cs typeface="+mn-cs"/>
            </a:rPr>
            <a:t>，普通交付税の算定にあたり不確定要素の多い法人町民税が算定基準となっていることから，今後も不交付（または少額交付）に伴う減収補てん債の借入を余儀なくされる可能性があるため，地方債現在高のみならず，基金の運用についてもしっかり管理していく必要があ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宮城県大和町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chemeClr val="dk1"/>
              </a:solidFill>
              <a:effectLst/>
              <a:latin typeface="+mn-ea"/>
              <a:ea typeface="+mn-ea"/>
              <a:cs typeface="+mn-cs"/>
            </a:rPr>
            <a:t>財政調整基金について</a:t>
          </a:r>
          <a:r>
            <a:rPr kumimoji="1" lang="ja-JP" altLang="ja-JP" sz="1100">
              <a:solidFill>
                <a:schemeClr val="dk1"/>
              </a:solidFill>
              <a:effectLst/>
              <a:latin typeface="+mn-lt"/>
              <a:ea typeface="+mn-ea"/>
              <a:cs typeface="+mn-cs"/>
            </a:rPr>
            <a:t>当該年度の財源不足を補うため</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千万円の取り崩しを行ったほか、</a:t>
          </a:r>
          <a:r>
            <a:rPr kumimoji="1" lang="ja-JP" altLang="ja-JP" sz="1100">
              <a:solidFill>
                <a:schemeClr val="dk1"/>
              </a:solidFill>
              <a:effectLst/>
              <a:latin typeface="+mn-lt"/>
              <a:ea typeface="+mn-ea"/>
              <a:cs typeface="+mn-cs"/>
            </a:rPr>
            <a:t>あんしん子育て医療費助成事業</a:t>
          </a:r>
          <a:r>
            <a:rPr kumimoji="1" lang="ja-JP" altLang="en-US" sz="1100">
              <a:solidFill>
                <a:schemeClr val="dk1"/>
              </a:solidFill>
              <a:effectLst/>
              <a:latin typeface="+mn-lt"/>
              <a:ea typeface="+mn-ea"/>
              <a:cs typeface="+mn-cs"/>
            </a:rPr>
            <a:t>や</a:t>
          </a:r>
          <a:r>
            <a:rPr kumimoji="1" lang="ja-JP" altLang="ja-JP" sz="1100">
              <a:solidFill>
                <a:schemeClr val="dk1"/>
              </a:solidFill>
              <a:effectLst/>
              <a:latin typeface="+mn-lt"/>
              <a:ea typeface="+mn-ea"/>
              <a:cs typeface="+mn-cs"/>
            </a:rPr>
            <a:t>吉岡小学校改築事業</a:t>
          </a:r>
          <a:r>
            <a:rPr kumimoji="1" lang="ja-JP" altLang="en-US" sz="1100">
              <a:solidFill>
                <a:schemeClr val="dk1"/>
              </a:solidFill>
              <a:effectLst/>
              <a:latin typeface="+mn-lt"/>
              <a:ea typeface="+mn-ea"/>
              <a:cs typeface="+mn-cs"/>
            </a:rPr>
            <a:t>に充てるため，基金の取り崩しを行ったため，</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年度では前年度比</a:t>
          </a:r>
          <a:r>
            <a:rPr kumimoji="1" lang="en-US" altLang="ja-JP" sz="1100">
              <a:solidFill>
                <a:schemeClr val="dk1"/>
              </a:solidFill>
              <a:effectLst/>
              <a:latin typeface="+mn-lt"/>
              <a:ea typeface="+mn-ea"/>
              <a:cs typeface="+mn-cs"/>
            </a:rPr>
            <a:t>560</a:t>
          </a:r>
          <a:r>
            <a:rPr kumimoji="1" lang="ja-JP" altLang="ja-JP" sz="1100">
              <a:solidFill>
                <a:schemeClr val="dk1"/>
              </a:solidFill>
              <a:effectLst/>
              <a:latin typeface="+mn-lt"/>
              <a:ea typeface="+mn-ea"/>
              <a:cs typeface="+mn-cs"/>
            </a:rPr>
            <a:t>百万円減額となった。</a:t>
          </a:r>
          <a:endParaRPr kumimoji="1" lang="en-US" altLang="ja-JP" sz="1100">
            <a:solidFill>
              <a:schemeClr val="dk1"/>
            </a:solidFill>
            <a:effectLst/>
            <a:latin typeface="+mn-ea"/>
            <a:ea typeface="+mn-ea"/>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当町は平成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年度から普通交付税の不交付団体（または少額交付団体）であり，今後もその傾向が予想されることから，年度間の財源調整の命綱である財政調整基金については標準財政規模の</a:t>
          </a:r>
          <a:r>
            <a:rPr kumimoji="1" lang="en-US" altLang="ja-JP" sz="1100">
              <a:solidFill>
                <a:schemeClr val="dk1"/>
              </a:solidFill>
              <a:effectLst/>
              <a:latin typeface="+mn-lt"/>
              <a:ea typeface="+mn-ea"/>
              <a:cs typeface="+mn-cs"/>
            </a:rPr>
            <a:t>35</a:t>
          </a:r>
          <a:r>
            <a:rPr kumimoji="1" lang="ja-JP" altLang="ja-JP" sz="1100">
              <a:solidFill>
                <a:schemeClr val="dk1"/>
              </a:solidFill>
              <a:effectLst/>
              <a:latin typeface="+mn-lt"/>
              <a:ea typeface="+mn-ea"/>
              <a:cs typeface="+mn-cs"/>
            </a:rPr>
            <a:t>％程度を確保することとし，地方税の増収が見込まれる年度では今後見込まれる公共施設等の維持・修繕及び長寿命化等に対応するために目的基金への積立てをするとともに，地方債の発行と調整しつつ，適正な基金管理に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年度は主に次の基金について事業を行っている。</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）大和町学校教育施設整備基金・・・・・・吉岡小学校改築事業（</a:t>
          </a:r>
          <a:r>
            <a:rPr kumimoji="1" lang="en-US" altLang="ja-JP" sz="1100">
              <a:solidFill>
                <a:schemeClr val="dk1"/>
              </a:solidFill>
              <a:effectLst/>
              <a:latin typeface="+mn-lt"/>
              <a:ea typeface="+mn-ea"/>
              <a:cs typeface="+mn-cs"/>
            </a:rPr>
            <a:t>18,000</a:t>
          </a:r>
          <a:r>
            <a:rPr kumimoji="1" lang="ja-JP" altLang="ja-JP" sz="1100">
              <a:solidFill>
                <a:schemeClr val="dk1"/>
              </a:solidFill>
              <a:effectLst/>
              <a:latin typeface="+mn-lt"/>
              <a:ea typeface="+mn-ea"/>
              <a:cs typeface="+mn-cs"/>
            </a:rPr>
            <a:t>千円）</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）大和町まちづくり基金・・・・・・・・・大和町土地開発基金への組み替え（</a:t>
          </a:r>
          <a:r>
            <a:rPr kumimoji="1" lang="en-US" altLang="ja-JP" sz="1100">
              <a:solidFill>
                <a:schemeClr val="dk1"/>
              </a:solidFill>
              <a:effectLst/>
              <a:latin typeface="+mn-lt"/>
              <a:ea typeface="+mn-ea"/>
              <a:cs typeface="+mn-cs"/>
            </a:rPr>
            <a:t>70,000</a:t>
          </a:r>
          <a:r>
            <a:rPr kumimoji="1" lang="ja-JP" altLang="en-US" sz="1100">
              <a:solidFill>
                <a:schemeClr val="dk1"/>
              </a:solidFill>
              <a:effectLst/>
              <a:latin typeface="+mn-lt"/>
              <a:ea typeface="+mn-ea"/>
              <a:cs typeface="+mn-cs"/>
            </a:rPr>
            <a:t>千円）</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）大和町ふるさと応援基金・・・小中学校図書購入事業，中学校吹奏楽部楽器更新事業，防犯灯具交換，グリーンベルト施行　他（</a:t>
          </a:r>
          <a:r>
            <a:rPr kumimoji="1" lang="en-US" altLang="ja-JP" sz="1100">
              <a:solidFill>
                <a:schemeClr val="dk1"/>
              </a:solidFill>
              <a:effectLst/>
              <a:latin typeface="+mn-lt"/>
              <a:ea typeface="+mn-ea"/>
              <a:cs typeface="+mn-cs"/>
            </a:rPr>
            <a:t>23,463</a:t>
          </a:r>
          <a:r>
            <a:rPr kumimoji="1" lang="ja-JP" altLang="ja-JP" sz="1100">
              <a:solidFill>
                <a:schemeClr val="dk1"/>
              </a:solidFill>
              <a:effectLst/>
              <a:latin typeface="+mn-lt"/>
              <a:ea typeface="+mn-ea"/>
              <a:cs typeface="+mn-cs"/>
            </a:rPr>
            <a:t>千円）</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大和町特定防衛施設周辺整備調整交付金事業基金・・・あんしん子育て医療費助成事業（</a:t>
          </a:r>
          <a:r>
            <a:rPr kumimoji="1" lang="en-US" altLang="ja-JP" sz="1100">
              <a:solidFill>
                <a:schemeClr val="dk1"/>
              </a:solidFill>
              <a:effectLst/>
              <a:latin typeface="+mn-lt"/>
              <a:ea typeface="+mn-ea"/>
              <a:cs typeface="+mn-cs"/>
            </a:rPr>
            <a:t>100,000</a:t>
          </a:r>
          <a:r>
            <a:rPr kumimoji="1" lang="ja-JP" altLang="ja-JP" sz="1100">
              <a:solidFill>
                <a:schemeClr val="dk1"/>
              </a:solidFill>
              <a:effectLst/>
              <a:latin typeface="+mn-lt"/>
              <a:ea typeface="+mn-ea"/>
              <a:cs typeface="+mn-cs"/>
            </a:rPr>
            <a:t>千円），学校</a:t>
          </a:r>
          <a:r>
            <a:rPr kumimoji="1" lang="en-US" altLang="ja-JP" sz="1100">
              <a:solidFill>
                <a:schemeClr val="dk1"/>
              </a:solidFill>
              <a:effectLst/>
              <a:latin typeface="+mn-lt"/>
              <a:ea typeface="+mn-ea"/>
              <a:cs typeface="+mn-cs"/>
            </a:rPr>
            <a:t>ICT</a:t>
          </a:r>
          <a:r>
            <a:rPr kumimoji="1" lang="ja-JP" altLang="ja-JP" sz="1100">
              <a:solidFill>
                <a:schemeClr val="dk1"/>
              </a:solidFill>
              <a:effectLst/>
              <a:latin typeface="+mn-lt"/>
              <a:ea typeface="+mn-ea"/>
              <a:cs typeface="+mn-cs"/>
            </a:rPr>
            <a:t>環境整備事業（</a:t>
          </a:r>
          <a:r>
            <a:rPr kumimoji="1" lang="en-US" altLang="ja-JP" sz="1100">
              <a:solidFill>
                <a:schemeClr val="dk1"/>
              </a:solidFill>
              <a:effectLst/>
              <a:latin typeface="+mn-lt"/>
              <a:ea typeface="+mn-ea"/>
              <a:cs typeface="+mn-cs"/>
            </a:rPr>
            <a:t>3,900</a:t>
          </a:r>
          <a:r>
            <a:rPr kumimoji="1" lang="ja-JP" altLang="ja-JP" sz="1100">
              <a:solidFill>
                <a:schemeClr val="dk1"/>
              </a:solidFill>
              <a:effectLst/>
              <a:latin typeface="+mn-lt"/>
              <a:ea typeface="+mn-ea"/>
              <a:cs typeface="+mn-cs"/>
            </a:rPr>
            <a:t>千円）</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en-US" altLang="ja-JP" sz="1100">
              <a:solidFill>
                <a:sysClr val="windowText" lastClr="000000"/>
              </a:solidFill>
              <a:effectLst/>
              <a:latin typeface="+mn-lt"/>
              <a:ea typeface="+mn-ea"/>
              <a:cs typeface="+mn-cs"/>
            </a:rPr>
            <a:t>5</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大和町庁舎建設基金</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増減なし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年度は，前年度比</a:t>
          </a:r>
          <a:r>
            <a:rPr kumimoji="1" lang="en-US" altLang="ja-JP" sz="1100">
              <a:solidFill>
                <a:schemeClr val="dk1"/>
              </a:solidFill>
              <a:effectLst/>
              <a:latin typeface="+mn-lt"/>
              <a:ea typeface="+mn-ea"/>
              <a:cs typeface="+mn-cs"/>
            </a:rPr>
            <a:t>102</a:t>
          </a:r>
          <a:r>
            <a:rPr kumimoji="1" lang="ja-JP" altLang="ja-JP" sz="1100">
              <a:solidFill>
                <a:schemeClr val="dk1"/>
              </a:solidFill>
              <a:effectLst/>
              <a:latin typeface="+mn-lt"/>
              <a:ea typeface="+mn-ea"/>
              <a:cs typeface="+mn-cs"/>
            </a:rPr>
            <a:t>百万円減の</a:t>
          </a:r>
          <a:r>
            <a:rPr kumimoji="1" lang="en-US" altLang="ja-JP" sz="1100">
              <a:solidFill>
                <a:schemeClr val="dk1"/>
              </a:solidFill>
              <a:effectLst/>
              <a:latin typeface="+mn-lt"/>
              <a:ea typeface="+mn-ea"/>
              <a:cs typeface="+mn-cs"/>
            </a:rPr>
            <a:t>2,606</a:t>
          </a:r>
          <a:r>
            <a:rPr kumimoji="1" lang="ja-JP" altLang="ja-JP" sz="1100">
              <a:solidFill>
                <a:schemeClr val="dk1"/>
              </a:solidFill>
              <a:effectLst/>
              <a:latin typeface="+mn-lt"/>
              <a:ea typeface="+mn-ea"/>
              <a:cs typeface="+mn-cs"/>
            </a:rPr>
            <a:t>百万円となった。</a:t>
          </a:r>
          <a:endParaRPr lang="ja-JP" altLang="ja-JP" sz="1400">
            <a:effectLst/>
          </a:endParaRPr>
        </a:p>
        <a:p>
          <a:r>
            <a:rPr kumimoji="1" lang="ja-JP" altLang="ja-JP" sz="1100">
              <a:solidFill>
                <a:schemeClr val="dk1"/>
              </a:solidFill>
              <a:effectLst/>
              <a:latin typeface="+mn-lt"/>
              <a:ea typeface="+mn-ea"/>
              <a:cs typeface="+mn-cs"/>
            </a:rPr>
            <a:t>　減額の主な要因は，</a:t>
          </a:r>
          <a:r>
            <a:rPr kumimoji="1" lang="ja-JP" altLang="en-US" sz="1100">
              <a:solidFill>
                <a:schemeClr val="dk1"/>
              </a:solidFill>
              <a:effectLst/>
              <a:latin typeface="+mn-lt"/>
              <a:ea typeface="+mn-ea"/>
              <a:cs typeface="+mn-cs"/>
            </a:rPr>
            <a:t>あんしん子育て医療費助成のため</a:t>
          </a:r>
          <a:r>
            <a:rPr kumimoji="1" lang="ja-JP" altLang="ja-JP" sz="1100">
              <a:solidFill>
                <a:schemeClr val="dk1"/>
              </a:solidFill>
              <a:effectLst/>
              <a:latin typeface="+mn-lt"/>
              <a:ea typeface="+mn-ea"/>
              <a:cs typeface="+mn-cs"/>
            </a:rPr>
            <a:t>大和町特定防衛施設周辺整備調整交付金事業基金</a:t>
          </a:r>
          <a:r>
            <a:rPr kumimoji="1" lang="ja-JP" altLang="en-US" sz="1100">
              <a:solidFill>
                <a:schemeClr val="dk1"/>
              </a:solidFill>
              <a:effectLst/>
              <a:latin typeface="+mn-lt"/>
              <a:ea typeface="+mn-ea"/>
              <a:cs typeface="+mn-cs"/>
            </a:rPr>
            <a:t>の取り崩しや</a:t>
          </a:r>
          <a:r>
            <a:rPr kumimoji="1" lang="ja-JP" altLang="ja-JP" sz="1100">
              <a:solidFill>
                <a:schemeClr val="dk1"/>
              </a:solidFill>
              <a:effectLst/>
              <a:latin typeface="+mn-lt"/>
              <a:ea typeface="+mn-ea"/>
              <a:cs typeface="+mn-cs"/>
            </a:rPr>
            <a:t>吉岡小学校改築事業に伴い大和町学校教育施設整備基金の取</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崩しを行なったことによるもの。</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財政調整基金の動向に注視しながら，施設の長寿命化等に伴う普通建設事業が控えていることから，目的基金への積立てを行うことにより財源の平準化に努める。また，基金の目的が類似するものについては，廃止・統合を行い，より弾力的な運用が図られるよう進め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当該年度の財源不足を補うために取</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崩し</a:t>
          </a:r>
          <a:r>
            <a:rPr kumimoji="1" lang="ja-JP" altLang="en-US" sz="1100">
              <a:solidFill>
                <a:schemeClr val="dk1"/>
              </a:solidFill>
              <a:effectLst/>
              <a:latin typeface="+mn-lt"/>
              <a:ea typeface="+mn-ea"/>
              <a:cs typeface="+mn-cs"/>
            </a:rPr>
            <a:t>を行い，</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458</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2,881</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となった。</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標準財政規模</a:t>
          </a:r>
          <a:r>
            <a:rPr kumimoji="1" lang="ja-JP" altLang="en-US" sz="1100">
              <a:solidFill>
                <a:schemeClr val="dk1"/>
              </a:solidFill>
              <a:effectLst/>
              <a:latin typeface="+mn-lt"/>
              <a:ea typeface="+mn-ea"/>
              <a:cs typeface="+mn-cs"/>
            </a:rPr>
            <a:t>に対する割合としては，</a:t>
          </a:r>
          <a:r>
            <a:rPr kumimoji="1" lang="en-US" altLang="ja-JP" sz="1100">
              <a:solidFill>
                <a:schemeClr val="dk1"/>
              </a:solidFill>
              <a:effectLst/>
              <a:latin typeface="+mn-lt"/>
              <a:ea typeface="+mn-ea"/>
              <a:cs typeface="+mn-cs"/>
            </a:rPr>
            <a:t>34.3</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となっている</a:t>
          </a:r>
          <a:r>
            <a:rPr kumimoji="1" lang="ja-JP" altLang="ja-JP" sz="1100">
              <a:solidFill>
                <a:schemeClr val="dk1"/>
              </a:solidFill>
              <a:effectLst/>
              <a:latin typeface="+mn-lt"/>
              <a:ea typeface="+mn-ea"/>
              <a:cs typeface="+mn-cs"/>
            </a:rPr>
            <a:t>。</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当町は平成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年度から普通交付税の不交付団体（または少額交付団体）であり，今後もその傾向が予想されることから，年度間の財源調整の命綱である財政調整基金については標準財政規模の</a:t>
          </a:r>
          <a:r>
            <a:rPr kumimoji="1" lang="en-US" altLang="ja-JP" sz="1100">
              <a:solidFill>
                <a:schemeClr val="dk1"/>
              </a:solidFill>
              <a:effectLst/>
              <a:latin typeface="+mn-lt"/>
              <a:ea typeface="+mn-ea"/>
              <a:cs typeface="+mn-cs"/>
            </a:rPr>
            <a:t>35</a:t>
          </a:r>
          <a:r>
            <a:rPr kumimoji="1" lang="ja-JP" altLang="ja-JP" sz="1100">
              <a:solidFill>
                <a:schemeClr val="dk1"/>
              </a:solidFill>
              <a:effectLst/>
              <a:latin typeface="+mn-lt"/>
              <a:ea typeface="+mn-ea"/>
              <a:cs typeface="+mn-cs"/>
            </a:rPr>
            <a:t>％程度を確保することに努める。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年度から令和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年度まで，</a:t>
          </a:r>
          <a:r>
            <a:rPr kumimoji="1" lang="en-US" altLang="ja-JP" sz="1100">
              <a:solidFill>
                <a:schemeClr val="dk1"/>
              </a:solidFill>
              <a:effectLst/>
              <a:latin typeface="+mn-lt"/>
              <a:ea typeface="+mn-ea"/>
              <a:cs typeface="+mn-cs"/>
            </a:rPr>
            <a:t>41</a:t>
          </a:r>
          <a:r>
            <a:rPr kumimoji="1" lang="ja-JP" altLang="ja-JP" sz="1100">
              <a:solidFill>
                <a:schemeClr val="dk1"/>
              </a:solidFill>
              <a:effectLst/>
              <a:latin typeface="+mn-lt"/>
              <a:ea typeface="+mn-ea"/>
              <a:cs typeface="+mn-cs"/>
            </a:rPr>
            <a:t>百万円で推移している。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財政調整基金の動向を注視しながら，財政健全化に努める。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03FAB34-E39C-4486-8B9D-E84F8D278A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2F94F3F-A44A-4B78-A74C-2D54A51641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366A9B5E-CC9E-43F6-89BF-67E43CE9484F}"/>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DDD1B6A5-094A-4BD3-95EB-FC4F8E50449B}"/>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BFF55118-EB76-478F-B724-D45CAF35B28C}"/>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13AF130E-7295-4E81-B63D-13BAF0B5D6BD}"/>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3794B335-422D-42FE-98BE-F4F9C8420FAD}"/>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399F3EDF-A30D-4A6D-BE58-7262A1ABFFFE}"/>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8F2C5BA2-D4F4-457E-846D-CAD6B5D925DD}"/>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C3C08AA8-9EF0-4CEE-8D34-37CAB87D05D2}"/>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96D4DB29-0145-4A6F-A970-8938C7E2C2FF}"/>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743FA048-AB94-43F2-895D-26E6AA492F5B}"/>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3FB0A789-2FDE-4BA7-B287-1AFA881E85E3}"/>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5CB162E2-0EB9-44A0-A591-6C44648B9156}"/>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F87F27CA-DAEA-4067-B27A-DBA6AC333479}"/>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18DE48A6-3B4A-468B-88F9-E77A4891B37D}"/>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宮城県大和町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8C9934AD-0A8C-4A01-A731-02979CF9608B}"/>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40372264-22DE-4649-975B-7A26155E7D9E}"/>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C888C6EA-BC6B-48A2-A125-6CDFAD6FACE6}"/>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4B238B7A-464B-46C0-8D8A-74E8947A6D7B}"/>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6FCA0A4B-71E1-4202-9496-F4ACFEFAB151}"/>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D0D588B2-584A-4C26-85AD-2EA0C52A7592}"/>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27,861
27,427
225.49
17,767,333
17,093,954
340,854
8,394,897
8,241,692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74B8FF6F-8E70-460F-99AC-D480286C1F95}"/>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15588E0B-3822-4884-8164-4D06769FC844}"/>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D5FBB6A6-94EC-40CB-9A4E-44118E232626}"/>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1FFBAAFE-B0D0-4406-89A0-430B4DFF3105}"/>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97D8CE15-F286-43A3-9E42-9F9FEE7F2403}"/>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3FAA5643-D54D-449D-A99B-D9770AC11CC0}"/>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914A93F9-272A-4439-918A-0023E4DC57CC}"/>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9899878A-DBE3-411F-B5C4-2ABAAD1C0415}"/>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4E21292D-936E-41C8-9CEA-25B65334C3B6}"/>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E97B6033-FFAD-4948-9066-DF5980E3FA6F}"/>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B15CE1DC-759A-4BC2-A32A-F03E4542B4CA}"/>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AF368E7F-DF6B-423B-9B12-3237B67DC2F3}"/>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C82788BB-0A20-4536-BC84-D98F8A3BFFE6}"/>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3D708A7D-A12E-45DB-BD16-473C252ED698}"/>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DB0CDF2F-ED07-43E8-A2F9-50203A189D93}"/>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6A8D4811-AF18-4013-92C1-28B234E97EAA}"/>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7F2D600A-B15F-4D8C-B2BB-74BFD2986D56}"/>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51619AA4-0B13-4720-9048-CD413704819B}"/>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B3557AF4-4B81-4640-9E7D-493FDD1151C1}"/>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CCDBE348-7C2D-4D63-9984-7E70A190FD16}"/>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3BAD5BAB-7CF0-430F-9AC3-FC71B25B9313}"/>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5A0C5C48-54A3-4650-A476-613A4B49EA81}"/>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271CD128-1143-412A-8939-C515148D82B3}"/>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614C3615-8EC0-4E7D-A6B7-F36D1A5ABA39}"/>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A685BDB9-2CF6-4C0B-B9CC-F468ACF7F386}"/>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41714B1D-20FB-4893-9DF5-AF3AC8F654EC}"/>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47E7886A-BD21-4DB2-BDC6-6906482D76CA}"/>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73AC44F5-C7FC-44ED-B126-163415308F5C}"/>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9BD8986F-0DC9-4298-A65A-3A704B3052B9}"/>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38F2CB90-DFC6-4790-A090-36E5FBF1A342}"/>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861C3ACD-45EE-47F4-9A00-5959828D6478}"/>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FB343F43-3898-46B4-9AA5-0E0AC5CE71C0}"/>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53ABEE89-B2CF-4A84-BE3E-862A9A618C19}"/>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B1C7835C-C397-4CF5-B7C4-A51DEFCE8E50}"/>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2BD6FFA4-67D3-4B05-8215-A6E1D67D3020}"/>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a:solidFill>
                <a:schemeClr val="dk1"/>
              </a:solidFill>
              <a:effectLst/>
              <a:latin typeface="+mn-lt"/>
              <a:ea typeface="+mn-ea"/>
              <a:cs typeface="+mn-cs"/>
            </a:rPr>
            <a:t>本町の保有する資産全体として、全体の約</a:t>
          </a:r>
          <a:r>
            <a:rPr kumimoji="1" lang="en-US" altLang="ja-JP" sz="1000">
              <a:solidFill>
                <a:schemeClr val="dk1"/>
              </a:solidFill>
              <a:effectLst/>
              <a:latin typeface="+mn-lt"/>
              <a:ea typeface="+mn-ea"/>
              <a:cs typeface="+mn-cs"/>
            </a:rPr>
            <a:t>60</a:t>
          </a:r>
          <a:r>
            <a:rPr kumimoji="1" lang="ja-JP" altLang="ja-JP" sz="1000">
              <a:solidFill>
                <a:schemeClr val="dk1"/>
              </a:solidFill>
              <a:effectLst/>
              <a:latin typeface="+mn-lt"/>
              <a:ea typeface="+mn-ea"/>
              <a:cs typeface="+mn-cs"/>
            </a:rPr>
            <a:t>％が償却されている状態にある。特に大規模な公共施設である庁舎は平成</a:t>
          </a:r>
          <a:r>
            <a:rPr kumimoji="1" lang="en-US" altLang="ja-JP" sz="1000">
              <a:solidFill>
                <a:schemeClr val="dk1"/>
              </a:solidFill>
              <a:effectLst/>
              <a:latin typeface="+mn-lt"/>
              <a:ea typeface="+mn-ea"/>
              <a:cs typeface="+mn-cs"/>
            </a:rPr>
            <a:t>22</a:t>
          </a:r>
          <a:r>
            <a:rPr kumimoji="1" lang="ja-JP" altLang="ja-JP" sz="1000">
              <a:solidFill>
                <a:schemeClr val="dk1"/>
              </a:solidFill>
              <a:effectLst/>
              <a:latin typeface="+mn-lt"/>
              <a:ea typeface="+mn-ea"/>
              <a:cs typeface="+mn-cs"/>
            </a:rPr>
            <a:t>年、出張所は平成</a:t>
          </a:r>
          <a:r>
            <a:rPr kumimoji="1" lang="en-US" altLang="ja-JP" sz="1000">
              <a:solidFill>
                <a:schemeClr val="dk1"/>
              </a:solidFill>
              <a:effectLst/>
              <a:latin typeface="+mn-lt"/>
              <a:ea typeface="+mn-ea"/>
              <a:cs typeface="+mn-cs"/>
            </a:rPr>
            <a:t>28</a:t>
          </a:r>
          <a:r>
            <a:rPr kumimoji="1" lang="ja-JP" altLang="ja-JP" sz="1000">
              <a:solidFill>
                <a:schemeClr val="dk1"/>
              </a:solidFill>
              <a:effectLst/>
              <a:latin typeface="+mn-lt"/>
              <a:ea typeface="+mn-ea"/>
              <a:cs typeface="+mn-cs"/>
            </a:rPr>
            <a:t>年に移転新築をしており、</a:t>
          </a:r>
          <a:r>
            <a:rPr kumimoji="1" lang="ja-JP" altLang="en-US" sz="1000">
              <a:solidFill>
                <a:schemeClr val="dk1"/>
              </a:solidFill>
              <a:effectLst/>
              <a:latin typeface="+mn-lt"/>
              <a:ea typeface="+mn-ea"/>
              <a:cs typeface="+mn-cs"/>
            </a:rPr>
            <a:t>令和</a:t>
          </a:r>
          <a:r>
            <a:rPr kumimoji="1" lang="en-US" altLang="ja-JP" sz="1000">
              <a:solidFill>
                <a:schemeClr val="dk1"/>
              </a:solidFill>
              <a:effectLst/>
              <a:latin typeface="+mn-lt"/>
              <a:ea typeface="+mn-ea"/>
              <a:cs typeface="+mn-cs"/>
            </a:rPr>
            <a:t>6</a:t>
          </a:r>
          <a:r>
            <a:rPr kumimoji="1" lang="ja-JP" altLang="en-US" sz="1000">
              <a:solidFill>
                <a:schemeClr val="dk1"/>
              </a:solidFill>
              <a:effectLst/>
              <a:latin typeface="+mn-lt"/>
              <a:ea typeface="+mn-ea"/>
              <a:cs typeface="+mn-cs"/>
            </a:rPr>
            <a:t>年には吉岡小学校の改築事業を実施するなど</a:t>
          </a:r>
          <a:r>
            <a:rPr kumimoji="1" lang="ja-JP" altLang="ja-JP" sz="1000">
              <a:solidFill>
                <a:schemeClr val="dk1"/>
              </a:solidFill>
              <a:effectLst/>
              <a:latin typeface="+mn-lt"/>
              <a:ea typeface="+mn-ea"/>
              <a:cs typeface="+mn-cs"/>
            </a:rPr>
            <a:t>比較的新しいことが全体の償却率を押し下げていると考えられるが、その他資産の老朽化は進行が著しく、現状への対策として公共施設等総合管理計画（</a:t>
          </a:r>
          <a:r>
            <a:rPr kumimoji="1" lang="en-US" altLang="ja-JP" sz="1000">
              <a:solidFill>
                <a:schemeClr val="dk1"/>
              </a:solidFill>
              <a:effectLst/>
              <a:latin typeface="+mn-lt"/>
              <a:ea typeface="+mn-ea"/>
              <a:cs typeface="+mn-cs"/>
            </a:rPr>
            <a:t>H28</a:t>
          </a:r>
          <a:r>
            <a:rPr kumimoji="1" lang="ja-JP" altLang="ja-JP" sz="1000">
              <a:solidFill>
                <a:schemeClr val="dk1"/>
              </a:solidFill>
              <a:effectLst/>
              <a:latin typeface="+mn-lt"/>
              <a:ea typeface="+mn-ea"/>
              <a:cs typeface="+mn-cs"/>
            </a:rPr>
            <a:t>策定。</a:t>
          </a:r>
          <a:r>
            <a:rPr kumimoji="1" lang="en-US" altLang="ja-JP" sz="1000">
              <a:solidFill>
                <a:schemeClr val="dk1"/>
              </a:solidFill>
              <a:effectLst/>
              <a:latin typeface="+mn-lt"/>
              <a:ea typeface="+mn-ea"/>
              <a:cs typeface="+mn-cs"/>
            </a:rPr>
            <a:t>R5</a:t>
          </a:r>
          <a:r>
            <a:rPr kumimoji="1" lang="ja-JP" altLang="ja-JP" sz="1000">
              <a:solidFill>
                <a:schemeClr val="dk1"/>
              </a:solidFill>
              <a:effectLst/>
              <a:latin typeface="+mn-lt"/>
              <a:ea typeface="+mn-ea"/>
              <a:cs typeface="+mn-cs"/>
            </a:rPr>
            <a:t>年</a:t>
          </a:r>
          <a:r>
            <a:rPr kumimoji="1" lang="en-US" altLang="ja-JP" sz="1000">
              <a:solidFill>
                <a:schemeClr val="dk1"/>
              </a:solidFill>
              <a:effectLst/>
              <a:latin typeface="+mn-lt"/>
              <a:ea typeface="+mn-ea"/>
              <a:cs typeface="+mn-cs"/>
            </a:rPr>
            <a:t>3</a:t>
          </a:r>
          <a:r>
            <a:rPr kumimoji="1" lang="ja-JP" altLang="ja-JP" sz="1000">
              <a:solidFill>
                <a:schemeClr val="dk1"/>
              </a:solidFill>
              <a:effectLst/>
              <a:latin typeface="+mn-lt"/>
              <a:ea typeface="+mn-ea"/>
              <a:cs typeface="+mn-cs"/>
            </a:rPr>
            <a:t>月改訂）に基づき、</a:t>
          </a:r>
          <a:r>
            <a:rPr lang="ja-JP" altLang="ja-JP" sz="1000">
              <a:solidFill>
                <a:schemeClr val="dk1"/>
              </a:solidFill>
              <a:effectLst/>
              <a:latin typeface="+mn-lt"/>
              <a:ea typeface="+mn-ea"/>
              <a:cs typeface="+mn-cs"/>
            </a:rPr>
            <a:t>改修や統廃合等を計画的に進めていくことが重要である。</a:t>
          </a:r>
          <a:endParaRPr lang="ja-JP" altLang="ja-JP" sz="1000">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74487142-AAC2-4E79-A816-517B79873659}"/>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B0C71CB9-E2FE-4669-8F9F-AB3C325E00FD}"/>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36A363FE-069D-4484-AC56-280A60EDDF57}"/>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830A9DA1-11DE-47A1-9410-DC12AD8B217D}"/>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2ABF6DE4-D999-4526-8B0D-E9CA109E9F63}"/>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5B482C9E-5002-4790-8463-703AAABB3E47}"/>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1AE5C1C9-8BA1-46B1-9692-B08EE757884D}"/>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1ACA77FD-AFD9-45E6-B085-A79ED9BBA57D}"/>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A44E7498-D8B9-4777-A584-5A11BBA4AE0F}"/>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AAB00BE3-6225-4848-BF8E-C31392FA51F0}"/>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DD9944CE-B43C-47E3-8718-243318F530DA}"/>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103504F9-2504-4C43-99E9-32E45481EDF6}"/>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4B70FA56-8392-45A9-91D9-B7F23EF0E6DE}"/>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A1A28BED-B651-4636-AFAE-E17982182914}"/>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55CC2A2F-85AD-48D2-98E5-2ABE136EFF07}"/>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31CE323B-AD87-416D-BA2A-1EF905D0E441}"/>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4C82EC8F-C175-41AF-8C0C-F3DD5CC010E9}"/>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6BAD3FEE-6F84-4070-9ADB-15493D45CF18}"/>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7" name="直線コネクタ 76">
          <a:extLst>
            <a:ext uri="{FF2B5EF4-FFF2-40B4-BE49-F238E27FC236}">
              <a16:creationId xmlns:a16="http://schemas.microsoft.com/office/drawing/2014/main" id="{5B2A697D-6EA4-4BDB-BB28-676CBADD17CD}"/>
            </a:ext>
          </a:extLst>
        </xdr:cNvPr>
        <xdr:cNvCxnSpPr/>
      </xdr:nvCxnSpPr>
      <xdr:spPr>
        <a:xfrm flipV="1">
          <a:off x="4306570" y="5076734"/>
          <a:ext cx="1270" cy="122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8" name="有形固定資産減価償却率最小値テキスト">
          <a:extLst>
            <a:ext uri="{FF2B5EF4-FFF2-40B4-BE49-F238E27FC236}">
              <a16:creationId xmlns:a16="http://schemas.microsoft.com/office/drawing/2014/main" id="{5B0DE6E0-5329-4E5D-9447-479E8374FA7D}"/>
            </a:ext>
          </a:extLst>
        </xdr:cNvPr>
        <xdr:cNvSpPr txBox="1"/>
      </xdr:nvSpPr>
      <xdr:spPr>
        <a:xfrm>
          <a:off x="4359275" y="631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9" name="直線コネクタ 78">
          <a:extLst>
            <a:ext uri="{FF2B5EF4-FFF2-40B4-BE49-F238E27FC236}">
              <a16:creationId xmlns:a16="http://schemas.microsoft.com/office/drawing/2014/main" id="{A0583C7C-01C6-4401-8ED0-23A0785AD76E}"/>
            </a:ext>
          </a:extLst>
        </xdr:cNvPr>
        <xdr:cNvCxnSpPr/>
      </xdr:nvCxnSpPr>
      <xdr:spPr>
        <a:xfrm>
          <a:off x="4216400" y="6305459"/>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80" name="有形固定資産減価償却率最大値テキスト">
          <a:extLst>
            <a:ext uri="{FF2B5EF4-FFF2-40B4-BE49-F238E27FC236}">
              <a16:creationId xmlns:a16="http://schemas.microsoft.com/office/drawing/2014/main" id="{C669617C-46A6-4EE5-8D67-308EF93B1334}"/>
            </a:ext>
          </a:extLst>
        </xdr:cNvPr>
        <xdr:cNvSpPr txBox="1"/>
      </xdr:nvSpPr>
      <xdr:spPr>
        <a:xfrm>
          <a:off x="4359275" y="4864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81" name="直線コネクタ 80">
          <a:extLst>
            <a:ext uri="{FF2B5EF4-FFF2-40B4-BE49-F238E27FC236}">
              <a16:creationId xmlns:a16="http://schemas.microsoft.com/office/drawing/2014/main" id="{F2A487EC-B73A-449B-B75B-ACAA175D7687}"/>
            </a:ext>
          </a:extLst>
        </xdr:cNvPr>
        <xdr:cNvCxnSpPr/>
      </xdr:nvCxnSpPr>
      <xdr:spPr>
        <a:xfrm>
          <a:off x="4216400" y="5076734"/>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17344</xdr:rowOff>
    </xdr:from>
    <xdr:ext cx="405111" cy="259045"/>
    <xdr:sp macro="" textlink="">
      <xdr:nvSpPr>
        <xdr:cNvPr id="82" name="有形固定資産減価償却率平均値テキスト">
          <a:extLst>
            <a:ext uri="{FF2B5EF4-FFF2-40B4-BE49-F238E27FC236}">
              <a16:creationId xmlns:a16="http://schemas.microsoft.com/office/drawing/2014/main" id="{D4D7E6E8-C87F-47CB-9FCC-FF5FEB231864}"/>
            </a:ext>
          </a:extLst>
        </xdr:cNvPr>
        <xdr:cNvSpPr txBox="1"/>
      </xdr:nvSpPr>
      <xdr:spPr>
        <a:xfrm>
          <a:off x="4359275" y="56942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83" name="フローチャート: 判断 82">
          <a:extLst>
            <a:ext uri="{FF2B5EF4-FFF2-40B4-BE49-F238E27FC236}">
              <a16:creationId xmlns:a16="http://schemas.microsoft.com/office/drawing/2014/main" id="{50664327-CB99-4DB8-9365-6B7831DD3D04}"/>
            </a:ext>
          </a:extLst>
        </xdr:cNvPr>
        <xdr:cNvSpPr/>
      </xdr:nvSpPr>
      <xdr:spPr>
        <a:xfrm>
          <a:off x="4254500" y="571581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84" name="フローチャート: 判断 83">
          <a:extLst>
            <a:ext uri="{FF2B5EF4-FFF2-40B4-BE49-F238E27FC236}">
              <a16:creationId xmlns:a16="http://schemas.microsoft.com/office/drawing/2014/main" id="{6C00D7F2-6EDC-4C95-8C6F-A48C91D7AC29}"/>
            </a:ext>
          </a:extLst>
        </xdr:cNvPr>
        <xdr:cNvSpPr/>
      </xdr:nvSpPr>
      <xdr:spPr>
        <a:xfrm>
          <a:off x="3616325" y="57035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85" name="フローチャート: 判断 84">
          <a:extLst>
            <a:ext uri="{FF2B5EF4-FFF2-40B4-BE49-F238E27FC236}">
              <a16:creationId xmlns:a16="http://schemas.microsoft.com/office/drawing/2014/main" id="{85E732D5-6B77-4D18-B858-4E92E191E83B}"/>
            </a:ext>
          </a:extLst>
        </xdr:cNvPr>
        <xdr:cNvSpPr/>
      </xdr:nvSpPr>
      <xdr:spPr>
        <a:xfrm>
          <a:off x="2930525" y="567590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6" name="フローチャート: 判断 85">
          <a:extLst>
            <a:ext uri="{FF2B5EF4-FFF2-40B4-BE49-F238E27FC236}">
              <a16:creationId xmlns:a16="http://schemas.microsoft.com/office/drawing/2014/main" id="{633EED0B-6F91-45D0-BA05-07BF9BCA3DAC}"/>
            </a:ext>
          </a:extLst>
        </xdr:cNvPr>
        <xdr:cNvSpPr/>
      </xdr:nvSpPr>
      <xdr:spPr>
        <a:xfrm>
          <a:off x="2244725" y="563889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7" name="フローチャート: 判断 86">
          <a:extLst>
            <a:ext uri="{FF2B5EF4-FFF2-40B4-BE49-F238E27FC236}">
              <a16:creationId xmlns:a16="http://schemas.microsoft.com/office/drawing/2014/main" id="{CFFB014E-D8F1-450E-9F9A-467E38989893}"/>
            </a:ext>
          </a:extLst>
        </xdr:cNvPr>
        <xdr:cNvSpPr/>
      </xdr:nvSpPr>
      <xdr:spPr>
        <a:xfrm>
          <a:off x="1558925" y="565131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145B1DBD-038F-4321-B820-90ED582F4206}"/>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BC1DDCA2-6C8C-4F1C-9B21-C5554C3E7D90}"/>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EFE21A14-F630-4855-9CE6-0D8D010E4A0C}"/>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B3B4F274-83FB-42FC-BE7E-768D0C537870}"/>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9F9C9A96-4D04-49FD-B7D0-1498498988CF}"/>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117838</xdr:rowOff>
    </xdr:from>
    <xdr:to>
      <xdr:col>23</xdr:col>
      <xdr:colOff>136525</xdr:colOff>
      <xdr:row>30</xdr:row>
      <xdr:rowOff>47988</xdr:rowOff>
    </xdr:to>
    <xdr:sp macro="" textlink="">
      <xdr:nvSpPr>
        <xdr:cNvPr id="93" name="楕円 92">
          <a:extLst>
            <a:ext uri="{FF2B5EF4-FFF2-40B4-BE49-F238E27FC236}">
              <a16:creationId xmlns:a16="http://schemas.microsoft.com/office/drawing/2014/main" id="{EE16AADA-B2E0-439C-AEE8-0ADDA9633002}"/>
            </a:ext>
          </a:extLst>
        </xdr:cNvPr>
        <xdr:cNvSpPr/>
      </xdr:nvSpPr>
      <xdr:spPr>
        <a:xfrm>
          <a:off x="4254500" y="563598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140715</xdr:rowOff>
    </xdr:from>
    <xdr:ext cx="405111" cy="259045"/>
    <xdr:sp macro="" textlink="">
      <xdr:nvSpPr>
        <xdr:cNvPr id="94" name="有形固定資産減価償却率該当値テキスト">
          <a:extLst>
            <a:ext uri="{FF2B5EF4-FFF2-40B4-BE49-F238E27FC236}">
              <a16:creationId xmlns:a16="http://schemas.microsoft.com/office/drawing/2014/main" id="{6CB28922-00D1-4326-997F-E4AF25CC9AF5}"/>
            </a:ext>
          </a:extLst>
        </xdr:cNvPr>
        <xdr:cNvSpPr txBox="1"/>
      </xdr:nvSpPr>
      <xdr:spPr>
        <a:xfrm>
          <a:off x="4359275" y="5496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170271</xdr:rowOff>
    </xdr:from>
    <xdr:to>
      <xdr:col>19</xdr:col>
      <xdr:colOff>187325</xdr:colOff>
      <xdr:row>30</xdr:row>
      <xdr:rowOff>100421</xdr:rowOff>
    </xdr:to>
    <xdr:sp macro="" textlink="">
      <xdr:nvSpPr>
        <xdr:cNvPr id="95" name="楕円 94">
          <a:extLst>
            <a:ext uri="{FF2B5EF4-FFF2-40B4-BE49-F238E27FC236}">
              <a16:creationId xmlns:a16="http://schemas.microsoft.com/office/drawing/2014/main" id="{FAD65CE7-B072-4E9D-A5DB-42D6A396ECB9}"/>
            </a:ext>
          </a:extLst>
        </xdr:cNvPr>
        <xdr:cNvSpPr/>
      </xdr:nvSpPr>
      <xdr:spPr>
        <a:xfrm>
          <a:off x="3616325" y="567572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168638</xdr:rowOff>
    </xdr:from>
    <xdr:to>
      <xdr:col>23</xdr:col>
      <xdr:colOff>85725</xdr:colOff>
      <xdr:row>30</xdr:row>
      <xdr:rowOff>49621</xdr:rowOff>
    </xdr:to>
    <xdr:cxnSp macro="">
      <xdr:nvCxnSpPr>
        <xdr:cNvPr id="96" name="直線コネクタ 95">
          <a:extLst>
            <a:ext uri="{FF2B5EF4-FFF2-40B4-BE49-F238E27FC236}">
              <a16:creationId xmlns:a16="http://schemas.microsoft.com/office/drawing/2014/main" id="{311C3048-0152-4B49-AF81-DE0CDB71A914}"/>
            </a:ext>
          </a:extLst>
        </xdr:cNvPr>
        <xdr:cNvCxnSpPr/>
      </xdr:nvCxnSpPr>
      <xdr:spPr>
        <a:xfrm flipV="1">
          <a:off x="3673475" y="5674088"/>
          <a:ext cx="628650" cy="4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133259</xdr:rowOff>
    </xdr:from>
    <xdr:to>
      <xdr:col>15</xdr:col>
      <xdr:colOff>187325</xdr:colOff>
      <xdr:row>30</xdr:row>
      <xdr:rowOff>63409</xdr:rowOff>
    </xdr:to>
    <xdr:sp macro="" textlink="">
      <xdr:nvSpPr>
        <xdr:cNvPr id="97" name="楕円 96">
          <a:extLst>
            <a:ext uri="{FF2B5EF4-FFF2-40B4-BE49-F238E27FC236}">
              <a16:creationId xmlns:a16="http://schemas.microsoft.com/office/drawing/2014/main" id="{408BA007-B734-4557-85F2-B8C95438947F}"/>
            </a:ext>
          </a:extLst>
        </xdr:cNvPr>
        <xdr:cNvSpPr/>
      </xdr:nvSpPr>
      <xdr:spPr>
        <a:xfrm>
          <a:off x="2930525" y="564823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12609</xdr:rowOff>
    </xdr:from>
    <xdr:to>
      <xdr:col>19</xdr:col>
      <xdr:colOff>136525</xdr:colOff>
      <xdr:row>30</xdr:row>
      <xdr:rowOff>49621</xdr:rowOff>
    </xdr:to>
    <xdr:cxnSp macro="">
      <xdr:nvCxnSpPr>
        <xdr:cNvPr id="98" name="直線コネクタ 97">
          <a:extLst>
            <a:ext uri="{FF2B5EF4-FFF2-40B4-BE49-F238E27FC236}">
              <a16:creationId xmlns:a16="http://schemas.microsoft.com/office/drawing/2014/main" id="{EBC5F2CE-9F97-4F58-A809-578C3A2A8B19}"/>
            </a:ext>
          </a:extLst>
        </xdr:cNvPr>
        <xdr:cNvCxnSpPr/>
      </xdr:nvCxnSpPr>
      <xdr:spPr>
        <a:xfrm>
          <a:off x="2987675" y="5686334"/>
          <a:ext cx="6858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80826</xdr:rowOff>
    </xdr:from>
    <xdr:to>
      <xdr:col>11</xdr:col>
      <xdr:colOff>187325</xdr:colOff>
      <xdr:row>30</xdr:row>
      <xdr:rowOff>10976</xdr:rowOff>
    </xdr:to>
    <xdr:sp macro="" textlink="">
      <xdr:nvSpPr>
        <xdr:cNvPr id="99" name="楕円 98">
          <a:extLst>
            <a:ext uri="{FF2B5EF4-FFF2-40B4-BE49-F238E27FC236}">
              <a16:creationId xmlns:a16="http://schemas.microsoft.com/office/drawing/2014/main" id="{3EEF061C-9A49-4BF4-8A93-E2DDC0E6B48D}"/>
            </a:ext>
          </a:extLst>
        </xdr:cNvPr>
        <xdr:cNvSpPr/>
      </xdr:nvSpPr>
      <xdr:spPr>
        <a:xfrm>
          <a:off x="2244725" y="559897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131626</xdr:rowOff>
    </xdr:from>
    <xdr:to>
      <xdr:col>15</xdr:col>
      <xdr:colOff>136525</xdr:colOff>
      <xdr:row>30</xdr:row>
      <xdr:rowOff>12609</xdr:rowOff>
    </xdr:to>
    <xdr:cxnSp macro="">
      <xdr:nvCxnSpPr>
        <xdr:cNvPr id="100" name="直線コネクタ 99">
          <a:extLst>
            <a:ext uri="{FF2B5EF4-FFF2-40B4-BE49-F238E27FC236}">
              <a16:creationId xmlns:a16="http://schemas.microsoft.com/office/drawing/2014/main" id="{F94A0D62-78B2-4708-96DD-AE414A89DF3D}"/>
            </a:ext>
          </a:extLst>
        </xdr:cNvPr>
        <xdr:cNvCxnSpPr/>
      </xdr:nvCxnSpPr>
      <xdr:spPr>
        <a:xfrm>
          <a:off x="2301875" y="5646601"/>
          <a:ext cx="685800" cy="39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31478</xdr:rowOff>
    </xdr:from>
    <xdr:to>
      <xdr:col>7</xdr:col>
      <xdr:colOff>187325</xdr:colOff>
      <xdr:row>29</xdr:row>
      <xdr:rowOff>133078</xdr:rowOff>
    </xdr:to>
    <xdr:sp macro="" textlink="">
      <xdr:nvSpPr>
        <xdr:cNvPr id="101" name="楕円 100">
          <a:extLst>
            <a:ext uri="{FF2B5EF4-FFF2-40B4-BE49-F238E27FC236}">
              <a16:creationId xmlns:a16="http://schemas.microsoft.com/office/drawing/2014/main" id="{4EE3C969-0A16-4FF7-AB68-DC9EEB000675}"/>
            </a:ext>
          </a:extLst>
        </xdr:cNvPr>
        <xdr:cNvSpPr/>
      </xdr:nvSpPr>
      <xdr:spPr>
        <a:xfrm>
          <a:off x="1558925" y="554327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82278</xdr:rowOff>
    </xdr:from>
    <xdr:to>
      <xdr:col>11</xdr:col>
      <xdr:colOff>136525</xdr:colOff>
      <xdr:row>29</xdr:row>
      <xdr:rowOff>131626</xdr:rowOff>
    </xdr:to>
    <xdr:cxnSp macro="">
      <xdr:nvCxnSpPr>
        <xdr:cNvPr id="102" name="直線コネクタ 101">
          <a:extLst>
            <a:ext uri="{FF2B5EF4-FFF2-40B4-BE49-F238E27FC236}">
              <a16:creationId xmlns:a16="http://schemas.microsoft.com/office/drawing/2014/main" id="{A3E0B605-5808-4E8A-AE68-794B06381EA8}"/>
            </a:ext>
          </a:extLst>
        </xdr:cNvPr>
        <xdr:cNvCxnSpPr/>
      </xdr:nvCxnSpPr>
      <xdr:spPr>
        <a:xfrm>
          <a:off x="1616075" y="5600428"/>
          <a:ext cx="685800" cy="46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116222</xdr:rowOff>
    </xdr:from>
    <xdr:ext cx="405111" cy="259045"/>
    <xdr:sp macro="" textlink="">
      <xdr:nvSpPr>
        <xdr:cNvPr id="103" name="n_1aveValue有形固定資産減価償却率">
          <a:extLst>
            <a:ext uri="{FF2B5EF4-FFF2-40B4-BE49-F238E27FC236}">
              <a16:creationId xmlns:a16="http://schemas.microsoft.com/office/drawing/2014/main" id="{DEBFDD56-2E25-40C8-A73E-BFED0116FF93}"/>
            </a:ext>
          </a:extLst>
        </xdr:cNvPr>
        <xdr:cNvSpPr txBox="1"/>
      </xdr:nvSpPr>
      <xdr:spPr>
        <a:xfrm>
          <a:off x="3474094" y="5793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104" name="n_2aveValue有形固定資産減価償却率">
          <a:extLst>
            <a:ext uri="{FF2B5EF4-FFF2-40B4-BE49-F238E27FC236}">
              <a16:creationId xmlns:a16="http://schemas.microsoft.com/office/drawing/2014/main" id="{71F5D3BD-9C29-486D-B046-755766B8B211}"/>
            </a:ext>
          </a:extLst>
        </xdr:cNvPr>
        <xdr:cNvSpPr txBox="1"/>
      </xdr:nvSpPr>
      <xdr:spPr>
        <a:xfrm>
          <a:off x="2797819" y="5765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48368</xdr:rowOff>
    </xdr:from>
    <xdr:ext cx="405111" cy="259045"/>
    <xdr:sp macro="" textlink="">
      <xdr:nvSpPr>
        <xdr:cNvPr id="105" name="n_3aveValue有形固定資産減価償却率">
          <a:extLst>
            <a:ext uri="{FF2B5EF4-FFF2-40B4-BE49-F238E27FC236}">
              <a16:creationId xmlns:a16="http://schemas.microsoft.com/office/drawing/2014/main" id="{FA97C14A-79C0-426C-93DC-C3A62EEA3CA9}"/>
            </a:ext>
          </a:extLst>
        </xdr:cNvPr>
        <xdr:cNvSpPr txBox="1"/>
      </xdr:nvSpPr>
      <xdr:spPr>
        <a:xfrm>
          <a:off x="2112019" y="5722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106" name="n_4aveValue有形固定資産減価償却率">
          <a:extLst>
            <a:ext uri="{FF2B5EF4-FFF2-40B4-BE49-F238E27FC236}">
              <a16:creationId xmlns:a16="http://schemas.microsoft.com/office/drawing/2014/main" id="{AB365DFB-F11A-439F-A7AC-5C07BD5D78DA}"/>
            </a:ext>
          </a:extLst>
        </xdr:cNvPr>
        <xdr:cNvSpPr txBox="1"/>
      </xdr:nvSpPr>
      <xdr:spPr>
        <a:xfrm>
          <a:off x="1426219" y="5734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116948</xdr:rowOff>
    </xdr:from>
    <xdr:ext cx="405111" cy="259045"/>
    <xdr:sp macro="" textlink="">
      <xdr:nvSpPr>
        <xdr:cNvPr id="107" name="n_1mainValue有形固定資産減価償却率">
          <a:extLst>
            <a:ext uri="{FF2B5EF4-FFF2-40B4-BE49-F238E27FC236}">
              <a16:creationId xmlns:a16="http://schemas.microsoft.com/office/drawing/2014/main" id="{C1075593-4C69-483D-A6E1-AAB35EAF23B3}"/>
            </a:ext>
          </a:extLst>
        </xdr:cNvPr>
        <xdr:cNvSpPr txBox="1"/>
      </xdr:nvSpPr>
      <xdr:spPr>
        <a:xfrm>
          <a:off x="3474094" y="5469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79936</xdr:rowOff>
    </xdr:from>
    <xdr:ext cx="405111" cy="259045"/>
    <xdr:sp macro="" textlink="">
      <xdr:nvSpPr>
        <xdr:cNvPr id="108" name="n_2mainValue有形固定資産減価償却率">
          <a:extLst>
            <a:ext uri="{FF2B5EF4-FFF2-40B4-BE49-F238E27FC236}">
              <a16:creationId xmlns:a16="http://schemas.microsoft.com/office/drawing/2014/main" id="{442C285E-3D32-4CD4-9A47-C628E3C60835}"/>
            </a:ext>
          </a:extLst>
        </xdr:cNvPr>
        <xdr:cNvSpPr txBox="1"/>
      </xdr:nvSpPr>
      <xdr:spPr>
        <a:xfrm>
          <a:off x="2797819" y="5436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27503</xdr:rowOff>
    </xdr:from>
    <xdr:ext cx="405111" cy="259045"/>
    <xdr:sp macro="" textlink="">
      <xdr:nvSpPr>
        <xdr:cNvPr id="109" name="n_3mainValue有形固定資産減価償却率">
          <a:extLst>
            <a:ext uri="{FF2B5EF4-FFF2-40B4-BE49-F238E27FC236}">
              <a16:creationId xmlns:a16="http://schemas.microsoft.com/office/drawing/2014/main" id="{087399B7-8E9B-44A9-B6D3-B550143FE7FB}"/>
            </a:ext>
          </a:extLst>
        </xdr:cNvPr>
        <xdr:cNvSpPr txBox="1"/>
      </xdr:nvSpPr>
      <xdr:spPr>
        <a:xfrm>
          <a:off x="2112019" y="5383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149605</xdr:rowOff>
    </xdr:from>
    <xdr:ext cx="405111" cy="259045"/>
    <xdr:sp macro="" textlink="">
      <xdr:nvSpPr>
        <xdr:cNvPr id="110" name="n_4mainValue有形固定資産減価償却率">
          <a:extLst>
            <a:ext uri="{FF2B5EF4-FFF2-40B4-BE49-F238E27FC236}">
              <a16:creationId xmlns:a16="http://schemas.microsoft.com/office/drawing/2014/main" id="{574F9987-474F-4C57-904F-FF15788DAFD4}"/>
            </a:ext>
          </a:extLst>
        </xdr:cNvPr>
        <xdr:cNvSpPr txBox="1"/>
      </xdr:nvSpPr>
      <xdr:spPr>
        <a:xfrm>
          <a:off x="1426219" y="5340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0BCA285B-1981-4DEF-9BE8-E320800601DA}"/>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9ACF8272-1437-4645-80DE-79FE4FD3D657}"/>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9C91369D-3929-4256-9FE4-10019097ADEA}"/>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[ 640.3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4D10CB49-BE10-4F64-9FA3-67258A97CCCC}"/>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69D6409D-BA12-499B-BD26-A1A8A1FE5EB7}"/>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B57951AB-A336-4063-A339-8448EE861637}"/>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26CDBDEA-764C-46B9-B892-9239B9DF949E}"/>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AB6AB2DB-F3E0-44D8-AA57-5358BF5C6806}"/>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A92642A9-A6F0-4D7D-BC8E-FE896F565460}"/>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4142604E-0503-4904-9253-4F246B14C636}"/>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8EF98D52-8693-476B-A807-28869DA7E347}"/>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37BC3DC7-8788-4868-BA06-4896CC1494B3}"/>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9826AEE2-B0DD-48AA-8FBC-13AFAD9F2DD4}"/>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昨年度と比べると大きく増加している。これは吉岡小学校改築のための学校教育施設等整備事業債や減収補てん債の借り入れを行ったことによるものである。また、経常一般財源等については、法人住民税の増収を背景とし普通交付税が不交付となることもあるが、経済情勢等により大きく変動し、年度によっては歳入不足から減収補てん債の発行を余儀なくされることもあり、今後もこの傾向が続くものと思われることから注意が必要である。</a:t>
          </a:r>
          <a:endParaRPr lang="ja-JP" altLang="ja-JP" sz="1000">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DB907456-A0CF-47CF-82E7-E36C1A387C0A}"/>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C5D5A99A-8CF2-4FB5-B610-21ACECE109EA}"/>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7D80F545-7368-4D2C-B93D-D3FF2A478EC9}"/>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463468C1-F3A0-4457-848A-160BADB6F9B2}"/>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0CD52D44-FB80-48B6-805C-16EF7F509B2B}"/>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77BB0EBB-83B2-4FA5-AA08-A0FB5DFF7169}"/>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30" name="テキスト ボックス 129">
          <a:extLst>
            <a:ext uri="{FF2B5EF4-FFF2-40B4-BE49-F238E27FC236}">
              <a16:creationId xmlns:a16="http://schemas.microsoft.com/office/drawing/2014/main" id="{8FADF877-EED0-44B1-8194-B89F1A8C0F7B}"/>
            </a:ext>
          </a:extLst>
        </xdr:cNvPr>
        <xdr:cNvSpPr txBox="1"/>
      </xdr:nvSpPr>
      <xdr:spPr>
        <a:xfrm>
          <a:off x="9708926" y="614099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CC1802AF-23B0-4EF5-A4E2-928B0CAB663A}"/>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575CF91A-15B6-40FD-8BE3-1A8B94EFE66C}"/>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AB3F8A50-F46F-4878-9B61-B20BB5793251}"/>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211495D5-3083-415D-A266-36EA9A48EA7F}"/>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C749CF80-6F68-47B5-93D1-08D2E1EE7DE3}"/>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AC397857-4A76-4E76-A1BB-E772BE21B590}"/>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24E1CB01-3E99-4710-957D-385B79AB8A93}"/>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17B7BC2E-DCE9-4CE2-994A-4B16B818A75A}"/>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CAD1C91E-473D-4ABE-AB5E-899B13896AAA}"/>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E36BD171-5AFE-4048-9BB0-3B0B1372B4CE}"/>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41" name="直線コネクタ 140">
          <a:extLst>
            <a:ext uri="{FF2B5EF4-FFF2-40B4-BE49-F238E27FC236}">
              <a16:creationId xmlns:a16="http://schemas.microsoft.com/office/drawing/2014/main" id="{C2D3FC1D-DDA9-4324-8EDF-03DC011ECE8A}"/>
            </a:ext>
          </a:extLst>
        </xdr:cNvPr>
        <xdr:cNvCxnSpPr/>
      </xdr:nvCxnSpPr>
      <xdr:spPr>
        <a:xfrm flipV="1">
          <a:off x="13326745" y="5058228"/>
          <a:ext cx="1269" cy="1379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42" name="債務償還比率最小値テキスト">
          <a:extLst>
            <a:ext uri="{FF2B5EF4-FFF2-40B4-BE49-F238E27FC236}">
              <a16:creationId xmlns:a16="http://schemas.microsoft.com/office/drawing/2014/main" id="{14841A8E-B9CA-4886-8C2E-4E6935E5F7DD}"/>
            </a:ext>
          </a:extLst>
        </xdr:cNvPr>
        <xdr:cNvSpPr txBox="1"/>
      </xdr:nvSpPr>
      <xdr:spPr>
        <a:xfrm>
          <a:off x="13379450" y="644183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43" name="直線コネクタ 142">
          <a:extLst>
            <a:ext uri="{FF2B5EF4-FFF2-40B4-BE49-F238E27FC236}">
              <a16:creationId xmlns:a16="http://schemas.microsoft.com/office/drawing/2014/main" id="{471D7BCF-0C13-46A9-A525-840911C91762}"/>
            </a:ext>
          </a:extLst>
        </xdr:cNvPr>
        <xdr:cNvCxnSpPr/>
      </xdr:nvCxnSpPr>
      <xdr:spPr>
        <a:xfrm>
          <a:off x="13255625" y="64380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68FAEB9B-7B1A-4C17-B0AB-5697FDDB6568}"/>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C279BEC8-2E31-412F-AFD1-D2D6E603D004}"/>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115696</xdr:rowOff>
    </xdr:from>
    <xdr:ext cx="469744" cy="259045"/>
    <xdr:sp macro="" textlink="">
      <xdr:nvSpPr>
        <xdr:cNvPr id="146" name="債務償還比率平均値テキスト">
          <a:extLst>
            <a:ext uri="{FF2B5EF4-FFF2-40B4-BE49-F238E27FC236}">
              <a16:creationId xmlns:a16="http://schemas.microsoft.com/office/drawing/2014/main" id="{FCEAA2B6-FB2B-44C7-8D53-F7123AB4B37A}"/>
            </a:ext>
          </a:extLst>
        </xdr:cNvPr>
        <xdr:cNvSpPr txBox="1"/>
      </xdr:nvSpPr>
      <xdr:spPr>
        <a:xfrm>
          <a:off x="13379450" y="53068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7" name="フローチャート: 判断 146">
          <a:extLst>
            <a:ext uri="{FF2B5EF4-FFF2-40B4-BE49-F238E27FC236}">
              <a16:creationId xmlns:a16="http://schemas.microsoft.com/office/drawing/2014/main" id="{8A196ADE-FBBD-462B-A1A5-12DD4B470C7E}"/>
            </a:ext>
          </a:extLst>
        </xdr:cNvPr>
        <xdr:cNvSpPr/>
      </xdr:nvSpPr>
      <xdr:spPr>
        <a:xfrm>
          <a:off x="13293725" y="544586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8" name="フローチャート: 判断 147">
          <a:extLst>
            <a:ext uri="{FF2B5EF4-FFF2-40B4-BE49-F238E27FC236}">
              <a16:creationId xmlns:a16="http://schemas.microsoft.com/office/drawing/2014/main" id="{09559FE9-2EB7-40A6-ABB8-AC054948E8F3}"/>
            </a:ext>
          </a:extLst>
        </xdr:cNvPr>
        <xdr:cNvSpPr/>
      </xdr:nvSpPr>
      <xdr:spPr>
        <a:xfrm>
          <a:off x="12646025" y="54492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9" name="フローチャート: 判断 148">
          <a:extLst>
            <a:ext uri="{FF2B5EF4-FFF2-40B4-BE49-F238E27FC236}">
              <a16:creationId xmlns:a16="http://schemas.microsoft.com/office/drawing/2014/main" id="{7977C65B-8E6C-465F-B5BE-B0A58E08063D}"/>
            </a:ext>
          </a:extLst>
        </xdr:cNvPr>
        <xdr:cNvSpPr/>
      </xdr:nvSpPr>
      <xdr:spPr>
        <a:xfrm>
          <a:off x="11960225" y="545665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50" name="フローチャート: 判断 149">
          <a:extLst>
            <a:ext uri="{FF2B5EF4-FFF2-40B4-BE49-F238E27FC236}">
              <a16:creationId xmlns:a16="http://schemas.microsoft.com/office/drawing/2014/main" id="{D9CAEBEA-CA6B-4DA2-84F3-DCE91D25A7B7}"/>
            </a:ext>
          </a:extLst>
        </xdr:cNvPr>
        <xdr:cNvSpPr/>
      </xdr:nvSpPr>
      <xdr:spPr>
        <a:xfrm>
          <a:off x="11274425" y="541070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51" name="フローチャート: 判断 150">
          <a:extLst>
            <a:ext uri="{FF2B5EF4-FFF2-40B4-BE49-F238E27FC236}">
              <a16:creationId xmlns:a16="http://schemas.microsoft.com/office/drawing/2014/main" id="{67B0C1AF-6E0B-46BE-9EAD-C8F6B0C96256}"/>
            </a:ext>
          </a:extLst>
        </xdr:cNvPr>
        <xdr:cNvSpPr/>
      </xdr:nvSpPr>
      <xdr:spPr>
        <a:xfrm>
          <a:off x="10588625" y="55533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FAAAECA9-5F0F-47AF-AB54-0B647975C536}"/>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A5527336-D949-47D6-AFC0-851325FA8400}"/>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AA62D679-E0A8-4B96-9472-088784417B6A}"/>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EE9DB307-79A9-41DE-9719-795E1DB62A90}"/>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040ED7EB-9F95-4512-A24A-023E9EE678D1}"/>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125343</xdr:rowOff>
    </xdr:from>
    <xdr:to>
      <xdr:col>76</xdr:col>
      <xdr:colOff>73025</xdr:colOff>
      <xdr:row>30</xdr:row>
      <xdr:rowOff>55493</xdr:rowOff>
    </xdr:to>
    <xdr:sp macro="" textlink="">
      <xdr:nvSpPr>
        <xdr:cNvPr id="157" name="楕円 156">
          <a:extLst>
            <a:ext uri="{FF2B5EF4-FFF2-40B4-BE49-F238E27FC236}">
              <a16:creationId xmlns:a16="http://schemas.microsoft.com/office/drawing/2014/main" id="{24404241-099D-4134-A7DE-6BE131DE16B3}"/>
            </a:ext>
          </a:extLst>
        </xdr:cNvPr>
        <xdr:cNvSpPr/>
      </xdr:nvSpPr>
      <xdr:spPr>
        <a:xfrm>
          <a:off x="13293725" y="563714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103770</xdr:rowOff>
    </xdr:from>
    <xdr:ext cx="469744" cy="259045"/>
    <xdr:sp macro="" textlink="">
      <xdr:nvSpPr>
        <xdr:cNvPr id="158" name="債務償還比率該当値テキスト">
          <a:extLst>
            <a:ext uri="{FF2B5EF4-FFF2-40B4-BE49-F238E27FC236}">
              <a16:creationId xmlns:a16="http://schemas.microsoft.com/office/drawing/2014/main" id="{FB01CCC9-A6C5-426C-80E9-723606F4A5A3}"/>
            </a:ext>
          </a:extLst>
        </xdr:cNvPr>
        <xdr:cNvSpPr txBox="1"/>
      </xdr:nvSpPr>
      <xdr:spPr>
        <a:xfrm>
          <a:off x="13379450" y="5621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44771</xdr:rowOff>
    </xdr:from>
    <xdr:to>
      <xdr:col>72</xdr:col>
      <xdr:colOff>123825</xdr:colOff>
      <xdr:row>27</xdr:row>
      <xdr:rowOff>146371</xdr:rowOff>
    </xdr:to>
    <xdr:sp macro="" textlink="">
      <xdr:nvSpPr>
        <xdr:cNvPr id="159" name="楕円 158">
          <a:extLst>
            <a:ext uri="{FF2B5EF4-FFF2-40B4-BE49-F238E27FC236}">
              <a16:creationId xmlns:a16="http://schemas.microsoft.com/office/drawing/2014/main" id="{83F6E992-5DA7-42E6-B255-93EFED3DA532}"/>
            </a:ext>
          </a:extLst>
        </xdr:cNvPr>
        <xdr:cNvSpPr/>
      </xdr:nvSpPr>
      <xdr:spPr>
        <a:xfrm>
          <a:off x="12646025" y="523907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95571</xdr:rowOff>
    </xdr:from>
    <xdr:to>
      <xdr:col>76</xdr:col>
      <xdr:colOff>22225</xdr:colOff>
      <xdr:row>30</xdr:row>
      <xdr:rowOff>4693</xdr:rowOff>
    </xdr:to>
    <xdr:cxnSp macro="">
      <xdr:nvCxnSpPr>
        <xdr:cNvPr id="160" name="直線コネクタ 159">
          <a:extLst>
            <a:ext uri="{FF2B5EF4-FFF2-40B4-BE49-F238E27FC236}">
              <a16:creationId xmlns:a16="http://schemas.microsoft.com/office/drawing/2014/main" id="{8DB2ED95-574A-4EC6-862D-F2EA4B27BE95}"/>
            </a:ext>
          </a:extLst>
        </xdr:cNvPr>
        <xdr:cNvCxnSpPr/>
      </xdr:nvCxnSpPr>
      <xdr:spPr>
        <a:xfrm>
          <a:off x="12693650" y="5286696"/>
          <a:ext cx="638175" cy="398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26</xdr:row>
      <xdr:rowOff>54193</xdr:rowOff>
    </xdr:from>
    <xdr:to>
      <xdr:col>68</xdr:col>
      <xdr:colOff>123825</xdr:colOff>
      <xdr:row>26</xdr:row>
      <xdr:rowOff>155793</xdr:rowOff>
    </xdr:to>
    <xdr:sp macro="" textlink="">
      <xdr:nvSpPr>
        <xdr:cNvPr id="161" name="楕円 160">
          <a:extLst>
            <a:ext uri="{FF2B5EF4-FFF2-40B4-BE49-F238E27FC236}">
              <a16:creationId xmlns:a16="http://schemas.microsoft.com/office/drawing/2014/main" id="{ADC84104-F601-4E1D-AED9-A991C7EE812C}"/>
            </a:ext>
          </a:extLst>
        </xdr:cNvPr>
        <xdr:cNvSpPr/>
      </xdr:nvSpPr>
      <xdr:spPr>
        <a:xfrm>
          <a:off x="11960225" y="508339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26</xdr:row>
      <xdr:rowOff>104993</xdr:rowOff>
    </xdr:from>
    <xdr:to>
      <xdr:col>72</xdr:col>
      <xdr:colOff>73025</xdr:colOff>
      <xdr:row>27</xdr:row>
      <xdr:rowOff>95571</xdr:rowOff>
    </xdr:to>
    <xdr:cxnSp macro="">
      <xdr:nvCxnSpPr>
        <xdr:cNvPr id="162" name="直線コネクタ 161">
          <a:extLst>
            <a:ext uri="{FF2B5EF4-FFF2-40B4-BE49-F238E27FC236}">
              <a16:creationId xmlns:a16="http://schemas.microsoft.com/office/drawing/2014/main" id="{314408D0-8E38-4764-89ED-565CA69F2921}"/>
            </a:ext>
          </a:extLst>
        </xdr:cNvPr>
        <xdr:cNvCxnSpPr/>
      </xdr:nvCxnSpPr>
      <xdr:spPr>
        <a:xfrm>
          <a:off x="12007850" y="5131018"/>
          <a:ext cx="685800" cy="155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26</xdr:row>
      <xdr:rowOff>111560</xdr:rowOff>
    </xdr:from>
    <xdr:to>
      <xdr:col>64</xdr:col>
      <xdr:colOff>123825</xdr:colOff>
      <xdr:row>27</xdr:row>
      <xdr:rowOff>41710</xdr:rowOff>
    </xdr:to>
    <xdr:sp macro="" textlink="">
      <xdr:nvSpPr>
        <xdr:cNvPr id="163" name="楕円 162">
          <a:extLst>
            <a:ext uri="{FF2B5EF4-FFF2-40B4-BE49-F238E27FC236}">
              <a16:creationId xmlns:a16="http://schemas.microsoft.com/office/drawing/2014/main" id="{AAF2F82C-ACD8-48B7-AD84-B212CDE7D84A}"/>
            </a:ext>
          </a:extLst>
        </xdr:cNvPr>
        <xdr:cNvSpPr/>
      </xdr:nvSpPr>
      <xdr:spPr>
        <a:xfrm>
          <a:off x="11274425" y="51407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26</xdr:row>
      <xdr:rowOff>104993</xdr:rowOff>
    </xdr:from>
    <xdr:to>
      <xdr:col>68</xdr:col>
      <xdr:colOff>73025</xdr:colOff>
      <xdr:row>26</xdr:row>
      <xdr:rowOff>162360</xdr:rowOff>
    </xdr:to>
    <xdr:cxnSp macro="">
      <xdr:nvCxnSpPr>
        <xdr:cNvPr id="164" name="直線コネクタ 163">
          <a:extLst>
            <a:ext uri="{FF2B5EF4-FFF2-40B4-BE49-F238E27FC236}">
              <a16:creationId xmlns:a16="http://schemas.microsoft.com/office/drawing/2014/main" id="{2D563B1F-9566-40BA-BDA7-76266EEF34F4}"/>
            </a:ext>
          </a:extLst>
        </xdr:cNvPr>
        <xdr:cNvCxnSpPr/>
      </xdr:nvCxnSpPr>
      <xdr:spPr>
        <a:xfrm flipV="1">
          <a:off x="11322050" y="5131018"/>
          <a:ext cx="685800" cy="57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43948</xdr:rowOff>
    </xdr:from>
    <xdr:to>
      <xdr:col>60</xdr:col>
      <xdr:colOff>123825</xdr:colOff>
      <xdr:row>27</xdr:row>
      <xdr:rowOff>145548</xdr:rowOff>
    </xdr:to>
    <xdr:sp macro="" textlink="">
      <xdr:nvSpPr>
        <xdr:cNvPr id="165" name="楕円 164">
          <a:extLst>
            <a:ext uri="{FF2B5EF4-FFF2-40B4-BE49-F238E27FC236}">
              <a16:creationId xmlns:a16="http://schemas.microsoft.com/office/drawing/2014/main" id="{EE7B0038-B507-4C4B-8F08-D42C604EEFF8}"/>
            </a:ext>
          </a:extLst>
        </xdr:cNvPr>
        <xdr:cNvSpPr/>
      </xdr:nvSpPr>
      <xdr:spPr>
        <a:xfrm>
          <a:off x="10588625" y="523824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26</xdr:row>
      <xdr:rowOff>162360</xdr:rowOff>
    </xdr:from>
    <xdr:to>
      <xdr:col>64</xdr:col>
      <xdr:colOff>73025</xdr:colOff>
      <xdr:row>27</xdr:row>
      <xdr:rowOff>94748</xdr:rowOff>
    </xdr:to>
    <xdr:cxnSp macro="">
      <xdr:nvCxnSpPr>
        <xdr:cNvPr id="166" name="直線コネクタ 165">
          <a:extLst>
            <a:ext uri="{FF2B5EF4-FFF2-40B4-BE49-F238E27FC236}">
              <a16:creationId xmlns:a16="http://schemas.microsoft.com/office/drawing/2014/main" id="{20B9604F-BFE4-4C08-B379-FABEB4D911C0}"/>
            </a:ext>
          </a:extLst>
        </xdr:cNvPr>
        <xdr:cNvCxnSpPr/>
      </xdr:nvCxnSpPr>
      <xdr:spPr>
        <a:xfrm flipV="1">
          <a:off x="10636250" y="5188385"/>
          <a:ext cx="685800" cy="97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17489</xdr:rowOff>
    </xdr:from>
    <xdr:ext cx="469744" cy="259045"/>
    <xdr:sp macro="" textlink="">
      <xdr:nvSpPr>
        <xdr:cNvPr id="167" name="n_1aveValue債務償還比率">
          <a:extLst>
            <a:ext uri="{FF2B5EF4-FFF2-40B4-BE49-F238E27FC236}">
              <a16:creationId xmlns:a16="http://schemas.microsoft.com/office/drawing/2014/main" id="{6C10072D-D7CE-421B-BB24-F0EA47BB5C6C}"/>
            </a:ext>
          </a:extLst>
        </xdr:cNvPr>
        <xdr:cNvSpPr txBox="1"/>
      </xdr:nvSpPr>
      <xdr:spPr>
        <a:xfrm>
          <a:off x="12465127" y="5532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21704</xdr:rowOff>
    </xdr:from>
    <xdr:ext cx="469744" cy="259045"/>
    <xdr:sp macro="" textlink="">
      <xdr:nvSpPr>
        <xdr:cNvPr id="168" name="n_2aveValue債務償還比率">
          <a:extLst>
            <a:ext uri="{FF2B5EF4-FFF2-40B4-BE49-F238E27FC236}">
              <a16:creationId xmlns:a16="http://schemas.microsoft.com/office/drawing/2014/main" id="{5C367B03-5E1B-4E78-9D03-F4D66BC9EA72}"/>
            </a:ext>
          </a:extLst>
        </xdr:cNvPr>
        <xdr:cNvSpPr txBox="1"/>
      </xdr:nvSpPr>
      <xdr:spPr>
        <a:xfrm>
          <a:off x="11788852" y="5536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150385</xdr:rowOff>
    </xdr:from>
    <xdr:ext cx="469744" cy="259045"/>
    <xdr:sp macro="" textlink="">
      <xdr:nvSpPr>
        <xdr:cNvPr id="169" name="n_3aveValue債務償還比率">
          <a:extLst>
            <a:ext uri="{FF2B5EF4-FFF2-40B4-BE49-F238E27FC236}">
              <a16:creationId xmlns:a16="http://schemas.microsoft.com/office/drawing/2014/main" id="{18036E36-CEFF-4F2B-AE91-B2BE3214845A}"/>
            </a:ext>
          </a:extLst>
        </xdr:cNvPr>
        <xdr:cNvSpPr txBox="1"/>
      </xdr:nvSpPr>
      <xdr:spPr>
        <a:xfrm>
          <a:off x="11103052" y="5503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131093</xdr:rowOff>
    </xdr:from>
    <xdr:ext cx="469744" cy="259045"/>
    <xdr:sp macro="" textlink="">
      <xdr:nvSpPr>
        <xdr:cNvPr id="170" name="n_4aveValue債務償還比率">
          <a:extLst>
            <a:ext uri="{FF2B5EF4-FFF2-40B4-BE49-F238E27FC236}">
              <a16:creationId xmlns:a16="http://schemas.microsoft.com/office/drawing/2014/main" id="{041DDC02-B02F-42D7-97B9-7E18DD2D794F}"/>
            </a:ext>
          </a:extLst>
        </xdr:cNvPr>
        <xdr:cNvSpPr txBox="1"/>
      </xdr:nvSpPr>
      <xdr:spPr>
        <a:xfrm>
          <a:off x="10417252" y="5646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162898</xdr:rowOff>
    </xdr:from>
    <xdr:ext cx="469744" cy="259045"/>
    <xdr:sp macro="" textlink="">
      <xdr:nvSpPr>
        <xdr:cNvPr id="171" name="n_1mainValue債務償還比率">
          <a:extLst>
            <a:ext uri="{FF2B5EF4-FFF2-40B4-BE49-F238E27FC236}">
              <a16:creationId xmlns:a16="http://schemas.microsoft.com/office/drawing/2014/main" id="{BBD2D57A-B9A8-425A-8458-D2D44B5CCEBC}"/>
            </a:ext>
          </a:extLst>
        </xdr:cNvPr>
        <xdr:cNvSpPr txBox="1"/>
      </xdr:nvSpPr>
      <xdr:spPr>
        <a:xfrm>
          <a:off x="12465127" y="5026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60969</xdr:colOff>
      <xdr:row>25</xdr:row>
      <xdr:rowOff>870</xdr:rowOff>
    </xdr:from>
    <xdr:ext cx="405111" cy="259045"/>
    <xdr:sp macro="" textlink="">
      <xdr:nvSpPr>
        <xdr:cNvPr id="172" name="n_2mainValue債務償還比率">
          <a:extLst>
            <a:ext uri="{FF2B5EF4-FFF2-40B4-BE49-F238E27FC236}">
              <a16:creationId xmlns:a16="http://schemas.microsoft.com/office/drawing/2014/main" id="{A445E9C4-D91E-4621-9B70-9D7D011593A9}"/>
            </a:ext>
          </a:extLst>
        </xdr:cNvPr>
        <xdr:cNvSpPr txBox="1"/>
      </xdr:nvSpPr>
      <xdr:spPr>
        <a:xfrm>
          <a:off x="11827519" y="4868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58237</xdr:rowOff>
    </xdr:from>
    <xdr:ext cx="469744" cy="259045"/>
    <xdr:sp macro="" textlink="">
      <xdr:nvSpPr>
        <xdr:cNvPr id="173" name="n_3mainValue債務償還比率">
          <a:extLst>
            <a:ext uri="{FF2B5EF4-FFF2-40B4-BE49-F238E27FC236}">
              <a16:creationId xmlns:a16="http://schemas.microsoft.com/office/drawing/2014/main" id="{B5DC2BC8-B71F-4ACF-91B7-7B8159E1EA09}"/>
            </a:ext>
          </a:extLst>
        </xdr:cNvPr>
        <xdr:cNvSpPr txBox="1"/>
      </xdr:nvSpPr>
      <xdr:spPr>
        <a:xfrm>
          <a:off x="11103052" y="492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25</xdr:row>
      <xdr:rowOff>162075</xdr:rowOff>
    </xdr:from>
    <xdr:ext cx="469744" cy="259045"/>
    <xdr:sp macro="" textlink="">
      <xdr:nvSpPr>
        <xdr:cNvPr id="174" name="n_4mainValue債務償還比率">
          <a:extLst>
            <a:ext uri="{FF2B5EF4-FFF2-40B4-BE49-F238E27FC236}">
              <a16:creationId xmlns:a16="http://schemas.microsoft.com/office/drawing/2014/main" id="{6955ECF5-3423-4B94-9515-5786CD583E6C}"/>
            </a:ext>
          </a:extLst>
        </xdr:cNvPr>
        <xdr:cNvSpPr txBox="1"/>
      </xdr:nvSpPr>
      <xdr:spPr>
        <a:xfrm>
          <a:off x="10417252" y="5026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B71EBA2B-0648-4999-AC28-B0E092EA0DE1}"/>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FFE49D65-BFF7-43FE-8AA0-E9E1959D1120}"/>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B8BBAE80-5B81-4DEC-8296-9361EF86E8F0}"/>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13E8959D-B158-4E9E-9402-6E7FD9ED9BD7}"/>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66A4F3D4-D127-425F-87ED-9F5212FA603D}"/>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B1FA369F-D85D-4393-9A3F-5A0932371E30}"/>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EAECD58-7375-4EB4-91F2-2408A0BD49DA}"/>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67DF173-14B1-4AF1-83AB-3E5927A54640}"/>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7F4037D-DBDE-43C5-BABF-943BD20AB7B4}"/>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7BEB3DE-5055-4AD4-81F9-7904CD371828}"/>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宮城県大和町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915BF82-735B-4421-815E-D57861AE4119}"/>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C900AA5-5D24-4B5B-85A1-B0838CDF5580}"/>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E43FC85-3E16-4884-BF59-DED4540F4C89}"/>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5AFDAB9-28DA-4366-AC14-95D638F9F53F}"/>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24E047C-DE11-44DD-A3E1-6D2D1471A2D1}"/>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2BB539E-5A7B-47EB-8F3E-99E691EF9916}"/>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27,861
27,427
225.49
17,767,333
17,093,954
340,854
8,394,897
8,241,692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C989F0F-58F8-4D3C-8402-329802C513C7}"/>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9805A28-E566-4EE3-AC77-FFE1C2B1AB2D}"/>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536FC19-B776-4116-A6DA-277408CA2B83}"/>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DBC7CCB-2D8E-45D9-8CFD-2B8870F9D136}"/>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3557543-F7F8-4657-95A6-4C4A5EF19D6C}"/>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3EFCE96-35FD-4909-86C1-2A0BB26F0B1E}"/>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E7FB6E4-91C0-4C22-A07E-1ABC729BE36C}"/>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4F70FF7-7980-4B4C-B82B-165B6AC6C45E}"/>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4AA6336-20DE-4E92-990E-E4492DE0103A}"/>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53A56B8-6807-4C6B-9D0C-76482BB0E52C}"/>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99332F0-E2AB-43EA-B04A-06502F59F134}"/>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C7A39E1-98D6-4E34-9E15-44EFDFB7513E}"/>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8490786-0CB2-4D27-8576-4AB9EC9D7D5F}"/>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0284C12-B0EC-4AD4-A4AA-13D5B767D876}"/>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2614F14-E8D3-4213-A8CC-338888AC3B46}"/>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34F43D8-45D2-4FC5-898A-712142E6C159}"/>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6C225DB-8A32-4E9E-B70C-9C7FBCC67FA9}"/>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BF9A7DC-F012-4711-B0BA-07803CEC24FF}"/>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4A738A4-5437-4EA4-9D93-0F83CE6D73A8}"/>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F8BE498-8D40-4D6A-955F-E20BDDEDBEF7}"/>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42A46A1-BDF0-4248-BFB7-34BB6F51DA5A}"/>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B152481-B19C-4B79-9A05-5FBD9D39567E}"/>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57D65A0-7E71-43E4-AD13-213FC8FFD531}"/>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A1CD38A-074D-4B49-B016-E7D900E97DF9}"/>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BFB9643-6A9E-4965-9CBD-F36D3F4BAD06}"/>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D6E9965-ACDD-48D7-A7C5-2857DB48EA38}"/>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17AA41E-3E70-4D34-A02D-FA655305A816}"/>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6CB6D2E-25E2-4DE1-A0B6-3309B2440699}"/>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938A4B7-9BBF-4015-8F75-8665855DA0FC}"/>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E9167C4-E80C-4EF1-AD3B-974BEDCC7E0F}"/>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85FDEBC-AEAD-4EEF-82B9-0415B5E7F72C}"/>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1E643E6-CB4F-4401-A5D2-D533F7044C75}"/>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9F59B3CB-D59D-4F3B-8465-51878533296A}"/>
            </a:ext>
          </a:extLst>
        </xdr:cNvPr>
        <xdr:cNvCxnSpPr/>
      </xdr:nvCxnSpPr>
      <xdr:spPr>
        <a:xfrm>
          <a:off x="6858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E258E854-F88C-46BC-B5FA-78C3B5A04337}"/>
            </a:ext>
          </a:extLst>
        </xdr:cNvPr>
        <xdr:cNvSpPr txBox="1"/>
      </xdr:nvSpPr>
      <xdr:spPr>
        <a:xfrm>
          <a:off x="2789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A02ED22E-C04F-4890-8C73-1E6316E7D9BD}"/>
            </a:ext>
          </a:extLst>
        </xdr:cNvPr>
        <xdr:cNvCxnSpPr/>
      </xdr:nvCxnSpPr>
      <xdr:spPr>
        <a:xfrm>
          <a:off x="6858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590007F1-75E9-43FF-987D-33EBF9A48FC3}"/>
            </a:ext>
          </a:extLst>
        </xdr:cNvPr>
        <xdr:cNvSpPr txBox="1"/>
      </xdr:nvSpPr>
      <xdr:spPr>
        <a:xfrm>
          <a:off x="339891"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B820D49D-4C07-4D0C-B417-01967181471D}"/>
            </a:ext>
          </a:extLst>
        </xdr:cNvPr>
        <xdr:cNvCxnSpPr/>
      </xdr:nvCxnSpPr>
      <xdr:spPr>
        <a:xfrm>
          <a:off x="6858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8E223DE8-86A1-4AD9-8498-F4F04669F649}"/>
            </a:ext>
          </a:extLst>
        </xdr:cNvPr>
        <xdr:cNvSpPr txBox="1"/>
      </xdr:nvSpPr>
      <xdr:spPr>
        <a:xfrm>
          <a:off x="339891"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D8531E6F-DBF6-413A-86F4-0B75B19BAD03}"/>
            </a:ext>
          </a:extLst>
        </xdr:cNvPr>
        <xdr:cNvCxnSpPr/>
      </xdr:nvCxnSpPr>
      <xdr:spPr>
        <a:xfrm>
          <a:off x="6858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7551D018-A476-4261-8723-DC186DFC5F1C}"/>
            </a:ext>
          </a:extLst>
        </xdr:cNvPr>
        <xdr:cNvSpPr txBox="1"/>
      </xdr:nvSpPr>
      <xdr:spPr>
        <a:xfrm>
          <a:off x="339891"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3380F817-5CC6-4A49-A0EE-4EBC721B6D91}"/>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BA723D04-B0C6-4B7C-A531-8CCF84F9B29C}"/>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6950A13C-2CC6-4948-8B08-954850A590B5}"/>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1D01244D-5008-490A-AEE9-7959E9E7942E}"/>
            </a:ext>
          </a:extLst>
        </xdr:cNvPr>
        <xdr:cNvCxnSpPr/>
      </xdr:nvCxnSpPr>
      <xdr:spPr>
        <a:xfrm flipV="1">
          <a:off x="4180840" y="5413248"/>
          <a:ext cx="0" cy="1284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1339972B-7794-4A3F-99B2-F2264894F8D2}"/>
            </a:ext>
          </a:extLst>
        </xdr:cNvPr>
        <xdr:cNvSpPr txBox="1"/>
      </xdr:nvSpPr>
      <xdr:spPr>
        <a:xfrm>
          <a:off x="4219575" y="6695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B51DBA9E-84CD-4E6B-8AA5-AEAA4A8DC959}"/>
            </a:ext>
          </a:extLst>
        </xdr:cNvPr>
        <xdr:cNvCxnSpPr/>
      </xdr:nvCxnSpPr>
      <xdr:spPr>
        <a:xfrm>
          <a:off x="4105275" y="66981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BED30FDF-4F34-4691-A2C5-89B81CBF1DD6}"/>
            </a:ext>
          </a:extLst>
        </xdr:cNvPr>
        <xdr:cNvSpPr txBox="1"/>
      </xdr:nvSpPr>
      <xdr:spPr>
        <a:xfrm>
          <a:off x="4219575" y="5201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A7B661E8-43F8-40E1-B885-A94D97656CC3}"/>
            </a:ext>
          </a:extLst>
        </xdr:cNvPr>
        <xdr:cNvCxnSpPr/>
      </xdr:nvCxnSpPr>
      <xdr:spPr>
        <a:xfrm>
          <a:off x="4105275" y="541324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24401</xdr:rowOff>
    </xdr:from>
    <xdr:ext cx="405111" cy="259045"/>
    <xdr:sp macro="" textlink="">
      <xdr:nvSpPr>
        <xdr:cNvPr id="60" name="【道路】&#10;有形固定資産減価償却率平均値テキスト">
          <a:extLst>
            <a:ext uri="{FF2B5EF4-FFF2-40B4-BE49-F238E27FC236}">
              <a16:creationId xmlns:a16="http://schemas.microsoft.com/office/drawing/2014/main" id="{8DBFBBB9-A9A4-4AC9-A9ED-A654427CCC88}"/>
            </a:ext>
          </a:extLst>
        </xdr:cNvPr>
        <xdr:cNvSpPr txBox="1"/>
      </xdr:nvSpPr>
      <xdr:spPr>
        <a:xfrm>
          <a:off x="4219575" y="60283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52E66208-AB38-4545-8EA8-1026F4106357}"/>
            </a:ext>
          </a:extLst>
        </xdr:cNvPr>
        <xdr:cNvSpPr/>
      </xdr:nvSpPr>
      <xdr:spPr>
        <a:xfrm>
          <a:off x="4124325" y="604989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3636A6AD-6458-4E34-B77A-58C0F5B2F704}"/>
            </a:ext>
          </a:extLst>
        </xdr:cNvPr>
        <xdr:cNvSpPr/>
      </xdr:nvSpPr>
      <xdr:spPr>
        <a:xfrm>
          <a:off x="3381375" y="60293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7C4787FD-144B-4D42-B872-76A792193FEC}"/>
            </a:ext>
          </a:extLst>
        </xdr:cNvPr>
        <xdr:cNvSpPr/>
      </xdr:nvSpPr>
      <xdr:spPr>
        <a:xfrm>
          <a:off x="2571750" y="599770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CCA60FB5-634F-4117-8C28-7F2E972B8F0C}"/>
            </a:ext>
          </a:extLst>
        </xdr:cNvPr>
        <xdr:cNvSpPr/>
      </xdr:nvSpPr>
      <xdr:spPr>
        <a:xfrm>
          <a:off x="1781175" y="597166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86A452D3-5B38-4E3D-B5CE-4CB377936451}"/>
            </a:ext>
          </a:extLst>
        </xdr:cNvPr>
        <xdr:cNvSpPr/>
      </xdr:nvSpPr>
      <xdr:spPr>
        <a:xfrm>
          <a:off x="981075" y="59817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545D83F9-EC4B-44C9-9E06-4081A34BEE03}"/>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31997674-1739-4C14-BDDD-D973133CD531}"/>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814BD5C-5DA4-4D3B-B0ED-D0797A548B6F}"/>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22F61A7-EA14-470F-8C6A-7CF875AB8055}"/>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84B1E68-7F59-4B6F-92B8-F413DF3A499A}"/>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4826</xdr:rowOff>
    </xdr:from>
    <xdr:to>
      <xdr:col>24</xdr:col>
      <xdr:colOff>114300</xdr:colOff>
      <xdr:row>37</xdr:row>
      <xdr:rowOff>106426</xdr:rowOff>
    </xdr:to>
    <xdr:sp macro="" textlink="">
      <xdr:nvSpPr>
        <xdr:cNvPr id="71" name="楕円 70">
          <a:extLst>
            <a:ext uri="{FF2B5EF4-FFF2-40B4-BE49-F238E27FC236}">
              <a16:creationId xmlns:a16="http://schemas.microsoft.com/office/drawing/2014/main" id="{2AE24578-91C6-4B1C-9AAD-D431547D8AB7}"/>
            </a:ext>
          </a:extLst>
        </xdr:cNvPr>
        <xdr:cNvSpPr/>
      </xdr:nvSpPr>
      <xdr:spPr>
        <a:xfrm>
          <a:off x="4124325" y="600875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27703</xdr:rowOff>
    </xdr:from>
    <xdr:ext cx="405111" cy="259045"/>
    <xdr:sp macro="" textlink="">
      <xdr:nvSpPr>
        <xdr:cNvPr id="72" name="【道路】&#10;有形固定資産減価償却率該当値テキスト">
          <a:extLst>
            <a:ext uri="{FF2B5EF4-FFF2-40B4-BE49-F238E27FC236}">
              <a16:creationId xmlns:a16="http://schemas.microsoft.com/office/drawing/2014/main" id="{3FE013A5-DFE8-4D9D-B29C-991F7D6A972C}"/>
            </a:ext>
          </a:extLst>
        </xdr:cNvPr>
        <xdr:cNvSpPr txBox="1"/>
      </xdr:nvSpPr>
      <xdr:spPr>
        <a:xfrm>
          <a:off x="4219575" y="5869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132842</xdr:rowOff>
    </xdr:from>
    <xdr:to>
      <xdr:col>20</xdr:col>
      <xdr:colOff>38100</xdr:colOff>
      <xdr:row>37</xdr:row>
      <xdr:rowOff>62992</xdr:rowOff>
    </xdr:to>
    <xdr:sp macro="" textlink="">
      <xdr:nvSpPr>
        <xdr:cNvPr id="73" name="楕円 72">
          <a:extLst>
            <a:ext uri="{FF2B5EF4-FFF2-40B4-BE49-F238E27FC236}">
              <a16:creationId xmlns:a16="http://schemas.microsoft.com/office/drawing/2014/main" id="{84F4B733-5C5E-4EC3-BEED-387E9492E5C8}"/>
            </a:ext>
          </a:extLst>
        </xdr:cNvPr>
        <xdr:cNvSpPr/>
      </xdr:nvSpPr>
      <xdr:spPr>
        <a:xfrm>
          <a:off x="3381375" y="597166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12192</xdr:rowOff>
    </xdr:from>
    <xdr:to>
      <xdr:col>24</xdr:col>
      <xdr:colOff>63500</xdr:colOff>
      <xdr:row>37</xdr:row>
      <xdr:rowOff>55626</xdr:rowOff>
    </xdr:to>
    <xdr:cxnSp macro="">
      <xdr:nvCxnSpPr>
        <xdr:cNvPr id="74" name="直線コネクタ 73">
          <a:extLst>
            <a:ext uri="{FF2B5EF4-FFF2-40B4-BE49-F238E27FC236}">
              <a16:creationId xmlns:a16="http://schemas.microsoft.com/office/drawing/2014/main" id="{1AC29DF7-3F0B-4E79-8221-4BB4E13E27CB}"/>
            </a:ext>
          </a:extLst>
        </xdr:cNvPr>
        <xdr:cNvCxnSpPr/>
      </xdr:nvCxnSpPr>
      <xdr:spPr>
        <a:xfrm>
          <a:off x="3429000" y="6009767"/>
          <a:ext cx="752475" cy="46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98552</xdr:rowOff>
    </xdr:from>
    <xdr:to>
      <xdr:col>15</xdr:col>
      <xdr:colOff>101600</xdr:colOff>
      <xdr:row>37</xdr:row>
      <xdr:rowOff>28702</xdr:rowOff>
    </xdr:to>
    <xdr:sp macro="" textlink="">
      <xdr:nvSpPr>
        <xdr:cNvPr id="75" name="楕円 74">
          <a:extLst>
            <a:ext uri="{FF2B5EF4-FFF2-40B4-BE49-F238E27FC236}">
              <a16:creationId xmlns:a16="http://schemas.microsoft.com/office/drawing/2014/main" id="{0AE2D900-AC0C-4049-9259-B439311393A8}"/>
            </a:ext>
          </a:extLst>
        </xdr:cNvPr>
        <xdr:cNvSpPr/>
      </xdr:nvSpPr>
      <xdr:spPr>
        <a:xfrm>
          <a:off x="2571750" y="594055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149352</xdr:rowOff>
    </xdr:from>
    <xdr:to>
      <xdr:col>19</xdr:col>
      <xdr:colOff>177800</xdr:colOff>
      <xdr:row>37</xdr:row>
      <xdr:rowOff>12192</xdr:rowOff>
    </xdr:to>
    <xdr:cxnSp macro="">
      <xdr:nvCxnSpPr>
        <xdr:cNvPr id="76" name="直線コネクタ 75">
          <a:extLst>
            <a:ext uri="{FF2B5EF4-FFF2-40B4-BE49-F238E27FC236}">
              <a16:creationId xmlns:a16="http://schemas.microsoft.com/office/drawing/2014/main" id="{77E9C713-84E1-4B81-BD00-9E4FBD22FA68}"/>
            </a:ext>
          </a:extLst>
        </xdr:cNvPr>
        <xdr:cNvCxnSpPr/>
      </xdr:nvCxnSpPr>
      <xdr:spPr>
        <a:xfrm>
          <a:off x="2619375" y="5988177"/>
          <a:ext cx="809625"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52832</xdr:rowOff>
    </xdr:from>
    <xdr:to>
      <xdr:col>10</xdr:col>
      <xdr:colOff>165100</xdr:colOff>
      <xdr:row>36</xdr:row>
      <xdr:rowOff>154432</xdr:rowOff>
    </xdr:to>
    <xdr:sp macro="" textlink="">
      <xdr:nvSpPr>
        <xdr:cNvPr id="77" name="楕円 76">
          <a:extLst>
            <a:ext uri="{FF2B5EF4-FFF2-40B4-BE49-F238E27FC236}">
              <a16:creationId xmlns:a16="http://schemas.microsoft.com/office/drawing/2014/main" id="{FE9A6D88-6F1C-4500-890E-BBBA7F499CE7}"/>
            </a:ext>
          </a:extLst>
        </xdr:cNvPr>
        <xdr:cNvSpPr/>
      </xdr:nvSpPr>
      <xdr:spPr>
        <a:xfrm>
          <a:off x="1781175" y="588848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103632</xdr:rowOff>
    </xdr:from>
    <xdr:to>
      <xdr:col>15</xdr:col>
      <xdr:colOff>50800</xdr:colOff>
      <xdr:row>36</xdr:row>
      <xdr:rowOff>149352</xdr:rowOff>
    </xdr:to>
    <xdr:cxnSp macro="">
      <xdr:nvCxnSpPr>
        <xdr:cNvPr id="78" name="直線コネクタ 77">
          <a:extLst>
            <a:ext uri="{FF2B5EF4-FFF2-40B4-BE49-F238E27FC236}">
              <a16:creationId xmlns:a16="http://schemas.microsoft.com/office/drawing/2014/main" id="{02A31FE2-1760-413A-9764-DEBB9E39B9F5}"/>
            </a:ext>
          </a:extLst>
        </xdr:cNvPr>
        <xdr:cNvCxnSpPr/>
      </xdr:nvCxnSpPr>
      <xdr:spPr>
        <a:xfrm>
          <a:off x="1828800" y="5945632"/>
          <a:ext cx="790575" cy="4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61976</xdr:rowOff>
    </xdr:from>
    <xdr:to>
      <xdr:col>6</xdr:col>
      <xdr:colOff>38100</xdr:colOff>
      <xdr:row>36</xdr:row>
      <xdr:rowOff>163576</xdr:rowOff>
    </xdr:to>
    <xdr:sp macro="" textlink="">
      <xdr:nvSpPr>
        <xdr:cNvPr id="79" name="楕円 78">
          <a:extLst>
            <a:ext uri="{FF2B5EF4-FFF2-40B4-BE49-F238E27FC236}">
              <a16:creationId xmlns:a16="http://schemas.microsoft.com/office/drawing/2014/main" id="{035C7FD3-D4A8-4879-8927-4A4D11A282AB}"/>
            </a:ext>
          </a:extLst>
        </xdr:cNvPr>
        <xdr:cNvSpPr/>
      </xdr:nvSpPr>
      <xdr:spPr>
        <a:xfrm>
          <a:off x="981075" y="590397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103632</xdr:rowOff>
    </xdr:from>
    <xdr:to>
      <xdr:col>10</xdr:col>
      <xdr:colOff>114300</xdr:colOff>
      <xdr:row>36</xdr:row>
      <xdr:rowOff>112776</xdr:rowOff>
    </xdr:to>
    <xdr:cxnSp macro="">
      <xdr:nvCxnSpPr>
        <xdr:cNvPr id="80" name="直線コネクタ 79">
          <a:extLst>
            <a:ext uri="{FF2B5EF4-FFF2-40B4-BE49-F238E27FC236}">
              <a16:creationId xmlns:a16="http://schemas.microsoft.com/office/drawing/2014/main" id="{415F6B8C-EE57-47D8-BFC2-A6DB33646F08}"/>
            </a:ext>
          </a:extLst>
        </xdr:cNvPr>
        <xdr:cNvCxnSpPr/>
      </xdr:nvCxnSpPr>
      <xdr:spPr>
        <a:xfrm flipV="1">
          <a:off x="1028700" y="5945632"/>
          <a:ext cx="800100"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118127</xdr:rowOff>
    </xdr:from>
    <xdr:ext cx="405111" cy="259045"/>
    <xdr:sp macro="" textlink="">
      <xdr:nvSpPr>
        <xdr:cNvPr id="81" name="n_1aveValue【道路】&#10;有形固定資産減価償却率">
          <a:extLst>
            <a:ext uri="{FF2B5EF4-FFF2-40B4-BE49-F238E27FC236}">
              <a16:creationId xmlns:a16="http://schemas.microsoft.com/office/drawing/2014/main" id="{C541153A-EF18-4851-9CB2-33695DC0B04E}"/>
            </a:ext>
          </a:extLst>
        </xdr:cNvPr>
        <xdr:cNvSpPr txBox="1"/>
      </xdr:nvSpPr>
      <xdr:spPr>
        <a:xfrm>
          <a:off x="3239144" y="6122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76979</xdr:rowOff>
    </xdr:from>
    <xdr:ext cx="405111" cy="259045"/>
    <xdr:sp macro="" textlink="">
      <xdr:nvSpPr>
        <xdr:cNvPr id="82" name="n_2aveValue【道路】&#10;有形固定資産減価償却率">
          <a:extLst>
            <a:ext uri="{FF2B5EF4-FFF2-40B4-BE49-F238E27FC236}">
              <a16:creationId xmlns:a16="http://schemas.microsoft.com/office/drawing/2014/main" id="{1C630F4B-C8F7-44F0-9313-FC7FF8F8DA9B}"/>
            </a:ext>
          </a:extLst>
        </xdr:cNvPr>
        <xdr:cNvSpPr txBox="1"/>
      </xdr:nvSpPr>
      <xdr:spPr>
        <a:xfrm>
          <a:off x="2439044" y="607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a:extLst>
            <a:ext uri="{FF2B5EF4-FFF2-40B4-BE49-F238E27FC236}">
              <a16:creationId xmlns:a16="http://schemas.microsoft.com/office/drawing/2014/main" id="{AE842844-4BD5-4EE7-9DD1-7D4254FCEA3D}"/>
            </a:ext>
          </a:extLst>
        </xdr:cNvPr>
        <xdr:cNvSpPr txBox="1"/>
      </xdr:nvSpPr>
      <xdr:spPr>
        <a:xfrm>
          <a:off x="1648469" y="6054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a:extLst>
            <a:ext uri="{FF2B5EF4-FFF2-40B4-BE49-F238E27FC236}">
              <a16:creationId xmlns:a16="http://schemas.microsoft.com/office/drawing/2014/main" id="{D64FAD11-355E-49F7-8A78-233F90841EC4}"/>
            </a:ext>
          </a:extLst>
        </xdr:cNvPr>
        <xdr:cNvSpPr txBox="1"/>
      </xdr:nvSpPr>
      <xdr:spPr>
        <a:xfrm>
          <a:off x="848369" y="6064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79519</xdr:rowOff>
    </xdr:from>
    <xdr:ext cx="405111" cy="259045"/>
    <xdr:sp macro="" textlink="">
      <xdr:nvSpPr>
        <xdr:cNvPr id="85" name="n_1mainValue【道路】&#10;有形固定資産減価償却率">
          <a:extLst>
            <a:ext uri="{FF2B5EF4-FFF2-40B4-BE49-F238E27FC236}">
              <a16:creationId xmlns:a16="http://schemas.microsoft.com/office/drawing/2014/main" id="{DCA21114-1931-43BF-8A6F-F1A6112A4874}"/>
            </a:ext>
          </a:extLst>
        </xdr:cNvPr>
        <xdr:cNvSpPr txBox="1"/>
      </xdr:nvSpPr>
      <xdr:spPr>
        <a:xfrm>
          <a:off x="3239144" y="5759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45229</xdr:rowOff>
    </xdr:from>
    <xdr:ext cx="405111" cy="259045"/>
    <xdr:sp macro="" textlink="">
      <xdr:nvSpPr>
        <xdr:cNvPr id="86" name="n_2mainValue【道路】&#10;有形固定資産減価償却率">
          <a:extLst>
            <a:ext uri="{FF2B5EF4-FFF2-40B4-BE49-F238E27FC236}">
              <a16:creationId xmlns:a16="http://schemas.microsoft.com/office/drawing/2014/main" id="{7D476580-B757-4F42-81D9-1E6ED3059FC9}"/>
            </a:ext>
          </a:extLst>
        </xdr:cNvPr>
        <xdr:cNvSpPr txBox="1"/>
      </xdr:nvSpPr>
      <xdr:spPr>
        <a:xfrm>
          <a:off x="2439044" y="5725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170959</xdr:rowOff>
    </xdr:from>
    <xdr:ext cx="405111" cy="259045"/>
    <xdr:sp macro="" textlink="">
      <xdr:nvSpPr>
        <xdr:cNvPr id="87" name="n_3mainValue【道路】&#10;有形固定資産減価償却率">
          <a:extLst>
            <a:ext uri="{FF2B5EF4-FFF2-40B4-BE49-F238E27FC236}">
              <a16:creationId xmlns:a16="http://schemas.microsoft.com/office/drawing/2014/main" id="{27387C52-FBC3-4046-96B2-03DF46408DC5}"/>
            </a:ext>
          </a:extLst>
        </xdr:cNvPr>
        <xdr:cNvSpPr txBox="1"/>
      </xdr:nvSpPr>
      <xdr:spPr>
        <a:xfrm>
          <a:off x="1648469" y="5676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8653</xdr:rowOff>
    </xdr:from>
    <xdr:ext cx="405111" cy="259045"/>
    <xdr:sp macro="" textlink="">
      <xdr:nvSpPr>
        <xdr:cNvPr id="88" name="n_4mainValue【道路】&#10;有形固定資産減価償却率">
          <a:extLst>
            <a:ext uri="{FF2B5EF4-FFF2-40B4-BE49-F238E27FC236}">
              <a16:creationId xmlns:a16="http://schemas.microsoft.com/office/drawing/2014/main" id="{6D6E8F25-2A7C-4A4D-921C-C04D60C9B5C7}"/>
            </a:ext>
          </a:extLst>
        </xdr:cNvPr>
        <xdr:cNvSpPr txBox="1"/>
      </xdr:nvSpPr>
      <xdr:spPr>
        <a:xfrm>
          <a:off x="848369" y="5688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7182876A-8FFC-4D4B-80C1-CF7B50F0D062}"/>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8ABB95CB-FF2E-4215-B945-AAD813FF04CA}"/>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72140BF3-1493-40B9-80B6-88C5F9BC5C41}"/>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CAE30347-B4E5-4DE8-AA73-200FD3BE7D8F}"/>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3B111249-01CF-4A4C-8258-BBA6CCEB83B1}"/>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1DD859A0-EDE8-4014-A1D3-100F8022007F}"/>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FC2CBC24-5DF4-4916-8A8F-B813D2F439FE}"/>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C0E4CE63-244D-40DD-8A56-EC0E7A053184}"/>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73D88796-2C67-4525-8A66-51EF5EF051D7}"/>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4C92849E-96CD-4F77-B356-33B35745DB4C}"/>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5EF02CBD-60AC-4D5B-AAA0-17DD50087DF9}"/>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2EF2DB14-1741-480F-9B18-00EC31985A62}"/>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43F54140-0C78-4F27-819E-4B5DA8D9C698}"/>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E6581D61-7903-4D7F-9ADD-8760A7F5FA3E}"/>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CAF5FB4A-30F4-4343-8CF0-731A0184D361}"/>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EAF92B09-74DE-4EB4-B231-765EA38FB1AF}"/>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4EFA2058-D1F6-449B-A95B-6ECF0A674D41}"/>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4287B7DF-65FE-45D6-A837-5E06F8C91AE7}"/>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F1C9CC8D-231A-4133-9D5C-D9A4F8ACCB75}"/>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2A5F4B10-BFB2-49C5-9766-4E65FCAE3DDC}"/>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42083D67-7EF9-4F15-950E-7F350D254515}"/>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3E8303FF-DFCC-4500-BC65-3EBC3B1D3C4B}"/>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315F8249-E741-4A69-B400-D1E608DA5189}"/>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774FFF51-0379-4C9B-A8F0-24FDDFF4BC90}"/>
            </a:ext>
          </a:extLst>
        </xdr:cNvPr>
        <xdr:cNvCxnSpPr/>
      </xdr:nvCxnSpPr>
      <xdr:spPr>
        <a:xfrm flipV="1">
          <a:off x="9429115" y="5594261"/>
          <a:ext cx="0" cy="11787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80ABF42C-B3AF-4B17-83C1-C464DAFB6091}"/>
            </a:ext>
          </a:extLst>
        </xdr:cNvPr>
        <xdr:cNvSpPr txBox="1"/>
      </xdr:nvSpPr>
      <xdr:spPr>
        <a:xfrm>
          <a:off x="9467850" y="6779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1C10148D-B156-46D6-B6C9-138417D829E9}"/>
            </a:ext>
          </a:extLst>
        </xdr:cNvPr>
        <xdr:cNvCxnSpPr/>
      </xdr:nvCxnSpPr>
      <xdr:spPr>
        <a:xfrm>
          <a:off x="9363075" y="677298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9F9C1155-C5AC-4725-998D-39FE582EB989}"/>
            </a:ext>
          </a:extLst>
        </xdr:cNvPr>
        <xdr:cNvSpPr txBox="1"/>
      </xdr:nvSpPr>
      <xdr:spPr>
        <a:xfrm>
          <a:off x="9467850" y="5382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C74B8E93-47A5-4C07-8A85-FE513A750F28}"/>
            </a:ext>
          </a:extLst>
        </xdr:cNvPr>
        <xdr:cNvCxnSpPr/>
      </xdr:nvCxnSpPr>
      <xdr:spPr>
        <a:xfrm>
          <a:off x="9363075" y="559426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108449</xdr:rowOff>
    </xdr:from>
    <xdr:ext cx="469744" cy="259045"/>
    <xdr:sp macro="" textlink="">
      <xdr:nvSpPr>
        <xdr:cNvPr id="117" name="【道路】&#10;一人当たり延長平均値テキスト">
          <a:extLst>
            <a:ext uri="{FF2B5EF4-FFF2-40B4-BE49-F238E27FC236}">
              <a16:creationId xmlns:a16="http://schemas.microsoft.com/office/drawing/2014/main" id="{88EB361B-12E3-4D79-B9C9-7133DCE42CDD}"/>
            </a:ext>
          </a:extLst>
        </xdr:cNvPr>
        <xdr:cNvSpPr txBox="1"/>
      </xdr:nvSpPr>
      <xdr:spPr>
        <a:xfrm>
          <a:off x="9467850" y="64298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6B20FBAB-389A-4326-8AF7-A6085CF6588F}"/>
            </a:ext>
          </a:extLst>
        </xdr:cNvPr>
        <xdr:cNvSpPr/>
      </xdr:nvSpPr>
      <xdr:spPr>
        <a:xfrm>
          <a:off x="9401175" y="645144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10709C51-AE9F-483A-903B-DD39860593F5}"/>
            </a:ext>
          </a:extLst>
        </xdr:cNvPr>
        <xdr:cNvSpPr/>
      </xdr:nvSpPr>
      <xdr:spPr>
        <a:xfrm>
          <a:off x="8639175" y="645040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B0EE3E01-5B06-4D71-92FB-485DA5F306EC}"/>
            </a:ext>
          </a:extLst>
        </xdr:cNvPr>
        <xdr:cNvSpPr/>
      </xdr:nvSpPr>
      <xdr:spPr>
        <a:xfrm>
          <a:off x="7839075" y="64552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75E8B832-6123-4667-9044-5A8CB84C70FD}"/>
            </a:ext>
          </a:extLst>
        </xdr:cNvPr>
        <xdr:cNvSpPr/>
      </xdr:nvSpPr>
      <xdr:spPr>
        <a:xfrm>
          <a:off x="7029450" y="646541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E609E039-86B7-491D-8600-FA560AD9A07E}"/>
            </a:ext>
          </a:extLst>
        </xdr:cNvPr>
        <xdr:cNvSpPr/>
      </xdr:nvSpPr>
      <xdr:spPr>
        <a:xfrm>
          <a:off x="6238875" y="647889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916391DA-D4B9-4707-B1E0-0EBE6E89BEF0}"/>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B158FDC-037F-4526-94B4-94E30F159D17}"/>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73834D8-8C56-4D3D-AD41-EC9043794350}"/>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1BFAB6E-BCD9-4158-85C5-D7889DCEC319}"/>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F412235-9896-4B41-9DD6-AF610095B4A9}"/>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64643</xdr:rowOff>
    </xdr:from>
    <xdr:to>
      <xdr:col>55</xdr:col>
      <xdr:colOff>50800</xdr:colOff>
      <xdr:row>39</xdr:row>
      <xdr:rowOff>166243</xdr:rowOff>
    </xdr:to>
    <xdr:sp macro="" textlink="">
      <xdr:nvSpPr>
        <xdr:cNvPr id="128" name="楕円 127">
          <a:extLst>
            <a:ext uri="{FF2B5EF4-FFF2-40B4-BE49-F238E27FC236}">
              <a16:creationId xmlns:a16="http://schemas.microsoft.com/office/drawing/2014/main" id="{7A8617A6-A221-4F62-8D65-753F1C0B83D7}"/>
            </a:ext>
          </a:extLst>
        </xdr:cNvPr>
        <xdr:cNvSpPr/>
      </xdr:nvSpPr>
      <xdr:spPr>
        <a:xfrm>
          <a:off x="9401175" y="6392418"/>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87520</xdr:rowOff>
    </xdr:from>
    <xdr:ext cx="534377" cy="259045"/>
    <xdr:sp macro="" textlink="">
      <xdr:nvSpPr>
        <xdr:cNvPr id="129" name="【道路】&#10;一人当たり延長該当値テキスト">
          <a:extLst>
            <a:ext uri="{FF2B5EF4-FFF2-40B4-BE49-F238E27FC236}">
              <a16:creationId xmlns:a16="http://schemas.microsoft.com/office/drawing/2014/main" id="{0146E2A6-FEDD-4E1F-A2B3-E3209E470D47}"/>
            </a:ext>
          </a:extLst>
        </xdr:cNvPr>
        <xdr:cNvSpPr txBox="1"/>
      </xdr:nvSpPr>
      <xdr:spPr>
        <a:xfrm>
          <a:off x="9467850" y="6247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67081</xdr:rowOff>
    </xdr:from>
    <xdr:to>
      <xdr:col>50</xdr:col>
      <xdr:colOff>165100</xdr:colOff>
      <xdr:row>39</xdr:row>
      <xdr:rowOff>168681</xdr:rowOff>
    </xdr:to>
    <xdr:sp macro="" textlink="">
      <xdr:nvSpPr>
        <xdr:cNvPr id="130" name="楕円 129">
          <a:extLst>
            <a:ext uri="{FF2B5EF4-FFF2-40B4-BE49-F238E27FC236}">
              <a16:creationId xmlns:a16="http://schemas.microsoft.com/office/drawing/2014/main" id="{8D61C91E-EA3D-4AF0-B577-EA463C8498CE}"/>
            </a:ext>
          </a:extLst>
        </xdr:cNvPr>
        <xdr:cNvSpPr/>
      </xdr:nvSpPr>
      <xdr:spPr>
        <a:xfrm>
          <a:off x="8639175" y="638850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115443</xdr:rowOff>
    </xdr:from>
    <xdr:to>
      <xdr:col>55</xdr:col>
      <xdr:colOff>0</xdr:colOff>
      <xdr:row>39</xdr:row>
      <xdr:rowOff>117881</xdr:rowOff>
    </xdr:to>
    <xdr:cxnSp macro="">
      <xdr:nvCxnSpPr>
        <xdr:cNvPr id="131" name="直線コネクタ 130">
          <a:extLst>
            <a:ext uri="{FF2B5EF4-FFF2-40B4-BE49-F238E27FC236}">
              <a16:creationId xmlns:a16="http://schemas.microsoft.com/office/drawing/2014/main" id="{22409DA1-9E04-49E2-AEDE-E151DE96263F}"/>
            </a:ext>
          </a:extLst>
        </xdr:cNvPr>
        <xdr:cNvCxnSpPr/>
      </xdr:nvCxnSpPr>
      <xdr:spPr>
        <a:xfrm flipV="1">
          <a:off x="8686800" y="6440043"/>
          <a:ext cx="742950" cy="5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74358</xdr:rowOff>
    </xdr:from>
    <xdr:to>
      <xdr:col>46</xdr:col>
      <xdr:colOff>38100</xdr:colOff>
      <xdr:row>40</xdr:row>
      <xdr:rowOff>4508</xdr:rowOff>
    </xdr:to>
    <xdr:sp macro="" textlink="">
      <xdr:nvSpPr>
        <xdr:cNvPr id="132" name="楕円 131">
          <a:extLst>
            <a:ext uri="{FF2B5EF4-FFF2-40B4-BE49-F238E27FC236}">
              <a16:creationId xmlns:a16="http://schemas.microsoft.com/office/drawing/2014/main" id="{E5122915-DA9D-4C0A-934A-2707925C2ABB}"/>
            </a:ext>
          </a:extLst>
        </xdr:cNvPr>
        <xdr:cNvSpPr/>
      </xdr:nvSpPr>
      <xdr:spPr>
        <a:xfrm>
          <a:off x="7839075" y="639895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117881</xdr:rowOff>
    </xdr:from>
    <xdr:to>
      <xdr:col>50</xdr:col>
      <xdr:colOff>114300</xdr:colOff>
      <xdr:row>39</xdr:row>
      <xdr:rowOff>125158</xdr:rowOff>
    </xdr:to>
    <xdr:cxnSp macro="">
      <xdr:nvCxnSpPr>
        <xdr:cNvPr id="133" name="直線コネクタ 132">
          <a:extLst>
            <a:ext uri="{FF2B5EF4-FFF2-40B4-BE49-F238E27FC236}">
              <a16:creationId xmlns:a16="http://schemas.microsoft.com/office/drawing/2014/main" id="{95AE3978-8B42-4F5D-9FAD-D73AC20EF87D}"/>
            </a:ext>
          </a:extLst>
        </xdr:cNvPr>
        <xdr:cNvCxnSpPr/>
      </xdr:nvCxnSpPr>
      <xdr:spPr>
        <a:xfrm flipV="1">
          <a:off x="7886700" y="6445656"/>
          <a:ext cx="800100" cy="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73292</xdr:rowOff>
    </xdr:from>
    <xdr:to>
      <xdr:col>41</xdr:col>
      <xdr:colOff>101600</xdr:colOff>
      <xdr:row>40</xdr:row>
      <xdr:rowOff>3442</xdr:rowOff>
    </xdr:to>
    <xdr:sp macro="" textlink="">
      <xdr:nvSpPr>
        <xdr:cNvPr id="134" name="楕円 133">
          <a:extLst>
            <a:ext uri="{FF2B5EF4-FFF2-40B4-BE49-F238E27FC236}">
              <a16:creationId xmlns:a16="http://schemas.microsoft.com/office/drawing/2014/main" id="{7F95578A-7EE8-4F5F-8FC7-C5F5EE910A39}"/>
            </a:ext>
          </a:extLst>
        </xdr:cNvPr>
        <xdr:cNvSpPr/>
      </xdr:nvSpPr>
      <xdr:spPr>
        <a:xfrm>
          <a:off x="7029450" y="639789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124092</xdr:rowOff>
    </xdr:from>
    <xdr:to>
      <xdr:col>45</xdr:col>
      <xdr:colOff>177800</xdr:colOff>
      <xdr:row>39</xdr:row>
      <xdr:rowOff>125158</xdr:rowOff>
    </xdr:to>
    <xdr:cxnSp macro="">
      <xdr:nvCxnSpPr>
        <xdr:cNvPr id="135" name="直線コネクタ 134">
          <a:extLst>
            <a:ext uri="{FF2B5EF4-FFF2-40B4-BE49-F238E27FC236}">
              <a16:creationId xmlns:a16="http://schemas.microsoft.com/office/drawing/2014/main" id="{325EE5AA-7023-411E-A82A-0961EFEABE63}"/>
            </a:ext>
          </a:extLst>
        </xdr:cNvPr>
        <xdr:cNvCxnSpPr/>
      </xdr:nvCxnSpPr>
      <xdr:spPr>
        <a:xfrm>
          <a:off x="7077075" y="6445517"/>
          <a:ext cx="809625" cy="1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76226</xdr:rowOff>
    </xdr:from>
    <xdr:to>
      <xdr:col>36</xdr:col>
      <xdr:colOff>165100</xdr:colOff>
      <xdr:row>40</xdr:row>
      <xdr:rowOff>6376</xdr:rowOff>
    </xdr:to>
    <xdr:sp macro="" textlink="">
      <xdr:nvSpPr>
        <xdr:cNvPr id="136" name="楕円 135">
          <a:extLst>
            <a:ext uri="{FF2B5EF4-FFF2-40B4-BE49-F238E27FC236}">
              <a16:creationId xmlns:a16="http://schemas.microsoft.com/office/drawing/2014/main" id="{48950E6B-3072-4D57-9482-7D4855B9A06A}"/>
            </a:ext>
          </a:extLst>
        </xdr:cNvPr>
        <xdr:cNvSpPr/>
      </xdr:nvSpPr>
      <xdr:spPr>
        <a:xfrm>
          <a:off x="6238875" y="640082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124092</xdr:rowOff>
    </xdr:from>
    <xdr:to>
      <xdr:col>41</xdr:col>
      <xdr:colOff>50800</xdr:colOff>
      <xdr:row>39</xdr:row>
      <xdr:rowOff>127026</xdr:rowOff>
    </xdr:to>
    <xdr:cxnSp macro="">
      <xdr:nvCxnSpPr>
        <xdr:cNvPr id="137" name="直線コネクタ 136">
          <a:extLst>
            <a:ext uri="{FF2B5EF4-FFF2-40B4-BE49-F238E27FC236}">
              <a16:creationId xmlns:a16="http://schemas.microsoft.com/office/drawing/2014/main" id="{38BCC36F-C5D2-4F7A-A699-AC82B1F5FF64}"/>
            </a:ext>
          </a:extLst>
        </xdr:cNvPr>
        <xdr:cNvCxnSpPr/>
      </xdr:nvCxnSpPr>
      <xdr:spPr>
        <a:xfrm flipV="1">
          <a:off x="6286500" y="6445517"/>
          <a:ext cx="790575" cy="2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43908</xdr:rowOff>
    </xdr:from>
    <xdr:ext cx="469744" cy="259045"/>
    <xdr:sp macro="" textlink="">
      <xdr:nvSpPr>
        <xdr:cNvPr id="138" name="n_1aveValue【道路】&#10;一人当たり延長">
          <a:extLst>
            <a:ext uri="{FF2B5EF4-FFF2-40B4-BE49-F238E27FC236}">
              <a16:creationId xmlns:a16="http://schemas.microsoft.com/office/drawing/2014/main" id="{346EBD83-79DB-40D3-903D-D67EA3D1E166}"/>
            </a:ext>
          </a:extLst>
        </xdr:cNvPr>
        <xdr:cNvSpPr txBox="1"/>
      </xdr:nvSpPr>
      <xdr:spPr>
        <a:xfrm>
          <a:off x="8458277" y="65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51947</xdr:rowOff>
    </xdr:from>
    <xdr:ext cx="469744" cy="259045"/>
    <xdr:sp macro="" textlink="">
      <xdr:nvSpPr>
        <xdr:cNvPr id="139" name="n_2aveValue【道路】&#10;一人当たり延長">
          <a:extLst>
            <a:ext uri="{FF2B5EF4-FFF2-40B4-BE49-F238E27FC236}">
              <a16:creationId xmlns:a16="http://schemas.microsoft.com/office/drawing/2014/main" id="{82D203E6-AEBB-41C9-ABCA-8F7010241A55}"/>
            </a:ext>
          </a:extLst>
        </xdr:cNvPr>
        <xdr:cNvSpPr txBox="1"/>
      </xdr:nvSpPr>
      <xdr:spPr>
        <a:xfrm>
          <a:off x="7677227" y="653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58920</xdr:rowOff>
    </xdr:from>
    <xdr:ext cx="469744" cy="259045"/>
    <xdr:sp macro="" textlink="">
      <xdr:nvSpPr>
        <xdr:cNvPr id="140" name="n_3aveValue【道路】&#10;一人当たり延長">
          <a:extLst>
            <a:ext uri="{FF2B5EF4-FFF2-40B4-BE49-F238E27FC236}">
              <a16:creationId xmlns:a16="http://schemas.microsoft.com/office/drawing/2014/main" id="{49750E7F-7CB3-4BB1-925D-B89C2F0A55ED}"/>
            </a:ext>
          </a:extLst>
        </xdr:cNvPr>
        <xdr:cNvSpPr txBox="1"/>
      </xdr:nvSpPr>
      <xdr:spPr>
        <a:xfrm>
          <a:off x="6867602" y="6545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75569</xdr:rowOff>
    </xdr:from>
    <xdr:ext cx="469744" cy="259045"/>
    <xdr:sp macro="" textlink="">
      <xdr:nvSpPr>
        <xdr:cNvPr id="141" name="n_4aveValue【道路】&#10;一人当たり延長">
          <a:extLst>
            <a:ext uri="{FF2B5EF4-FFF2-40B4-BE49-F238E27FC236}">
              <a16:creationId xmlns:a16="http://schemas.microsoft.com/office/drawing/2014/main" id="{E3AE2FFA-112B-4FA0-A1F1-90E035DD5E00}"/>
            </a:ext>
          </a:extLst>
        </xdr:cNvPr>
        <xdr:cNvSpPr txBox="1"/>
      </xdr:nvSpPr>
      <xdr:spPr>
        <a:xfrm>
          <a:off x="6067502" y="6562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13758</xdr:rowOff>
    </xdr:from>
    <xdr:ext cx="534377" cy="259045"/>
    <xdr:sp macro="" textlink="">
      <xdr:nvSpPr>
        <xdr:cNvPr id="142" name="n_1mainValue【道路】&#10;一人当たり延長">
          <a:extLst>
            <a:ext uri="{FF2B5EF4-FFF2-40B4-BE49-F238E27FC236}">
              <a16:creationId xmlns:a16="http://schemas.microsoft.com/office/drawing/2014/main" id="{76D9C90E-FDBE-4C89-B29A-2B2FB869E5D6}"/>
            </a:ext>
          </a:extLst>
        </xdr:cNvPr>
        <xdr:cNvSpPr txBox="1"/>
      </xdr:nvSpPr>
      <xdr:spPr>
        <a:xfrm>
          <a:off x="8429136" y="6173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21035</xdr:rowOff>
    </xdr:from>
    <xdr:ext cx="534377" cy="259045"/>
    <xdr:sp macro="" textlink="">
      <xdr:nvSpPr>
        <xdr:cNvPr id="143" name="n_2mainValue【道路】&#10;一人当たり延長">
          <a:extLst>
            <a:ext uri="{FF2B5EF4-FFF2-40B4-BE49-F238E27FC236}">
              <a16:creationId xmlns:a16="http://schemas.microsoft.com/office/drawing/2014/main" id="{5A1BEC88-7501-4F9E-A379-954EF9368B57}"/>
            </a:ext>
          </a:extLst>
        </xdr:cNvPr>
        <xdr:cNvSpPr txBox="1"/>
      </xdr:nvSpPr>
      <xdr:spPr>
        <a:xfrm>
          <a:off x="7648086" y="618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19969</xdr:rowOff>
    </xdr:from>
    <xdr:ext cx="534377" cy="259045"/>
    <xdr:sp macro="" textlink="">
      <xdr:nvSpPr>
        <xdr:cNvPr id="144" name="n_3mainValue【道路】&#10;一人当たり延長">
          <a:extLst>
            <a:ext uri="{FF2B5EF4-FFF2-40B4-BE49-F238E27FC236}">
              <a16:creationId xmlns:a16="http://schemas.microsoft.com/office/drawing/2014/main" id="{D38EEB21-EF38-4DBF-B9B5-6F1FE0F66D3E}"/>
            </a:ext>
          </a:extLst>
        </xdr:cNvPr>
        <xdr:cNvSpPr txBox="1"/>
      </xdr:nvSpPr>
      <xdr:spPr>
        <a:xfrm>
          <a:off x="6847986" y="6182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22903</xdr:rowOff>
    </xdr:from>
    <xdr:ext cx="534377" cy="259045"/>
    <xdr:sp macro="" textlink="">
      <xdr:nvSpPr>
        <xdr:cNvPr id="145" name="n_4mainValue【道路】&#10;一人当たり延長">
          <a:extLst>
            <a:ext uri="{FF2B5EF4-FFF2-40B4-BE49-F238E27FC236}">
              <a16:creationId xmlns:a16="http://schemas.microsoft.com/office/drawing/2014/main" id="{B960CA64-01E4-4436-BE35-3904277C5638}"/>
            </a:ext>
          </a:extLst>
        </xdr:cNvPr>
        <xdr:cNvSpPr txBox="1"/>
      </xdr:nvSpPr>
      <xdr:spPr>
        <a:xfrm>
          <a:off x="6038361" y="6188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82786C12-533D-4065-B57C-7204EB0FA26C}"/>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B7CF7272-EBC9-4F88-B492-A70DEF0BB352}"/>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263DAA4A-97E1-4328-A432-A1055137C9D1}"/>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19BEAFA5-2CED-4AEE-84B7-312A2DF687ED}"/>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8B4CE542-79AE-48E9-AA55-FF6F11DBB19E}"/>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698FFE59-C196-43A8-B3F4-4FA4381F72B6}"/>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BC47834-F80B-4ECD-ADFC-356DF61F49CB}"/>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3BDCCFD8-C4E6-4BC8-AF3A-BF209B3C9991}"/>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5CF69BCF-05FF-4608-95BA-8AFE18F0A138}"/>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FA8C4BE6-9803-42EF-A963-8CF77A446D9B}"/>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8D1F23EE-6DBE-45C3-8421-30B50A602368}"/>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C732D78B-5512-4F85-BBC7-18A30423D709}"/>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C0FE9FC6-2D65-4339-9097-5F21361E9B6C}"/>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AEB60825-52A5-4DAA-AC51-77B1BDB50FF7}"/>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3C3AFAD0-E472-4440-826B-A7BAB57255B1}"/>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AD2ED763-7430-4486-BCAE-7454DD604DA1}"/>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5C4394B1-1D56-4C6D-8460-C744AF11D052}"/>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A582C73A-08C0-4D7B-B4F9-9DA1E58A36DE}"/>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65E2C191-4F6C-4447-88B7-594810706A11}"/>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D35BC3FD-E023-4313-953F-33432C82B364}"/>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F440BAFB-C0F7-4130-BA85-E9E250C29D06}"/>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B4F79A7C-1BCD-4597-B3BC-1288DA160215}"/>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E8074E41-FB56-4E12-85EA-BE0826701018}"/>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ADB8F965-76D7-4DBA-89C4-7D1F0CC5CF1C}"/>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31623922-15D1-43CB-90F0-E4C1899D6023}"/>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A3156313-DE8D-4066-A7B0-A707B50984F6}"/>
            </a:ext>
          </a:extLst>
        </xdr:cNvPr>
        <xdr:cNvCxnSpPr/>
      </xdr:nvCxnSpPr>
      <xdr:spPr>
        <a:xfrm flipV="1">
          <a:off x="4180840" y="9057549"/>
          <a:ext cx="0" cy="1417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F0DD9739-3272-4B72-ADDF-6A5158C992A6}"/>
            </a:ext>
          </a:extLst>
        </xdr:cNvPr>
        <xdr:cNvSpPr txBox="1"/>
      </xdr:nvSpPr>
      <xdr:spPr>
        <a:xfrm>
          <a:off x="4219575" y="10479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904CC79D-D8A4-4CC8-B861-0F86AE4D3766}"/>
            </a:ext>
          </a:extLst>
        </xdr:cNvPr>
        <xdr:cNvCxnSpPr/>
      </xdr:nvCxnSpPr>
      <xdr:spPr>
        <a:xfrm>
          <a:off x="4105275" y="104755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3A3447EA-F53F-4485-A896-0F12D77AB856}"/>
            </a:ext>
          </a:extLst>
        </xdr:cNvPr>
        <xdr:cNvSpPr txBox="1"/>
      </xdr:nvSpPr>
      <xdr:spPr>
        <a:xfrm>
          <a:off x="4219575" y="8842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8D36ECC2-C365-4BF3-86DA-53BAC9D60EDA}"/>
            </a:ext>
          </a:extLst>
        </xdr:cNvPr>
        <xdr:cNvCxnSpPr/>
      </xdr:nvCxnSpPr>
      <xdr:spPr>
        <a:xfrm>
          <a:off x="4105275" y="90575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169290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5A1A7517-EBF9-4A1F-B873-E7B742D1F98C}"/>
            </a:ext>
          </a:extLst>
        </xdr:cNvPr>
        <xdr:cNvSpPr txBox="1"/>
      </xdr:nvSpPr>
      <xdr:spPr>
        <a:xfrm>
          <a:off x="4219575" y="98847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C9523B97-8930-48C9-947E-ED60309C3AAF}"/>
            </a:ext>
          </a:extLst>
        </xdr:cNvPr>
        <xdr:cNvSpPr/>
      </xdr:nvSpPr>
      <xdr:spPr>
        <a:xfrm>
          <a:off x="4124325" y="990636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9FFFE94A-16AD-4C65-B974-157A918976F2}"/>
            </a:ext>
          </a:extLst>
        </xdr:cNvPr>
        <xdr:cNvSpPr/>
      </xdr:nvSpPr>
      <xdr:spPr>
        <a:xfrm>
          <a:off x="3381375" y="98849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185B2057-9B7B-4BD3-A322-CF3A11E0EE4E}"/>
            </a:ext>
          </a:extLst>
        </xdr:cNvPr>
        <xdr:cNvSpPr/>
      </xdr:nvSpPr>
      <xdr:spPr>
        <a:xfrm>
          <a:off x="2571750" y="986699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7C11BC9C-B84F-496F-9D14-667316BE8BF7}"/>
            </a:ext>
          </a:extLst>
        </xdr:cNvPr>
        <xdr:cNvSpPr/>
      </xdr:nvSpPr>
      <xdr:spPr>
        <a:xfrm>
          <a:off x="1781175" y="986844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10B89BFC-F9CB-4E11-8069-BB05314CD680}"/>
            </a:ext>
          </a:extLst>
        </xdr:cNvPr>
        <xdr:cNvSpPr/>
      </xdr:nvSpPr>
      <xdr:spPr>
        <a:xfrm>
          <a:off x="981075" y="98603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3CC13FB-0596-45A6-8475-17B575060112}"/>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A3DBF52-3FEF-4254-871A-5D44A492F543}"/>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010640D-6FCC-4F89-9101-7C905314B27D}"/>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9728F2B-35FA-488E-BF68-31A6B0199C54}"/>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836E06B-D0EA-4551-8C96-22823911E404}"/>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58601</xdr:rowOff>
    </xdr:from>
    <xdr:to>
      <xdr:col>24</xdr:col>
      <xdr:colOff>114300</xdr:colOff>
      <xdr:row>60</xdr:row>
      <xdr:rowOff>160201</xdr:rowOff>
    </xdr:to>
    <xdr:sp macro="" textlink="">
      <xdr:nvSpPr>
        <xdr:cNvPr id="187" name="楕円 186">
          <a:extLst>
            <a:ext uri="{FF2B5EF4-FFF2-40B4-BE49-F238E27FC236}">
              <a16:creationId xmlns:a16="http://schemas.microsoft.com/office/drawing/2014/main" id="{F59AA82C-70F9-468F-A619-D5C4E33BA10E}"/>
            </a:ext>
          </a:extLst>
        </xdr:cNvPr>
        <xdr:cNvSpPr/>
      </xdr:nvSpPr>
      <xdr:spPr>
        <a:xfrm>
          <a:off x="4124325" y="978362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81478</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A21D814D-EE08-4EEA-A245-474BEFC4829B}"/>
            </a:ext>
          </a:extLst>
        </xdr:cNvPr>
        <xdr:cNvSpPr txBox="1"/>
      </xdr:nvSpPr>
      <xdr:spPr>
        <a:xfrm>
          <a:off x="4219575" y="9647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83094</xdr:rowOff>
    </xdr:from>
    <xdr:to>
      <xdr:col>20</xdr:col>
      <xdr:colOff>38100</xdr:colOff>
      <xdr:row>61</xdr:row>
      <xdr:rowOff>13244</xdr:rowOff>
    </xdr:to>
    <xdr:sp macro="" textlink="">
      <xdr:nvSpPr>
        <xdr:cNvPr id="189" name="楕円 188">
          <a:extLst>
            <a:ext uri="{FF2B5EF4-FFF2-40B4-BE49-F238E27FC236}">
              <a16:creationId xmlns:a16="http://schemas.microsoft.com/office/drawing/2014/main" id="{55D66B35-E7D3-46F3-B88D-4A4902F7B7EA}"/>
            </a:ext>
          </a:extLst>
        </xdr:cNvPr>
        <xdr:cNvSpPr/>
      </xdr:nvSpPr>
      <xdr:spPr>
        <a:xfrm>
          <a:off x="3381375" y="981129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109401</xdr:rowOff>
    </xdr:from>
    <xdr:to>
      <xdr:col>24</xdr:col>
      <xdr:colOff>63500</xdr:colOff>
      <xdr:row>60</xdr:row>
      <xdr:rowOff>133894</xdr:rowOff>
    </xdr:to>
    <xdr:cxnSp macro="">
      <xdr:nvCxnSpPr>
        <xdr:cNvPr id="190" name="直線コネクタ 189">
          <a:extLst>
            <a:ext uri="{FF2B5EF4-FFF2-40B4-BE49-F238E27FC236}">
              <a16:creationId xmlns:a16="http://schemas.microsoft.com/office/drawing/2014/main" id="{E1FF77A3-B5D9-42A6-B77C-8017BEFF6CDF}"/>
            </a:ext>
          </a:extLst>
        </xdr:cNvPr>
        <xdr:cNvCxnSpPr/>
      </xdr:nvCxnSpPr>
      <xdr:spPr>
        <a:xfrm flipV="1">
          <a:off x="3429000" y="9831251"/>
          <a:ext cx="752475" cy="2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83094</xdr:rowOff>
    </xdr:from>
    <xdr:to>
      <xdr:col>15</xdr:col>
      <xdr:colOff>101600</xdr:colOff>
      <xdr:row>61</xdr:row>
      <xdr:rowOff>13244</xdr:rowOff>
    </xdr:to>
    <xdr:sp macro="" textlink="">
      <xdr:nvSpPr>
        <xdr:cNvPr id="191" name="楕円 190">
          <a:extLst>
            <a:ext uri="{FF2B5EF4-FFF2-40B4-BE49-F238E27FC236}">
              <a16:creationId xmlns:a16="http://schemas.microsoft.com/office/drawing/2014/main" id="{0BBB52B3-B19D-4F27-B4DD-ECC390A28197}"/>
            </a:ext>
          </a:extLst>
        </xdr:cNvPr>
        <xdr:cNvSpPr/>
      </xdr:nvSpPr>
      <xdr:spPr>
        <a:xfrm>
          <a:off x="2571750" y="981129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133894</xdr:rowOff>
    </xdr:from>
    <xdr:to>
      <xdr:col>19</xdr:col>
      <xdr:colOff>177800</xdr:colOff>
      <xdr:row>60</xdr:row>
      <xdr:rowOff>133894</xdr:rowOff>
    </xdr:to>
    <xdr:cxnSp macro="">
      <xdr:nvCxnSpPr>
        <xdr:cNvPr id="192" name="直線コネクタ 191">
          <a:extLst>
            <a:ext uri="{FF2B5EF4-FFF2-40B4-BE49-F238E27FC236}">
              <a16:creationId xmlns:a16="http://schemas.microsoft.com/office/drawing/2014/main" id="{5086C0DC-7E8A-49C2-AB4D-3DFB96F4D044}"/>
            </a:ext>
          </a:extLst>
        </xdr:cNvPr>
        <xdr:cNvCxnSpPr/>
      </xdr:nvCxnSpPr>
      <xdr:spPr>
        <a:xfrm>
          <a:off x="2619375" y="9858919"/>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92891</xdr:rowOff>
    </xdr:from>
    <xdr:to>
      <xdr:col>10</xdr:col>
      <xdr:colOff>165100</xdr:colOff>
      <xdr:row>61</xdr:row>
      <xdr:rowOff>23041</xdr:rowOff>
    </xdr:to>
    <xdr:sp macro="" textlink="">
      <xdr:nvSpPr>
        <xdr:cNvPr id="193" name="楕円 192">
          <a:extLst>
            <a:ext uri="{FF2B5EF4-FFF2-40B4-BE49-F238E27FC236}">
              <a16:creationId xmlns:a16="http://schemas.microsoft.com/office/drawing/2014/main" id="{5592EECA-0775-4916-AE5B-45A6940FB519}"/>
            </a:ext>
          </a:extLst>
        </xdr:cNvPr>
        <xdr:cNvSpPr/>
      </xdr:nvSpPr>
      <xdr:spPr>
        <a:xfrm>
          <a:off x="1781175" y="981791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133894</xdr:rowOff>
    </xdr:from>
    <xdr:to>
      <xdr:col>15</xdr:col>
      <xdr:colOff>50800</xdr:colOff>
      <xdr:row>60</xdr:row>
      <xdr:rowOff>143691</xdr:rowOff>
    </xdr:to>
    <xdr:cxnSp macro="">
      <xdr:nvCxnSpPr>
        <xdr:cNvPr id="194" name="直線コネクタ 193">
          <a:extLst>
            <a:ext uri="{FF2B5EF4-FFF2-40B4-BE49-F238E27FC236}">
              <a16:creationId xmlns:a16="http://schemas.microsoft.com/office/drawing/2014/main" id="{C58B0534-B8AB-483A-985B-679B0AACCDAF}"/>
            </a:ext>
          </a:extLst>
        </xdr:cNvPr>
        <xdr:cNvCxnSpPr/>
      </xdr:nvCxnSpPr>
      <xdr:spPr>
        <a:xfrm flipV="1">
          <a:off x="1828800" y="9858919"/>
          <a:ext cx="790575" cy="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107587</xdr:rowOff>
    </xdr:from>
    <xdr:to>
      <xdr:col>6</xdr:col>
      <xdr:colOff>38100</xdr:colOff>
      <xdr:row>61</xdr:row>
      <xdr:rowOff>37737</xdr:rowOff>
    </xdr:to>
    <xdr:sp macro="" textlink="">
      <xdr:nvSpPr>
        <xdr:cNvPr id="195" name="楕円 194">
          <a:extLst>
            <a:ext uri="{FF2B5EF4-FFF2-40B4-BE49-F238E27FC236}">
              <a16:creationId xmlns:a16="http://schemas.microsoft.com/office/drawing/2014/main" id="{A615D99F-FA8F-401E-A9D9-2A8C4BAE15BB}"/>
            </a:ext>
          </a:extLst>
        </xdr:cNvPr>
        <xdr:cNvSpPr/>
      </xdr:nvSpPr>
      <xdr:spPr>
        <a:xfrm>
          <a:off x="981075" y="982943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143691</xdr:rowOff>
    </xdr:from>
    <xdr:to>
      <xdr:col>10</xdr:col>
      <xdr:colOff>114300</xdr:colOff>
      <xdr:row>60</xdr:row>
      <xdr:rowOff>158387</xdr:rowOff>
    </xdr:to>
    <xdr:cxnSp macro="">
      <xdr:nvCxnSpPr>
        <xdr:cNvPr id="196" name="直線コネクタ 195">
          <a:extLst>
            <a:ext uri="{FF2B5EF4-FFF2-40B4-BE49-F238E27FC236}">
              <a16:creationId xmlns:a16="http://schemas.microsoft.com/office/drawing/2014/main" id="{BF1F01CF-2D1A-4E36-9184-D9DDC316E2AA}"/>
            </a:ext>
          </a:extLst>
        </xdr:cNvPr>
        <xdr:cNvCxnSpPr/>
      </xdr:nvCxnSpPr>
      <xdr:spPr>
        <a:xfrm flipV="1">
          <a:off x="1028700" y="9865541"/>
          <a:ext cx="800100" cy="21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84381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781E7CBE-76C1-4869-8C86-DD07EEB72957}"/>
            </a:ext>
          </a:extLst>
        </xdr:cNvPr>
        <xdr:cNvSpPr txBox="1"/>
      </xdr:nvSpPr>
      <xdr:spPr>
        <a:xfrm>
          <a:off x="3239144" y="9974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6ADA18CF-9C27-4EA4-9881-92E78DCD29EE}"/>
            </a:ext>
          </a:extLst>
        </xdr:cNvPr>
        <xdr:cNvSpPr txBox="1"/>
      </xdr:nvSpPr>
      <xdr:spPr>
        <a:xfrm>
          <a:off x="2439044" y="9956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61521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FB6037ED-2273-4C01-BF35-706B41E2D174}"/>
            </a:ext>
          </a:extLst>
        </xdr:cNvPr>
        <xdr:cNvSpPr txBox="1"/>
      </xdr:nvSpPr>
      <xdr:spPr>
        <a:xfrm>
          <a:off x="1648469" y="9951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108B949-21A1-436C-A740-E684B0CDE72A}"/>
            </a:ext>
          </a:extLst>
        </xdr:cNvPr>
        <xdr:cNvSpPr txBox="1"/>
      </xdr:nvSpPr>
      <xdr:spPr>
        <a:xfrm>
          <a:off x="848369" y="9943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29771</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B107144C-89C7-4AB4-9A09-4D05671CCADB}"/>
            </a:ext>
          </a:extLst>
        </xdr:cNvPr>
        <xdr:cNvSpPr txBox="1"/>
      </xdr:nvSpPr>
      <xdr:spPr>
        <a:xfrm>
          <a:off x="3239144" y="9589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29771</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D2451A0E-41FA-4B20-B456-D1F3AB83D035}"/>
            </a:ext>
          </a:extLst>
        </xdr:cNvPr>
        <xdr:cNvSpPr txBox="1"/>
      </xdr:nvSpPr>
      <xdr:spPr>
        <a:xfrm>
          <a:off x="2439044" y="9589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39568</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94CD5A56-E2D4-4FFE-AF68-5127CDD603F5}"/>
            </a:ext>
          </a:extLst>
        </xdr:cNvPr>
        <xdr:cNvSpPr txBox="1"/>
      </xdr:nvSpPr>
      <xdr:spPr>
        <a:xfrm>
          <a:off x="1648469" y="9602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54264</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FD8C0B86-C68B-4B99-BF9F-C39430202CD0}"/>
            </a:ext>
          </a:extLst>
        </xdr:cNvPr>
        <xdr:cNvSpPr txBox="1"/>
      </xdr:nvSpPr>
      <xdr:spPr>
        <a:xfrm>
          <a:off x="848369" y="961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7C2725DD-5896-45E5-8FD6-E3D1BDA20C26}"/>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BB368250-3396-4776-879E-0399C56A2179}"/>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3F7BB7E0-2C94-43C2-821B-FF1F0A712193}"/>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688E9CBE-F987-457B-BF88-5261050D4390}"/>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5CADEAE4-587B-4CBA-94AC-0917D0403A2D}"/>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1A492DA1-4236-4A03-B365-2DED68A25FDC}"/>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DF75BA97-E625-4D14-A34B-A4568880F1BA}"/>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50B5B487-25A9-485B-BA8E-4FB630383B46}"/>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A7384CF2-3780-4A44-B641-37E49699101F}"/>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4A8D36C7-13EE-4695-8055-71135BA4EDF2}"/>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C8B2F3D8-0FB5-49FC-AE25-40935B429461}"/>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0B551C84-639D-4D63-B430-A2B1C6DC49F6}"/>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35114BCF-1F35-4F29-9522-250FAF948846}"/>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A7AD77D3-034A-42E4-AC6B-4F14D081F9E3}"/>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D9C61C04-06F6-4D11-B93A-FDEECD20CEAC}"/>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EF95A5F8-26C5-4200-88F5-725602711320}"/>
            </a:ext>
          </a:extLst>
        </xdr:cNvPr>
        <xdr:cNvSpPr txBox="1"/>
      </xdr:nvSpPr>
      <xdr:spPr>
        <a:xfrm>
          <a:off x="5421206" y="958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CC509F9A-F1C9-49D6-A6DF-0A573E22F1AE}"/>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CA0E1CEB-103E-4C8C-971B-54B0221888C1}"/>
            </a:ext>
          </a:extLst>
        </xdr:cNvPr>
        <xdr:cNvSpPr txBox="1"/>
      </xdr:nvSpPr>
      <xdr:spPr>
        <a:xfrm>
          <a:off x="5421206" y="9236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11445FB5-E79F-4845-BEC9-068CF3FFC085}"/>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46142BE9-20F1-4897-8342-2421A5DEB579}"/>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6F3CFA9F-AEAF-4C3F-8F3A-B92FBD1A6DC5}"/>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3200FDE3-B6D7-4912-844B-3FA865549D30}"/>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6CB01190-9395-40FC-8881-7BBBAFFB1279}"/>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534125B7-9D45-498E-B70B-0CAD72DDBB80}"/>
            </a:ext>
          </a:extLst>
        </xdr:cNvPr>
        <xdr:cNvCxnSpPr/>
      </xdr:nvCxnSpPr>
      <xdr:spPr>
        <a:xfrm flipV="1">
          <a:off x="9429115" y="9058511"/>
          <a:ext cx="0" cy="1382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1C254442-1341-4B82-B9FE-D05DC0B9DABA}"/>
            </a:ext>
          </a:extLst>
        </xdr:cNvPr>
        <xdr:cNvSpPr txBox="1"/>
      </xdr:nvSpPr>
      <xdr:spPr>
        <a:xfrm>
          <a:off x="9467850" y="10448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6240FF32-D8FA-4177-8046-292EC4283FBD}"/>
            </a:ext>
          </a:extLst>
        </xdr:cNvPr>
        <xdr:cNvCxnSpPr/>
      </xdr:nvCxnSpPr>
      <xdr:spPr>
        <a:xfrm>
          <a:off x="9363075" y="1044120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3E6918E3-C128-4298-8D18-9D36E8FF90C5}"/>
            </a:ext>
          </a:extLst>
        </xdr:cNvPr>
        <xdr:cNvSpPr txBox="1"/>
      </xdr:nvSpPr>
      <xdr:spPr>
        <a:xfrm>
          <a:off x="9467850" y="8836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367253CA-66A9-4ADE-B5CD-A6C0027CCB91}"/>
            </a:ext>
          </a:extLst>
        </xdr:cNvPr>
        <xdr:cNvCxnSpPr/>
      </xdr:nvCxnSpPr>
      <xdr:spPr>
        <a:xfrm>
          <a:off x="9363075" y="905851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133536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3EAFB25F-9CEC-402F-8294-802009FD9DAA}"/>
            </a:ext>
          </a:extLst>
        </xdr:cNvPr>
        <xdr:cNvSpPr txBox="1"/>
      </xdr:nvSpPr>
      <xdr:spPr>
        <a:xfrm>
          <a:off x="9467850" y="101824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8A8CF072-5842-4C70-915B-CE4957F98262}"/>
            </a:ext>
          </a:extLst>
        </xdr:cNvPr>
        <xdr:cNvSpPr/>
      </xdr:nvSpPr>
      <xdr:spPr>
        <a:xfrm>
          <a:off x="9401175" y="10203984"/>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9D1C2E08-37E9-4446-B632-B4ED13265E98}"/>
            </a:ext>
          </a:extLst>
        </xdr:cNvPr>
        <xdr:cNvSpPr/>
      </xdr:nvSpPr>
      <xdr:spPr>
        <a:xfrm>
          <a:off x="8639175" y="102008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9D5F583A-9F01-47F3-8F92-28B21A5E5A72}"/>
            </a:ext>
          </a:extLst>
        </xdr:cNvPr>
        <xdr:cNvSpPr/>
      </xdr:nvSpPr>
      <xdr:spPr>
        <a:xfrm>
          <a:off x="7839075" y="1021169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BBB07AAA-BC34-449F-89EA-6817DD2CC3A1}"/>
            </a:ext>
          </a:extLst>
        </xdr:cNvPr>
        <xdr:cNvSpPr/>
      </xdr:nvSpPr>
      <xdr:spPr>
        <a:xfrm>
          <a:off x="7029450" y="102129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5B312543-E05A-4FD9-B28B-96B7D7B274D2}"/>
            </a:ext>
          </a:extLst>
        </xdr:cNvPr>
        <xdr:cNvSpPr/>
      </xdr:nvSpPr>
      <xdr:spPr>
        <a:xfrm>
          <a:off x="6238875" y="102078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AEACB480-E692-4E4F-81AA-0E237DA9B10D}"/>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A217C39-BDB6-4030-A9C0-B35F2477FC12}"/>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4D48203-7159-4BC5-8F65-1B1F04615041}"/>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1FF6584-5EFB-4624-8824-855354B56CC8}"/>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4E6573E-498F-4627-A296-792ECF98EEBE}"/>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147323</xdr:rowOff>
    </xdr:from>
    <xdr:to>
      <xdr:col>55</xdr:col>
      <xdr:colOff>50800</xdr:colOff>
      <xdr:row>62</xdr:row>
      <xdr:rowOff>77473</xdr:rowOff>
    </xdr:to>
    <xdr:sp macro="" textlink="">
      <xdr:nvSpPr>
        <xdr:cNvPr id="244" name="楕円 243">
          <a:extLst>
            <a:ext uri="{FF2B5EF4-FFF2-40B4-BE49-F238E27FC236}">
              <a16:creationId xmlns:a16="http://schemas.microsoft.com/office/drawing/2014/main" id="{7AA6E42A-A738-459C-A319-8906416DCA97}"/>
            </a:ext>
          </a:extLst>
        </xdr:cNvPr>
        <xdr:cNvSpPr/>
      </xdr:nvSpPr>
      <xdr:spPr>
        <a:xfrm>
          <a:off x="9401175" y="10031098"/>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170200</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C2A43263-CCCB-4D2F-834E-1ACAAA242005}"/>
            </a:ext>
          </a:extLst>
        </xdr:cNvPr>
        <xdr:cNvSpPr txBox="1"/>
      </xdr:nvSpPr>
      <xdr:spPr>
        <a:xfrm>
          <a:off x="9467850" y="9885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169351</xdr:rowOff>
    </xdr:from>
    <xdr:to>
      <xdr:col>50</xdr:col>
      <xdr:colOff>165100</xdr:colOff>
      <xdr:row>62</xdr:row>
      <xdr:rowOff>99501</xdr:rowOff>
    </xdr:to>
    <xdr:sp macro="" textlink="">
      <xdr:nvSpPr>
        <xdr:cNvPr id="246" name="楕円 245">
          <a:extLst>
            <a:ext uri="{FF2B5EF4-FFF2-40B4-BE49-F238E27FC236}">
              <a16:creationId xmlns:a16="http://schemas.microsoft.com/office/drawing/2014/main" id="{9BE1D906-6555-4FFE-8436-B6E198F3DAF9}"/>
            </a:ext>
          </a:extLst>
        </xdr:cNvPr>
        <xdr:cNvSpPr/>
      </xdr:nvSpPr>
      <xdr:spPr>
        <a:xfrm>
          <a:off x="8639175" y="1004677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26673</xdr:rowOff>
    </xdr:from>
    <xdr:to>
      <xdr:col>55</xdr:col>
      <xdr:colOff>0</xdr:colOff>
      <xdr:row>62</xdr:row>
      <xdr:rowOff>48701</xdr:rowOff>
    </xdr:to>
    <xdr:cxnSp macro="">
      <xdr:nvCxnSpPr>
        <xdr:cNvPr id="247" name="直線コネクタ 246">
          <a:extLst>
            <a:ext uri="{FF2B5EF4-FFF2-40B4-BE49-F238E27FC236}">
              <a16:creationId xmlns:a16="http://schemas.microsoft.com/office/drawing/2014/main" id="{7C54F756-19A5-4441-B0E6-7E72642A7F14}"/>
            </a:ext>
          </a:extLst>
        </xdr:cNvPr>
        <xdr:cNvCxnSpPr/>
      </xdr:nvCxnSpPr>
      <xdr:spPr>
        <a:xfrm flipV="1">
          <a:off x="8686800" y="10078723"/>
          <a:ext cx="742950" cy="15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11140</xdr:rowOff>
    </xdr:from>
    <xdr:to>
      <xdr:col>46</xdr:col>
      <xdr:colOff>38100</xdr:colOff>
      <xdr:row>62</xdr:row>
      <xdr:rowOff>112740</xdr:rowOff>
    </xdr:to>
    <xdr:sp macro="" textlink="">
      <xdr:nvSpPr>
        <xdr:cNvPr id="248" name="楕円 247">
          <a:extLst>
            <a:ext uri="{FF2B5EF4-FFF2-40B4-BE49-F238E27FC236}">
              <a16:creationId xmlns:a16="http://schemas.microsoft.com/office/drawing/2014/main" id="{831963A1-BAD9-4E6C-9B23-6045648A383B}"/>
            </a:ext>
          </a:extLst>
        </xdr:cNvPr>
        <xdr:cNvSpPr/>
      </xdr:nvSpPr>
      <xdr:spPr>
        <a:xfrm>
          <a:off x="7839075" y="1005684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48701</xdr:rowOff>
    </xdr:from>
    <xdr:to>
      <xdr:col>50</xdr:col>
      <xdr:colOff>114300</xdr:colOff>
      <xdr:row>62</xdr:row>
      <xdr:rowOff>61940</xdr:rowOff>
    </xdr:to>
    <xdr:cxnSp macro="">
      <xdr:nvCxnSpPr>
        <xdr:cNvPr id="249" name="直線コネクタ 248">
          <a:extLst>
            <a:ext uri="{FF2B5EF4-FFF2-40B4-BE49-F238E27FC236}">
              <a16:creationId xmlns:a16="http://schemas.microsoft.com/office/drawing/2014/main" id="{77F9BD98-FA43-434D-94F5-EEAEEB9DF4B0}"/>
            </a:ext>
          </a:extLst>
        </xdr:cNvPr>
        <xdr:cNvCxnSpPr/>
      </xdr:nvCxnSpPr>
      <xdr:spPr>
        <a:xfrm flipV="1">
          <a:off x="7886700" y="10094401"/>
          <a:ext cx="800100" cy="19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24548</xdr:rowOff>
    </xdr:from>
    <xdr:to>
      <xdr:col>41</xdr:col>
      <xdr:colOff>101600</xdr:colOff>
      <xdr:row>62</xdr:row>
      <xdr:rowOff>126148</xdr:rowOff>
    </xdr:to>
    <xdr:sp macro="" textlink="">
      <xdr:nvSpPr>
        <xdr:cNvPr id="250" name="楕円 249">
          <a:extLst>
            <a:ext uri="{FF2B5EF4-FFF2-40B4-BE49-F238E27FC236}">
              <a16:creationId xmlns:a16="http://schemas.microsoft.com/office/drawing/2014/main" id="{084599EB-0B25-478B-971F-B642558AAC86}"/>
            </a:ext>
          </a:extLst>
        </xdr:cNvPr>
        <xdr:cNvSpPr/>
      </xdr:nvSpPr>
      <xdr:spPr>
        <a:xfrm>
          <a:off x="7029450" y="1007659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61940</xdr:rowOff>
    </xdr:from>
    <xdr:to>
      <xdr:col>45</xdr:col>
      <xdr:colOff>177800</xdr:colOff>
      <xdr:row>62</xdr:row>
      <xdr:rowOff>75348</xdr:rowOff>
    </xdr:to>
    <xdr:cxnSp macro="">
      <xdr:nvCxnSpPr>
        <xdr:cNvPr id="251" name="直線コネクタ 250">
          <a:extLst>
            <a:ext uri="{FF2B5EF4-FFF2-40B4-BE49-F238E27FC236}">
              <a16:creationId xmlns:a16="http://schemas.microsoft.com/office/drawing/2014/main" id="{BC0B01B3-8AD4-4E58-96F1-3195DF49867F}"/>
            </a:ext>
          </a:extLst>
        </xdr:cNvPr>
        <xdr:cNvCxnSpPr/>
      </xdr:nvCxnSpPr>
      <xdr:spPr>
        <a:xfrm flipV="1">
          <a:off x="7077075" y="10113990"/>
          <a:ext cx="809625" cy="10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41920</xdr:rowOff>
    </xdr:from>
    <xdr:to>
      <xdr:col>36</xdr:col>
      <xdr:colOff>165100</xdr:colOff>
      <xdr:row>62</xdr:row>
      <xdr:rowOff>143520</xdr:rowOff>
    </xdr:to>
    <xdr:sp macro="" textlink="">
      <xdr:nvSpPr>
        <xdr:cNvPr id="252" name="楕円 251">
          <a:extLst>
            <a:ext uri="{FF2B5EF4-FFF2-40B4-BE49-F238E27FC236}">
              <a16:creationId xmlns:a16="http://schemas.microsoft.com/office/drawing/2014/main" id="{D3E897EE-C3C7-4352-B505-A5A221074161}"/>
            </a:ext>
          </a:extLst>
        </xdr:cNvPr>
        <xdr:cNvSpPr/>
      </xdr:nvSpPr>
      <xdr:spPr>
        <a:xfrm>
          <a:off x="6238875" y="100939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75348</xdr:rowOff>
    </xdr:from>
    <xdr:to>
      <xdr:col>41</xdr:col>
      <xdr:colOff>50800</xdr:colOff>
      <xdr:row>62</xdr:row>
      <xdr:rowOff>92720</xdr:rowOff>
    </xdr:to>
    <xdr:cxnSp macro="">
      <xdr:nvCxnSpPr>
        <xdr:cNvPr id="253" name="直線コネクタ 252">
          <a:extLst>
            <a:ext uri="{FF2B5EF4-FFF2-40B4-BE49-F238E27FC236}">
              <a16:creationId xmlns:a16="http://schemas.microsoft.com/office/drawing/2014/main" id="{7AB863D9-8701-47B2-9422-A126DB400EC9}"/>
            </a:ext>
          </a:extLst>
        </xdr:cNvPr>
        <xdr:cNvCxnSpPr/>
      </xdr:nvCxnSpPr>
      <xdr:spPr>
        <a:xfrm flipV="1">
          <a:off x="6286500" y="10124223"/>
          <a:ext cx="790575" cy="17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73272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6E1DF2E8-BC52-4D56-AE26-6093C1DB5D4D}"/>
            </a:ext>
          </a:extLst>
        </xdr:cNvPr>
        <xdr:cNvSpPr txBox="1"/>
      </xdr:nvSpPr>
      <xdr:spPr>
        <a:xfrm>
          <a:off x="8399995" y="10284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87276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ABCFBDAA-83D3-4050-8883-4A1B0315FFB7}"/>
            </a:ext>
          </a:extLst>
        </xdr:cNvPr>
        <xdr:cNvSpPr txBox="1"/>
      </xdr:nvSpPr>
      <xdr:spPr>
        <a:xfrm>
          <a:off x="7609420" y="10294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88502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4DE5C675-5FDC-4100-9B96-59BE3C2EE631}"/>
            </a:ext>
          </a:extLst>
        </xdr:cNvPr>
        <xdr:cNvSpPr txBox="1"/>
      </xdr:nvSpPr>
      <xdr:spPr>
        <a:xfrm>
          <a:off x="6818845" y="10296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83403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5772D513-1C39-40EA-B0F3-14A65025E386}"/>
            </a:ext>
          </a:extLst>
        </xdr:cNvPr>
        <xdr:cNvSpPr txBox="1"/>
      </xdr:nvSpPr>
      <xdr:spPr>
        <a:xfrm>
          <a:off x="6009220" y="10297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116028</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C7AC6578-6B63-4260-B4F1-3D331CA3D75D}"/>
            </a:ext>
          </a:extLst>
        </xdr:cNvPr>
        <xdr:cNvSpPr txBox="1"/>
      </xdr:nvSpPr>
      <xdr:spPr>
        <a:xfrm>
          <a:off x="8399995" y="9841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129267</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B262A363-3DBB-4703-9752-B9B633B2353E}"/>
            </a:ext>
          </a:extLst>
        </xdr:cNvPr>
        <xdr:cNvSpPr txBox="1"/>
      </xdr:nvSpPr>
      <xdr:spPr>
        <a:xfrm>
          <a:off x="7609420" y="9851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142675</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01551577-A3C8-441B-B92C-5EDF1BC771C5}"/>
            </a:ext>
          </a:extLst>
        </xdr:cNvPr>
        <xdr:cNvSpPr txBox="1"/>
      </xdr:nvSpPr>
      <xdr:spPr>
        <a:xfrm>
          <a:off x="6818845" y="9870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160047</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7D27FF7B-2901-4C91-BFE3-9035998C4DEE}"/>
            </a:ext>
          </a:extLst>
        </xdr:cNvPr>
        <xdr:cNvSpPr txBox="1"/>
      </xdr:nvSpPr>
      <xdr:spPr>
        <a:xfrm>
          <a:off x="6009220" y="9888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7CA8DBC9-346F-44C1-A836-506F4578956D}"/>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74BA41F0-9305-47BC-9A4C-16FCFD1CBBF8}"/>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15ACF120-0CF6-4570-9DA2-545C5AE15E52}"/>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58178842-6818-4259-A105-171047CDA3D8}"/>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37F0210A-5058-4BC7-A4A9-88DC9306510E}"/>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D252212E-F54B-46F7-AB59-4425EA1364B1}"/>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80830C4A-586F-4FE4-8EC5-28535679EFEE}"/>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5A0E287-C4A6-4110-A88C-3707A41F0F97}"/>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4CAADDF7-DBAD-4BE8-9968-8CC79C8C72D3}"/>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D8BF41F9-F080-45E0-93A5-CDDF7969DA5C}"/>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689DE783-5B03-4041-83A7-51A43EFCF0D2}"/>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BFF3AD3C-ADED-456A-AF1D-1B49B68FEB56}"/>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3E669965-A91C-41D4-B022-742B275786F2}"/>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35EDDD4B-471A-4381-851E-35EA214EA4AD}"/>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C68E6B12-B888-4415-A57A-C62166B684C9}"/>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AC5BE33C-B3AB-4251-B9DD-CA77525995A4}"/>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0BE46887-E24C-42BF-B0B2-C0851CBC72C5}"/>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18DD0809-E4C1-485C-A64A-59D1A6AAC09E}"/>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B666E8E3-28F4-47D0-A135-7447ADCE1845}"/>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D00A5BC9-46A7-4674-B183-BB2BBAD32F69}"/>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DCF835AB-FA62-49C4-8270-568CF3F0C902}"/>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7169F149-84E6-40DE-8D46-471518782DAB}"/>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D4148493-5FCD-494C-801F-2FABA6E6E02B}"/>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87AC6041-CCF9-4995-BBC9-4A470CA89287}"/>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DC41FC80-5666-4C00-B24E-3F18F4D0F938}"/>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0EF4C65F-8C7C-4161-9587-D8672A90F20F}"/>
            </a:ext>
          </a:extLst>
        </xdr:cNvPr>
        <xdr:cNvCxnSpPr/>
      </xdr:nvCxnSpPr>
      <xdr:spPr>
        <a:xfrm flipV="1">
          <a:off x="4180840" y="12687481"/>
          <a:ext cx="0" cy="1406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9333D00B-9451-436A-8CD7-0452DDCB5A2A}"/>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BE0B8BA6-F5CC-4174-B75F-D9DE5854FBFE}"/>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C3E0BC17-BBCA-42C6-803C-4D0E9C5C3D5E}"/>
            </a:ext>
          </a:extLst>
        </xdr:cNvPr>
        <xdr:cNvSpPr txBox="1"/>
      </xdr:nvSpPr>
      <xdr:spPr>
        <a:xfrm>
          <a:off x="4219575" y="1247540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818DA767-54F6-44DF-B391-AEE887ECDA02}"/>
            </a:ext>
          </a:extLst>
        </xdr:cNvPr>
        <xdr:cNvCxnSpPr/>
      </xdr:nvCxnSpPr>
      <xdr:spPr>
        <a:xfrm>
          <a:off x="4105275" y="126874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52269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D3A577BA-1F21-49A7-8A65-CBBC153E3166}"/>
            </a:ext>
          </a:extLst>
        </xdr:cNvPr>
        <xdr:cNvSpPr txBox="1"/>
      </xdr:nvSpPr>
      <xdr:spPr>
        <a:xfrm>
          <a:off x="4219575" y="134983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E0E57DA7-3649-460F-8268-E99CD1E4AF2F}"/>
            </a:ext>
          </a:extLst>
        </xdr:cNvPr>
        <xdr:cNvSpPr/>
      </xdr:nvSpPr>
      <xdr:spPr>
        <a:xfrm>
          <a:off x="4124325" y="1352314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5FE00DC6-D90A-41B2-858C-D2F5FBDB2DC8}"/>
            </a:ext>
          </a:extLst>
        </xdr:cNvPr>
        <xdr:cNvSpPr/>
      </xdr:nvSpPr>
      <xdr:spPr>
        <a:xfrm>
          <a:off x="3381375" y="1351651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92AD2FFC-0F62-4ACA-A26B-70C5489E9279}"/>
            </a:ext>
          </a:extLst>
        </xdr:cNvPr>
        <xdr:cNvSpPr/>
      </xdr:nvSpPr>
      <xdr:spPr>
        <a:xfrm>
          <a:off x="2571750" y="134493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C258CA04-ACB0-46DC-A578-F81E5904379D}"/>
            </a:ext>
          </a:extLst>
        </xdr:cNvPr>
        <xdr:cNvSpPr/>
      </xdr:nvSpPr>
      <xdr:spPr>
        <a:xfrm>
          <a:off x="1781175" y="134313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96F58417-A7AF-43C1-8CCB-40B909774679}"/>
            </a:ext>
          </a:extLst>
        </xdr:cNvPr>
        <xdr:cNvSpPr/>
      </xdr:nvSpPr>
      <xdr:spPr>
        <a:xfrm>
          <a:off x="981075" y="1349048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76878716-3E70-4D01-864D-0F049781D59A}"/>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06D77E0-613B-452C-B34A-3B0D02981F68}"/>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C50959D-98C1-451F-B548-F0008AA60DA8}"/>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1C5D6BB-4E68-4FD3-9A37-4217E905F1E1}"/>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99BC3DD-2E3D-476E-8287-F1CE7A6913C5}"/>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132624</xdr:rowOff>
    </xdr:from>
    <xdr:to>
      <xdr:col>24</xdr:col>
      <xdr:colOff>114300</xdr:colOff>
      <xdr:row>82</xdr:row>
      <xdr:rowOff>62774</xdr:rowOff>
    </xdr:to>
    <xdr:sp macro="" textlink="">
      <xdr:nvSpPr>
        <xdr:cNvPr id="303" name="楕円 302">
          <a:extLst>
            <a:ext uri="{FF2B5EF4-FFF2-40B4-BE49-F238E27FC236}">
              <a16:creationId xmlns:a16="http://schemas.microsoft.com/office/drawing/2014/main" id="{3252110A-E69C-405D-A5F5-0CF24C991364}"/>
            </a:ext>
          </a:extLst>
        </xdr:cNvPr>
        <xdr:cNvSpPr/>
      </xdr:nvSpPr>
      <xdr:spPr>
        <a:xfrm>
          <a:off x="4124325" y="1325807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155501</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AFEB168C-AF47-436A-828C-A5831AC182DE}"/>
            </a:ext>
          </a:extLst>
        </xdr:cNvPr>
        <xdr:cNvSpPr txBox="1"/>
      </xdr:nvSpPr>
      <xdr:spPr>
        <a:xfrm>
          <a:off x="4219575" y="13119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142421</xdr:rowOff>
    </xdr:from>
    <xdr:to>
      <xdr:col>20</xdr:col>
      <xdr:colOff>38100</xdr:colOff>
      <xdr:row>82</xdr:row>
      <xdr:rowOff>72571</xdr:rowOff>
    </xdr:to>
    <xdr:sp macro="" textlink="">
      <xdr:nvSpPr>
        <xdr:cNvPr id="305" name="楕円 304">
          <a:extLst>
            <a:ext uri="{FF2B5EF4-FFF2-40B4-BE49-F238E27FC236}">
              <a16:creationId xmlns:a16="http://schemas.microsoft.com/office/drawing/2014/main" id="{68108ACC-97F2-470C-AE8B-13B530733781}"/>
            </a:ext>
          </a:extLst>
        </xdr:cNvPr>
        <xdr:cNvSpPr/>
      </xdr:nvSpPr>
      <xdr:spPr>
        <a:xfrm>
          <a:off x="3381375" y="1327104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11974</xdr:rowOff>
    </xdr:from>
    <xdr:to>
      <xdr:col>24</xdr:col>
      <xdr:colOff>63500</xdr:colOff>
      <xdr:row>82</xdr:row>
      <xdr:rowOff>21771</xdr:rowOff>
    </xdr:to>
    <xdr:cxnSp macro="">
      <xdr:nvCxnSpPr>
        <xdr:cNvPr id="306" name="直線コネクタ 305">
          <a:extLst>
            <a:ext uri="{FF2B5EF4-FFF2-40B4-BE49-F238E27FC236}">
              <a16:creationId xmlns:a16="http://schemas.microsoft.com/office/drawing/2014/main" id="{BADFBDDE-6ECF-48C4-AA11-0BAA872142AB}"/>
            </a:ext>
          </a:extLst>
        </xdr:cNvPr>
        <xdr:cNvCxnSpPr/>
      </xdr:nvCxnSpPr>
      <xdr:spPr>
        <a:xfrm flipV="1">
          <a:off x="3429000" y="13296174"/>
          <a:ext cx="752475" cy="1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165281</xdr:rowOff>
    </xdr:from>
    <xdr:to>
      <xdr:col>15</xdr:col>
      <xdr:colOff>101600</xdr:colOff>
      <xdr:row>82</xdr:row>
      <xdr:rowOff>95431</xdr:rowOff>
    </xdr:to>
    <xdr:sp macro="" textlink="">
      <xdr:nvSpPr>
        <xdr:cNvPr id="307" name="楕円 306">
          <a:extLst>
            <a:ext uri="{FF2B5EF4-FFF2-40B4-BE49-F238E27FC236}">
              <a16:creationId xmlns:a16="http://schemas.microsoft.com/office/drawing/2014/main" id="{2F944F99-6377-4C50-9A42-BBAD3CE0390E}"/>
            </a:ext>
          </a:extLst>
        </xdr:cNvPr>
        <xdr:cNvSpPr/>
      </xdr:nvSpPr>
      <xdr:spPr>
        <a:xfrm>
          <a:off x="2571750" y="1328755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21771</xdr:rowOff>
    </xdr:from>
    <xdr:to>
      <xdr:col>19</xdr:col>
      <xdr:colOff>177800</xdr:colOff>
      <xdr:row>82</xdr:row>
      <xdr:rowOff>44631</xdr:rowOff>
    </xdr:to>
    <xdr:cxnSp macro="">
      <xdr:nvCxnSpPr>
        <xdr:cNvPr id="308" name="直線コネクタ 307">
          <a:extLst>
            <a:ext uri="{FF2B5EF4-FFF2-40B4-BE49-F238E27FC236}">
              <a16:creationId xmlns:a16="http://schemas.microsoft.com/office/drawing/2014/main" id="{2A06B3C6-4424-45B8-8A91-9190EDBE79B8}"/>
            </a:ext>
          </a:extLst>
        </xdr:cNvPr>
        <xdr:cNvCxnSpPr/>
      </xdr:nvCxnSpPr>
      <xdr:spPr>
        <a:xfrm flipV="1">
          <a:off x="2619375" y="13309146"/>
          <a:ext cx="809625"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122827</xdr:rowOff>
    </xdr:from>
    <xdr:to>
      <xdr:col>10</xdr:col>
      <xdr:colOff>165100</xdr:colOff>
      <xdr:row>82</xdr:row>
      <xdr:rowOff>52977</xdr:rowOff>
    </xdr:to>
    <xdr:sp macro="" textlink="">
      <xdr:nvSpPr>
        <xdr:cNvPr id="309" name="楕円 308">
          <a:extLst>
            <a:ext uri="{FF2B5EF4-FFF2-40B4-BE49-F238E27FC236}">
              <a16:creationId xmlns:a16="http://schemas.microsoft.com/office/drawing/2014/main" id="{7291A085-07A8-4A6C-BBC8-D210ADF19619}"/>
            </a:ext>
          </a:extLst>
        </xdr:cNvPr>
        <xdr:cNvSpPr/>
      </xdr:nvSpPr>
      <xdr:spPr>
        <a:xfrm>
          <a:off x="1781175" y="1325145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2177</xdr:rowOff>
    </xdr:from>
    <xdr:to>
      <xdr:col>15</xdr:col>
      <xdr:colOff>50800</xdr:colOff>
      <xdr:row>82</xdr:row>
      <xdr:rowOff>44631</xdr:rowOff>
    </xdr:to>
    <xdr:cxnSp macro="">
      <xdr:nvCxnSpPr>
        <xdr:cNvPr id="310" name="直線コネクタ 309">
          <a:extLst>
            <a:ext uri="{FF2B5EF4-FFF2-40B4-BE49-F238E27FC236}">
              <a16:creationId xmlns:a16="http://schemas.microsoft.com/office/drawing/2014/main" id="{5C07BAF6-51F4-4C8A-A446-CD75E1F19944}"/>
            </a:ext>
          </a:extLst>
        </xdr:cNvPr>
        <xdr:cNvCxnSpPr/>
      </xdr:nvCxnSpPr>
      <xdr:spPr>
        <a:xfrm>
          <a:off x="1828800" y="13289552"/>
          <a:ext cx="790575" cy="45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166914</xdr:rowOff>
    </xdr:from>
    <xdr:to>
      <xdr:col>6</xdr:col>
      <xdr:colOff>38100</xdr:colOff>
      <xdr:row>82</xdr:row>
      <xdr:rowOff>97064</xdr:rowOff>
    </xdr:to>
    <xdr:sp macro="" textlink="">
      <xdr:nvSpPr>
        <xdr:cNvPr id="311" name="楕円 310">
          <a:extLst>
            <a:ext uri="{FF2B5EF4-FFF2-40B4-BE49-F238E27FC236}">
              <a16:creationId xmlns:a16="http://schemas.microsoft.com/office/drawing/2014/main" id="{E024A124-79F9-4CB4-B27C-9AAFD04FB1C0}"/>
            </a:ext>
          </a:extLst>
        </xdr:cNvPr>
        <xdr:cNvSpPr/>
      </xdr:nvSpPr>
      <xdr:spPr>
        <a:xfrm>
          <a:off x="981075" y="1328918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2177</xdr:rowOff>
    </xdr:from>
    <xdr:to>
      <xdr:col>10</xdr:col>
      <xdr:colOff>114300</xdr:colOff>
      <xdr:row>82</xdr:row>
      <xdr:rowOff>46264</xdr:rowOff>
    </xdr:to>
    <xdr:cxnSp macro="">
      <xdr:nvCxnSpPr>
        <xdr:cNvPr id="312" name="直線コネクタ 311">
          <a:extLst>
            <a:ext uri="{FF2B5EF4-FFF2-40B4-BE49-F238E27FC236}">
              <a16:creationId xmlns:a16="http://schemas.microsoft.com/office/drawing/2014/main" id="{DBA2220C-D69E-43A7-9727-834A13630840}"/>
            </a:ext>
          </a:extLst>
        </xdr:cNvPr>
        <xdr:cNvCxnSpPr/>
      </xdr:nvCxnSpPr>
      <xdr:spPr>
        <a:xfrm flipV="1">
          <a:off x="1028700" y="13289552"/>
          <a:ext cx="800100" cy="4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156771</xdr:rowOff>
    </xdr:from>
    <xdr:ext cx="405111" cy="259045"/>
    <xdr:sp macro="" textlink="">
      <xdr:nvSpPr>
        <xdr:cNvPr id="313" name="n_1aveValue【公営住宅】&#10;有形固定資産減価償却率">
          <a:extLst>
            <a:ext uri="{FF2B5EF4-FFF2-40B4-BE49-F238E27FC236}">
              <a16:creationId xmlns:a16="http://schemas.microsoft.com/office/drawing/2014/main" id="{2B8B8848-CFF4-41FF-8D52-40FC39A20712}"/>
            </a:ext>
          </a:extLst>
        </xdr:cNvPr>
        <xdr:cNvSpPr txBox="1"/>
      </xdr:nvSpPr>
      <xdr:spPr>
        <a:xfrm>
          <a:off x="3239144" y="13609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80027</xdr:rowOff>
    </xdr:from>
    <xdr:ext cx="405111" cy="259045"/>
    <xdr:sp macro="" textlink="">
      <xdr:nvSpPr>
        <xdr:cNvPr id="314" name="n_2aveValue【公営住宅】&#10;有形固定資産減価償却率">
          <a:extLst>
            <a:ext uri="{FF2B5EF4-FFF2-40B4-BE49-F238E27FC236}">
              <a16:creationId xmlns:a16="http://schemas.microsoft.com/office/drawing/2014/main" id="{D1A1C026-A5D4-4549-820C-D3B7C86C448D}"/>
            </a:ext>
          </a:extLst>
        </xdr:cNvPr>
        <xdr:cNvSpPr txBox="1"/>
      </xdr:nvSpPr>
      <xdr:spPr>
        <a:xfrm>
          <a:off x="2439044" y="13532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62065</xdr:rowOff>
    </xdr:from>
    <xdr:ext cx="405111" cy="259045"/>
    <xdr:sp macro="" textlink="">
      <xdr:nvSpPr>
        <xdr:cNvPr id="315" name="n_3aveValue【公営住宅】&#10;有形固定資産減価償却率">
          <a:extLst>
            <a:ext uri="{FF2B5EF4-FFF2-40B4-BE49-F238E27FC236}">
              <a16:creationId xmlns:a16="http://schemas.microsoft.com/office/drawing/2014/main" id="{3C3177A1-4E04-49D0-9999-1039E06A8FFA}"/>
            </a:ext>
          </a:extLst>
        </xdr:cNvPr>
        <xdr:cNvSpPr txBox="1"/>
      </xdr:nvSpPr>
      <xdr:spPr>
        <a:xfrm>
          <a:off x="1648469" y="13514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133911</xdr:rowOff>
    </xdr:from>
    <xdr:ext cx="405111" cy="259045"/>
    <xdr:sp macro="" textlink="">
      <xdr:nvSpPr>
        <xdr:cNvPr id="316" name="n_4aveValue【公営住宅】&#10;有形固定資産減価償却率">
          <a:extLst>
            <a:ext uri="{FF2B5EF4-FFF2-40B4-BE49-F238E27FC236}">
              <a16:creationId xmlns:a16="http://schemas.microsoft.com/office/drawing/2014/main" id="{101BFB0C-6007-4DB7-9957-57303481497F}"/>
            </a:ext>
          </a:extLst>
        </xdr:cNvPr>
        <xdr:cNvSpPr txBox="1"/>
      </xdr:nvSpPr>
      <xdr:spPr>
        <a:xfrm>
          <a:off x="848369" y="13583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89098</xdr:rowOff>
    </xdr:from>
    <xdr:ext cx="405111" cy="259045"/>
    <xdr:sp macro="" textlink="">
      <xdr:nvSpPr>
        <xdr:cNvPr id="317" name="n_1mainValue【公営住宅】&#10;有形固定資産減価償却率">
          <a:extLst>
            <a:ext uri="{FF2B5EF4-FFF2-40B4-BE49-F238E27FC236}">
              <a16:creationId xmlns:a16="http://schemas.microsoft.com/office/drawing/2014/main" id="{A0AE9A91-63ED-4C34-AF3E-36271210753F}"/>
            </a:ext>
          </a:extLst>
        </xdr:cNvPr>
        <xdr:cNvSpPr txBox="1"/>
      </xdr:nvSpPr>
      <xdr:spPr>
        <a:xfrm>
          <a:off x="3239144" y="13049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111958</xdr:rowOff>
    </xdr:from>
    <xdr:ext cx="405111" cy="259045"/>
    <xdr:sp macro="" textlink="">
      <xdr:nvSpPr>
        <xdr:cNvPr id="318" name="n_2mainValue【公営住宅】&#10;有形固定資産減価償却率">
          <a:extLst>
            <a:ext uri="{FF2B5EF4-FFF2-40B4-BE49-F238E27FC236}">
              <a16:creationId xmlns:a16="http://schemas.microsoft.com/office/drawing/2014/main" id="{B072C4DA-E657-4791-8316-87960F93B09E}"/>
            </a:ext>
          </a:extLst>
        </xdr:cNvPr>
        <xdr:cNvSpPr txBox="1"/>
      </xdr:nvSpPr>
      <xdr:spPr>
        <a:xfrm>
          <a:off x="2439044" y="13075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69504</xdr:rowOff>
    </xdr:from>
    <xdr:ext cx="405111" cy="259045"/>
    <xdr:sp macro="" textlink="">
      <xdr:nvSpPr>
        <xdr:cNvPr id="319" name="n_3mainValue【公営住宅】&#10;有形固定資産減価償却率">
          <a:extLst>
            <a:ext uri="{FF2B5EF4-FFF2-40B4-BE49-F238E27FC236}">
              <a16:creationId xmlns:a16="http://schemas.microsoft.com/office/drawing/2014/main" id="{C97C68F2-9563-4C67-AE1D-B7131414FB5F}"/>
            </a:ext>
          </a:extLst>
        </xdr:cNvPr>
        <xdr:cNvSpPr txBox="1"/>
      </xdr:nvSpPr>
      <xdr:spPr>
        <a:xfrm>
          <a:off x="1648469" y="13029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113591</xdr:rowOff>
    </xdr:from>
    <xdr:ext cx="405111" cy="259045"/>
    <xdr:sp macro="" textlink="">
      <xdr:nvSpPr>
        <xdr:cNvPr id="320" name="n_4mainValue【公営住宅】&#10;有形固定資産減価償却率">
          <a:extLst>
            <a:ext uri="{FF2B5EF4-FFF2-40B4-BE49-F238E27FC236}">
              <a16:creationId xmlns:a16="http://schemas.microsoft.com/office/drawing/2014/main" id="{E392C949-1436-4622-AFE1-F6F1C542B46C}"/>
            </a:ext>
          </a:extLst>
        </xdr:cNvPr>
        <xdr:cNvSpPr txBox="1"/>
      </xdr:nvSpPr>
      <xdr:spPr>
        <a:xfrm>
          <a:off x="848369" y="1307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D8B214C-4BF9-4508-8102-467D94DBA64C}"/>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707379E-A80A-4707-8066-6A6A1C21AFD5}"/>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F9E3AF1C-28E9-4B1C-97B9-B5F67CD42A94}"/>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A4BF595C-AD38-435A-992A-341902A2E103}"/>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F2137AC1-F27E-4F6F-976B-04E946A791ED}"/>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A724ACE7-0EF8-4461-97B9-AEEA00026C34}"/>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ACB8FCE2-FB48-4D4F-9D2A-EF6D1AAC0870}"/>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1E9C096C-D397-46E8-B048-987655B3D388}"/>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F653FC35-B1BB-4DF8-99A2-CB84D65DAB80}"/>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AC7E6E8B-A130-4033-8BA5-EF0BF45C475A}"/>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B97FB916-B70D-4D98-842A-665DED6544FA}"/>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AF156741-750B-41B1-98E5-3D6BB6D31AAE}"/>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5F353F52-B3F5-48FE-8EFA-273E8E1CD167}"/>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AD17A952-DD17-4A0A-8518-22D21EF22BC5}"/>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1058FE84-C7C3-4D94-93BE-B4C1ABD4FE19}"/>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1182CABA-DEE9-449C-A66E-C6FBC7B4D6A6}"/>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7EAA7965-DAD5-4137-B375-DF32EEFE5E47}"/>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E3BC5D0A-A40D-405B-A7DE-61A19EEDBA5F}"/>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7EFC84E4-D21E-4680-9616-3FA4F0CA2AFA}"/>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B538DE1F-251A-4EF8-8566-73804D3D69EB}"/>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811F3C80-F9FA-40D5-A7A0-F0A76B52D8D9}"/>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18769F8C-B0EB-4AA9-9B37-412B5FA6430D}"/>
            </a:ext>
          </a:extLst>
        </xdr:cNvPr>
        <xdr:cNvCxnSpPr/>
      </xdr:nvCxnSpPr>
      <xdr:spPr>
        <a:xfrm flipV="1">
          <a:off x="9429115" y="12676860"/>
          <a:ext cx="0" cy="1293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5F491C7E-8C91-4043-8D28-1FEED6ED13E9}"/>
            </a:ext>
          </a:extLst>
        </xdr:cNvPr>
        <xdr:cNvSpPr txBox="1"/>
      </xdr:nvSpPr>
      <xdr:spPr>
        <a:xfrm>
          <a:off x="9467850" y="13974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3E14ED01-3046-497E-A684-C9EEE169CDD9}"/>
            </a:ext>
          </a:extLst>
        </xdr:cNvPr>
        <xdr:cNvCxnSpPr/>
      </xdr:nvCxnSpPr>
      <xdr:spPr>
        <a:xfrm>
          <a:off x="9363075" y="1397020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A4A1B2D7-CCD2-492B-AB6B-A03A584D1155}"/>
            </a:ext>
          </a:extLst>
        </xdr:cNvPr>
        <xdr:cNvSpPr txBox="1"/>
      </xdr:nvSpPr>
      <xdr:spPr>
        <a:xfrm>
          <a:off x="9467850" y="12471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17F17136-0681-4615-956D-65CED3A17D76}"/>
            </a:ext>
          </a:extLst>
        </xdr:cNvPr>
        <xdr:cNvCxnSpPr/>
      </xdr:nvCxnSpPr>
      <xdr:spPr>
        <a:xfrm>
          <a:off x="9363075" y="1267686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macro="" textlink="">
      <xdr:nvSpPr>
        <xdr:cNvPr id="347" name="【公営住宅】&#10;一人当たり面積平均値テキスト">
          <a:extLst>
            <a:ext uri="{FF2B5EF4-FFF2-40B4-BE49-F238E27FC236}">
              <a16:creationId xmlns:a16="http://schemas.microsoft.com/office/drawing/2014/main" id="{35C2586B-97DA-4BEF-8624-CC5B224E6318}"/>
            </a:ext>
          </a:extLst>
        </xdr:cNvPr>
        <xdr:cNvSpPr txBox="1"/>
      </xdr:nvSpPr>
      <xdr:spPr>
        <a:xfrm>
          <a:off x="9467850" y="13660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64E6389E-C8C6-424E-9A22-22C12FCD9C0E}"/>
            </a:ext>
          </a:extLst>
        </xdr:cNvPr>
        <xdr:cNvSpPr/>
      </xdr:nvSpPr>
      <xdr:spPr>
        <a:xfrm>
          <a:off x="9401175" y="1379979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A4644C4D-E0D2-4FCB-8EBD-38CC46FC2EAA}"/>
            </a:ext>
          </a:extLst>
        </xdr:cNvPr>
        <xdr:cNvSpPr/>
      </xdr:nvSpPr>
      <xdr:spPr>
        <a:xfrm>
          <a:off x="8639175" y="138004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24F6BB7E-F9FD-413F-9CDB-36F86921E150}"/>
            </a:ext>
          </a:extLst>
        </xdr:cNvPr>
        <xdr:cNvSpPr/>
      </xdr:nvSpPr>
      <xdr:spPr>
        <a:xfrm>
          <a:off x="7839075" y="1380340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E8A97FF5-E7FB-49FE-A7AC-6A35E02970C7}"/>
            </a:ext>
          </a:extLst>
        </xdr:cNvPr>
        <xdr:cNvSpPr/>
      </xdr:nvSpPr>
      <xdr:spPr>
        <a:xfrm>
          <a:off x="7029450" y="1380431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E2E96F2D-1C45-4864-84B1-8A8912614A69}"/>
            </a:ext>
          </a:extLst>
        </xdr:cNvPr>
        <xdr:cNvSpPr/>
      </xdr:nvSpPr>
      <xdr:spPr>
        <a:xfrm>
          <a:off x="6238875" y="1380413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B0CC09F3-A221-4BF2-9732-C09D6B0F3160}"/>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0F2BDC4-E8F8-4516-8D4E-94BD494F7F50}"/>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87D6827-B723-4D2C-8D1D-77353EFD6494}"/>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0685517-DA0F-4C7E-BB24-1018E939BAC6}"/>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A758A42-156F-4292-8064-677F62FE5638}"/>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40563</xdr:rowOff>
    </xdr:from>
    <xdr:to>
      <xdr:col>55</xdr:col>
      <xdr:colOff>50800</xdr:colOff>
      <xdr:row>85</xdr:row>
      <xdr:rowOff>142163</xdr:rowOff>
    </xdr:to>
    <xdr:sp macro="" textlink="">
      <xdr:nvSpPr>
        <xdr:cNvPr id="358" name="楕円 357">
          <a:extLst>
            <a:ext uri="{FF2B5EF4-FFF2-40B4-BE49-F238E27FC236}">
              <a16:creationId xmlns:a16="http://schemas.microsoft.com/office/drawing/2014/main" id="{CA722A25-BD1D-4EF4-847A-8868E4022D46}"/>
            </a:ext>
          </a:extLst>
        </xdr:cNvPr>
        <xdr:cNvSpPr/>
      </xdr:nvSpPr>
      <xdr:spPr>
        <a:xfrm>
          <a:off x="9401175" y="13813713"/>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8246</xdr:rowOff>
    </xdr:from>
    <xdr:ext cx="469744" cy="259045"/>
    <xdr:sp macro="" textlink="">
      <xdr:nvSpPr>
        <xdr:cNvPr id="359" name="【公営住宅】&#10;一人当たり面積該当値テキスト">
          <a:extLst>
            <a:ext uri="{FF2B5EF4-FFF2-40B4-BE49-F238E27FC236}">
              <a16:creationId xmlns:a16="http://schemas.microsoft.com/office/drawing/2014/main" id="{4B067230-D166-4D95-847F-2743597E7E0A}"/>
            </a:ext>
          </a:extLst>
        </xdr:cNvPr>
        <xdr:cNvSpPr txBox="1"/>
      </xdr:nvSpPr>
      <xdr:spPr>
        <a:xfrm>
          <a:off x="9467850" y="13784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43993</xdr:rowOff>
    </xdr:from>
    <xdr:to>
      <xdr:col>50</xdr:col>
      <xdr:colOff>165100</xdr:colOff>
      <xdr:row>85</xdr:row>
      <xdr:rowOff>145593</xdr:rowOff>
    </xdr:to>
    <xdr:sp macro="" textlink="">
      <xdr:nvSpPr>
        <xdr:cNvPr id="360" name="楕円 359">
          <a:extLst>
            <a:ext uri="{FF2B5EF4-FFF2-40B4-BE49-F238E27FC236}">
              <a16:creationId xmlns:a16="http://schemas.microsoft.com/office/drawing/2014/main" id="{DC95D9A5-5646-4028-B114-8D9DABA6BEC0}"/>
            </a:ext>
          </a:extLst>
        </xdr:cNvPr>
        <xdr:cNvSpPr/>
      </xdr:nvSpPr>
      <xdr:spPr>
        <a:xfrm>
          <a:off x="8639175" y="1382031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91363</xdr:rowOff>
    </xdr:from>
    <xdr:to>
      <xdr:col>55</xdr:col>
      <xdr:colOff>0</xdr:colOff>
      <xdr:row>85</xdr:row>
      <xdr:rowOff>94793</xdr:rowOff>
    </xdr:to>
    <xdr:cxnSp macro="">
      <xdr:nvCxnSpPr>
        <xdr:cNvPr id="361" name="直線コネクタ 360">
          <a:extLst>
            <a:ext uri="{FF2B5EF4-FFF2-40B4-BE49-F238E27FC236}">
              <a16:creationId xmlns:a16="http://schemas.microsoft.com/office/drawing/2014/main" id="{80014DBA-5ACF-4439-9896-1AEE2E6D535A}"/>
            </a:ext>
          </a:extLst>
        </xdr:cNvPr>
        <xdr:cNvCxnSpPr/>
      </xdr:nvCxnSpPr>
      <xdr:spPr>
        <a:xfrm flipV="1">
          <a:off x="8686800" y="13861338"/>
          <a:ext cx="742950" cy="6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43765</xdr:rowOff>
    </xdr:from>
    <xdr:to>
      <xdr:col>46</xdr:col>
      <xdr:colOff>38100</xdr:colOff>
      <xdr:row>85</xdr:row>
      <xdr:rowOff>145365</xdr:rowOff>
    </xdr:to>
    <xdr:sp macro="" textlink="">
      <xdr:nvSpPr>
        <xdr:cNvPr id="362" name="楕円 361">
          <a:extLst>
            <a:ext uri="{FF2B5EF4-FFF2-40B4-BE49-F238E27FC236}">
              <a16:creationId xmlns:a16="http://schemas.microsoft.com/office/drawing/2014/main" id="{3ED54E76-25A0-4AC6-B153-F19DA84B1692}"/>
            </a:ext>
          </a:extLst>
        </xdr:cNvPr>
        <xdr:cNvSpPr/>
      </xdr:nvSpPr>
      <xdr:spPr>
        <a:xfrm>
          <a:off x="7839075" y="138200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94565</xdr:rowOff>
    </xdr:from>
    <xdr:to>
      <xdr:col>50</xdr:col>
      <xdr:colOff>114300</xdr:colOff>
      <xdr:row>85</xdr:row>
      <xdr:rowOff>94793</xdr:rowOff>
    </xdr:to>
    <xdr:cxnSp macro="">
      <xdr:nvCxnSpPr>
        <xdr:cNvPr id="363" name="直線コネクタ 362">
          <a:extLst>
            <a:ext uri="{FF2B5EF4-FFF2-40B4-BE49-F238E27FC236}">
              <a16:creationId xmlns:a16="http://schemas.microsoft.com/office/drawing/2014/main" id="{5A9A188F-461B-40D3-856E-2AC978C8FBF6}"/>
            </a:ext>
          </a:extLst>
        </xdr:cNvPr>
        <xdr:cNvCxnSpPr/>
      </xdr:nvCxnSpPr>
      <xdr:spPr>
        <a:xfrm>
          <a:off x="7886700" y="13867715"/>
          <a:ext cx="8001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47192</xdr:rowOff>
    </xdr:from>
    <xdr:to>
      <xdr:col>41</xdr:col>
      <xdr:colOff>101600</xdr:colOff>
      <xdr:row>85</xdr:row>
      <xdr:rowOff>148792</xdr:rowOff>
    </xdr:to>
    <xdr:sp macro="" textlink="">
      <xdr:nvSpPr>
        <xdr:cNvPr id="364" name="楕円 363">
          <a:extLst>
            <a:ext uri="{FF2B5EF4-FFF2-40B4-BE49-F238E27FC236}">
              <a16:creationId xmlns:a16="http://schemas.microsoft.com/office/drawing/2014/main" id="{76A1A0E2-9577-45BC-B15D-B667605022BC}"/>
            </a:ext>
          </a:extLst>
        </xdr:cNvPr>
        <xdr:cNvSpPr/>
      </xdr:nvSpPr>
      <xdr:spPr>
        <a:xfrm>
          <a:off x="7029450" y="1382351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94565</xdr:rowOff>
    </xdr:from>
    <xdr:to>
      <xdr:col>45</xdr:col>
      <xdr:colOff>177800</xdr:colOff>
      <xdr:row>85</xdr:row>
      <xdr:rowOff>97992</xdr:rowOff>
    </xdr:to>
    <xdr:cxnSp macro="">
      <xdr:nvCxnSpPr>
        <xdr:cNvPr id="365" name="直線コネクタ 364">
          <a:extLst>
            <a:ext uri="{FF2B5EF4-FFF2-40B4-BE49-F238E27FC236}">
              <a16:creationId xmlns:a16="http://schemas.microsoft.com/office/drawing/2014/main" id="{5A6E0E1C-A4CF-4E0E-AA6E-0298A47BA359}"/>
            </a:ext>
          </a:extLst>
        </xdr:cNvPr>
        <xdr:cNvCxnSpPr/>
      </xdr:nvCxnSpPr>
      <xdr:spPr>
        <a:xfrm flipV="1">
          <a:off x="7077075" y="13867715"/>
          <a:ext cx="809625" cy="3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50622</xdr:rowOff>
    </xdr:from>
    <xdr:to>
      <xdr:col>36</xdr:col>
      <xdr:colOff>165100</xdr:colOff>
      <xdr:row>85</xdr:row>
      <xdr:rowOff>152222</xdr:rowOff>
    </xdr:to>
    <xdr:sp macro="" textlink="">
      <xdr:nvSpPr>
        <xdr:cNvPr id="366" name="楕円 365">
          <a:extLst>
            <a:ext uri="{FF2B5EF4-FFF2-40B4-BE49-F238E27FC236}">
              <a16:creationId xmlns:a16="http://schemas.microsoft.com/office/drawing/2014/main" id="{704DF1AB-45B0-4EAC-97BF-24B0859C187E}"/>
            </a:ext>
          </a:extLst>
        </xdr:cNvPr>
        <xdr:cNvSpPr/>
      </xdr:nvSpPr>
      <xdr:spPr>
        <a:xfrm>
          <a:off x="6238875" y="1382059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97992</xdr:rowOff>
    </xdr:from>
    <xdr:to>
      <xdr:col>41</xdr:col>
      <xdr:colOff>50800</xdr:colOff>
      <xdr:row>85</xdr:row>
      <xdr:rowOff>101422</xdr:rowOff>
    </xdr:to>
    <xdr:cxnSp macro="">
      <xdr:nvCxnSpPr>
        <xdr:cNvPr id="367" name="直線コネクタ 366">
          <a:extLst>
            <a:ext uri="{FF2B5EF4-FFF2-40B4-BE49-F238E27FC236}">
              <a16:creationId xmlns:a16="http://schemas.microsoft.com/office/drawing/2014/main" id="{A7174197-220D-428C-BDF5-A507895C2BB1}"/>
            </a:ext>
          </a:extLst>
        </xdr:cNvPr>
        <xdr:cNvCxnSpPr/>
      </xdr:nvCxnSpPr>
      <xdr:spPr>
        <a:xfrm flipV="1">
          <a:off x="6286500" y="13871142"/>
          <a:ext cx="790575" cy="6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macro="" textlink="">
      <xdr:nvSpPr>
        <xdr:cNvPr id="368" name="n_1aveValue【公営住宅】&#10;一人当たり面積">
          <a:extLst>
            <a:ext uri="{FF2B5EF4-FFF2-40B4-BE49-F238E27FC236}">
              <a16:creationId xmlns:a16="http://schemas.microsoft.com/office/drawing/2014/main" id="{7C4759DB-002B-43FA-91C0-D5A1A9F92E06}"/>
            </a:ext>
          </a:extLst>
        </xdr:cNvPr>
        <xdr:cNvSpPr txBox="1"/>
      </xdr:nvSpPr>
      <xdr:spPr>
        <a:xfrm>
          <a:off x="8458277" y="135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369" name="n_2aveValue【公営住宅】&#10;一人当たり面積">
          <a:extLst>
            <a:ext uri="{FF2B5EF4-FFF2-40B4-BE49-F238E27FC236}">
              <a16:creationId xmlns:a16="http://schemas.microsoft.com/office/drawing/2014/main" id="{0ED28B62-69DA-4D3D-835B-BBDAA8E03341}"/>
            </a:ext>
          </a:extLst>
        </xdr:cNvPr>
        <xdr:cNvSpPr txBox="1"/>
      </xdr:nvSpPr>
      <xdr:spPr>
        <a:xfrm>
          <a:off x="7677227" y="1359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370" name="n_3aveValue【公営住宅】&#10;一人当たり面積">
          <a:extLst>
            <a:ext uri="{FF2B5EF4-FFF2-40B4-BE49-F238E27FC236}">
              <a16:creationId xmlns:a16="http://schemas.microsoft.com/office/drawing/2014/main" id="{FF7F820F-F9C6-47BC-8A02-7D134F7C343F}"/>
            </a:ext>
          </a:extLst>
        </xdr:cNvPr>
        <xdr:cNvSpPr txBox="1"/>
      </xdr:nvSpPr>
      <xdr:spPr>
        <a:xfrm>
          <a:off x="6867602" y="13592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macro="" textlink="">
      <xdr:nvSpPr>
        <xdr:cNvPr id="371" name="n_4aveValue【公営住宅】&#10;一人当たり面積">
          <a:extLst>
            <a:ext uri="{FF2B5EF4-FFF2-40B4-BE49-F238E27FC236}">
              <a16:creationId xmlns:a16="http://schemas.microsoft.com/office/drawing/2014/main" id="{78EC7604-488C-4FFE-9EC4-FCE02E2956C4}"/>
            </a:ext>
          </a:extLst>
        </xdr:cNvPr>
        <xdr:cNvSpPr txBox="1"/>
      </xdr:nvSpPr>
      <xdr:spPr>
        <a:xfrm>
          <a:off x="6067502" y="13601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136720</xdr:rowOff>
    </xdr:from>
    <xdr:ext cx="469744" cy="259045"/>
    <xdr:sp macro="" textlink="">
      <xdr:nvSpPr>
        <xdr:cNvPr id="372" name="n_1mainValue【公営住宅】&#10;一人当たり面積">
          <a:extLst>
            <a:ext uri="{FF2B5EF4-FFF2-40B4-BE49-F238E27FC236}">
              <a16:creationId xmlns:a16="http://schemas.microsoft.com/office/drawing/2014/main" id="{97FE00A3-2C9F-4FDB-8EAA-ADC268713465}"/>
            </a:ext>
          </a:extLst>
        </xdr:cNvPr>
        <xdr:cNvSpPr txBox="1"/>
      </xdr:nvSpPr>
      <xdr:spPr>
        <a:xfrm>
          <a:off x="8458277" y="13913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136492</xdr:rowOff>
    </xdr:from>
    <xdr:ext cx="469744" cy="259045"/>
    <xdr:sp macro="" textlink="">
      <xdr:nvSpPr>
        <xdr:cNvPr id="373" name="n_2mainValue【公営住宅】&#10;一人当たり面積">
          <a:extLst>
            <a:ext uri="{FF2B5EF4-FFF2-40B4-BE49-F238E27FC236}">
              <a16:creationId xmlns:a16="http://schemas.microsoft.com/office/drawing/2014/main" id="{4D6E2ED4-AEFC-49C3-A2C7-3371870B8F3E}"/>
            </a:ext>
          </a:extLst>
        </xdr:cNvPr>
        <xdr:cNvSpPr txBox="1"/>
      </xdr:nvSpPr>
      <xdr:spPr>
        <a:xfrm>
          <a:off x="7677227" y="13909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139919</xdr:rowOff>
    </xdr:from>
    <xdr:ext cx="469744" cy="259045"/>
    <xdr:sp macro="" textlink="">
      <xdr:nvSpPr>
        <xdr:cNvPr id="374" name="n_3mainValue【公営住宅】&#10;一人当たり面積">
          <a:extLst>
            <a:ext uri="{FF2B5EF4-FFF2-40B4-BE49-F238E27FC236}">
              <a16:creationId xmlns:a16="http://schemas.microsoft.com/office/drawing/2014/main" id="{5323C1FD-3BF6-438E-BAB1-2DF28B20B0B2}"/>
            </a:ext>
          </a:extLst>
        </xdr:cNvPr>
        <xdr:cNvSpPr txBox="1"/>
      </xdr:nvSpPr>
      <xdr:spPr>
        <a:xfrm>
          <a:off x="6867602" y="13916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143349</xdr:rowOff>
    </xdr:from>
    <xdr:ext cx="469744" cy="259045"/>
    <xdr:sp macro="" textlink="">
      <xdr:nvSpPr>
        <xdr:cNvPr id="375" name="n_4mainValue【公営住宅】&#10;一人当たり面積">
          <a:extLst>
            <a:ext uri="{FF2B5EF4-FFF2-40B4-BE49-F238E27FC236}">
              <a16:creationId xmlns:a16="http://schemas.microsoft.com/office/drawing/2014/main" id="{552C21DC-0F8D-4759-8E77-A0545476E6B4}"/>
            </a:ext>
          </a:extLst>
        </xdr:cNvPr>
        <xdr:cNvSpPr txBox="1"/>
      </xdr:nvSpPr>
      <xdr:spPr>
        <a:xfrm>
          <a:off x="6067502" y="13913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6A0A7566-D3F1-4110-B8B0-B7EFDDBE9493}"/>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F5E7EA90-BAFA-4A55-A50C-3EBE9BA36D84}"/>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E27EA136-01AD-4F28-B729-E27A5F8C89CF}"/>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CBFC462C-6F3E-4C79-9F79-9E14F0EBD34D}"/>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381E220B-2889-4962-BDAE-87E848FF9303}"/>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FCC1CBF7-43E9-4239-B2D2-5501B9FD20C9}"/>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FA0D141C-C0BE-47E0-8DAE-944EB1E30973}"/>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E8A53719-E17B-44C6-9336-45859C139110}"/>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85A628CA-466D-49F4-87D2-B31DEFC4DD6F}"/>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9838649F-958E-4098-A6D2-418327ABC679}"/>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35F8A19-F5EE-4F80-B8F1-178C7C558549}"/>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BF8F88BD-9B4F-4317-8B35-15637907F799}"/>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50051C24-7EE0-4894-8415-198F85CA00C6}"/>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9E9E32A2-74A0-4AED-806E-1BF65AA252D6}"/>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DA8EFED3-7E8B-4E67-BE42-9457ACD0F784}"/>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EA83EDCF-2966-4CA9-AE78-5133F6EC99C2}"/>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AD154B25-5735-4CAA-9B74-1F9603FC7D8E}"/>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412D9583-FC7F-4239-93BB-90C44B5EDE97}"/>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2E73CB8C-0EDB-4789-BE4B-63CD2F8ACDFA}"/>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6AF63623-5322-4555-BA05-A807CE94A8FA}"/>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C6C736E6-563B-44E9-A7D7-133B5E28A93B}"/>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F84A2AFD-1DEA-48B0-8C48-0E42F5ABA365}"/>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86B90DA2-0CCE-40F9-864E-FC5BBF0E4324}"/>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DE6E36CD-550D-4AC0-AA69-8C0E85F0F8FA}"/>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E0B69A96-D77A-4A22-BC24-4ACF0DF834EC}"/>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F81C5240-C145-4614-AC10-F4BFA7C8BDCF}"/>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9EA22923-BF9B-4734-879A-29F094E576C7}"/>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2C2EC3BC-0F07-4EEF-A57E-CADF4448A2F9}"/>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D7F90E00-0425-4B4D-94C0-009B216684F4}"/>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5E9BEBAC-6C5E-4ECA-AD85-6F12F1A0ABC6}"/>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6AD0102D-BC20-4204-BB54-03C3AB43CF0D}"/>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AB62A237-9C04-4674-85B4-10057BE0C8BC}"/>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8798CDF0-5E7F-4CD0-A7D9-7D75EF981816}"/>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F1A3C8FD-A1CE-4EAE-8881-CD8DBE717E58}"/>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48D26BD9-DD52-4FDF-8427-B640F8797763}"/>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13C99928-41A2-4AA8-9CF2-6C43B22A9B02}"/>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2" name="テキスト ボックス 411">
          <a:extLst>
            <a:ext uri="{FF2B5EF4-FFF2-40B4-BE49-F238E27FC236}">
              <a16:creationId xmlns:a16="http://schemas.microsoft.com/office/drawing/2014/main" id="{2CEE9C6D-315E-45DE-8DB4-905E92603E56}"/>
            </a:ext>
          </a:extLst>
        </xdr:cNvPr>
        <xdr:cNvSpPr txBox="1"/>
      </xdr:nvSpPr>
      <xdr:spPr>
        <a:xfrm>
          <a:off x="10903736" y="52743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ECE9DC11-AFFA-4653-82F3-9DF75E69D65D}"/>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915CE018-F357-4284-B3EA-F58CBAC8DCAA}"/>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5" name="直線コネクタ 414">
          <a:extLst>
            <a:ext uri="{FF2B5EF4-FFF2-40B4-BE49-F238E27FC236}">
              <a16:creationId xmlns:a16="http://schemas.microsoft.com/office/drawing/2014/main" id="{EACE723F-A1B2-4563-9410-8D49E668099C}"/>
            </a:ext>
          </a:extLst>
        </xdr:cNvPr>
        <xdr:cNvCxnSpPr/>
      </xdr:nvCxnSpPr>
      <xdr:spPr>
        <a:xfrm flipV="1">
          <a:off x="14696439" y="541020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F6027ADB-1CC3-4152-914C-9447A7BEBCDD}"/>
            </a:ext>
          </a:extLst>
        </xdr:cNvPr>
        <xdr:cNvSpPr txBox="1"/>
      </xdr:nvSpPr>
      <xdr:spPr>
        <a:xfrm>
          <a:off x="14735175" y="661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a:extLst>
            <a:ext uri="{FF2B5EF4-FFF2-40B4-BE49-F238E27FC236}">
              <a16:creationId xmlns:a16="http://schemas.microsoft.com/office/drawing/2014/main" id="{F6CF6422-E420-48FA-9AA1-080646FC6D04}"/>
            </a:ext>
          </a:extLst>
        </xdr:cNvPr>
        <xdr:cNvCxnSpPr/>
      </xdr:nvCxnSpPr>
      <xdr:spPr>
        <a:xfrm>
          <a:off x="14611350" y="6610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8" name="【認定こども園・幼稚園・保育所】&#10;有形固定資産減価償却率最大値テキスト">
          <a:extLst>
            <a:ext uri="{FF2B5EF4-FFF2-40B4-BE49-F238E27FC236}">
              <a16:creationId xmlns:a16="http://schemas.microsoft.com/office/drawing/2014/main" id="{D27FCC90-9532-4FE0-9619-AC58BAF8EBCC}"/>
            </a:ext>
          </a:extLst>
        </xdr:cNvPr>
        <xdr:cNvSpPr txBox="1"/>
      </xdr:nvSpPr>
      <xdr:spPr>
        <a:xfrm>
          <a:off x="14735175" y="5198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a:extLst>
            <a:ext uri="{FF2B5EF4-FFF2-40B4-BE49-F238E27FC236}">
              <a16:creationId xmlns:a16="http://schemas.microsoft.com/office/drawing/2014/main" id="{EDC3FB13-715D-4CCF-8F21-B6D9A10283BA}"/>
            </a:ext>
          </a:extLst>
        </xdr:cNvPr>
        <xdr:cNvCxnSpPr/>
      </xdr:nvCxnSpPr>
      <xdr:spPr>
        <a:xfrm>
          <a:off x="14611350" y="5410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64787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427DF729-F683-4E0F-A7A2-7475A298521D}"/>
            </a:ext>
          </a:extLst>
        </xdr:cNvPr>
        <xdr:cNvSpPr txBox="1"/>
      </xdr:nvSpPr>
      <xdr:spPr>
        <a:xfrm>
          <a:off x="14735175" y="5906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1" name="フローチャート: 判断 420">
          <a:extLst>
            <a:ext uri="{FF2B5EF4-FFF2-40B4-BE49-F238E27FC236}">
              <a16:creationId xmlns:a16="http://schemas.microsoft.com/office/drawing/2014/main" id="{D2587763-F892-43B6-A50B-3641BFF8A7EB}"/>
            </a:ext>
          </a:extLst>
        </xdr:cNvPr>
        <xdr:cNvSpPr/>
      </xdr:nvSpPr>
      <xdr:spPr>
        <a:xfrm>
          <a:off x="14649450" y="60458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2" name="フローチャート: 判断 421">
          <a:extLst>
            <a:ext uri="{FF2B5EF4-FFF2-40B4-BE49-F238E27FC236}">
              <a16:creationId xmlns:a16="http://schemas.microsoft.com/office/drawing/2014/main" id="{D228E973-E2EA-442A-A7CE-A5608C08F03E}"/>
            </a:ext>
          </a:extLst>
        </xdr:cNvPr>
        <xdr:cNvSpPr/>
      </xdr:nvSpPr>
      <xdr:spPr>
        <a:xfrm>
          <a:off x="13887450" y="60471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3" name="フローチャート: 判断 422">
          <a:extLst>
            <a:ext uri="{FF2B5EF4-FFF2-40B4-BE49-F238E27FC236}">
              <a16:creationId xmlns:a16="http://schemas.microsoft.com/office/drawing/2014/main" id="{CD7B5F88-B289-4D2F-8710-C00836B6DD5D}"/>
            </a:ext>
          </a:extLst>
        </xdr:cNvPr>
        <xdr:cNvSpPr/>
      </xdr:nvSpPr>
      <xdr:spPr>
        <a:xfrm>
          <a:off x="13096875" y="60471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4" name="フローチャート: 判断 423">
          <a:extLst>
            <a:ext uri="{FF2B5EF4-FFF2-40B4-BE49-F238E27FC236}">
              <a16:creationId xmlns:a16="http://schemas.microsoft.com/office/drawing/2014/main" id="{BCAAABB5-D32D-4B1E-AE82-305FB4FFCC30}"/>
            </a:ext>
          </a:extLst>
        </xdr:cNvPr>
        <xdr:cNvSpPr/>
      </xdr:nvSpPr>
      <xdr:spPr>
        <a:xfrm>
          <a:off x="12296775" y="60198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5" name="フローチャート: 判断 424">
          <a:extLst>
            <a:ext uri="{FF2B5EF4-FFF2-40B4-BE49-F238E27FC236}">
              <a16:creationId xmlns:a16="http://schemas.microsoft.com/office/drawing/2014/main" id="{AC399FE5-0A4E-472B-B78B-E136A3661518}"/>
            </a:ext>
          </a:extLst>
        </xdr:cNvPr>
        <xdr:cNvSpPr/>
      </xdr:nvSpPr>
      <xdr:spPr>
        <a:xfrm>
          <a:off x="11487150" y="60090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AA3ED5F-24B5-4E5D-A4AB-868ABCBD77B4}"/>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78E81C19-2A04-4D9F-8688-B80C7D667D12}"/>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959EB93-AE5E-426F-879B-42E9520A36D0}"/>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C78F8E32-C930-46F1-AB27-A874E234DF79}"/>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11CFE6D3-94A1-4E92-B116-CFF5A3492DF9}"/>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148590</xdr:rowOff>
    </xdr:from>
    <xdr:to>
      <xdr:col>85</xdr:col>
      <xdr:colOff>177800</xdr:colOff>
      <xdr:row>38</xdr:row>
      <xdr:rowOff>78740</xdr:rowOff>
    </xdr:to>
    <xdr:sp macro="" textlink="">
      <xdr:nvSpPr>
        <xdr:cNvPr id="431" name="楕円 430">
          <a:extLst>
            <a:ext uri="{FF2B5EF4-FFF2-40B4-BE49-F238E27FC236}">
              <a16:creationId xmlns:a16="http://schemas.microsoft.com/office/drawing/2014/main" id="{D14B20E7-D545-4527-81F2-E97B976F4050}"/>
            </a:ext>
          </a:extLst>
        </xdr:cNvPr>
        <xdr:cNvSpPr/>
      </xdr:nvSpPr>
      <xdr:spPr>
        <a:xfrm>
          <a:off x="14649450" y="61461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127017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B7F0FD63-546C-4934-AD24-D8A1D7420B4D}"/>
            </a:ext>
          </a:extLst>
        </xdr:cNvPr>
        <xdr:cNvSpPr txBox="1"/>
      </xdr:nvSpPr>
      <xdr:spPr>
        <a:xfrm>
          <a:off x="14735175" y="6124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114300</xdr:rowOff>
    </xdr:from>
    <xdr:to>
      <xdr:col>81</xdr:col>
      <xdr:colOff>101600</xdr:colOff>
      <xdr:row>38</xdr:row>
      <xdr:rowOff>44450</xdr:rowOff>
    </xdr:to>
    <xdr:sp macro="" textlink="">
      <xdr:nvSpPr>
        <xdr:cNvPr id="433" name="楕円 432">
          <a:extLst>
            <a:ext uri="{FF2B5EF4-FFF2-40B4-BE49-F238E27FC236}">
              <a16:creationId xmlns:a16="http://schemas.microsoft.com/office/drawing/2014/main" id="{62B2B92D-C0F4-4FEE-9D67-A26620E3F412}"/>
            </a:ext>
          </a:extLst>
        </xdr:cNvPr>
        <xdr:cNvSpPr/>
      </xdr:nvSpPr>
      <xdr:spPr>
        <a:xfrm>
          <a:off x="13887450" y="61150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165100</xdr:rowOff>
    </xdr:from>
    <xdr:to>
      <xdr:col>85</xdr:col>
      <xdr:colOff>127000</xdr:colOff>
      <xdr:row>38</xdr:row>
      <xdr:rowOff>27940</xdr:rowOff>
    </xdr:to>
    <xdr:cxnSp macro="">
      <xdr:nvCxnSpPr>
        <xdr:cNvPr id="434" name="直線コネクタ 433">
          <a:extLst>
            <a:ext uri="{FF2B5EF4-FFF2-40B4-BE49-F238E27FC236}">
              <a16:creationId xmlns:a16="http://schemas.microsoft.com/office/drawing/2014/main" id="{956E3575-DD53-4AF4-AB5B-E6FB9D718FD6}"/>
            </a:ext>
          </a:extLst>
        </xdr:cNvPr>
        <xdr:cNvCxnSpPr/>
      </xdr:nvCxnSpPr>
      <xdr:spPr>
        <a:xfrm>
          <a:off x="13935075" y="6162675"/>
          <a:ext cx="762000"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135890</xdr:rowOff>
    </xdr:from>
    <xdr:to>
      <xdr:col>76</xdr:col>
      <xdr:colOff>165100</xdr:colOff>
      <xdr:row>38</xdr:row>
      <xdr:rowOff>66040</xdr:rowOff>
    </xdr:to>
    <xdr:sp macro="" textlink="">
      <xdr:nvSpPr>
        <xdr:cNvPr id="435" name="楕円 434">
          <a:extLst>
            <a:ext uri="{FF2B5EF4-FFF2-40B4-BE49-F238E27FC236}">
              <a16:creationId xmlns:a16="http://schemas.microsoft.com/office/drawing/2014/main" id="{D94C2FCC-E19D-4CFF-A8CD-DB1CEB627B8B}"/>
            </a:ext>
          </a:extLst>
        </xdr:cNvPr>
        <xdr:cNvSpPr/>
      </xdr:nvSpPr>
      <xdr:spPr>
        <a:xfrm>
          <a:off x="13096875" y="61366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165100</xdr:rowOff>
    </xdr:from>
    <xdr:to>
      <xdr:col>81</xdr:col>
      <xdr:colOff>50800</xdr:colOff>
      <xdr:row>38</xdr:row>
      <xdr:rowOff>15240</xdr:rowOff>
    </xdr:to>
    <xdr:cxnSp macro="">
      <xdr:nvCxnSpPr>
        <xdr:cNvPr id="436" name="直線コネクタ 435">
          <a:extLst>
            <a:ext uri="{FF2B5EF4-FFF2-40B4-BE49-F238E27FC236}">
              <a16:creationId xmlns:a16="http://schemas.microsoft.com/office/drawing/2014/main" id="{17DAB94E-0290-48A1-856D-5AB6228E0FF8}"/>
            </a:ext>
          </a:extLst>
        </xdr:cNvPr>
        <xdr:cNvCxnSpPr/>
      </xdr:nvCxnSpPr>
      <xdr:spPr>
        <a:xfrm flipV="1">
          <a:off x="13144500" y="6162675"/>
          <a:ext cx="790575"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102870</xdr:rowOff>
    </xdr:from>
    <xdr:to>
      <xdr:col>72</xdr:col>
      <xdr:colOff>38100</xdr:colOff>
      <xdr:row>39</xdr:row>
      <xdr:rowOff>33020</xdr:rowOff>
    </xdr:to>
    <xdr:sp macro="" textlink="">
      <xdr:nvSpPr>
        <xdr:cNvPr id="437" name="楕円 436">
          <a:extLst>
            <a:ext uri="{FF2B5EF4-FFF2-40B4-BE49-F238E27FC236}">
              <a16:creationId xmlns:a16="http://schemas.microsoft.com/office/drawing/2014/main" id="{5755A810-46D7-4BE8-85F4-89583AE39FF9}"/>
            </a:ext>
          </a:extLst>
        </xdr:cNvPr>
        <xdr:cNvSpPr/>
      </xdr:nvSpPr>
      <xdr:spPr>
        <a:xfrm>
          <a:off x="12296775" y="626872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15240</xdr:rowOff>
    </xdr:from>
    <xdr:to>
      <xdr:col>76</xdr:col>
      <xdr:colOff>114300</xdr:colOff>
      <xdr:row>38</xdr:row>
      <xdr:rowOff>153670</xdr:rowOff>
    </xdr:to>
    <xdr:cxnSp macro="">
      <xdr:nvCxnSpPr>
        <xdr:cNvPr id="438" name="直線コネクタ 437">
          <a:extLst>
            <a:ext uri="{FF2B5EF4-FFF2-40B4-BE49-F238E27FC236}">
              <a16:creationId xmlns:a16="http://schemas.microsoft.com/office/drawing/2014/main" id="{D46756CB-C4D3-4A6A-BFCD-F6FFEEA6A45D}"/>
            </a:ext>
          </a:extLst>
        </xdr:cNvPr>
        <xdr:cNvCxnSpPr/>
      </xdr:nvCxnSpPr>
      <xdr:spPr>
        <a:xfrm flipV="1">
          <a:off x="12344400" y="6174740"/>
          <a:ext cx="800100" cy="141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148590</xdr:rowOff>
    </xdr:from>
    <xdr:to>
      <xdr:col>67</xdr:col>
      <xdr:colOff>101600</xdr:colOff>
      <xdr:row>39</xdr:row>
      <xdr:rowOff>78740</xdr:rowOff>
    </xdr:to>
    <xdr:sp macro="" textlink="">
      <xdr:nvSpPr>
        <xdr:cNvPr id="439" name="楕円 438">
          <a:extLst>
            <a:ext uri="{FF2B5EF4-FFF2-40B4-BE49-F238E27FC236}">
              <a16:creationId xmlns:a16="http://schemas.microsoft.com/office/drawing/2014/main" id="{BA5757D6-4056-4D5E-950F-6A96046CBEE5}"/>
            </a:ext>
          </a:extLst>
        </xdr:cNvPr>
        <xdr:cNvSpPr/>
      </xdr:nvSpPr>
      <xdr:spPr>
        <a:xfrm>
          <a:off x="11487150" y="63080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153670</xdr:rowOff>
    </xdr:from>
    <xdr:to>
      <xdr:col>71</xdr:col>
      <xdr:colOff>177800</xdr:colOff>
      <xdr:row>39</xdr:row>
      <xdr:rowOff>27940</xdr:rowOff>
    </xdr:to>
    <xdr:cxnSp macro="">
      <xdr:nvCxnSpPr>
        <xdr:cNvPr id="440" name="直線コネクタ 439">
          <a:extLst>
            <a:ext uri="{FF2B5EF4-FFF2-40B4-BE49-F238E27FC236}">
              <a16:creationId xmlns:a16="http://schemas.microsoft.com/office/drawing/2014/main" id="{BD990C9D-A4E6-4C9C-8D56-C710E2F4C53B}"/>
            </a:ext>
          </a:extLst>
        </xdr:cNvPr>
        <xdr:cNvCxnSpPr/>
      </xdr:nvCxnSpPr>
      <xdr:spPr>
        <a:xfrm flipV="1">
          <a:off x="11534775" y="6316345"/>
          <a:ext cx="809625"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161307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4522D16B-E59E-4CB4-880D-5D22C4923CF4}"/>
            </a:ext>
          </a:extLst>
        </xdr:cNvPr>
        <xdr:cNvSpPr txBox="1"/>
      </xdr:nvSpPr>
      <xdr:spPr>
        <a:xfrm>
          <a:off x="13745219" y="584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161307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8F40DEA9-CB70-4569-A8AD-D0FAEB1DDBD1}"/>
            </a:ext>
          </a:extLst>
        </xdr:cNvPr>
        <xdr:cNvSpPr txBox="1"/>
      </xdr:nvSpPr>
      <xdr:spPr>
        <a:xfrm>
          <a:off x="12964169" y="584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137177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3619BDF1-30CC-4175-858E-BEB137B0D52F}"/>
            </a:ext>
          </a:extLst>
        </xdr:cNvPr>
        <xdr:cNvSpPr txBox="1"/>
      </xdr:nvSpPr>
      <xdr:spPr>
        <a:xfrm>
          <a:off x="12164069" y="5817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123207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52789E2B-82B1-4A54-A8E4-B3AD52C320B6}"/>
            </a:ext>
          </a:extLst>
        </xdr:cNvPr>
        <xdr:cNvSpPr txBox="1"/>
      </xdr:nvSpPr>
      <xdr:spPr>
        <a:xfrm>
          <a:off x="11354444" y="580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35577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B526B1B0-0B38-4F76-B559-145517219F04}"/>
            </a:ext>
          </a:extLst>
        </xdr:cNvPr>
        <xdr:cNvSpPr txBox="1"/>
      </xdr:nvSpPr>
      <xdr:spPr>
        <a:xfrm>
          <a:off x="13745219" y="6198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57167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EA6244C7-7CBF-45BD-8439-76C06EDE4004}"/>
            </a:ext>
          </a:extLst>
        </xdr:cNvPr>
        <xdr:cNvSpPr txBox="1"/>
      </xdr:nvSpPr>
      <xdr:spPr>
        <a:xfrm>
          <a:off x="12964169" y="6219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24147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2B7F7BBE-3DB7-45B8-9B97-6AFCF1542748}"/>
            </a:ext>
          </a:extLst>
        </xdr:cNvPr>
        <xdr:cNvSpPr txBox="1"/>
      </xdr:nvSpPr>
      <xdr:spPr>
        <a:xfrm>
          <a:off x="12164069" y="635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69867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A872F5DC-D31B-42DF-9900-37788BD0E6CE}"/>
            </a:ext>
          </a:extLst>
        </xdr:cNvPr>
        <xdr:cNvSpPr txBox="1"/>
      </xdr:nvSpPr>
      <xdr:spPr>
        <a:xfrm>
          <a:off x="11354444" y="639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C5B4E26D-9CFB-4059-8E8B-D863FE82BF00}"/>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6579B7D6-5805-408F-B85A-F831B0DD28D9}"/>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7AADB92F-7C2D-4C82-883E-E4988E81C706}"/>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EC7C89CB-C57E-41A9-A8C7-9C4E36D88AD1}"/>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5BCA761B-2CC5-49C9-A173-244E6CB573F7}"/>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B30650F8-5C50-49C7-A0EF-382FD7058018}"/>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DF3A4A60-BEFF-4D2A-B678-0AE41AA3864D}"/>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E02A30A0-8259-43BD-BB23-77AE7756E95F}"/>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64C07E34-2AEA-47C4-AD9B-1BB36D550E04}"/>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F83FF652-F539-4584-A212-25C08456C26A}"/>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56AC2590-BC31-4BC1-81F2-B204F55833DF}"/>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DF502117-EE15-4967-9125-C634189F93A6}"/>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91AFBAA6-7EAE-4FE2-8848-8027021E66AC}"/>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FB29B79B-8324-483F-8B35-5AB5B662D582}"/>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1B94B33D-AB61-4494-9256-C705DCE034E0}"/>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88023849-1B89-4D7D-B0A7-2D6D631A3C82}"/>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ACE9B99A-DF1F-496F-A684-CAB5933D0956}"/>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8888E0B5-BA64-45AB-82D4-41BC950F3448}"/>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5D3D9189-B33A-4E5F-8CC7-91D2A9E309B7}"/>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4C1ADB79-6D8E-4C10-A307-BC763828F864}"/>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A49FC7BF-18B1-4F53-8843-B9217445D2FB}"/>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0" name="直線コネクタ 469">
          <a:extLst>
            <a:ext uri="{FF2B5EF4-FFF2-40B4-BE49-F238E27FC236}">
              <a16:creationId xmlns:a16="http://schemas.microsoft.com/office/drawing/2014/main" id="{7F0B2DF5-F985-4AA2-A55D-032D3A1F9F3E}"/>
            </a:ext>
          </a:extLst>
        </xdr:cNvPr>
        <xdr:cNvCxnSpPr/>
      </xdr:nvCxnSpPr>
      <xdr:spPr>
        <a:xfrm flipV="1">
          <a:off x="19954239" y="5658866"/>
          <a:ext cx="0" cy="11046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08167AA1-1629-4554-B210-38B9A021A7C9}"/>
            </a:ext>
          </a:extLst>
        </xdr:cNvPr>
        <xdr:cNvSpPr txBox="1"/>
      </xdr:nvSpPr>
      <xdr:spPr>
        <a:xfrm>
          <a:off x="19992975" y="6770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2" name="直線コネクタ 471">
          <a:extLst>
            <a:ext uri="{FF2B5EF4-FFF2-40B4-BE49-F238E27FC236}">
              <a16:creationId xmlns:a16="http://schemas.microsoft.com/office/drawing/2014/main" id="{CB3B4CDE-59E6-4557-886E-39FC0447BB9A}"/>
            </a:ext>
          </a:extLst>
        </xdr:cNvPr>
        <xdr:cNvCxnSpPr/>
      </xdr:nvCxnSpPr>
      <xdr:spPr>
        <a:xfrm>
          <a:off x="19878675" y="676351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85F124D0-0FD3-4C27-ABA3-227A946A6FE7}"/>
            </a:ext>
          </a:extLst>
        </xdr:cNvPr>
        <xdr:cNvSpPr txBox="1"/>
      </xdr:nvSpPr>
      <xdr:spPr>
        <a:xfrm>
          <a:off x="19992975" y="5446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4" name="直線コネクタ 473">
          <a:extLst>
            <a:ext uri="{FF2B5EF4-FFF2-40B4-BE49-F238E27FC236}">
              <a16:creationId xmlns:a16="http://schemas.microsoft.com/office/drawing/2014/main" id="{23CE51A6-56F5-41CC-A2C6-5B1035E8E60F}"/>
            </a:ext>
          </a:extLst>
        </xdr:cNvPr>
        <xdr:cNvCxnSpPr/>
      </xdr:nvCxnSpPr>
      <xdr:spPr>
        <a:xfrm>
          <a:off x="19878675" y="56588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9415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477C16FA-9CAB-4767-AAD3-DEDBA64A74CC}"/>
            </a:ext>
          </a:extLst>
        </xdr:cNvPr>
        <xdr:cNvSpPr txBox="1"/>
      </xdr:nvSpPr>
      <xdr:spPr>
        <a:xfrm>
          <a:off x="19992975" y="6337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6" name="フローチャート: 判断 475">
          <a:extLst>
            <a:ext uri="{FF2B5EF4-FFF2-40B4-BE49-F238E27FC236}">
              <a16:creationId xmlns:a16="http://schemas.microsoft.com/office/drawing/2014/main" id="{9EEE4681-17C4-41A4-9721-95B034507A24}"/>
            </a:ext>
          </a:extLst>
        </xdr:cNvPr>
        <xdr:cNvSpPr/>
      </xdr:nvSpPr>
      <xdr:spPr>
        <a:xfrm>
          <a:off x="19897725" y="648576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7" name="フローチャート: 判断 476">
          <a:extLst>
            <a:ext uri="{FF2B5EF4-FFF2-40B4-BE49-F238E27FC236}">
              <a16:creationId xmlns:a16="http://schemas.microsoft.com/office/drawing/2014/main" id="{28272495-734D-41E9-816E-3B9523288DF9}"/>
            </a:ext>
          </a:extLst>
        </xdr:cNvPr>
        <xdr:cNvSpPr/>
      </xdr:nvSpPr>
      <xdr:spPr>
        <a:xfrm>
          <a:off x="19154775" y="64757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78" name="フローチャート: 判断 477">
          <a:extLst>
            <a:ext uri="{FF2B5EF4-FFF2-40B4-BE49-F238E27FC236}">
              <a16:creationId xmlns:a16="http://schemas.microsoft.com/office/drawing/2014/main" id="{7C667239-5D7D-4186-B0AB-18F536DCB855}"/>
            </a:ext>
          </a:extLst>
        </xdr:cNvPr>
        <xdr:cNvSpPr/>
      </xdr:nvSpPr>
      <xdr:spPr>
        <a:xfrm>
          <a:off x="18345150" y="647026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79" name="フローチャート: 判断 478">
          <a:extLst>
            <a:ext uri="{FF2B5EF4-FFF2-40B4-BE49-F238E27FC236}">
              <a16:creationId xmlns:a16="http://schemas.microsoft.com/office/drawing/2014/main" id="{6493193A-BD21-4E97-8B04-25FF23C582DF}"/>
            </a:ext>
          </a:extLst>
        </xdr:cNvPr>
        <xdr:cNvSpPr/>
      </xdr:nvSpPr>
      <xdr:spPr>
        <a:xfrm>
          <a:off x="17554575" y="646569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0" name="フローチャート: 判断 479">
          <a:extLst>
            <a:ext uri="{FF2B5EF4-FFF2-40B4-BE49-F238E27FC236}">
              <a16:creationId xmlns:a16="http://schemas.microsoft.com/office/drawing/2014/main" id="{580B5A31-BF68-4631-B1CE-7743BE265AF4}"/>
            </a:ext>
          </a:extLst>
        </xdr:cNvPr>
        <xdr:cNvSpPr/>
      </xdr:nvSpPr>
      <xdr:spPr>
        <a:xfrm>
          <a:off x="16754475" y="646518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3DA9C3A9-E33E-468E-B396-427E07D403D4}"/>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1EEC6951-28E0-449A-AC9C-564B2C8F61D0}"/>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907143C9-27FB-4CFF-9F8C-2732405722EB}"/>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8749DE87-2B5E-4BF8-9906-6AE38C40BA6D}"/>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529AB82D-9B3B-4B98-8DF2-0C2DFC5E5C7D}"/>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169418</xdr:rowOff>
    </xdr:from>
    <xdr:to>
      <xdr:col>116</xdr:col>
      <xdr:colOff>114300</xdr:colOff>
      <xdr:row>41</xdr:row>
      <xdr:rowOff>99568</xdr:rowOff>
    </xdr:to>
    <xdr:sp macro="" textlink="">
      <xdr:nvSpPr>
        <xdr:cNvPr id="486" name="楕円 485">
          <a:extLst>
            <a:ext uri="{FF2B5EF4-FFF2-40B4-BE49-F238E27FC236}">
              <a16:creationId xmlns:a16="http://schemas.microsoft.com/office/drawing/2014/main" id="{711A3460-2878-4B46-9A34-264A67A2ADB7}"/>
            </a:ext>
          </a:extLst>
        </xdr:cNvPr>
        <xdr:cNvSpPr/>
      </xdr:nvSpPr>
      <xdr:spPr>
        <a:xfrm>
          <a:off x="19897725" y="664641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84345</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52657A2B-95F1-423D-901C-25B914E6E1AA}"/>
            </a:ext>
          </a:extLst>
        </xdr:cNvPr>
        <xdr:cNvSpPr txBox="1"/>
      </xdr:nvSpPr>
      <xdr:spPr>
        <a:xfrm>
          <a:off x="19992975" y="657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169418</xdr:rowOff>
    </xdr:from>
    <xdr:to>
      <xdr:col>112</xdr:col>
      <xdr:colOff>38100</xdr:colOff>
      <xdr:row>41</xdr:row>
      <xdr:rowOff>99568</xdr:rowOff>
    </xdr:to>
    <xdr:sp macro="" textlink="">
      <xdr:nvSpPr>
        <xdr:cNvPr id="488" name="楕円 487">
          <a:extLst>
            <a:ext uri="{FF2B5EF4-FFF2-40B4-BE49-F238E27FC236}">
              <a16:creationId xmlns:a16="http://schemas.microsoft.com/office/drawing/2014/main" id="{64490079-7BF3-4321-BE27-3ACA0461D3A2}"/>
            </a:ext>
          </a:extLst>
        </xdr:cNvPr>
        <xdr:cNvSpPr/>
      </xdr:nvSpPr>
      <xdr:spPr>
        <a:xfrm>
          <a:off x="19154775" y="664641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48768</xdr:rowOff>
    </xdr:from>
    <xdr:to>
      <xdr:col>116</xdr:col>
      <xdr:colOff>63500</xdr:colOff>
      <xdr:row>41</xdr:row>
      <xdr:rowOff>48768</xdr:rowOff>
    </xdr:to>
    <xdr:cxnSp macro="">
      <xdr:nvCxnSpPr>
        <xdr:cNvPr id="489" name="直線コネクタ 488">
          <a:extLst>
            <a:ext uri="{FF2B5EF4-FFF2-40B4-BE49-F238E27FC236}">
              <a16:creationId xmlns:a16="http://schemas.microsoft.com/office/drawing/2014/main" id="{6A791262-6A00-4B63-8821-F1146F9183BD}"/>
            </a:ext>
          </a:extLst>
        </xdr:cNvPr>
        <xdr:cNvCxnSpPr/>
      </xdr:nvCxnSpPr>
      <xdr:spPr>
        <a:xfrm>
          <a:off x="19202400" y="6694043"/>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254</xdr:rowOff>
    </xdr:from>
    <xdr:to>
      <xdr:col>107</xdr:col>
      <xdr:colOff>101600</xdr:colOff>
      <xdr:row>41</xdr:row>
      <xdr:rowOff>101854</xdr:rowOff>
    </xdr:to>
    <xdr:sp macro="" textlink="">
      <xdr:nvSpPr>
        <xdr:cNvPr id="490" name="楕円 489">
          <a:extLst>
            <a:ext uri="{FF2B5EF4-FFF2-40B4-BE49-F238E27FC236}">
              <a16:creationId xmlns:a16="http://schemas.microsoft.com/office/drawing/2014/main" id="{CC08698E-E7F9-4946-AA3A-E8CC57C7054E}"/>
            </a:ext>
          </a:extLst>
        </xdr:cNvPr>
        <xdr:cNvSpPr/>
      </xdr:nvSpPr>
      <xdr:spPr>
        <a:xfrm>
          <a:off x="18345150" y="664870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48768</xdr:rowOff>
    </xdr:from>
    <xdr:to>
      <xdr:col>111</xdr:col>
      <xdr:colOff>177800</xdr:colOff>
      <xdr:row>41</xdr:row>
      <xdr:rowOff>51054</xdr:rowOff>
    </xdr:to>
    <xdr:cxnSp macro="">
      <xdr:nvCxnSpPr>
        <xdr:cNvPr id="491" name="直線コネクタ 490">
          <a:extLst>
            <a:ext uri="{FF2B5EF4-FFF2-40B4-BE49-F238E27FC236}">
              <a16:creationId xmlns:a16="http://schemas.microsoft.com/office/drawing/2014/main" id="{986E30EE-F904-4D35-AD1B-0E5D688CA7F6}"/>
            </a:ext>
          </a:extLst>
        </xdr:cNvPr>
        <xdr:cNvCxnSpPr/>
      </xdr:nvCxnSpPr>
      <xdr:spPr>
        <a:xfrm flipV="1">
          <a:off x="18392775" y="6694043"/>
          <a:ext cx="80962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254</xdr:rowOff>
    </xdr:from>
    <xdr:to>
      <xdr:col>102</xdr:col>
      <xdr:colOff>165100</xdr:colOff>
      <xdr:row>41</xdr:row>
      <xdr:rowOff>101854</xdr:rowOff>
    </xdr:to>
    <xdr:sp macro="" textlink="">
      <xdr:nvSpPr>
        <xdr:cNvPr id="492" name="楕円 491">
          <a:extLst>
            <a:ext uri="{FF2B5EF4-FFF2-40B4-BE49-F238E27FC236}">
              <a16:creationId xmlns:a16="http://schemas.microsoft.com/office/drawing/2014/main" id="{9A73037B-CA71-46F9-845E-8E5D4D82B7D8}"/>
            </a:ext>
          </a:extLst>
        </xdr:cNvPr>
        <xdr:cNvSpPr/>
      </xdr:nvSpPr>
      <xdr:spPr>
        <a:xfrm>
          <a:off x="17554575" y="664870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51054</xdr:rowOff>
    </xdr:from>
    <xdr:to>
      <xdr:col>107</xdr:col>
      <xdr:colOff>50800</xdr:colOff>
      <xdr:row>41</xdr:row>
      <xdr:rowOff>51054</xdr:rowOff>
    </xdr:to>
    <xdr:cxnSp macro="">
      <xdr:nvCxnSpPr>
        <xdr:cNvPr id="493" name="直線コネクタ 492">
          <a:extLst>
            <a:ext uri="{FF2B5EF4-FFF2-40B4-BE49-F238E27FC236}">
              <a16:creationId xmlns:a16="http://schemas.microsoft.com/office/drawing/2014/main" id="{7CDF2ADB-3C03-4014-B739-417CB80D8112}"/>
            </a:ext>
          </a:extLst>
        </xdr:cNvPr>
        <xdr:cNvCxnSpPr/>
      </xdr:nvCxnSpPr>
      <xdr:spPr>
        <a:xfrm>
          <a:off x="17602200" y="6696329"/>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4826</xdr:rowOff>
    </xdr:from>
    <xdr:to>
      <xdr:col>98</xdr:col>
      <xdr:colOff>38100</xdr:colOff>
      <xdr:row>41</xdr:row>
      <xdr:rowOff>106426</xdr:rowOff>
    </xdr:to>
    <xdr:sp macro="" textlink="">
      <xdr:nvSpPr>
        <xdr:cNvPr id="494" name="楕円 493">
          <a:extLst>
            <a:ext uri="{FF2B5EF4-FFF2-40B4-BE49-F238E27FC236}">
              <a16:creationId xmlns:a16="http://schemas.microsoft.com/office/drawing/2014/main" id="{D3104F57-C224-4A97-858E-A76B1D083786}"/>
            </a:ext>
          </a:extLst>
        </xdr:cNvPr>
        <xdr:cNvSpPr/>
      </xdr:nvSpPr>
      <xdr:spPr>
        <a:xfrm>
          <a:off x="16754475" y="665645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51054</xdr:rowOff>
    </xdr:from>
    <xdr:to>
      <xdr:col>102</xdr:col>
      <xdr:colOff>114300</xdr:colOff>
      <xdr:row>41</xdr:row>
      <xdr:rowOff>55626</xdr:rowOff>
    </xdr:to>
    <xdr:cxnSp macro="">
      <xdr:nvCxnSpPr>
        <xdr:cNvPr id="495" name="直線コネクタ 494">
          <a:extLst>
            <a:ext uri="{FF2B5EF4-FFF2-40B4-BE49-F238E27FC236}">
              <a16:creationId xmlns:a16="http://schemas.microsoft.com/office/drawing/2014/main" id="{A1AF698B-A65F-4A90-A33E-DF09A28E894D}"/>
            </a:ext>
          </a:extLst>
        </xdr:cNvPr>
        <xdr:cNvCxnSpPr/>
      </xdr:nvCxnSpPr>
      <xdr:spPr>
        <a:xfrm flipV="1">
          <a:off x="16802100" y="6696329"/>
          <a:ext cx="800100"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97807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3E0F0A84-CF54-4D03-AED7-F0C6F5489B77}"/>
            </a:ext>
          </a:extLst>
        </xdr:cNvPr>
        <xdr:cNvSpPr txBox="1"/>
      </xdr:nvSpPr>
      <xdr:spPr>
        <a:xfrm>
          <a:off x="18983402" y="6260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95521</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DB7351EE-7BDE-4551-A234-0F8F73954622}"/>
            </a:ext>
          </a:extLst>
        </xdr:cNvPr>
        <xdr:cNvSpPr txBox="1"/>
      </xdr:nvSpPr>
      <xdr:spPr>
        <a:xfrm>
          <a:off x="18183302" y="6258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90949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07426261-FFB8-47F7-B746-256524941AF5}"/>
            </a:ext>
          </a:extLst>
        </xdr:cNvPr>
        <xdr:cNvSpPr txBox="1"/>
      </xdr:nvSpPr>
      <xdr:spPr>
        <a:xfrm>
          <a:off x="17383202" y="6250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CA95BB6C-598C-4956-B75F-D76785ACC8CC}"/>
            </a:ext>
          </a:extLst>
        </xdr:cNvPr>
        <xdr:cNvSpPr txBox="1"/>
      </xdr:nvSpPr>
      <xdr:spPr>
        <a:xfrm>
          <a:off x="16592627" y="624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90695</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72473E66-7A61-43D6-84D3-8085A7C96A5A}"/>
            </a:ext>
          </a:extLst>
        </xdr:cNvPr>
        <xdr:cNvSpPr txBox="1"/>
      </xdr:nvSpPr>
      <xdr:spPr>
        <a:xfrm>
          <a:off x="18983402" y="673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92981</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05AEBB48-B203-4339-B30B-E82561331ACE}"/>
            </a:ext>
          </a:extLst>
        </xdr:cNvPr>
        <xdr:cNvSpPr txBox="1"/>
      </xdr:nvSpPr>
      <xdr:spPr>
        <a:xfrm>
          <a:off x="18183302" y="6741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92981</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1974EC73-7260-44F5-8A39-E749075337E9}"/>
            </a:ext>
          </a:extLst>
        </xdr:cNvPr>
        <xdr:cNvSpPr txBox="1"/>
      </xdr:nvSpPr>
      <xdr:spPr>
        <a:xfrm>
          <a:off x="17383202" y="6741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97553</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175894A7-5B4E-4597-AD73-81C92BAF110A}"/>
            </a:ext>
          </a:extLst>
        </xdr:cNvPr>
        <xdr:cNvSpPr txBox="1"/>
      </xdr:nvSpPr>
      <xdr:spPr>
        <a:xfrm>
          <a:off x="16592627" y="6746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D0CE28B0-645F-4CE1-9753-80EFCFB993EA}"/>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3CD1F594-525A-459B-87DF-33FE3AB5C676}"/>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DF1E3AB4-2BFD-4591-BC78-EDCAD0CEF5FE}"/>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9A11EFB8-1F6A-4863-BA42-BA5992050FA6}"/>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912EB11F-6C2F-4933-A6A6-1489A081D9B2}"/>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9C72BF5C-430F-4272-A1BC-5F22DFE6E066}"/>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DBA0A592-E2D3-414C-8636-2D743848E7C5}"/>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0BA1F233-466A-444C-BDB6-80EA06406F0B}"/>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9F00D302-3CC4-4DAC-807C-015FBFDE7643}"/>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9D616C65-CB70-42F4-9336-4AB848C5C2EE}"/>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2A48DC80-64FD-4E68-9A05-668D42D6118E}"/>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39B58BB7-E6FB-43CA-933F-B970155A2F75}"/>
            </a:ext>
          </a:extLst>
        </xdr:cNvPr>
        <xdr:cNvCxnSpPr/>
      </xdr:nvCxnSpPr>
      <xdr:spPr>
        <a:xfrm>
          <a:off x="11210925" y="1037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a:extLst>
            <a:ext uri="{FF2B5EF4-FFF2-40B4-BE49-F238E27FC236}">
              <a16:creationId xmlns:a16="http://schemas.microsoft.com/office/drawing/2014/main" id="{02ED761F-764C-4985-AF04-13C330159EB0}"/>
            </a:ext>
          </a:extLst>
        </xdr:cNvPr>
        <xdr:cNvSpPr txBox="1"/>
      </xdr:nvSpPr>
      <xdr:spPr>
        <a:xfrm>
          <a:off x="107945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31C024DD-E727-4827-8C3B-5BC3D19F24D3}"/>
            </a:ext>
          </a:extLst>
        </xdr:cNvPr>
        <xdr:cNvCxnSpPr/>
      </xdr:nvCxnSpPr>
      <xdr:spPr>
        <a:xfrm>
          <a:off x="11210925" y="994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14913DE3-E2FE-4952-AF25-B251815D22C8}"/>
            </a:ext>
          </a:extLst>
        </xdr:cNvPr>
        <xdr:cNvSpPr txBox="1"/>
      </xdr:nvSpPr>
      <xdr:spPr>
        <a:xfrm>
          <a:off x="10845966"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34B253BB-6BBD-477B-BCC1-44FF2DC8E96E}"/>
            </a:ext>
          </a:extLst>
        </xdr:cNvPr>
        <xdr:cNvCxnSpPr/>
      </xdr:nvCxnSpPr>
      <xdr:spPr>
        <a:xfrm>
          <a:off x="11210925" y="951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1E672A8D-9491-4FA8-B52D-DA627818BD7C}"/>
            </a:ext>
          </a:extLst>
        </xdr:cNvPr>
        <xdr:cNvSpPr txBox="1"/>
      </xdr:nvSpPr>
      <xdr:spPr>
        <a:xfrm>
          <a:off x="10845966"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4091605E-C7D2-4DA5-9DA4-7A6A5CF1FD85}"/>
            </a:ext>
          </a:extLst>
        </xdr:cNvPr>
        <xdr:cNvCxnSpPr/>
      </xdr:nvCxnSpPr>
      <xdr:spPr>
        <a:xfrm>
          <a:off x="11210925" y="9077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584C805A-45DB-483B-AE20-C538CF8466F7}"/>
            </a:ext>
          </a:extLst>
        </xdr:cNvPr>
        <xdr:cNvSpPr txBox="1"/>
      </xdr:nvSpPr>
      <xdr:spPr>
        <a:xfrm>
          <a:off x="10845966"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6AF97C0F-E0C5-455A-8C81-64ACF06C63CA}"/>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AC81C3C7-EC04-4CAA-9020-8F450618F9FD}"/>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70E83D1B-3E20-4E77-A6C8-BAD9690A0A17}"/>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6" name="直線コネクタ 525">
          <a:extLst>
            <a:ext uri="{FF2B5EF4-FFF2-40B4-BE49-F238E27FC236}">
              <a16:creationId xmlns:a16="http://schemas.microsoft.com/office/drawing/2014/main" id="{C67713F9-947E-44DD-9029-4CE6E300883A}"/>
            </a:ext>
          </a:extLst>
        </xdr:cNvPr>
        <xdr:cNvCxnSpPr/>
      </xdr:nvCxnSpPr>
      <xdr:spPr>
        <a:xfrm flipV="1">
          <a:off x="14696439" y="9076309"/>
          <a:ext cx="0" cy="11316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5AA2DD0F-4FE6-4605-821F-1DD15127BCBF}"/>
            </a:ext>
          </a:extLst>
        </xdr:cNvPr>
        <xdr:cNvSpPr txBox="1"/>
      </xdr:nvSpPr>
      <xdr:spPr>
        <a:xfrm>
          <a:off x="14735175" y="102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8" name="直線コネクタ 527">
          <a:extLst>
            <a:ext uri="{FF2B5EF4-FFF2-40B4-BE49-F238E27FC236}">
              <a16:creationId xmlns:a16="http://schemas.microsoft.com/office/drawing/2014/main" id="{80BD21C7-6C96-44E1-B7E0-9527F53C8D7A}"/>
            </a:ext>
          </a:extLst>
        </xdr:cNvPr>
        <xdr:cNvCxnSpPr/>
      </xdr:nvCxnSpPr>
      <xdr:spPr>
        <a:xfrm>
          <a:off x="14611350" y="1020800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4A9A2ACF-8F0E-49C8-8515-CF67F435343D}"/>
            </a:ext>
          </a:extLst>
        </xdr:cNvPr>
        <xdr:cNvSpPr txBox="1"/>
      </xdr:nvSpPr>
      <xdr:spPr>
        <a:xfrm>
          <a:off x="14735175" y="8861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0" name="直線コネクタ 529">
          <a:extLst>
            <a:ext uri="{FF2B5EF4-FFF2-40B4-BE49-F238E27FC236}">
              <a16:creationId xmlns:a16="http://schemas.microsoft.com/office/drawing/2014/main" id="{F2747FCA-F9CC-464E-9FCC-78E0E5D2D499}"/>
            </a:ext>
          </a:extLst>
        </xdr:cNvPr>
        <xdr:cNvCxnSpPr/>
      </xdr:nvCxnSpPr>
      <xdr:spPr>
        <a:xfrm>
          <a:off x="14611350" y="90763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37355</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7823E990-7C3B-4A51-B567-595D19AE11CB}"/>
            </a:ext>
          </a:extLst>
        </xdr:cNvPr>
        <xdr:cNvSpPr txBox="1"/>
      </xdr:nvSpPr>
      <xdr:spPr>
        <a:xfrm>
          <a:off x="14735175" y="96004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32" name="フローチャート: 判断 531">
          <a:extLst>
            <a:ext uri="{FF2B5EF4-FFF2-40B4-BE49-F238E27FC236}">
              <a16:creationId xmlns:a16="http://schemas.microsoft.com/office/drawing/2014/main" id="{225C118F-5031-44BE-BF45-B3A5AEA0008C}"/>
            </a:ext>
          </a:extLst>
        </xdr:cNvPr>
        <xdr:cNvSpPr/>
      </xdr:nvSpPr>
      <xdr:spPr>
        <a:xfrm>
          <a:off x="14649450" y="962202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3" name="フローチャート: 判断 532">
          <a:extLst>
            <a:ext uri="{FF2B5EF4-FFF2-40B4-BE49-F238E27FC236}">
              <a16:creationId xmlns:a16="http://schemas.microsoft.com/office/drawing/2014/main" id="{93D40CBD-E07C-4A82-8E7A-90C544848122}"/>
            </a:ext>
          </a:extLst>
        </xdr:cNvPr>
        <xdr:cNvSpPr/>
      </xdr:nvSpPr>
      <xdr:spPr>
        <a:xfrm>
          <a:off x="13887450" y="95909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4" name="フローチャート: 判断 533">
          <a:extLst>
            <a:ext uri="{FF2B5EF4-FFF2-40B4-BE49-F238E27FC236}">
              <a16:creationId xmlns:a16="http://schemas.microsoft.com/office/drawing/2014/main" id="{260C1A01-1BC8-4F22-9101-6C77A65287FA}"/>
            </a:ext>
          </a:extLst>
        </xdr:cNvPr>
        <xdr:cNvSpPr/>
      </xdr:nvSpPr>
      <xdr:spPr>
        <a:xfrm>
          <a:off x="13096875" y="958862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5" name="フローチャート: 判断 534">
          <a:extLst>
            <a:ext uri="{FF2B5EF4-FFF2-40B4-BE49-F238E27FC236}">
              <a16:creationId xmlns:a16="http://schemas.microsoft.com/office/drawing/2014/main" id="{FF290F73-E5D9-4A68-96CC-237D8A4C44E4}"/>
            </a:ext>
          </a:extLst>
        </xdr:cNvPr>
        <xdr:cNvSpPr/>
      </xdr:nvSpPr>
      <xdr:spPr>
        <a:xfrm>
          <a:off x="12296775" y="956386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6" name="フローチャート: 判断 535">
          <a:extLst>
            <a:ext uri="{FF2B5EF4-FFF2-40B4-BE49-F238E27FC236}">
              <a16:creationId xmlns:a16="http://schemas.microsoft.com/office/drawing/2014/main" id="{D4792D44-7774-4E49-A138-7029C401E68F}"/>
            </a:ext>
          </a:extLst>
        </xdr:cNvPr>
        <xdr:cNvSpPr/>
      </xdr:nvSpPr>
      <xdr:spPr>
        <a:xfrm>
          <a:off x="11487150" y="954557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9DB2EC06-8F88-460A-80AD-7DFDBB81703F}"/>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B80E32A9-1134-4131-AFDE-887510E95B00}"/>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CFB96FE7-A8B7-40DA-8B8C-A594D2A83E71}"/>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822B9CB3-8190-4CA6-AEAF-C0C6D6F99FE1}"/>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58BD3BEA-6382-4610-9D2F-BF0A4BF4BACB}"/>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84074</xdr:rowOff>
    </xdr:from>
    <xdr:to>
      <xdr:col>85</xdr:col>
      <xdr:colOff>177800</xdr:colOff>
      <xdr:row>57</xdr:row>
      <xdr:rowOff>14224</xdr:rowOff>
    </xdr:to>
    <xdr:sp macro="" textlink="">
      <xdr:nvSpPr>
        <xdr:cNvPr id="542" name="楕円 541">
          <a:extLst>
            <a:ext uri="{FF2B5EF4-FFF2-40B4-BE49-F238E27FC236}">
              <a16:creationId xmlns:a16="http://schemas.microsoft.com/office/drawing/2014/main" id="{A4AB599E-2577-45EF-8B91-5F23E867200C}"/>
            </a:ext>
          </a:extLst>
        </xdr:cNvPr>
        <xdr:cNvSpPr/>
      </xdr:nvSpPr>
      <xdr:spPr>
        <a:xfrm>
          <a:off x="14649450" y="916457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106951</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E4CF180C-581E-4ADF-AE9C-F809198FF8A2}"/>
            </a:ext>
          </a:extLst>
        </xdr:cNvPr>
        <xdr:cNvSpPr txBox="1"/>
      </xdr:nvSpPr>
      <xdr:spPr>
        <a:xfrm>
          <a:off x="14735175" y="901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143510</xdr:rowOff>
    </xdr:from>
    <xdr:to>
      <xdr:col>81</xdr:col>
      <xdr:colOff>101600</xdr:colOff>
      <xdr:row>59</xdr:row>
      <xdr:rowOff>73660</xdr:rowOff>
    </xdr:to>
    <xdr:sp macro="" textlink="">
      <xdr:nvSpPr>
        <xdr:cNvPr id="544" name="楕円 543">
          <a:extLst>
            <a:ext uri="{FF2B5EF4-FFF2-40B4-BE49-F238E27FC236}">
              <a16:creationId xmlns:a16="http://schemas.microsoft.com/office/drawing/2014/main" id="{E791E89D-C200-4067-AA73-5770E6EF8CFA}"/>
            </a:ext>
          </a:extLst>
        </xdr:cNvPr>
        <xdr:cNvSpPr/>
      </xdr:nvSpPr>
      <xdr:spPr>
        <a:xfrm>
          <a:off x="13887450" y="95415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134874</xdr:rowOff>
    </xdr:from>
    <xdr:to>
      <xdr:col>85</xdr:col>
      <xdr:colOff>127000</xdr:colOff>
      <xdr:row>59</xdr:row>
      <xdr:rowOff>22860</xdr:rowOff>
    </xdr:to>
    <xdr:cxnSp macro="">
      <xdr:nvCxnSpPr>
        <xdr:cNvPr id="545" name="直線コネクタ 544">
          <a:extLst>
            <a:ext uri="{FF2B5EF4-FFF2-40B4-BE49-F238E27FC236}">
              <a16:creationId xmlns:a16="http://schemas.microsoft.com/office/drawing/2014/main" id="{93EEDFBC-AE62-4CE7-A033-11ABD6512BB8}"/>
            </a:ext>
          </a:extLst>
        </xdr:cNvPr>
        <xdr:cNvCxnSpPr/>
      </xdr:nvCxnSpPr>
      <xdr:spPr>
        <a:xfrm flipV="1">
          <a:off x="13935075" y="9212199"/>
          <a:ext cx="762000" cy="376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88646</xdr:rowOff>
    </xdr:from>
    <xdr:to>
      <xdr:col>76</xdr:col>
      <xdr:colOff>165100</xdr:colOff>
      <xdr:row>59</xdr:row>
      <xdr:rowOff>18796</xdr:rowOff>
    </xdr:to>
    <xdr:sp macro="" textlink="">
      <xdr:nvSpPr>
        <xdr:cNvPr id="546" name="楕円 545">
          <a:extLst>
            <a:ext uri="{FF2B5EF4-FFF2-40B4-BE49-F238E27FC236}">
              <a16:creationId xmlns:a16="http://schemas.microsoft.com/office/drawing/2014/main" id="{CB423AAB-2696-4EA9-A033-30B637832FEC}"/>
            </a:ext>
          </a:extLst>
        </xdr:cNvPr>
        <xdr:cNvSpPr/>
      </xdr:nvSpPr>
      <xdr:spPr>
        <a:xfrm>
          <a:off x="13096875" y="948664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139446</xdr:rowOff>
    </xdr:from>
    <xdr:to>
      <xdr:col>81</xdr:col>
      <xdr:colOff>50800</xdr:colOff>
      <xdr:row>59</xdr:row>
      <xdr:rowOff>22860</xdr:rowOff>
    </xdr:to>
    <xdr:cxnSp macro="">
      <xdr:nvCxnSpPr>
        <xdr:cNvPr id="547" name="直線コネクタ 546">
          <a:extLst>
            <a:ext uri="{FF2B5EF4-FFF2-40B4-BE49-F238E27FC236}">
              <a16:creationId xmlns:a16="http://schemas.microsoft.com/office/drawing/2014/main" id="{D45AD6B4-C555-4D5A-928D-422908D1AE62}"/>
            </a:ext>
          </a:extLst>
        </xdr:cNvPr>
        <xdr:cNvCxnSpPr/>
      </xdr:nvCxnSpPr>
      <xdr:spPr>
        <a:xfrm>
          <a:off x="13144500" y="9543796"/>
          <a:ext cx="790575"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33782</xdr:rowOff>
    </xdr:from>
    <xdr:to>
      <xdr:col>72</xdr:col>
      <xdr:colOff>38100</xdr:colOff>
      <xdr:row>58</xdr:row>
      <xdr:rowOff>135382</xdr:rowOff>
    </xdr:to>
    <xdr:sp macro="" textlink="">
      <xdr:nvSpPr>
        <xdr:cNvPr id="548" name="楕円 547">
          <a:extLst>
            <a:ext uri="{FF2B5EF4-FFF2-40B4-BE49-F238E27FC236}">
              <a16:creationId xmlns:a16="http://schemas.microsoft.com/office/drawing/2014/main" id="{88EBAAE6-A7A4-4D37-8939-A5936CCD6537}"/>
            </a:ext>
          </a:extLst>
        </xdr:cNvPr>
        <xdr:cNvSpPr/>
      </xdr:nvSpPr>
      <xdr:spPr>
        <a:xfrm>
          <a:off x="12296775" y="943178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84582</xdr:rowOff>
    </xdr:from>
    <xdr:to>
      <xdr:col>76</xdr:col>
      <xdr:colOff>114300</xdr:colOff>
      <xdr:row>58</xdr:row>
      <xdr:rowOff>139446</xdr:rowOff>
    </xdr:to>
    <xdr:cxnSp macro="">
      <xdr:nvCxnSpPr>
        <xdr:cNvPr id="549" name="直線コネクタ 548">
          <a:extLst>
            <a:ext uri="{FF2B5EF4-FFF2-40B4-BE49-F238E27FC236}">
              <a16:creationId xmlns:a16="http://schemas.microsoft.com/office/drawing/2014/main" id="{1DC8EA87-DAC1-427F-91F9-A92B3AEB8BF3}"/>
            </a:ext>
          </a:extLst>
        </xdr:cNvPr>
        <xdr:cNvCxnSpPr/>
      </xdr:nvCxnSpPr>
      <xdr:spPr>
        <a:xfrm>
          <a:off x="12344400" y="9488932"/>
          <a:ext cx="8001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77216</xdr:rowOff>
    </xdr:from>
    <xdr:to>
      <xdr:col>67</xdr:col>
      <xdr:colOff>101600</xdr:colOff>
      <xdr:row>59</xdr:row>
      <xdr:rowOff>7366</xdr:rowOff>
    </xdr:to>
    <xdr:sp macro="" textlink="">
      <xdr:nvSpPr>
        <xdr:cNvPr id="550" name="楕円 549">
          <a:extLst>
            <a:ext uri="{FF2B5EF4-FFF2-40B4-BE49-F238E27FC236}">
              <a16:creationId xmlns:a16="http://schemas.microsoft.com/office/drawing/2014/main" id="{DF6BB802-344E-4016-83D2-70E44CEEFB24}"/>
            </a:ext>
          </a:extLst>
        </xdr:cNvPr>
        <xdr:cNvSpPr/>
      </xdr:nvSpPr>
      <xdr:spPr>
        <a:xfrm>
          <a:off x="11487150" y="947839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84582</xdr:rowOff>
    </xdr:from>
    <xdr:to>
      <xdr:col>71</xdr:col>
      <xdr:colOff>177800</xdr:colOff>
      <xdr:row>58</xdr:row>
      <xdr:rowOff>128016</xdr:rowOff>
    </xdr:to>
    <xdr:cxnSp macro="">
      <xdr:nvCxnSpPr>
        <xdr:cNvPr id="551" name="直線コネクタ 550">
          <a:extLst>
            <a:ext uri="{FF2B5EF4-FFF2-40B4-BE49-F238E27FC236}">
              <a16:creationId xmlns:a16="http://schemas.microsoft.com/office/drawing/2014/main" id="{7DC8301C-528B-48FA-8C0D-14809963E523}"/>
            </a:ext>
          </a:extLst>
        </xdr:cNvPr>
        <xdr:cNvCxnSpPr/>
      </xdr:nvCxnSpPr>
      <xdr:spPr>
        <a:xfrm flipV="1">
          <a:off x="11534775" y="9488932"/>
          <a:ext cx="809625" cy="37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117365</xdr:rowOff>
    </xdr:from>
    <xdr:ext cx="405111" cy="259045"/>
    <xdr:sp macro="" textlink="">
      <xdr:nvSpPr>
        <xdr:cNvPr id="552" name="n_1aveValue【学校施設】&#10;有形固定資産減価償却率">
          <a:extLst>
            <a:ext uri="{FF2B5EF4-FFF2-40B4-BE49-F238E27FC236}">
              <a16:creationId xmlns:a16="http://schemas.microsoft.com/office/drawing/2014/main" id="{21599368-65DF-4A4F-AC61-CF4FB9A35656}"/>
            </a:ext>
          </a:extLst>
        </xdr:cNvPr>
        <xdr:cNvSpPr txBox="1"/>
      </xdr:nvSpPr>
      <xdr:spPr>
        <a:xfrm>
          <a:off x="13745219" y="9680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115079</xdr:rowOff>
    </xdr:from>
    <xdr:ext cx="405111" cy="259045"/>
    <xdr:sp macro="" textlink="">
      <xdr:nvSpPr>
        <xdr:cNvPr id="553" name="n_2aveValue【学校施設】&#10;有形固定資産減価償却率">
          <a:extLst>
            <a:ext uri="{FF2B5EF4-FFF2-40B4-BE49-F238E27FC236}">
              <a16:creationId xmlns:a16="http://schemas.microsoft.com/office/drawing/2014/main" id="{12946FCE-12F2-4BBA-A610-807E37EC0CAE}"/>
            </a:ext>
          </a:extLst>
        </xdr:cNvPr>
        <xdr:cNvSpPr txBox="1"/>
      </xdr:nvSpPr>
      <xdr:spPr>
        <a:xfrm>
          <a:off x="12964169" y="9678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80789</xdr:rowOff>
    </xdr:from>
    <xdr:ext cx="405111" cy="259045"/>
    <xdr:sp macro="" textlink="">
      <xdr:nvSpPr>
        <xdr:cNvPr id="554" name="n_3aveValue【学校施設】&#10;有形固定資産減価償却率">
          <a:extLst>
            <a:ext uri="{FF2B5EF4-FFF2-40B4-BE49-F238E27FC236}">
              <a16:creationId xmlns:a16="http://schemas.microsoft.com/office/drawing/2014/main" id="{7585866C-B65C-4A98-A701-CC7008CB3363}"/>
            </a:ext>
          </a:extLst>
        </xdr:cNvPr>
        <xdr:cNvSpPr txBox="1"/>
      </xdr:nvSpPr>
      <xdr:spPr>
        <a:xfrm>
          <a:off x="12164069" y="9647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62501</xdr:rowOff>
    </xdr:from>
    <xdr:ext cx="405111" cy="259045"/>
    <xdr:sp macro="" textlink="">
      <xdr:nvSpPr>
        <xdr:cNvPr id="555" name="n_4aveValue【学校施設】&#10;有形固定資産減価償却率">
          <a:extLst>
            <a:ext uri="{FF2B5EF4-FFF2-40B4-BE49-F238E27FC236}">
              <a16:creationId xmlns:a16="http://schemas.microsoft.com/office/drawing/2014/main" id="{BF56E63A-E7DA-4423-83EA-010B5F42A797}"/>
            </a:ext>
          </a:extLst>
        </xdr:cNvPr>
        <xdr:cNvSpPr txBox="1"/>
      </xdr:nvSpPr>
      <xdr:spPr>
        <a:xfrm>
          <a:off x="11354444" y="9628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90187</xdr:rowOff>
    </xdr:from>
    <xdr:ext cx="405111" cy="259045"/>
    <xdr:sp macro="" textlink="">
      <xdr:nvSpPr>
        <xdr:cNvPr id="556" name="n_1mainValue【学校施設】&#10;有形固定資産減価償却率">
          <a:extLst>
            <a:ext uri="{FF2B5EF4-FFF2-40B4-BE49-F238E27FC236}">
              <a16:creationId xmlns:a16="http://schemas.microsoft.com/office/drawing/2014/main" id="{BDD72FA9-771A-4429-AB4F-399039581B1D}"/>
            </a:ext>
          </a:extLst>
        </xdr:cNvPr>
        <xdr:cNvSpPr txBox="1"/>
      </xdr:nvSpPr>
      <xdr:spPr>
        <a:xfrm>
          <a:off x="13745219" y="9326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35323</xdr:rowOff>
    </xdr:from>
    <xdr:ext cx="405111" cy="259045"/>
    <xdr:sp macro="" textlink="">
      <xdr:nvSpPr>
        <xdr:cNvPr id="557" name="n_2mainValue【学校施設】&#10;有形固定資産減価償却率">
          <a:extLst>
            <a:ext uri="{FF2B5EF4-FFF2-40B4-BE49-F238E27FC236}">
              <a16:creationId xmlns:a16="http://schemas.microsoft.com/office/drawing/2014/main" id="{1F9407DA-A71F-4164-8216-A9DFA5DD899C}"/>
            </a:ext>
          </a:extLst>
        </xdr:cNvPr>
        <xdr:cNvSpPr txBox="1"/>
      </xdr:nvSpPr>
      <xdr:spPr>
        <a:xfrm>
          <a:off x="12964169" y="9274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151909</xdr:rowOff>
    </xdr:from>
    <xdr:ext cx="405111" cy="259045"/>
    <xdr:sp macro="" textlink="">
      <xdr:nvSpPr>
        <xdr:cNvPr id="558" name="n_3mainValue【学校施設】&#10;有形固定資産減価償却率">
          <a:extLst>
            <a:ext uri="{FF2B5EF4-FFF2-40B4-BE49-F238E27FC236}">
              <a16:creationId xmlns:a16="http://schemas.microsoft.com/office/drawing/2014/main" id="{38FE908D-17B4-450C-BAE7-B86D7C609141}"/>
            </a:ext>
          </a:extLst>
        </xdr:cNvPr>
        <xdr:cNvSpPr txBox="1"/>
      </xdr:nvSpPr>
      <xdr:spPr>
        <a:xfrm>
          <a:off x="12164069" y="9229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23893</xdr:rowOff>
    </xdr:from>
    <xdr:ext cx="405111" cy="259045"/>
    <xdr:sp macro="" textlink="">
      <xdr:nvSpPr>
        <xdr:cNvPr id="559" name="n_4mainValue【学校施設】&#10;有形固定資産減価償却率">
          <a:extLst>
            <a:ext uri="{FF2B5EF4-FFF2-40B4-BE49-F238E27FC236}">
              <a16:creationId xmlns:a16="http://schemas.microsoft.com/office/drawing/2014/main" id="{A70D09BC-CDD3-4410-9CC4-5F769E71892B}"/>
            </a:ext>
          </a:extLst>
        </xdr:cNvPr>
        <xdr:cNvSpPr txBox="1"/>
      </xdr:nvSpPr>
      <xdr:spPr>
        <a:xfrm>
          <a:off x="11354444" y="9266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21B5775D-E0AC-475F-910D-C215F6584E13}"/>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7C664CCF-C183-4E83-9F67-A812473A600C}"/>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FA0F71D1-DB94-4BB6-8B6A-475D308245A1}"/>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C5D8D53E-E3CF-4BCB-8EA4-0E05764907CC}"/>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5D373897-C4EE-48F6-A60A-400BF9D971AE}"/>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64E66954-D6F1-47FB-9501-50372D809E9D}"/>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6D9E47F2-4DAE-4336-A40A-DAE35C0AA8E2}"/>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0207E63F-5545-4F2E-82C9-09BD706B2A21}"/>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324EFD71-9F6C-480E-86E1-2B87D5C52FB1}"/>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B083085F-75BD-40BA-B99A-F7BAADF81C60}"/>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D3765DF6-2096-4036-85BE-80DA369DA65C}"/>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a:extLst>
            <a:ext uri="{FF2B5EF4-FFF2-40B4-BE49-F238E27FC236}">
              <a16:creationId xmlns:a16="http://schemas.microsoft.com/office/drawing/2014/main" id="{289A7EF2-FB30-4B2E-8E39-905F846C056B}"/>
            </a:ext>
          </a:extLst>
        </xdr:cNvPr>
        <xdr:cNvCxnSpPr/>
      </xdr:nvCxnSpPr>
      <xdr:spPr>
        <a:xfrm>
          <a:off x="16459200" y="1026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2" name="テキスト ボックス 571">
          <a:extLst>
            <a:ext uri="{FF2B5EF4-FFF2-40B4-BE49-F238E27FC236}">
              <a16:creationId xmlns:a16="http://schemas.microsoft.com/office/drawing/2014/main" id="{EF603E4C-F94B-482E-B8E0-AF7D112C8BAB}"/>
            </a:ext>
          </a:extLst>
        </xdr:cNvPr>
        <xdr:cNvSpPr txBox="1"/>
      </xdr:nvSpPr>
      <xdr:spPr>
        <a:xfrm>
          <a:off x="16052346" y="10132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9BB144F1-9E9C-470A-9710-4B915B595D5B}"/>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a:extLst>
            <a:ext uri="{FF2B5EF4-FFF2-40B4-BE49-F238E27FC236}">
              <a16:creationId xmlns:a16="http://schemas.microsoft.com/office/drawing/2014/main" id="{4F9E00C0-1AF7-4B71-9759-F1328EB3C380}"/>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a:extLst>
            <a:ext uri="{FF2B5EF4-FFF2-40B4-BE49-F238E27FC236}">
              <a16:creationId xmlns:a16="http://schemas.microsoft.com/office/drawing/2014/main" id="{447CC0B9-0718-40FD-8DE4-EDEC4D0D1D0B}"/>
            </a:ext>
          </a:extLst>
        </xdr:cNvPr>
        <xdr:cNvCxnSpPr/>
      </xdr:nvCxnSpPr>
      <xdr:spPr>
        <a:xfrm>
          <a:off x="16459200" y="9191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6" name="テキスト ボックス 575">
          <a:extLst>
            <a:ext uri="{FF2B5EF4-FFF2-40B4-BE49-F238E27FC236}">
              <a16:creationId xmlns:a16="http://schemas.microsoft.com/office/drawing/2014/main" id="{24111D11-95A4-459C-8F16-7D71513D957B}"/>
            </a:ext>
          </a:extLst>
        </xdr:cNvPr>
        <xdr:cNvSpPr txBox="1"/>
      </xdr:nvSpPr>
      <xdr:spPr>
        <a:xfrm>
          <a:off x="16052346" y="905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84D6BF23-A986-4676-B510-0A1DA6BC4B55}"/>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C832F25E-BE93-4F44-B66A-82A6B65992D2}"/>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48122E5E-1BF5-40AF-82B6-7E6171ADAFD3}"/>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0" name="直線コネクタ 579">
          <a:extLst>
            <a:ext uri="{FF2B5EF4-FFF2-40B4-BE49-F238E27FC236}">
              <a16:creationId xmlns:a16="http://schemas.microsoft.com/office/drawing/2014/main" id="{253E77C5-B212-444C-8665-BF25E158BD2B}"/>
            </a:ext>
          </a:extLst>
        </xdr:cNvPr>
        <xdr:cNvCxnSpPr/>
      </xdr:nvCxnSpPr>
      <xdr:spPr>
        <a:xfrm flipV="1">
          <a:off x="19954239" y="9219374"/>
          <a:ext cx="0" cy="1095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81" name="【学校施設】&#10;一人当たり面積最小値テキスト">
          <a:extLst>
            <a:ext uri="{FF2B5EF4-FFF2-40B4-BE49-F238E27FC236}">
              <a16:creationId xmlns:a16="http://schemas.microsoft.com/office/drawing/2014/main" id="{258F0F9C-4EB5-40E1-A86D-810E8B7FF600}"/>
            </a:ext>
          </a:extLst>
        </xdr:cNvPr>
        <xdr:cNvSpPr txBox="1"/>
      </xdr:nvSpPr>
      <xdr:spPr>
        <a:xfrm>
          <a:off x="19992975" y="10312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2" name="直線コネクタ 581">
          <a:extLst>
            <a:ext uri="{FF2B5EF4-FFF2-40B4-BE49-F238E27FC236}">
              <a16:creationId xmlns:a16="http://schemas.microsoft.com/office/drawing/2014/main" id="{45FE972A-F7A1-46A6-A3D0-1DF044762111}"/>
            </a:ext>
          </a:extLst>
        </xdr:cNvPr>
        <xdr:cNvCxnSpPr/>
      </xdr:nvCxnSpPr>
      <xdr:spPr>
        <a:xfrm>
          <a:off x="19878675" y="103151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3" name="【学校施設】&#10;一人当たり面積最大値テキスト">
          <a:extLst>
            <a:ext uri="{FF2B5EF4-FFF2-40B4-BE49-F238E27FC236}">
              <a16:creationId xmlns:a16="http://schemas.microsoft.com/office/drawing/2014/main" id="{06966025-E4BE-4328-8887-3BEACA5085A2}"/>
            </a:ext>
          </a:extLst>
        </xdr:cNvPr>
        <xdr:cNvSpPr txBox="1"/>
      </xdr:nvSpPr>
      <xdr:spPr>
        <a:xfrm>
          <a:off x="19992975" y="9004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4" name="直線コネクタ 583">
          <a:extLst>
            <a:ext uri="{FF2B5EF4-FFF2-40B4-BE49-F238E27FC236}">
              <a16:creationId xmlns:a16="http://schemas.microsoft.com/office/drawing/2014/main" id="{6300EFC3-6325-4F17-B093-8352FF95E9A3}"/>
            </a:ext>
          </a:extLst>
        </xdr:cNvPr>
        <xdr:cNvCxnSpPr/>
      </xdr:nvCxnSpPr>
      <xdr:spPr>
        <a:xfrm>
          <a:off x="19878675" y="92193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29354</xdr:rowOff>
    </xdr:from>
    <xdr:ext cx="469744" cy="259045"/>
    <xdr:sp macro="" textlink="">
      <xdr:nvSpPr>
        <xdr:cNvPr id="585" name="【学校施設】&#10;一人当たり面積平均値テキスト">
          <a:extLst>
            <a:ext uri="{FF2B5EF4-FFF2-40B4-BE49-F238E27FC236}">
              <a16:creationId xmlns:a16="http://schemas.microsoft.com/office/drawing/2014/main" id="{DC6D9DAF-0D64-4799-8651-31170DD9F8FC}"/>
            </a:ext>
          </a:extLst>
        </xdr:cNvPr>
        <xdr:cNvSpPr txBox="1"/>
      </xdr:nvSpPr>
      <xdr:spPr>
        <a:xfrm>
          <a:off x="19992975" y="99131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6" name="フローチャート: 判断 585">
          <a:extLst>
            <a:ext uri="{FF2B5EF4-FFF2-40B4-BE49-F238E27FC236}">
              <a16:creationId xmlns:a16="http://schemas.microsoft.com/office/drawing/2014/main" id="{4C1E4394-B2D6-4D73-B2EC-B2D177ECA5DF}"/>
            </a:ext>
          </a:extLst>
        </xdr:cNvPr>
        <xdr:cNvSpPr/>
      </xdr:nvSpPr>
      <xdr:spPr>
        <a:xfrm>
          <a:off x="19897725" y="993470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7" name="フローチャート: 判断 586">
          <a:extLst>
            <a:ext uri="{FF2B5EF4-FFF2-40B4-BE49-F238E27FC236}">
              <a16:creationId xmlns:a16="http://schemas.microsoft.com/office/drawing/2014/main" id="{8F6AB5AD-68FC-4D19-841F-8BB14DC4C5CE}"/>
            </a:ext>
          </a:extLst>
        </xdr:cNvPr>
        <xdr:cNvSpPr/>
      </xdr:nvSpPr>
      <xdr:spPr>
        <a:xfrm>
          <a:off x="19154775" y="995133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88" name="フローチャート: 判断 587">
          <a:extLst>
            <a:ext uri="{FF2B5EF4-FFF2-40B4-BE49-F238E27FC236}">
              <a16:creationId xmlns:a16="http://schemas.microsoft.com/office/drawing/2014/main" id="{52E29303-B407-45DA-AED3-10F6DE2F6303}"/>
            </a:ext>
          </a:extLst>
        </xdr:cNvPr>
        <xdr:cNvSpPr/>
      </xdr:nvSpPr>
      <xdr:spPr>
        <a:xfrm>
          <a:off x="18345150" y="995127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89" name="フローチャート: 判断 588">
          <a:extLst>
            <a:ext uri="{FF2B5EF4-FFF2-40B4-BE49-F238E27FC236}">
              <a16:creationId xmlns:a16="http://schemas.microsoft.com/office/drawing/2014/main" id="{0E857BFE-B548-4A78-8993-F97A346983A6}"/>
            </a:ext>
          </a:extLst>
        </xdr:cNvPr>
        <xdr:cNvSpPr/>
      </xdr:nvSpPr>
      <xdr:spPr>
        <a:xfrm>
          <a:off x="17554575" y="99441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90" name="フローチャート: 判断 589">
          <a:extLst>
            <a:ext uri="{FF2B5EF4-FFF2-40B4-BE49-F238E27FC236}">
              <a16:creationId xmlns:a16="http://schemas.microsoft.com/office/drawing/2014/main" id="{5D17A70A-AE20-4890-B8E0-83E16374B889}"/>
            </a:ext>
          </a:extLst>
        </xdr:cNvPr>
        <xdr:cNvSpPr/>
      </xdr:nvSpPr>
      <xdr:spPr>
        <a:xfrm>
          <a:off x="16754475" y="995356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C3862DEB-FF2C-4EB2-AD2F-ECB03BD42CBF}"/>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0BE62207-E1A7-4C3F-A9DE-0E823CC08E85}"/>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8DCE392E-9148-4DCF-AA75-72B5C76C9975}"/>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02844115-189D-42A0-BBB4-62F5057F2314}"/>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72092C2E-E650-49FB-94B2-D17231CF51A6}"/>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13208</xdr:rowOff>
    </xdr:from>
    <xdr:to>
      <xdr:col>116</xdr:col>
      <xdr:colOff>114300</xdr:colOff>
      <xdr:row>61</xdr:row>
      <xdr:rowOff>114808</xdr:rowOff>
    </xdr:to>
    <xdr:sp macro="" textlink="">
      <xdr:nvSpPr>
        <xdr:cNvPr id="596" name="楕円 595">
          <a:extLst>
            <a:ext uri="{FF2B5EF4-FFF2-40B4-BE49-F238E27FC236}">
              <a16:creationId xmlns:a16="http://schemas.microsoft.com/office/drawing/2014/main" id="{3B6BA5CB-E4C1-4EAA-96F9-0C5D8BE77B6A}"/>
            </a:ext>
          </a:extLst>
        </xdr:cNvPr>
        <xdr:cNvSpPr/>
      </xdr:nvSpPr>
      <xdr:spPr>
        <a:xfrm>
          <a:off x="19897725" y="989698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36085</xdr:rowOff>
    </xdr:from>
    <xdr:ext cx="469744" cy="259045"/>
    <xdr:sp macro="" textlink="">
      <xdr:nvSpPr>
        <xdr:cNvPr id="597" name="【学校施設】&#10;一人当たり面積該当値テキスト">
          <a:extLst>
            <a:ext uri="{FF2B5EF4-FFF2-40B4-BE49-F238E27FC236}">
              <a16:creationId xmlns:a16="http://schemas.microsoft.com/office/drawing/2014/main" id="{82835413-760F-4117-9507-CD8653E6559D}"/>
            </a:ext>
          </a:extLst>
        </xdr:cNvPr>
        <xdr:cNvSpPr txBox="1"/>
      </xdr:nvSpPr>
      <xdr:spPr>
        <a:xfrm>
          <a:off x="19992975" y="9761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31496</xdr:rowOff>
    </xdr:from>
    <xdr:to>
      <xdr:col>112</xdr:col>
      <xdr:colOff>38100</xdr:colOff>
      <xdr:row>62</xdr:row>
      <xdr:rowOff>133096</xdr:rowOff>
    </xdr:to>
    <xdr:sp macro="" textlink="">
      <xdr:nvSpPr>
        <xdr:cNvPr id="598" name="楕円 597">
          <a:extLst>
            <a:ext uri="{FF2B5EF4-FFF2-40B4-BE49-F238E27FC236}">
              <a16:creationId xmlns:a16="http://schemas.microsoft.com/office/drawing/2014/main" id="{C0642BAE-C52D-457E-B9F4-FF6B481C3DFB}"/>
            </a:ext>
          </a:extLst>
        </xdr:cNvPr>
        <xdr:cNvSpPr/>
      </xdr:nvSpPr>
      <xdr:spPr>
        <a:xfrm>
          <a:off x="19154775" y="1007719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64008</xdr:rowOff>
    </xdr:from>
    <xdr:to>
      <xdr:col>116</xdr:col>
      <xdr:colOff>63500</xdr:colOff>
      <xdr:row>62</xdr:row>
      <xdr:rowOff>82296</xdr:rowOff>
    </xdr:to>
    <xdr:cxnSp macro="">
      <xdr:nvCxnSpPr>
        <xdr:cNvPr id="599" name="直線コネクタ 598">
          <a:extLst>
            <a:ext uri="{FF2B5EF4-FFF2-40B4-BE49-F238E27FC236}">
              <a16:creationId xmlns:a16="http://schemas.microsoft.com/office/drawing/2014/main" id="{1D9392A2-F8DC-479D-9A03-73766A4F9FE0}"/>
            </a:ext>
          </a:extLst>
        </xdr:cNvPr>
        <xdr:cNvCxnSpPr/>
      </xdr:nvCxnSpPr>
      <xdr:spPr>
        <a:xfrm flipV="1">
          <a:off x="19202400" y="9954133"/>
          <a:ext cx="752475" cy="18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54928</xdr:rowOff>
    </xdr:from>
    <xdr:to>
      <xdr:col>107</xdr:col>
      <xdr:colOff>101600</xdr:colOff>
      <xdr:row>61</xdr:row>
      <xdr:rowOff>156528</xdr:rowOff>
    </xdr:to>
    <xdr:sp macro="" textlink="">
      <xdr:nvSpPr>
        <xdr:cNvPr id="600" name="楕円 599">
          <a:extLst>
            <a:ext uri="{FF2B5EF4-FFF2-40B4-BE49-F238E27FC236}">
              <a16:creationId xmlns:a16="http://schemas.microsoft.com/office/drawing/2014/main" id="{387E78AB-935D-4A9F-88CD-E0F74074AD58}"/>
            </a:ext>
          </a:extLst>
        </xdr:cNvPr>
        <xdr:cNvSpPr/>
      </xdr:nvSpPr>
      <xdr:spPr>
        <a:xfrm>
          <a:off x="18345150" y="994187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105728</xdr:rowOff>
    </xdr:from>
    <xdr:to>
      <xdr:col>111</xdr:col>
      <xdr:colOff>177800</xdr:colOff>
      <xdr:row>62</xdr:row>
      <xdr:rowOff>82296</xdr:rowOff>
    </xdr:to>
    <xdr:cxnSp macro="">
      <xdr:nvCxnSpPr>
        <xdr:cNvPr id="601" name="直線コネクタ 600">
          <a:extLst>
            <a:ext uri="{FF2B5EF4-FFF2-40B4-BE49-F238E27FC236}">
              <a16:creationId xmlns:a16="http://schemas.microsoft.com/office/drawing/2014/main" id="{AC889CBC-DC42-4BD0-864F-7C58DFA69D16}"/>
            </a:ext>
          </a:extLst>
        </xdr:cNvPr>
        <xdr:cNvCxnSpPr/>
      </xdr:nvCxnSpPr>
      <xdr:spPr>
        <a:xfrm>
          <a:off x="18392775" y="9989503"/>
          <a:ext cx="809625" cy="144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53213</xdr:rowOff>
    </xdr:from>
    <xdr:to>
      <xdr:col>102</xdr:col>
      <xdr:colOff>165100</xdr:colOff>
      <xdr:row>61</xdr:row>
      <xdr:rowOff>154813</xdr:rowOff>
    </xdr:to>
    <xdr:sp macro="" textlink="">
      <xdr:nvSpPr>
        <xdr:cNvPr id="602" name="楕円 601">
          <a:extLst>
            <a:ext uri="{FF2B5EF4-FFF2-40B4-BE49-F238E27FC236}">
              <a16:creationId xmlns:a16="http://schemas.microsoft.com/office/drawing/2014/main" id="{A2E3CD67-3D81-41C7-884E-8341CB41749E}"/>
            </a:ext>
          </a:extLst>
        </xdr:cNvPr>
        <xdr:cNvSpPr/>
      </xdr:nvSpPr>
      <xdr:spPr>
        <a:xfrm>
          <a:off x="17554575" y="993698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104013</xdr:rowOff>
    </xdr:from>
    <xdr:to>
      <xdr:col>107</xdr:col>
      <xdr:colOff>50800</xdr:colOff>
      <xdr:row>61</xdr:row>
      <xdr:rowOff>105728</xdr:rowOff>
    </xdr:to>
    <xdr:cxnSp macro="">
      <xdr:nvCxnSpPr>
        <xdr:cNvPr id="603" name="直線コネクタ 602">
          <a:extLst>
            <a:ext uri="{FF2B5EF4-FFF2-40B4-BE49-F238E27FC236}">
              <a16:creationId xmlns:a16="http://schemas.microsoft.com/office/drawing/2014/main" id="{37000511-12CE-4230-A7F6-3C3C28D93EE6}"/>
            </a:ext>
          </a:extLst>
        </xdr:cNvPr>
        <xdr:cNvCxnSpPr/>
      </xdr:nvCxnSpPr>
      <xdr:spPr>
        <a:xfrm>
          <a:off x="17602200" y="9994138"/>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59499</xdr:rowOff>
    </xdr:from>
    <xdr:to>
      <xdr:col>98</xdr:col>
      <xdr:colOff>38100</xdr:colOff>
      <xdr:row>61</xdr:row>
      <xdr:rowOff>161099</xdr:rowOff>
    </xdr:to>
    <xdr:sp macro="" textlink="">
      <xdr:nvSpPr>
        <xdr:cNvPr id="604" name="楕円 603">
          <a:extLst>
            <a:ext uri="{FF2B5EF4-FFF2-40B4-BE49-F238E27FC236}">
              <a16:creationId xmlns:a16="http://schemas.microsoft.com/office/drawing/2014/main" id="{38B95C8F-D053-4A6A-8067-736D2BA13EF8}"/>
            </a:ext>
          </a:extLst>
        </xdr:cNvPr>
        <xdr:cNvSpPr/>
      </xdr:nvSpPr>
      <xdr:spPr>
        <a:xfrm>
          <a:off x="16754475" y="994644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104013</xdr:rowOff>
    </xdr:from>
    <xdr:to>
      <xdr:col>102</xdr:col>
      <xdr:colOff>114300</xdr:colOff>
      <xdr:row>61</xdr:row>
      <xdr:rowOff>110299</xdr:rowOff>
    </xdr:to>
    <xdr:cxnSp macro="">
      <xdr:nvCxnSpPr>
        <xdr:cNvPr id="605" name="直線コネクタ 604">
          <a:extLst>
            <a:ext uri="{FF2B5EF4-FFF2-40B4-BE49-F238E27FC236}">
              <a16:creationId xmlns:a16="http://schemas.microsoft.com/office/drawing/2014/main" id="{DD8303E0-475B-431C-981E-AE1D8A0A7593}"/>
            </a:ext>
          </a:extLst>
        </xdr:cNvPr>
        <xdr:cNvCxnSpPr/>
      </xdr:nvCxnSpPr>
      <xdr:spPr>
        <a:xfrm flipV="1">
          <a:off x="16802100" y="999413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606" name="n_1aveValue【学校施設】&#10;一人当たり面積">
          <a:extLst>
            <a:ext uri="{FF2B5EF4-FFF2-40B4-BE49-F238E27FC236}">
              <a16:creationId xmlns:a16="http://schemas.microsoft.com/office/drawing/2014/main" id="{0C39DD54-3B27-4AF0-AAC6-C49A3BF67796}"/>
            </a:ext>
          </a:extLst>
        </xdr:cNvPr>
        <xdr:cNvSpPr txBox="1"/>
      </xdr:nvSpPr>
      <xdr:spPr>
        <a:xfrm>
          <a:off x="18983402" y="9736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160228</xdr:rowOff>
    </xdr:from>
    <xdr:ext cx="469744" cy="259045"/>
    <xdr:sp macro="" textlink="">
      <xdr:nvSpPr>
        <xdr:cNvPr id="607" name="n_2aveValue【学校施設】&#10;一人当たり面積">
          <a:extLst>
            <a:ext uri="{FF2B5EF4-FFF2-40B4-BE49-F238E27FC236}">
              <a16:creationId xmlns:a16="http://schemas.microsoft.com/office/drawing/2014/main" id="{3D7AF89A-A07B-4AAB-BC72-4B8DCAE72E33}"/>
            </a:ext>
          </a:extLst>
        </xdr:cNvPr>
        <xdr:cNvSpPr txBox="1"/>
      </xdr:nvSpPr>
      <xdr:spPr>
        <a:xfrm>
          <a:off x="18183302" y="10050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149941</xdr:rowOff>
    </xdr:from>
    <xdr:ext cx="469744" cy="259045"/>
    <xdr:sp macro="" textlink="">
      <xdr:nvSpPr>
        <xdr:cNvPr id="608" name="n_3aveValue【学校施設】&#10;一人当たり面積">
          <a:extLst>
            <a:ext uri="{FF2B5EF4-FFF2-40B4-BE49-F238E27FC236}">
              <a16:creationId xmlns:a16="http://schemas.microsoft.com/office/drawing/2014/main" id="{0F01912F-D2A6-44F2-8CA7-2DEE5D361794}"/>
            </a:ext>
          </a:extLst>
        </xdr:cNvPr>
        <xdr:cNvSpPr txBox="1"/>
      </xdr:nvSpPr>
      <xdr:spPr>
        <a:xfrm>
          <a:off x="17383202" y="1003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162513</xdr:rowOff>
    </xdr:from>
    <xdr:ext cx="469744" cy="259045"/>
    <xdr:sp macro="" textlink="">
      <xdr:nvSpPr>
        <xdr:cNvPr id="609" name="n_4aveValue【学校施設】&#10;一人当たり面積">
          <a:extLst>
            <a:ext uri="{FF2B5EF4-FFF2-40B4-BE49-F238E27FC236}">
              <a16:creationId xmlns:a16="http://schemas.microsoft.com/office/drawing/2014/main" id="{4EDC723A-E595-4AF6-82F3-EC244F168B86}"/>
            </a:ext>
          </a:extLst>
        </xdr:cNvPr>
        <xdr:cNvSpPr txBox="1"/>
      </xdr:nvSpPr>
      <xdr:spPr>
        <a:xfrm>
          <a:off x="16592627" y="10046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124223</xdr:rowOff>
    </xdr:from>
    <xdr:ext cx="469744" cy="259045"/>
    <xdr:sp macro="" textlink="">
      <xdr:nvSpPr>
        <xdr:cNvPr id="610" name="n_1mainValue【学校施設】&#10;一人当たり面積">
          <a:extLst>
            <a:ext uri="{FF2B5EF4-FFF2-40B4-BE49-F238E27FC236}">
              <a16:creationId xmlns:a16="http://schemas.microsoft.com/office/drawing/2014/main" id="{294DC371-95C6-44B0-88C4-F3DAB982ED77}"/>
            </a:ext>
          </a:extLst>
        </xdr:cNvPr>
        <xdr:cNvSpPr txBox="1"/>
      </xdr:nvSpPr>
      <xdr:spPr>
        <a:xfrm>
          <a:off x="18983402" y="1016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1605</xdr:rowOff>
    </xdr:from>
    <xdr:ext cx="469744" cy="259045"/>
    <xdr:sp macro="" textlink="">
      <xdr:nvSpPr>
        <xdr:cNvPr id="611" name="n_2mainValue【学校施設】&#10;一人当たり面積">
          <a:extLst>
            <a:ext uri="{FF2B5EF4-FFF2-40B4-BE49-F238E27FC236}">
              <a16:creationId xmlns:a16="http://schemas.microsoft.com/office/drawing/2014/main" id="{198677A5-50FE-470D-887C-BD38B41934A4}"/>
            </a:ext>
          </a:extLst>
        </xdr:cNvPr>
        <xdr:cNvSpPr txBox="1"/>
      </xdr:nvSpPr>
      <xdr:spPr>
        <a:xfrm>
          <a:off x="18183302" y="9726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171340</xdr:rowOff>
    </xdr:from>
    <xdr:ext cx="469744" cy="259045"/>
    <xdr:sp macro="" textlink="">
      <xdr:nvSpPr>
        <xdr:cNvPr id="612" name="n_3mainValue【学校施設】&#10;一人当たり面積">
          <a:extLst>
            <a:ext uri="{FF2B5EF4-FFF2-40B4-BE49-F238E27FC236}">
              <a16:creationId xmlns:a16="http://schemas.microsoft.com/office/drawing/2014/main" id="{AA58EA11-5A3F-42C0-B64F-3DED8BA4C8CE}"/>
            </a:ext>
          </a:extLst>
        </xdr:cNvPr>
        <xdr:cNvSpPr txBox="1"/>
      </xdr:nvSpPr>
      <xdr:spPr>
        <a:xfrm>
          <a:off x="17383202" y="972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6176</xdr:rowOff>
    </xdr:from>
    <xdr:ext cx="469744" cy="259045"/>
    <xdr:sp macro="" textlink="">
      <xdr:nvSpPr>
        <xdr:cNvPr id="613" name="n_4mainValue【学校施設】&#10;一人当たり面積">
          <a:extLst>
            <a:ext uri="{FF2B5EF4-FFF2-40B4-BE49-F238E27FC236}">
              <a16:creationId xmlns:a16="http://schemas.microsoft.com/office/drawing/2014/main" id="{B43C5B83-DB1B-4614-94AF-40A11F014AA4}"/>
            </a:ext>
          </a:extLst>
        </xdr:cNvPr>
        <xdr:cNvSpPr txBox="1"/>
      </xdr:nvSpPr>
      <xdr:spPr>
        <a:xfrm>
          <a:off x="16592627" y="9734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9AD0F1C5-9029-4905-94C1-216DF170AD81}"/>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631780B5-2F1B-465F-B88D-0A444DBDF242}"/>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303E8539-A6B5-4572-A0A2-DA576F3EF54E}"/>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858F082F-69F2-4B3D-BFA5-F110EC1E7736}"/>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00B57D3B-381F-4B0E-93BD-FE52294C16CC}"/>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457014D0-33F3-4972-B957-EA12A9B6A37A}"/>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1E6167A5-6FAD-4E6F-A219-FB21E2C4F709}"/>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115790EE-3E18-4561-B780-58397C41088E}"/>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2" name="テキスト ボックス 621">
          <a:extLst>
            <a:ext uri="{FF2B5EF4-FFF2-40B4-BE49-F238E27FC236}">
              <a16:creationId xmlns:a16="http://schemas.microsoft.com/office/drawing/2014/main" id="{4F7166BD-707E-4C2F-B298-8D7C8A4F68FA}"/>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3" name="直線コネクタ 622">
          <a:extLst>
            <a:ext uri="{FF2B5EF4-FFF2-40B4-BE49-F238E27FC236}">
              <a16:creationId xmlns:a16="http://schemas.microsoft.com/office/drawing/2014/main" id="{A49B2881-268B-4CBF-8B70-E09C6AAD5116}"/>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4" name="テキスト ボックス 623">
          <a:extLst>
            <a:ext uri="{FF2B5EF4-FFF2-40B4-BE49-F238E27FC236}">
              <a16:creationId xmlns:a16="http://schemas.microsoft.com/office/drawing/2014/main" id="{77A54D59-9C51-4062-A85F-49E3955B3C73}"/>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5" name="直線コネクタ 624">
          <a:extLst>
            <a:ext uri="{FF2B5EF4-FFF2-40B4-BE49-F238E27FC236}">
              <a16:creationId xmlns:a16="http://schemas.microsoft.com/office/drawing/2014/main" id="{D4A1CE71-C85F-4145-9C21-112502B24BB9}"/>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6" name="テキスト ボックス 625">
          <a:extLst>
            <a:ext uri="{FF2B5EF4-FFF2-40B4-BE49-F238E27FC236}">
              <a16:creationId xmlns:a16="http://schemas.microsoft.com/office/drawing/2014/main" id="{9D30B25B-3858-4DB9-A40F-B5A1CC3B2656}"/>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7" name="直線コネクタ 626">
          <a:extLst>
            <a:ext uri="{FF2B5EF4-FFF2-40B4-BE49-F238E27FC236}">
              <a16:creationId xmlns:a16="http://schemas.microsoft.com/office/drawing/2014/main" id="{621360AD-4F90-42C1-A060-CDE25D8400A5}"/>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28" name="テキスト ボックス 627">
          <a:extLst>
            <a:ext uri="{FF2B5EF4-FFF2-40B4-BE49-F238E27FC236}">
              <a16:creationId xmlns:a16="http://schemas.microsoft.com/office/drawing/2014/main" id="{F586D46B-4BB5-477A-AF12-E295D1FCDA29}"/>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29" name="直線コネクタ 628">
          <a:extLst>
            <a:ext uri="{FF2B5EF4-FFF2-40B4-BE49-F238E27FC236}">
              <a16:creationId xmlns:a16="http://schemas.microsoft.com/office/drawing/2014/main" id="{F81B564A-5B12-4710-AE43-7DC6F005D6C4}"/>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0" name="テキスト ボックス 629">
          <a:extLst>
            <a:ext uri="{FF2B5EF4-FFF2-40B4-BE49-F238E27FC236}">
              <a16:creationId xmlns:a16="http://schemas.microsoft.com/office/drawing/2014/main" id="{F13FF749-43AD-419E-8AD8-71C290210926}"/>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1" name="直線コネクタ 630">
          <a:extLst>
            <a:ext uri="{FF2B5EF4-FFF2-40B4-BE49-F238E27FC236}">
              <a16:creationId xmlns:a16="http://schemas.microsoft.com/office/drawing/2014/main" id="{53895D39-1161-4721-815D-226C9230F0C9}"/>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2" name="テキスト ボックス 631">
          <a:extLst>
            <a:ext uri="{FF2B5EF4-FFF2-40B4-BE49-F238E27FC236}">
              <a16:creationId xmlns:a16="http://schemas.microsoft.com/office/drawing/2014/main" id="{DD37F714-9741-495B-8885-156F25B401F9}"/>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3" name="直線コネクタ 632">
          <a:extLst>
            <a:ext uri="{FF2B5EF4-FFF2-40B4-BE49-F238E27FC236}">
              <a16:creationId xmlns:a16="http://schemas.microsoft.com/office/drawing/2014/main" id="{4F83E661-64A3-4C9D-AA96-71A04A9FB58F}"/>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4" name="テキスト ボックス 633">
          <a:extLst>
            <a:ext uri="{FF2B5EF4-FFF2-40B4-BE49-F238E27FC236}">
              <a16:creationId xmlns:a16="http://schemas.microsoft.com/office/drawing/2014/main" id="{42774E5A-BE9D-457C-95CD-297C28628FE0}"/>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5" name="直線コネクタ 634">
          <a:extLst>
            <a:ext uri="{FF2B5EF4-FFF2-40B4-BE49-F238E27FC236}">
              <a16:creationId xmlns:a16="http://schemas.microsoft.com/office/drawing/2014/main" id="{C9B805BC-6BED-4692-AAEC-76619BB264D3}"/>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6" name="テキスト ボックス 635">
          <a:extLst>
            <a:ext uri="{FF2B5EF4-FFF2-40B4-BE49-F238E27FC236}">
              <a16:creationId xmlns:a16="http://schemas.microsoft.com/office/drawing/2014/main" id="{C310AD15-A1C1-4923-AEF2-21A1E49D2A70}"/>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9539E056-40EA-4604-A987-A9ADC3AD2EE7}"/>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児童館】&#10;有形固定資産減価償却率グラフ枠">
          <a:extLst>
            <a:ext uri="{FF2B5EF4-FFF2-40B4-BE49-F238E27FC236}">
              <a16:creationId xmlns:a16="http://schemas.microsoft.com/office/drawing/2014/main" id="{960B979C-7DE9-4806-9306-D627610D6B05}"/>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639" name="直線コネクタ 638">
          <a:extLst>
            <a:ext uri="{FF2B5EF4-FFF2-40B4-BE49-F238E27FC236}">
              <a16:creationId xmlns:a16="http://schemas.microsoft.com/office/drawing/2014/main" id="{C1C70573-CEA1-4A6B-A229-0F1306637B88}"/>
            </a:ext>
          </a:extLst>
        </xdr:cNvPr>
        <xdr:cNvCxnSpPr/>
      </xdr:nvCxnSpPr>
      <xdr:spPr>
        <a:xfrm flipV="1">
          <a:off x="14696439" y="12744813"/>
          <a:ext cx="0" cy="1349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0" name="【児童館】&#10;有形固定資産減価償却率最小値テキスト">
          <a:extLst>
            <a:ext uri="{FF2B5EF4-FFF2-40B4-BE49-F238E27FC236}">
              <a16:creationId xmlns:a16="http://schemas.microsoft.com/office/drawing/2014/main" id="{606A30DD-B587-4455-B278-35AAB25EEBD1}"/>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1" name="直線コネクタ 640">
          <a:extLst>
            <a:ext uri="{FF2B5EF4-FFF2-40B4-BE49-F238E27FC236}">
              <a16:creationId xmlns:a16="http://schemas.microsoft.com/office/drawing/2014/main" id="{616E35AD-E27A-4987-813C-F98D941FCD34}"/>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642" name="【児童館】&#10;有形固定資産減価償却率最大値テキスト">
          <a:extLst>
            <a:ext uri="{FF2B5EF4-FFF2-40B4-BE49-F238E27FC236}">
              <a16:creationId xmlns:a16="http://schemas.microsoft.com/office/drawing/2014/main" id="{D23AA7A4-DCCC-41DD-AB14-9C5ACB7CD46C}"/>
            </a:ext>
          </a:extLst>
        </xdr:cNvPr>
        <xdr:cNvSpPr txBox="1"/>
      </xdr:nvSpPr>
      <xdr:spPr>
        <a:xfrm>
          <a:off x="14735175" y="12532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643" name="直線コネクタ 642">
          <a:extLst>
            <a:ext uri="{FF2B5EF4-FFF2-40B4-BE49-F238E27FC236}">
              <a16:creationId xmlns:a16="http://schemas.microsoft.com/office/drawing/2014/main" id="{171232DE-6BFE-475E-8558-F9ED3EEF4D84}"/>
            </a:ext>
          </a:extLst>
        </xdr:cNvPr>
        <xdr:cNvCxnSpPr/>
      </xdr:nvCxnSpPr>
      <xdr:spPr>
        <a:xfrm>
          <a:off x="14611350" y="1274481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160038</xdr:rowOff>
    </xdr:from>
    <xdr:ext cx="405111" cy="259045"/>
    <xdr:sp macro="" textlink="">
      <xdr:nvSpPr>
        <xdr:cNvPr id="644" name="【児童館】&#10;有形固定資産減価償却率平均値テキスト">
          <a:extLst>
            <a:ext uri="{FF2B5EF4-FFF2-40B4-BE49-F238E27FC236}">
              <a16:creationId xmlns:a16="http://schemas.microsoft.com/office/drawing/2014/main" id="{A91F91FF-7B3E-48AC-A9B1-98DEA046E762}"/>
            </a:ext>
          </a:extLst>
        </xdr:cNvPr>
        <xdr:cNvSpPr txBox="1"/>
      </xdr:nvSpPr>
      <xdr:spPr>
        <a:xfrm>
          <a:off x="14735175" y="132886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645" name="フローチャート: 判断 644">
          <a:extLst>
            <a:ext uri="{FF2B5EF4-FFF2-40B4-BE49-F238E27FC236}">
              <a16:creationId xmlns:a16="http://schemas.microsoft.com/office/drawing/2014/main" id="{C0F9F6BE-08EE-44DA-82BB-3F38B2FC271F}"/>
            </a:ext>
          </a:extLst>
        </xdr:cNvPr>
        <xdr:cNvSpPr/>
      </xdr:nvSpPr>
      <xdr:spPr>
        <a:xfrm>
          <a:off x="14649450" y="1329436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646" name="フローチャート: 判断 645">
          <a:extLst>
            <a:ext uri="{FF2B5EF4-FFF2-40B4-BE49-F238E27FC236}">
              <a16:creationId xmlns:a16="http://schemas.microsoft.com/office/drawing/2014/main" id="{82E3409B-9333-4A6E-8C52-DE76EB762CF8}"/>
            </a:ext>
          </a:extLst>
        </xdr:cNvPr>
        <xdr:cNvSpPr/>
      </xdr:nvSpPr>
      <xdr:spPr>
        <a:xfrm>
          <a:off x="13887450" y="132958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647" name="フローチャート: 判断 646">
          <a:extLst>
            <a:ext uri="{FF2B5EF4-FFF2-40B4-BE49-F238E27FC236}">
              <a16:creationId xmlns:a16="http://schemas.microsoft.com/office/drawing/2014/main" id="{0A3E2F36-9451-48C1-B317-15B2ECACDFE5}"/>
            </a:ext>
          </a:extLst>
        </xdr:cNvPr>
        <xdr:cNvSpPr/>
      </xdr:nvSpPr>
      <xdr:spPr>
        <a:xfrm>
          <a:off x="13096875" y="1328592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648" name="フローチャート: 判断 647">
          <a:extLst>
            <a:ext uri="{FF2B5EF4-FFF2-40B4-BE49-F238E27FC236}">
              <a16:creationId xmlns:a16="http://schemas.microsoft.com/office/drawing/2014/main" id="{A2238BEB-FF6C-45F5-B490-46775DA782B3}"/>
            </a:ext>
          </a:extLst>
        </xdr:cNvPr>
        <xdr:cNvSpPr/>
      </xdr:nvSpPr>
      <xdr:spPr>
        <a:xfrm>
          <a:off x="12296775" y="1328429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649" name="フローチャート: 判断 648">
          <a:extLst>
            <a:ext uri="{FF2B5EF4-FFF2-40B4-BE49-F238E27FC236}">
              <a16:creationId xmlns:a16="http://schemas.microsoft.com/office/drawing/2014/main" id="{7682A83A-61FB-475B-8210-F1AEEE63DEFC}"/>
            </a:ext>
          </a:extLst>
        </xdr:cNvPr>
        <xdr:cNvSpPr/>
      </xdr:nvSpPr>
      <xdr:spPr>
        <a:xfrm>
          <a:off x="11487150" y="1328574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4A7C5048-813B-4B88-A779-5C6F021079FB}"/>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810F5CB7-D271-4ADD-A604-BBF21C0F50E7}"/>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0438CD30-C006-4165-BB3D-83CD717836D6}"/>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82CC0B70-7A50-4DA9-96C9-406B9DCCD0E7}"/>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163548B6-5F11-4FD5-B14B-559575BD6A6C}"/>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130992</xdr:rowOff>
    </xdr:from>
    <xdr:to>
      <xdr:col>85</xdr:col>
      <xdr:colOff>177800</xdr:colOff>
      <xdr:row>82</xdr:row>
      <xdr:rowOff>61142</xdr:rowOff>
    </xdr:to>
    <xdr:sp macro="" textlink="">
      <xdr:nvSpPr>
        <xdr:cNvPr id="655" name="楕円 654">
          <a:extLst>
            <a:ext uri="{FF2B5EF4-FFF2-40B4-BE49-F238E27FC236}">
              <a16:creationId xmlns:a16="http://schemas.microsoft.com/office/drawing/2014/main" id="{F96D0CD8-06D1-475B-B461-11B819BBE9CD}"/>
            </a:ext>
          </a:extLst>
        </xdr:cNvPr>
        <xdr:cNvSpPr/>
      </xdr:nvSpPr>
      <xdr:spPr>
        <a:xfrm>
          <a:off x="14649450" y="1325644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153869</xdr:rowOff>
    </xdr:from>
    <xdr:ext cx="405111" cy="259045"/>
    <xdr:sp macro="" textlink="">
      <xdr:nvSpPr>
        <xdr:cNvPr id="656" name="【児童館】&#10;有形固定資産減価償却率該当値テキスト">
          <a:extLst>
            <a:ext uri="{FF2B5EF4-FFF2-40B4-BE49-F238E27FC236}">
              <a16:creationId xmlns:a16="http://schemas.microsoft.com/office/drawing/2014/main" id="{40246750-98B5-43E1-A421-C77D0BEDED7B}"/>
            </a:ext>
          </a:extLst>
        </xdr:cNvPr>
        <xdr:cNvSpPr txBox="1"/>
      </xdr:nvSpPr>
      <xdr:spPr>
        <a:xfrm>
          <a:off x="14735175" y="13117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168548</xdr:rowOff>
    </xdr:from>
    <xdr:to>
      <xdr:col>81</xdr:col>
      <xdr:colOff>101600</xdr:colOff>
      <xdr:row>82</xdr:row>
      <xdr:rowOff>98698</xdr:rowOff>
    </xdr:to>
    <xdr:sp macro="" textlink="">
      <xdr:nvSpPr>
        <xdr:cNvPr id="657" name="楕円 656">
          <a:extLst>
            <a:ext uri="{FF2B5EF4-FFF2-40B4-BE49-F238E27FC236}">
              <a16:creationId xmlns:a16="http://schemas.microsoft.com/office/drawing/2014/main" id="{DF19877E-6A68-4C17-A49A-703A1218B69A}"/>
            </a:ext>
          </a:extLst>
        </xdr:cNvPr>
        <xdr:cNvSpPr/>
      </xdr:nvSpPr>
      <xdr:spPr>
        <a:xfrm>
          <a:off x="13887450" y="1328447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10342</xdr:rowOff>
    </xdr:from>
    <xdr:to>
      <xdr:col>85</xdr:col>
      <xdr:colOff>127000</xdr:colOff>
      <xdr:row>82</xdr:row>
      <xdr:rowOff>47898</xdr:rowOff>
    </xdr:to>
    <xdr:cxnSp macro="">
      <xdr:nvCxnSpPr>
        <xdr:cNvPr id="658" name="直線コネクタ 657">
          <a:extLst>
            <a:ext uri="{FF2B5EF4-FFF2-40B4-BE49-F238E27FC236}">
              <a16:creationId xmlns:a16="http://schemas.microsoft.com/office/drawing/2014/main" id="{4ECB95A5-9AAF-45C8-8601-459FE6D1F3E7}"/>
            </a:ext>
          </a:extLst>
        </xdr:cNvPr>
        <xdr:cNvCxnSpPr/>
      </xdr:nvCxnSpPr>
      <xdr:spPr>
        <a:xfrm flipV="1">
          <a:off x="13935075" y="13294542"/>
          <a:ext cx="762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103232</xdr:rowOff>
    </xdr:from>
    <xdr:to>
      <xdr:col>76</xdr:col>
      <xdr:colOff>165100</xdr:colOff>
      <xdr:row>82</xdr:row>
      <xdr:rowOff>33382</xdr:rowOff>
    </xdr:to>
    <xdr:sp macro="" textlink="">
      <xdr:nvSpPr>
        <xdr:cNvPr id="659" name="楕円 658">
          <a:extLst>
            <a:ext uri="{FF2B5EF4-FFF2-40B4-BE49-F238E27FC236}">
              <a16:creationId xmlns:a16="http://schemas.microsoft.com/office/drawing/2014/main" id="{D6842592-C755-4906-859A-5CEF4C1934F1}"/>
            </a:ext>
          </a:extLst>
        </xdr:cNvPr>
        <xdr:cNvSpPr/>
      </xdr:nvSpPr>
      <xdr:spPr>
        <a:xfrm>
          <a:off x="13096875" y="1323185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154032</xdr:rowOff>
    </xdr:from>
    <xdr:to>
      <xdr:col>81</xdr:col>
      <xdr:colOff>50800</xdr:colOff>
      <xdr:row>82</xdr:row>
      <xdr:rowOff>47898</xdr:rowOff>
    </xdr:to>
    <xdr:cxnSp macro="">
      <xdr:nvCxnSpPr>
        <xdr:cNvPr id="660" name="直線コネクタ 659">
          <a:extLst>
            <a:ext uri="{FF2B5EF4-FFF2-40B4-BE49-F238E27FC236}">
              <a16:creationId xmlns:a16="http://schemas.microsoft.com/office/drawing/2014/main" id="{D3B9CA83-343D-4180-863F-8374B66DF7C8}"/>
            </a:ext>
          </a:extLst>
        </xdr:cNvPr>
        <xdr:cNvCxnSpPr/>
      </xdr:nvCxnSpPr>
      <xdr:spPr>
        <a:xfrm>
          <a:off x="13144500" y="13279482"/>
          <a:ext cx="790575" cy="52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41184</xdr:rowOff>
    </xdr:from>
    <xdr:to>
      <xdr:col>72</xdr:col>
      <xdr:colOff>38100</xdr:colOff>
      <xdr:row>81</xdr:row>
      <xdr:rowOff>142784</xdr:rowOff>
    </xdr:to>
    <xdr:sp macro="" textlink="">
      <xdr:nvSpPr>
        <xdr:cNvPr id="661" name="楕円 660">
          <a:extLst>
            <a:ext uri="{FF2B5EF4-FFF2-40B4-BE49-F238E27FC236}">
              <a16:creationId xmlns:a16="http://schemas.microsoft.com/office/drawing/2014/main" id="{7671730B-C194-41EC-8BF0-214EA03F1497}"/>
            </a:ext>
          </a:extLst>
        </xdr:cNvPr>
        <xdr:cNvSpPr/>
      </xdr:nvSpPr>
      <xdr:spPr>
        <a:xfrm>
          <a:off x="12296775" y="1316663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91984</xdr:rowOff>
    </xdr:from>
    <xdr:to>
      <xdr:col>76</xdr:col>
      <xdr:colOff>114300</xdr:colOff>
      <xdr:row>81</xdr:row>
      <xdr:rowOff>154032</xdr:rowOff>
    </xdr:to>
    <xdr:cxnSp macro="">
      <xdr:nvCxnSpPr>
        <xdr:cNvPr id="662" name="直線コネクタ 661">
          <a:extLst>
            <a:ext uri="{FF2B5EF4-FFF2-40B4-BE49-F238E27FC236}">
              <a16:creationId xmlns:a16="http://schemas.microsoft.com/office/drawing/2014/main" id="{9C349F87-DF96-4700-B122-64DABD38D674}"/>
            </a:ext>
          </a:extLst>
        </xdr:cNvPr>
        <xdr:cNvCxnSpPr/>
      </xdr:nvCxnSpPr>
      <xdr:spPr>
        <a:xfrm>
          <a:off x="12344400" y="13214259"/>
          <a:ext cx="800100" cy="65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54248</xdr:rowOff>
    </xdr:from>
    <xdr:to>
      <xdr:col>67</xdr:col>
      <xdr:colOff>101600</xdr:colOff>
      <xdr:row>81</xdr:row>
      <xdr:rowOff>155848</xdr:rowOff>
    </xdr:to>
    <xdr:sp macro="" textlink="">
      <xdr:nvSpPr>
        <xdr:cNvPr id="663" name="楕円 662">
          <a:extLst>
            <a:ext uri="{FF2B5EF4-FFF2-40B4-BE49-F238E27FC236}">
              <a16:creationId xmlns:a16="http://schemas.microsoft.com/office/drawing/2014/main" id="{3EA7808D-7D1B-49BA-92BB-EC667F584DE0}"/>
            </a:ext>
          </a:extLst>
        </xdr:cNvPr>
        <xdr:cNvSpPr/>
      </xdr:nvSpPr>
      <xdr:spPr>
        <a:xfrm>
          <a:off x="11487150" y="1317969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91984</xdr:rowOff>
    </xdr:from>
    <xdr:to>
      <xdr:col>71</xdr:col>
      <xdr:colOff>177800</xdr:colOff>
      <xdr:row>81</xdr:row>
      <xdr:rowOff>105048</xdr:rowOff>
    </xdr:to>
    <xdr:cxnSp macro="">
      <xdr:nvCxnSpPr>
        <xdr:cNvPr id="664" name="直線コネクタ 663">
          <a:extLst>
            <a:ext uri="{FF2B5EF4-FFF2-40B4-BE49-F238E27FC236}">
              <a16:creationId xmlns:a16="http://schemas.microsoft.com/office/drawing/2014/main" id="{95F242F6-6A23-42C8-9F8C-EB1A1CBD759B}"/>
            </a:ext>
          </a:extLst>
        </xdr:cNvPr>
        <xdr:cNvCxnSpPr/>
      </xdr:nvCxnSpPr>
      <xdr:spPr>
        <a:xfrm flipV="1">
          <a:off x="11534775" y="13214259"/>
          <a:ext cx="809625" cy="1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97989</xdr:rowOff>
    </xdr:from>
    <xdr:ext cx="405111" cy="259045"/>
    <xdr:sp macro="" textlink="">
      <xdr:nvSpPr>
        <xdr:cNvPr id="665" name="n_1aveValue【児童館】&#10;有形固定資産減価償却率">
          <a:extLst>
            <a:ext uri="{FF2B5EF4-FFF2-40B4-BE49-F238E27FC236}">
              <a16:creationId xmlns:a16="http://schemas.microsoft.com/office/drawing/2014/main" id="{7FF6BCC7-845A-4296-A516-718A6B7E2A96}"/>
            </a:ext>
          </a:extLst>
        </xdr:cNvPr>
        <xdr:cNvSpPr txBox="1"/>
      </xdr:nvSpPr>
      <xdr:spPr>
        <a:xfrm>
          <a:off x="13745219" y="13385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84926</xdr:rowOff>
    </xdr:from>
    <xdr:ext cx="405111" cy="259045"/>
    <xdr:sp macro="" textlink="">
      <xdr:nvSpPr>
        <xdr:cNvPr id="666" name="n_2aveValue【児童館】&#10;有形固定資産減価償却率">
          <a:extLst>
            <a:ext uri="{FF2B5EF4-FFF2-40B4-BE49-F238E27FC236}">
              <a16:creationId xmlns:a16="http://schemas.microsoft.com/office/drawing/2014/main" id="{9E7B7838-856B-4E39-8B93-DA148519DC72}"/>
            </a:ext>
          </a:extLst>
        </xdr:cNvPr>
        <xdr:cNvSpPr txBox="1"/>
      </xdr:nvSpPr>
      <xdr:spPr>
        <a:xfrm>
          <a:off x="12964169" y="13375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83293</xdr:rowOff>
    </xdr:from>
    <xdr:ext cx="405111" cy="259045"/>
    <xdr:sp macro="" textlink="">
      <xdr:nvSpPr>
        <xdr:cNvPr id="667" name="n_3aveValue【児童館】&#10;有形固定資産減価償却率">
          <a:extLst>
            <a:ext uri="{FF2B5EF4-FFF2-40B4-BE49-F238E27FC236}">
              <a16:creationId xmlns:a16="http://schemas.microsoft.com/office/drawing/2014/main" id="{0482245C-3541-420E-B3CD-7BFAAB90521E}"/>
            </a:ext>
          </a:extLst>
        </xdr:cNvPr>
        <xdr:cNvSpPr txBox="1"/>
      </xdr:nvSpPr>
      <xdr:spPr>
        <a:xfrm>
          <a:off x="12164069" y="13373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78395</xdr:rowOff>
    </xdr:from>
    <xdr:ext cx="405111" cy="259045"/>
    <xdr:sp macro="" textlink="">
      <xdr:nvSpPr>
        <xdr:cNvPr id="668" name="n_4aveValue【児童館】&#10;有形固定資産減価償却率">
          <a:extLst>
            <a:ext uri="{FF2B5EF4-FFF2-40B4-BE49-F238E27FC236}">
              <a16:creationId xmlns:a16="http://schemas.microsoft.com/office/drawing/2014/main" id="{A46C0C39-BBAA-48B0-B85A-4D98E9640535}"/>
            </a:ext>
          </a:extLst>
        </xdr:cNvPr>
        <xdr:cNvSpPr txBox="1"/>
      </xdr:nvSpPr>
      <xdr:spPr>
        <a:xfrm>
          <a:off x="11354444" y="13365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115225</xdr:rowOff>
    </xdr:from>
    <xdr:ext cx="405111" cy="259045"/>
    <xdr:sp macro="" textlink="">
      <xdr:nvSpPr>
        <xdr:cNvPr id="669" name="n_1mainValue【児童館】&#10;有形固定資産減価償却率">
          <a:extLst>
            <a:ext uri="{FF2B5EF4-FFF2-40B4-BE49-F238E27FC236}">
              <a16:creationId xmlns:a16="http://schemas.microsoft.com/office/drawing/2014/main" id="{4904D036-0BE0-4C60-B6C7-47336054C220}"/>
            </a:ext>
          </a:extLst>
        </xdr:cNvPr>
        <xdr:cNvSpPr txBox="1"/>
      </xdr:nvSpPr>
      <xdr:spPr>
        <a:xfrm>
          <a:off x="13745219" y="13078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49909</xdr:rowOff>
    </xdr:from>
    <xdr:ext cx="405111" cy="259045"/>
    <xdr:sp macro="" textlink="">
      <xdr:nvSpPr>
        <xdr:cNvPr id="670" name="n_2mainValue【児童館】&#10;有形固定資産減価償却率">
          <a:extLst>
            <a:ext uri="{FF2B5EF4-FFF2-40B4-BE49-F238E27FC236}">
              <a16:creationId xmlns:a16="http://schemas.microsoft.com/office/drawing/2014/main" id="{8019ABB4-42AF-4A83-A51C-ACA888611A97}"/>
            </a:ext>
          </a:extLst>
        </xdr:cNvPr>
        <xdr:cNvSpPr txBox="1"/>
      </xdr:nvSpPr>
      <xdr:spPr>
        <a:xfrm>
          <a:off x="12964169" y="13010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159311</xdr:rowOff>
    </xdr:from>
    <xdr:ext cx="405111" cy="259045"/>
    <xdr:sp macro="" textlink="">
      <xdr:nvSpPr>
        <xdr:cNvPr id="671" name="n_3mainValue【児童館】&#10;有形固定資産減価償却率">
          <a:extLst>
            <a:ext uri="{FF2B5EF4-FFF2-40B4-BE49-F238E27FC236}">
              <a16:creationId xmlns:a16="http://schemas.microsoft.com/office/drawing/2014/main" id="{1C5E8118-00B0-46EA-A6A4-C7F856A3F94F}"/>
            </a:ext>
          </a:extLst>
        </xdr:cNvPr>
        <xdr:cNvSpPr txBox="1"/>
      </xdr:nvSpPr>
      <xdr:spPr>
        <a:xfrm>
          <a:off x="12164069" y="12964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925</xdr:rowOff>
    </xdr:from>
    <xdr:ext cx="405111" cy="259045"/>
    <xdr:sp macro="" textlink="">
      <xdr:nvSpPr>
        <xdr:cNvPr id="672" name="n_4mainValue【児童館】&#10;有形固定資産減価償却率">
          <a:extLst>
            <a:ext uri="{FF2B5EF4-FFF2-40B4-BE49-F238E27FC236}">
              <a16:creationId xmlns:a16="http://schemas.microsoft.com/office/drawing/2014/main" id="{00F63F98-5F0C-4C09-9C2A-69B521C17F76}"/>
            </a:ext>
          </a:extLst>
        </xdr:cNvPr>
        <xdr:cNvSpPr txBox="1"/>
      </xdr:nvSpPr>
      <xdr:spPr>
        <a:xfrm>
          <a:off x="11354444" y="12964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3" name="正方形/長方形 672">
          <a:extLst>
            <a:ext uri="{FF2B5EF4-FFF2-40B4-BE49-F238E27FC236}">
              <a16:creationId xmlns:a16="http://schemas.microsoft.com/office/drawing/2014/main" id="{0065AB6A-B240-49CB-85FA-A9AD39F53DAF}"/>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4" name="正方形/長方形 673">
          <a:extLst>
            <a:ext uri="{FF2B5EF4-FFF2-40B4-BE49-F238E27FC236}">
              <a16:creationId xmlns:a16="http://schemas.microsoft.com/office/drawing/2014/main" id="{AF066B3F-8199-478E-9E38-277B03B6EB44}"/>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5" name="正方形/長方形 674">
          <a:extLst>
            <a:ext uri="{FF2B5EF4-FFF2-40B4-BE49-F238E27FC236}">
              <a16:creationId xmlns:a16="http://schemas.microsoft.com/office/drawing/2014/main" id="{66710E53-4A82-4D70-B352-F205B2ED3941}"/>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6" name="正方形/長方形 675">
          <a:extLst>
            <a:ext uri="{FF2B5EF4-FFF2-40B4-BE49-F238E27FC236}">
              <a16:creationId xmlns:a16="http://schemas.microsoft.com/office/drawing/2014/main" id="{10971BBB-9282-4EE8-BF28-981E26E96DD2}"/>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7" name="正方形/長方形 676">
          <a:extLst>
            <a:ext uri="{FF2B5EF4-FFF2-40B4-BE49-F238E27FC236}">
              <a16:creationId xmlns:a16="http://schemas.microsoft.com/office/drawing/2014/main" id="{25EBBF15-407A-407E-8469-D93568E3B990}"/>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8" name="正方形/長方形 677">
          <a:extLst>
            <a:ext uri="{FF2B5EF4-FFF2-40B4-BE49-F238E27FC236}">
              <a16:creationId xmlns:a16="http://schemas.microsoft.com/office/drawing/2014/main" id="{974FEFD1-F796-4D60-8424-CD72120FF9B8}"/>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9" name="正方形/長方形 678">
          <a:extLst>
            <a:ext uri="{FF2B5EF4-FFF2-40B4-BE49-F238E27FC236}">
              <a16:creationId xmlns:a16="http://schemas.microsoft.com/office/drawing/2014/main" id="{18F0FC83-29B8-4A3A-A096-92DC872F9B91}"/>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0" name="正方形/長方形 679">
          <a:extLst>
            <a:ext uri="{FF2B5EF4-FFF2-40B4-BE49-F238E27FC236}">
              <a16:creationId xmlns:a16="http://schemas.microsoft.com/office/drawing/2014/main" id="{2E928596-6802-4048-8783-62BFF4B1F288}"/>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1" name="テキスト ボックス 680">
          <a:extLst>
            <a:ext uri="{FF2B5EF4-FFF2-40B4-BE49-F238E27FC236}">
              <a16:creationId xmlns:a16="http://schemas.microsoft.com/office/drawing/2014/main" id="{C65E9EE8-2B75-49F0-8662-9DFA9C888572}"/>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2" name="直線コネクタ 681">
          <a:extLst>
            <a:ext uri="{FF2B5EF4-FFF2-40B4-BE49-F238E27FC236}">
              <a16:creationId xmlns:a16="http://schemas.microsoft.com/office/drawing/2014/main" id="{29A7243C-93FB-4728-B442-F85FC3691FF4}"/>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3" name="直線コネクタ 682">
          <a:extLst>
            <a:ext uri="{FF2B5EF4-FFF2-40B4-BE49-F238E27FC236}">
              <a16:creationId xmlns:a16="http://schemas.microsoft.com/office/drawing/2014/main" id="{E015F66E-B501-4CE6-8FD7-E584EF66093A}"/>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4" name="テキスト ボックス 683">
          <a:extLst>
            <a:ext uri="{FF2B5EF4-FFF2-40B4-BE49-F238E27FC236}">
              <a16:creationId xmlns:a16="http://schemas.microsoft.com/office/drawing/2014/main" id="{1F8B6813-2507-44C1-8401-507A96BDE1F9}"/>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5" name="直線コネクタ 684">
          <a:extLst>
            <a:ext uri="{FF2B5EF4-FFF2-40B4-BE49-F238E27FC236}">
              <a16:creationId xmlns:a16="http://schemas.microsoft.com/office/drawing/2014/main" id="{9CE8448C-CB65-4F54-A87F-39D8D254AEC4}"/>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6" name="テキスト ボックス 685">
          <a:extLst>
            <a:ext uri="{FF2B5EF4-FFF2-40B4-BE49-F238E27FC236}">
              <a16:creationId xmlns:a16="http://schemas.microsoft.com/office/drawing/2014/main" id="{B52D4813-FD02-48E9-AA0D-D835E880F4A5}"/>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7" name="直線コネクタ 686">
          <a:extLst>
            <a:ext uri="{FF2B5EF4-FFF2-40B4-BE49-F238E27FC236}">
              <a16:creationId xmlns:a16="http://schemas.microsoft.com/office/drawing/2014/main" id="{8989B331-0767-412F-9978-EDAE60B4AE71}"/>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8" name="テキスト ボックス 687">
          <a:extLst>
            <a:ext uri="{FF2B5EF4-FFF2-40B4-BE49-F238E27FC236}">
              <a16:creationId xmlns:a16="http://schemas.microsoft.com/office/drawing/2014/main" id="{67AED5C4-13B3-426D-AA1F-764A40B32555}"/>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9" name="直線コネクタ 688">
          <a:extLst>
            <a:ext uri="{FF2B5EF4-FFF2-40B4-BE49-F238E27FC236}">
              <a16:creationId xmlns:a16="http://schemas.microsoft.com/office/drawing/2014/main" id="{72363304-D608-4F8E-AF1C-5209B44C1870}"/>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0" name="テキスト ボックス 689">
          <a:extLst>
            <a:ext uri="{FF2B5EF4-FFF2-40B4-BE49-F238E27FC236}">
              <a16:creationId xmlns:a16="http://schemas.microsoft.com/office/drawing/2014/main" id="{E3771107-03B7-4ECE-AD43-EAE37684EC11}"/>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1" name="直線コネクタ 690">
          <a:extLst>
            <a:ext uri="{FF2B5EF4-FFF2-40B4-BE49-F238E27FC236}">
              <a16:creationId xmlns:a16="http://schemas.microsoft.com/office/drawing/2014/main" id="{C6B50C19-DABD-46EB-BB20-8A32F7608F0D}"/>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2" name="テキスト ボックス 691">
          <a:extLst>
            <a:ext uri="{FF2B5EF4-FFF2-40B4-BE49-F238E27FC236}">
              <a16:creationId xmlns:a16="http://schemas.microsoft.com/office/drawing/2014/main" id="{50DAD322-9AE6-4F8B-9E7A-6ECF0CA46B79}"/>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a:extLst>
            <a:ext uri="{FF2B5EF4-FFF2-40B4-BE49-F238E27FC236}">
              <a16:creationId xmlns:a16="http://schemas.microsoft.com/office/drawing/2014/main" id="{551ED10C-5FE2-48B2-8795-F6343BD6CFB3}"/>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a:extLst>
            <a:ext uri="{FF2B5EF4-FFF2-40B4-BE49-F238E27FC236}">
              <a16:creationId xmlns:a16="http://schemas.microsoft.com/office/drawing/2014/main" id="{7F1BB8B7-7954-45AC-BE40-13972E8CC35C}"/>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児童館】&#10;一人当たり面積グラフ枠">
          <a:extLst>
            <a:ext uri="{FF2B5EF4-FFF2-40B4-BE49-F238E27FC236}">
              <a16:creationId xmlns:a16="http://schemas.microsoft.com/office/drawing/2014/main" id="{8CE99628-3582-40C3-AC68-ECC41D247D76}"/>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696" name="直線コネクタ 695">
          <a:extLst>
            <a:ext uri="{FF2B5EF4-FFF2-40B4-BE49-F238E27FC236}">
              <a16:creationId xmlns:a16="http://schemas.microsoft.com/office/drawing/2014/main" id="{6004CA58-C797-4AC6-8093-B8F560E0706D}"/>
            </a:ext>
          </a:extLst>
        </xdr:cNvPr>
        <xdr:cNvCxnSpPr/>
      </xdr:nvCxnSpPr>
      <xdr:spPr>
        <a:xfrm flipV="1">
          <a:off x="19954239" y="12534900"/>
          <a:ext cx="0" cy="147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7" name="【児童館】&#10;一人当たり面積最小値テキスト">
          <a:extLst>
            <a:ext uri="{FF2B5EF4-FFF2-40B4-BE49-F238E27FC236}">
              <a16:creationId xmlns:a16="http://schemas.microsoft.com/office/drawing/2014/main" id="{EF36955F-0C3A-473C-AD27-6E6286D2A612}"/>
            </a:ext>
          </a:extLst>
        </xdr:cNvPr>
        <xdr:cNvSpPr txBox="1"/>
      </xdr:nvSpPr>
      <xdr:spPr>
        <a:xfrm>
          <a:off x="19992975" y="1401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8" name="直線コネクタ 697">
          <a:extLst>
            <a:ext uri="{FF2B5EF4-FFF2-40B4-BE49-F238E27FC236}">
              <a16:creationId xmlns:a16="http://schemas.microsoft.com/office/drawing/2014/main" id="{4578BF96-2884-446F-A607-89F02FBF2036}"/>
            </a:ext>
          </a:extLst>
        </xdr:cNvPr>
        <xdr:cNvCxnSpPr/>
      </xdr:nvCxnSpPr>
      <xdr:spPr>
        <a:xfrm>
          <a:off x="19878675" y="140112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99" name="【児童館】&#10;一人当たり面積最大値テキスト">
          <a:extLst>
            <a:ext uri="{FF2B5EF4-FFF2-40B4-BE49-F238E27FC236}">
              <a16:creationId xmlns:a16="http://schemas.microsoft.com/office/drawing/2014/main" id="{3EC7E1A1-3DBB-4276-8673-0B8D9370FEC8}"/>
            </a:ext>
          </a:extLst>
        </xdr:cNvPr>
        <xdr:cNvSpPr txBox="1"/>
      </xdr:nvSpPr>
      <xdr:spPr>
        <a:xfrm>
          <a:off x="19992975" y="1232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700" name="直線コネクタ 699">
          <a:extLst>
            <a:ext uri="{FF2B5EF4-FFF2-40B4-BE49-F238E27FC236}">
              <a16:creationId xmlns:a16="http://schemas.microsoft.com/office/drawing/2014/main" id="{008BFDD1-4365-4B3F-8E56-0E7507400C46}"/>
            </a:ext>
          </a:extLst>
        </xdr:cNvPr>
        <xdr:cNvCxnSpPr/>
      </xdr:nvCxnSpPr>
      <xdr:spPr>
        <a:xfrm>
          <a:off x="19878675" y="125349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701" name="【児童館】&#10;一人当たり面積平均値テキスト">
          <a:extLst>
            <a:ext uri="{FF2B5EF4-FFF2-40B4-BE49-F238E27FC236}">
              <a16:creationId xmlns:a16="http://schemas.microsoft.com/office/drawing/2014/main" id="{6F2FCA1B-86F2-4FD0-96FF-50E8A03B38D8}"/>
            </a:ext>
          </a:extLst>
        </xdr:cNvPr>
        <xdr:cNvSpPr txBox="1"/>
      </xdr:nvSpPr>
      <xdr:spPr>
        <a:xfrm>
          <a:off x="19992975" y="135515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2" name="フローチャート: 判断 701">
          <a:extLst>
            <a:ext uri="{FF2B5EF4-FFF2-40B4-BE49-F238E27FC236}">
              <a16:creationId xmlns:a16="http://schemas.microsoft.com/office/drawing/2014/main" id="{F0A289E9-AF09-4C87-8B09-14442D9F4433}"/>
            </a:ext>
          </a:extLst>
        </xdr:cNvPr>
        <xdr:cNvSpPr/>
      </xdr:nvSpPr>
      <xdr:spPr>
        <a:xfrm>
          <a:off x="19897725" y="135731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703" name="フローチャート: 判断 702">
          <a:extLst>
            <a:ext uri="{FF2B5EF4-FFF2-40B4-BE49-F238E27FC236}">
              <a16:creationId xmlns:a16="http://schemas.microsoft.com/office/drawing/2014/main" id="{97CBDA52-55DE-410E-9D3A-F6193BEBCC3A}"/>
            </a:ext>
          </a:extLst>
        </xdr:cNvPr>
        <xdr:cNvSpPr/>
      </xdr:nvSpPr>
      <xdr:spPr>
        <a:xfrm>
          <a:off x="19154775" y="135826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4" name="フローチャート: 判断 703">
          <a:extLst>
            <a:ext uri="{FF2B5EF4-FFF2-40B4-BE49-F238E27FC236}">
              <a16:creationId xmlns:a16="http://schemas.microsoft.com/office/drawing/2014/main" id="{CADB5ED6-EC91-4560-B52A-65CF272E029C}"/>
            </a:ext>
          </a:extLst>
        </xdr:cNvPr>
        <xdr:cNvSpPr/>
      </xdr:nvSpPr>
      <xdr:spPr>
        <a:xfrm>
          <a:off x="18345150" y="135731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705" name="フローチャート: 判断 704">
          <a:extLst>
            <a:ext uri="{FF2B5EF4-FFF2-40B4-BE49-F238E27FC236}">
              <a16:creationId xmlns:a16="http://schemas.microsoft.com/office/drawing/2014/main" id="{44232116-5D81-437C-9EAA-F343925D1719}"/>
            </a:ext>
          </a:extLst>
        </xdr:cNvPr>
        <xdr:cNvSpPr/>
      </xdr:nvSpPr>
      <xdr:spPr>
        <a:xfrm>
          <a:off x="17554575" y="135826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706" name="フローチャート: 判断 705">
          <a:extLst>
            <a:ext uri="{FF2B5EF4-FFF2-40B4-BE49-F238E27FC236}">
              <a16:creationId xmlns:a16="http://schemas.microsoft.com/office/drawing/2014/main" id="{6947ABE8-ADB9-49D1-9945-14C4626CE19D}"/>
            </a:ext>
          </a:extLst>
        </xdr:cNvPr>
        <xdr:cNvSpPr/>
      </xdr:nvSpPr>
      <xdr:spPr>
        <a:xfrm>
          <a:off x="16754475" y="135921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85B9F572-638D-4516-A367-A4A4F23D85BC}"/>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63C8626F-DFAF-4F51-BEE9-881CC0BE6DC9}"/>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0705CC27-44C1-4023-91CC-35C319540D7F}"/>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27791AF5-8130-4989-B716-546373E03049}"/>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85FC742F-C8CB-4BF5-9F6A-5E418D6C3889}"/>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6350</xdr:rowOff>
    </xdr:from>
    <xdr:to>
      <xdr:col>116</xdr:col>
      <xdr:colOff>114300</xdr:colOff>
      <xdr:row>77</xdr:row>
      <xdr:rowOff>107950</xdr:rowOff>
    </xdr:to>
    <xdr:sp macro="" textlink="">
      <xdr:nvSpPr>
        <xdr:cNvPr id="712" name="楕円 711">
          <a:extLst>
            <a:ext uri="{FF2B5EF4-FFF2-40B4-BE49-F238E27FC236}">
              <a16:creationId xmlns:a16="http://schemas.microsoft.com/office/drawing/2014/main" id="{90C9742F-618A-4C4A-98E2-B48E7713C841}"/>
            </a:ext>
          </a:extLst>
        </xdr:cNvPr>
        <xdr:cNvSpPr/>
      </xdr:nvSpPr>
      <xdr:spPr>
        <a:xfrm>
          <a:off x="19897725" y="124872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76</xdr:row>
      <xdr:rowOff>130827</xdr:rowOff>
    </xdr:from>
    <xdr:ext cx="469744" cy="259045"/>
    <xdr:sp macro="" textlink="">
      <xdr:nvSpPr>
        <xdr:cNvPr id="713" name="【児童館】&#10;一人当たり面積該当値テキスト">
          <a:extLst>
            <a:ext uri="{FF2B5EF4-FFF2-40B4-BE49-F238E27FC236}">
              <a16:creationId xmlns:a16="http://schemas.microsoft.com/office/drawing/2014/main" id="{5BEDBC54-7A07-4C16-A41E-CCE8A0488D09}"/>
            </a:ext>
          </a:extLst>
        </xdr:cNvPr>
        <xdr:cNvSpPr txBox="1"/>
      </xdr:nvSpPr>
      <xdr:spPr>
        <a:xfrm>
          <a:off x="19992975" y="12446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6350</xdr:rowOff>
    </xdr:from>
    <xdr:to>
      <xdr:col>112</xdr:col>
      <xdr:colOff>38100</xdr:colOff>
      <xdr:row>77</xdr:row>
      <xdr:rowOff>107950</xdr:rowOff>
    </xdr:to>
    <xdr:sp macro="" textlink="">
      <xdr:nvSpPr>
        <xdr:cNvPr id="714" name="楕円 713">
          <a:extLst>
            <a:ext uri="{FF2B5EF4-FFF2-40B4-BE49-F238E27FC236}">
              <a16:creationId xmlns:a16="http://schemas.microsoft.com/office/drawing/2014/main" id="{38902BE4-362A-4F81-B56A-6206E6486D4B}"/>
            </a:ext>
          </a:extLst>
        </xdr:cNvPr>
        <xdr:cNvSpPr/>
      </xdr:nvSpPr>
      <xdr:spPr>
        <a:xfrm>
          <a:off x="19154775" y="124872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77</xdr:row>
      <xdr:rowOff>57150</xdr:rowOff>
    </xdr:from>
    <xdr:to>
      <xdr:col>116</xdr:col>
      <xdr:colOff>63500</xdr:colOff>
      <xdr:row>77</xdr:row>
      <xdr:rowOff>57150</xdr:rowOff>
    </xdr:to>
    <xdr:cxnSp macro="">
      <xdr:nvCxnSpPr>
        <xdr:cNvPr id="715" name="直線コネクタ 714">
          <a:extLst>
            <a:ext uri="{FF2B5EF4-FFF2-40B4-BE49-F238E27FC236}">
              <a16:creationId xmlns:a16="http://schemas.microsoft.com/office/drawing/2014/main" id="{6A398CF4-A400-4227-9978-6DABC2E47C38}"/>
            </a:ext>
          </a:extLst>
        </xdr:cNvPr>
        <xdr:cNvCxnSpPr/>
      </xdr:nvCxnSpPr>
      <xdr:spPr>
        <a:xfrm>
          <a:off x="19202400" y="1253490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19050</xdr:rowOff>
    </xdr:from>
    <xdr:to>
      <xdr:col>107</xdr:col>
      <xdr:colOff>101600</xdr:colOff>
      <xdr:row>77</xdr:row>
      <xdr:rowOff>120650</xdr:rowOff>
    </xdr:to>
    <xdr:sp macro="" textlink="">
      <xdr:nvSpPr>
        <xdr:cNvPr id="716" name="楕円 715">
          <a:extLst>
            <a:ext uri="{FF2B5EF4-FFF2-40B4-BE49-F238E27FC236}">
              <a16:creationId xmlns:a16="http://schemas.microsoft.com/office/drawing/2014/main" id="{A1481D95-80CB-443F-A065-40EB1F86CEFA}"/>
            </a:ext>
          </a:extLst>
        </xdr:cNvPr>
        <xdr:cNvSpPr/>
      </xdr:nvSpPr>
      <xdr:spPr>
        <a:xfrm>
          <a:off x="18345150" y="1249680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57150</xdr:rowOff>
    </xdr:from>
    <xdr:to>
      <xdr:col>111</xdr:col>
      <xdr:colOff>177800</xdr:colOff>
      <xdr:row>77</xdr:row>
      <xdr:rowOff>69850</xdr:rowOff>
    </xdr:to>
    <xdr:cxnSp macro="">
      <xdr:nvCxnSpPr>
        <xdr:cNvPr id="717" name="直線コネクタ 716">
          <a:extLst>
            <a:ext uri="{FF2B5EF4-FFF2-40B4-BE49-F238E27FC236}">
              <a16:creationId xmlns:a16="http://schemas.microsoft.com/office/drawing/2014/main" id="{8BC00CC1-B4F1-4950-AA45-0AF2DC7075CE}"/>
            </a:ext>
          </a:extLst>
        </xdr:cNvPr>
        <xdr:cNvCxnSpPr/>
      </xdr:nvCxnSpPr>
      <xdr:spPr>
        <a:xfrm flipV="1">
          <a:off x="18392775" y="12534900"/>
          <a:ext cx="80962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19050</xdr:rowOff>
    </xdr:from>
    <xdr:to>
      <xdr:col>102</xdr:col>
      <xdr:colOff>165100</xdr:colOff>
      <xdr:row>77</xdr:row>
      <xdr:rowOff>120650</xdr:rowOff>
    </xdr:to>
    <xdr:sp macro="" textlink="">
      <xdr:nvSpPr>
        <xdr:cNvPr id="718" name="楕円 717">
          <a:extLst>
            <a:ext uri="{FF2B5EF4-FFF2-40B4-BE49-F238E27FC236}">
              <a16:creationId xmlns:a16="http://schemas.microsoft.com/office/drawing/2014/main" id="{8ACB37A4-E447-4E2C-BFAC-E1A385DCF352}"/>
            </a:ext>
          </a:extLst>
        </xdr:cNvPr>
        <xdr:cNvSpPr/>
      </xdr:nvSpPr>
      <xdr:spPr>
        <a:xfrm>
          <a:off x="17554575" y="1249680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77</xdr:row>
      <xdr:rowOff>69850</xdr:rowOff>
    </xdr:from>
    <xdr:to>
      <xdr:col>107</xdr:col>
      <xdr:colOff>50800</xdr:colOff>
      <xdr:row>77</xdr:row>
      <xdr:rowOff>69850</xdr:rowOff>
    </xdr:to>
    <xdr:cxnSp macro="">
      <xdr:nvCxnSpPr>
        <xdr:cNvPr id="719" name="直線コネクタ 718">
          <a:extLst>
            <a:ext uri="{FF2B5EF4-FFF2-40B4-BE49-F238E27FC236}">
              <a16:creationId xmlns:a16="http://schemas.microsoft.com/office/drawing/2014/main" id="{7B054581-CE04-4DE9-A052-093E12504A08}"/>
            </a:ext>
          </a:extLst>
        </xdr:cNvPr>
        <xdr:cNvCxnSpPr/>
      </xdr:nvCxnSpPr>
      <xdr:spPr>
        <a:xfrm>
          <a:off x="17602200" y="125444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77</xdr:row>
      <xdr:rowOff>31750</xdr:rowOff>
    </xdr:from>
    <xdr:to>
      <xdr:col>98</xdr:col>
      <xdr:colOff>38100</xdr:colOff>
      <xdr:row>77</xdr:row>
      <xdr:rowOff>133350</xdr:rowOff>
    </xdr:to>
    <xdr:sp macro="" textlink="">
      <xdr:nvSpPr>
        <xdr:cNvPr id="720" name="楕円 719">
          <a:extLst>
            <a:ext uri="{FF2B5EF4-FFF2-40B4-BE49-F238E27FC236}">
              <a16:creationId xmlns:a16="http://schemas.microsoft.com/office/drawing/2014/main" id="{8F19CD83-31F2-4185-9D09-91668E761972}"/>
            </a:ext>
          </a:extLst>
        </xdr:cNvPr>
        <xdr:cNvSpPr/>
      </xdr:nvSpPr>
      <xdr:spPr>
        <a:xfrm>
          <a:off x="16754475" y="125063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77</xdr:row>
      <xdr:rowOff>69850</xdr:rowOff>
    </xdr:from>
    <xdr:to>
      <xdr:col>102</xdr:col>
      <xdr:colOff>114300</xdr:colOff>
      <xdr:row>77</xdr:row>
      <xdr:rowOff>82550</xdr:rowOff>
    </xdr:to>
    <xdr:cxnSp macro="">
      <xdr:nvCxnSpPr>
        <xdr:cNvPr id="721" name="直線コネクタ 720">
          <a:extLst>
            <a:ext uri="{FF2B5EF4-FFF2-40B4-BE49-F238E27FC236}">
              <a16:creationId xmlns:a16="http://schemas.microsoft.com/office/drawing/2014/main" id="{9BEEA044-B945-4C6A-86A5-1D6C9BCEA695}"/>
            </a:ext>
          </a:extLst>
        </xdr:cNvPr>
        <xdr:cNvCxnSpPr/>
      </xdr:nvCxnSpPr>
      <xdr:spPr>
        <a:xfrm flipV="1">
          <a:off x="16802100" y="12544425"/>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54627</xdr:rowOff>
    </xdr:from>
    <xdr:ext cx="469744" cy="259045"/>
    <xdr:sp macro="" textlink="">
      <xdr:nvSpPr>
        <xdr:cNvPr id="722" name="n_1aveValue【児童館】&#10;一人当たり面積">
          <a:extLst>
            <a:ext uri="{FF2B5EF4-FFF2-40B4-BE49-F238E27FC236}">
              <a16:creationId xmlns:a16="http://schemas.microsoft.com/office/drawing/2014/main" id="{78EEB5A9-422C-40D2-A9E2-2B47765F44EF}"/>
            </a:ext>
          </a:extLst>
        </xdr:cNvPr>
        <xdr:cNvSpPr txBox="1"/>
      </xdr:nvSpPr>
      <xdr:spPr>
        <a:xfrm>
          <a:off x="18983402" y="1366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723" name="n_2aveValue【児童館】&#10;一人当たり面積">
          <a:extLst>
            <a:ext uri="{FF2B5EF4-FFF2-40B4-BE49-F238E27FC236}">
              <a16:creationId xmlns:a16="http://schemas.microsoft.com/office/drawing/2014/main" id="{41CE8FD5-B8B1-4CA1-87CF-9F0DA1153469}"/>
            </a:ext>
          </a:extLst>
        </xdr:cNvPr>
        <xdr:cNvSpPr txBox="1"/>
      </xdr:nvSpPr>
      <xdr:spPr>
        <a:xfrm>
          <a:off x="18183302" y="13656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54627</xdr:rowOff>
    </xdr:from>
    <xdr:ext cx="469744" cy="259045"/>
    <xdr:sp macro="" textlink="">
      <xdr:nvSpPr>
        <xdr:cNvPr id="724" name="n_3aveValue【児童館】&#10;一人当たり面積">
          <a:extLst>
            <a:ext uri="{FF2B5EF4-FFF2-40B4-BE49-F238E27FC236}">
              <a16:creationId xmlns:a16="http://schemas.microsoft.com/office/drawing/2014/main" id="{D5058ACC-BF33-4790-9FA2-929293B8A015}"/>
            </a:ext>
          </a:extLst>
        </xdr:cNvPr>
        <xdr:cNvSpPr txBox="1"/>
      </xdr:nvSpPr>
      <xdr:spPr>
        <a:xfrm>
          <a:off x="17383202" y="1366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67327</xdr:rowOff>
    </xdr:from>
    <xdr:ext cx="469744" cy="259045"/>
    <xdr:sp macro="" textlink="">
      <xdr:nvSpPr>
        <xdr:cNvPr id="725" name="n_4aveValue【児童館】&#10;一人当たり面積">
          <a:extLst>
            <a:ext uri="{FF2B5EF4-FFF2-40B4-BE49-F238E27FC236}">
              <a16:creationId xmlns:a16="http://schemas.microsoft.com/office/drawing/2014/main" id="{45A163B2-B7EC-434F-821A-E304DDA5F158}"/>
            </a:ext>
          </a:extLst>
        </xdr:cNvPr>
        <xdr:cNvSpPr txBox="1"/>
      </xdr:nvSpPr>
      <xdr:spPr>
        <a:xfrm>
          <a:off x="16592627" y="1367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75</xdr:row>
      <xdr:rowOff>124477</xdr:rowOff>
    </xdr:from>
    <xdr:ext cx="469744" cy="259045"/>
    <xdr:sp macro="" textlink="">
      <xdr:nvSpPr>
        <xdr:cNvPr id="726" name="n_1mainValue【児童館】&#10;一人当たり面積">
          <a:extLst>
            <a:ext uri="{FF2B5EF4-FFF2-40B4-BE49-F238E27FC236}">
              <a16:creationId xmlns:a16="http://schemas.microsoft.com/office/drawing/2014/main" id="{C385A338-B780-4AC8-8499-77BDF3AB1AE6}"/>
            </a:ext>
          </a:extLst>
        </xdr:cNvPr>
        <xdr:cNvSpPr txBox="1"/>
      </xdr:nvSpPr>
      <xdr:spPr>
        <a:xfrm>
          <a:off x="18983402" y="12275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75</xdr:row>
      <xdr:rowOff>137177</xdr:rowOff>
    </xdr:from>
    <xdr:ext cx="469744" cy="259045"/>
    <xdr:sp macro="" textlink="">
      <xdr:nvSpPr>
        <xdr:cNvPr id="727" name="n_2mainValue【児童館】&#10;一人当たり面積">
          <a:extLst>
            <a:ext uri="{FF2B5EF4-FFF2-40B4-BE49-F238E27FC236}">
              <a16:creationId xmlns:a16="http://schemas.microsoft.com/office/drawing/2014/main" id="{626E48F3-788F-4516-9A42-B95DB3C9B57C}"/>
            </a:ext>
          </a:extLst>
        </xdr:cNvPr>
        <xdr:cNvSpPr txBox="1"/>
      </xdr:nvSpPr>
      <xdr:spPr>
        <a:xfrm>
          <a:off x="18183302" y="12294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75</xdr:row>
      <xdr:rowOff>137177</xdr:rowOff>
    </xdr:from>
    <xdr:ext cx="469744" cy="259045"/>
    <xdr:sp macro="" textlink="">
      <xdr:nvSpPr>
        <xdr:cNvPr id="728" name="n_3mainValue【児童館】&#10;一人当たり面積">
          <a:extLst>
            <a:ext uri="{FF2B5EF4-FFF2-40B4-BE49-F238E27FC236}">
              <a16:creationId xmlns:a16="http://schemas.microsoft.com/office/drawing/2014/main" id="{676D4EB8-2065-4F2A-989C-2A195C1CDB3B}"/>
            </a:ext>
          </a:extLst>
        </xdr:cNvPr>
        <xdr:cNvSpPr txBox="1"/>
      </xdr:nvSpPr>
      <xdr:spPr>
        <a:xfrm>
          <a:off x="17383202" y="12294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75</xdr:row>
      <xdr:rowOff>149877</xdr:rowOff>
    </xdr:from>
    <xdr:ext cx="469744" cy="259045"/>
    <xdr:sp macro="" textlink="">
      <xdr:nvSpPr>
        <xdr:cNvPr id="729" name="n_4mainValue【児童館】&#10;一人当たり面積">
          <a:extLst>
            <a:ext uri="{FF2B5EF4-FFF2-40B4-BE49-F238E27FC236}">
              <a16:creationId xmlns:a16="http://schemas.microsoft.com/office/drawing/2014/main" id="{F99529F1-216A-4466-945E-F9D1683C5DC8}"/>
            </a:ext>
          </a:extLst>
        </xdr:cNvPr>
        <xdr:cNvSpPr txBox="1"/>
      </xdr:nvSpPr>
      <xdr:spPr>
        <a:xfrm>
          <a:off x="16592627" y="1230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0" name="正方形/長方形 729">
          <a:extLst>
            <a:ext uri="{FF2B5EF4-FFF2-40B4-BE49-F238E27FC236}">
              <a16:creationId xmlns:a16="http://schemas.microsoft.com/office/drawing/2014/main" id="{46715D65-FEA9-43DA-BADB-641D5A3AEF83}"/>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1" name="正方形/長方形 730">
          <a:extLst>
            <a:ext uri="{FF2B5EF4-FFF2-40B4-BE49-F238E27FC236}">
              <a16:creationId xmlns:a16="http://schemas.microsoft.com/office/drawing/2014/main" id="{917732A7-8C72-4D08-B157-0CDCD1F9138A}"/>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2" name="正方形/長方形 731">
          <a:extLst>
            <a:ext uri="{FF2B5EF4-FFF2-40B4-BE49-F238E27FC236}">
              <a16:creationId xmlns:a16="http://schemas.microsoft.com/office/drawing/2014/main" id="{9F9DB288-21B6-414D-BF91-FBDCB0A390F6}"/>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3" name="正方形/長方形 732">
          <a:extLst>
            <a:ext uri="{FF2B5EF4-FFF2-40B4-BE49-F238E27FC236}">
              <a16:creationId xmlns:a16="http://schemas.microsoft.com/office/drawing/2014/main" id="{403DBC8B-7154-4EEC-939D-92AFFB2FFCF2}"/>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4" name="正方形/長方形 733">
          <a:extLst>
            <a:ext uri="{FF2B5EF4-FFF2-40B4-BE49-F238E27FC236}">
              <a16:creationId xmlns:a16="http://schemas.microsoft.com/office/drawing/2014/main" id="{FE40BDC7-13CD-48B5-AE74-BD65AB1C30ED}"/>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5" name="正方形/長方形 734">
          <a:extLst>
            <a:ext uri="{FF2B5EF4-FFF2-40B4-BE49-F238E27FC236}">
              <a16:creationId xmlns:a16="http://schemas.microsoft.com/office/drawing/2014/main" id="{8E8A959B-B188-45A3-AFED-A2A53C47EE33}"/>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6" name="正方形/長方形 735">
          <a:extLst>
            <a:ext uri="{FF2B5EF4-FFF2-40B4-BE49-F238E27FC236}">
              <a16:creationId xmlns:a16="http://schemas.microsoft.com/office/drawing/2014/main" id="{37F45DC4-A59D-4064-BD26-BE96CDF2121F}"/>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7" name="正方形/長方形 736">
          <a:extLst>
            <a:ext uri="{FF2B5EF4-FFF2-40B4-BE49-F238E27FC236}">
              <a16:creationId xmlns:a16="http://schemas.microsoft.com/office/drawing/2014/main" id="{A36584F9-5271-4EFD-912F-77866515BEA5}"/>
            </a:ext>
          </a:extLst>
        </xdr:cNvPr>
        <xdr:cNvSpPr/>
      </xdr:nvSpPr>
      <xdr:spPr>
        <a:xfrm>
          <a:off x="112109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38" name="正方形/長方形 737">
          <a:extLst>
            <a:ext uri="{FF2B5EF4-FFF2-40B4-BE49-F238E27FC236}">
              <a16:creationId xmlns:a16="http://schemas.microsoft.com/office/drawing/2014/main" id="{5889E059-B9D5-4162-A03B-A1FDCCA70A83}"/>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39" name="正方形/長方形 738">
          <a:extLst>
            <a:ext uri="{FF2B5EF4-FFF2-40B4-BE49-F238E27FC236}">
              <a16:creationId xmlns:a16="http://schemas.microsoft.com/office/drawing/2014/main" id="{0B9CF5E8-BE0D-4A88-818A-11E1C5E8E0D6}"/>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0" name="正方形/長方形 739">
          <a:extLst>
            <a:ext uri="{FF2B5EF4-FFF2-40B4-BE49-F238E27FC236}">
              <a16:creationId xmlns:a16="http://schemas.microsoft.com/office/drawing/2014/main" id="{26A81A10-1504-47CB-97B9-0BFFC02767B5}"/>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1" name="正方形/長方形 740">
          <a:extLst>
            <a:ext uri="{FF2B5EF4-FFF2-40B4-BE49-F238E27FC236}">
              <a16:creationId xmlns:a16="http://schemas.microsoft.com/office/drawing/2014/main" id="{B9BD98A5-9DD9-43E6-B283-D5E458BB95AB}"/>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2" name="正方形/長方形 741">
          <a:extLst>
            <a:ext uri="{FF2B5EF4-FFF2-40B4-BE49-F238E27FC236}">
              <a16:creationId xmlns:a16="http://schemas.microsoft.com/office/drawing/2014/main" id="{2D11533F-581C-4289-90A7-181C42A55119}"/>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3" name="正方形/長方形 742">
          <a:extLst>
            <a:ext uri="{FF2B5EF4-FFF2-40B4-BE49-F238E27FC236}">
              <a16:creationId xmlns:a16="http://schemas.microsoft.com/office/drawing/2014/main" id="{C974204C-8CFC-463D-BD64-CBC31A278946}"/>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44" name="正方形/長方形 743">
          <a:extLst>
            <a:ext uri="{FF2B5EF4-FFF2-40B4-BE49-F238E27FC236}">
              <a16:creationId xmlns:a16="http://schemas.microsoft.com/office/drawing/2014/main" id="{BC513823-E39C-4F4E-9F42-20B1AA66AAC9}"/>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5" name="正方形/長方形 744">
          <a:extLst>
            <a:ext uri="{FF2B5EF4-FFF2-40B4-BE49-F238E27FC236}">
              <a16:creationId xmlns:a16="http://schemas.microsoft.com/office/drawing/2014/main" id="{C8D1DEF1-3241-4BD2-AF5E-4A4F51281F74}"/>
            </a:ext>
          </a:extLst>
        </xdr:cNvPr>
        <xdr:cNvSpPr/>
      </xdr:nvSpPr>
      <xdr:spPr>
        <a:xfrm>
          <a:off x="164592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46" name="正方形/長方形 745">
          <a:extLst>
            <a:ext uri="{FF2B5EF4-FFF2-40B4-BE49-F238E27FC236}">
              <a16:creationId xmlns:a16="http://schemas.microsoft.com/office/drawing/2014/main" id="{7149BD42-CAC6-42D6-AFF5-1EC60EF0EB33}"/>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7" name="正方形/長方形 746">
          <a:extLst>
            <a:ext uri="{FF2B5EF4-FFF2-40B4-BE49-F238E27FC236}">
              <a16:creationId xmlns:a16="http://schemas.microsoft.com/office/drawing/2014/main" id="{34A82BCE-4D05-426E-A552-98B061EA810F}"/>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8" name="テキスト ボックス 747">
          <a:extLst>
            <a:ext uri="{FF2B5EF4-FFF2-40B4-BE49-F238E27FC236}">
              <a16:creationId xmlns:a16="http://schemas.microsoft.com/office/drawing/2014/main" id="{E816CD0E-9518-4840-8F2A-106E18142BCD}"/>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道路の有形固定資産減価償却率は全国平均より下回っているものの県平均よりも高い数値となっており、橋りょう・トンネルの有形固定資産減価償却率は全国・県平均よりも低い数値となっている。資産を一人</a:t>
          </a:r>
          <a:r>
            <a:rPr kumimoji="1" lang="ja-JP" altLang="en-US" sz="1100">
              <a:solidFill>
                <a:schemeClr val="dk1"/>
              </a:solidFill>
              <a:effectLst/>
              <a:latin typeface="+mn-lt"/>
              <a:ea typeface="+mn-ea"/>
              <a:cs typeface="+mn-cs"/>
            </a:rPr>
            <a:t>当たり</a:t>
          </a:r>
          <a:r>
            <a:rPr kumimoji="1" lang="ja-JP" altLang="ja-JP" sz="1100">
              <a:solidFill>
                <a:schemeClr val="dk1"/>
              </a:solidFill>
              <a:effectLst/>
              <a:latin typeface="+mn-lt"/>
              <a:ea typeface="+mn-ea"/>
              <a:cs typeface="+mn-cs"/>
            </a:rPr>
            <a:t>としてみた場合に、橋りょう・トンネルは全国平均及び県平均よりも大幅に高い数値となっており、人口に比して多いということになるが、これは維持管理や更新等にかかる費用が平均的な自治体よりも大きいということを意味しており、単一年度に負担が集中することがないよう計画的な老朽化対策が必要である。</a:t>
          </a:r>
          <a:endParaRPr lang="ja-JP" altLang="ja-JP" sz="1400">
            <a:effectLst/>
          </a:endParaRPr>
        </a:p>
        <a:p>
          <a:r>
            <a:rPr kumimoji="1" lang="ja-JP" altLang="ja-JP" sz="1100">
              <a:solidFill>
                <a:schemeClr val="dk1"/>
              </a:solidFill>
              <a:effectLst/>
              <a:latin typeface="+mn-lt"/>
              <a:ea typeface="+mn-ea"/>
              <a:cs typeface="+mn-cs"/>
            </a:rPr>
            <a:t>公営住宅に関しては、有形固定資産減価償却率は昨年度より低い数値となっているが、これは町の施策として進めている子育て支援住宅整備によるものである。既存の公営住宅については他自治体同様に老朽化が進んでいることから、引き続き公営住宅の長寿命化計画に基づき大規模改修等を実施していく。</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学校施設については、</a:t>
          </a:r>
          <a:r>
            <a:rPr kumimoji="1" lang="ja-JP" altLang="en-US" sz="1100">
              <a:solidFill>
                <a:schemeClr val="dk1"/>
              </a:solidFill>
              <a:effectLst/>
              <a:latin typeface="+mn-lt"/>
              <a:ea typeface="+mn-ea"/>
              <a:cs typeface="+mn-cs"/>
            </a:rPr>
            <a:t>吉岡小学校改築事業により</a:t>
          </a:r>
          <a:r>
            <a:rPr kumimoji="1" lang="ja-JP" altLang="ja-JP" sz="1100">
              <a:solidFill>
                <a:schemeClr val="dk1"/>
              </a:solidFill>
              <a:effectLst/>
              <a:latin typeface="+mn-lt"/>
              <a:ea typeface="+mn-ea"/>
              <a:cs typeface="+mn-cs"/>
            </a:rPr>
            <a:t>有形固定資産減価償却率</a:t>
          </a:r>
          <a:r>
            <a:rPr kumimoji="1" lang="ja-JP" altLang="en-US" sz="1100">
              <a:solidFill>
                <a:schemeClr val="dk1"/>
              </a:solidFill>
              <a:effectLst/>
              <a:latin typeface="+mn-lt"/>
              <a:ea typeface="+mn-ea"/>
              <a:cs typeface="+mn-cs"/>
            </a:rPr>
            <a:t>が前年度より減少し、</a:t>
          </a:r>
          <a:r>
            <a:rPr kumimoji="1" lang="ja-JP" altLang="ja-JP" sz="1100">
              <a:solidFill>
                <a:schemeClr val="dk1"/>
              </a:solidFill>
              <a:effectLst/>
              <a:latin typeface="+mn-lt"/>
              <a:ea typeface="+mn-ea"/>
              <a:cs typeface="+mn-cs"/>
            </a:rPr>
            <a:t>一人</a:t>
          </a:r>
          <a:r>
            <a:rPr kumimoji="1" lang="ja-JP" altLang="en-US" sz="1100">
              <a:solidFill>
                <a:schemeClr val="dk1"/>
              </a:solidFill>
              <a:effectLst/>
              <a:latin typeface="+mn-lt"/>
              <a:ea typeface="+mn-ea"/>
              <a:cs typeface="+mn-cs"/>
            </a:rPr>
            <a:t>当たり</a:t>
          </a:r>
          <a:r>
            <a:rPr kumimoji="1" lang="ja-JP" altLang="ja-JP" sz="1100">
              <a:solidFill>
                <a:schemeClr val="dk1"/>
              </a:solidFill>
              <a:effectLst/>
              <a:latin typeface="+mn-lt"/>
              <a:ea typeface="+mn-ea"/>
              <a:cs typeface="+mn-cs"/>
            </a:rPr>
            <a:t>の面積が前年度より大きく</a:t>
          </a:r>
          <a:r>
            <a:rPr kumimoji="1" lang="ja-JP" altLang="en-US" sz="1100">
              <a:solidFill>
                <a:schemeClr val="dk1"/>
              </a:solidFill>
              <a:effectLst/>
              <a:latin typeface="+mn-lt"/>
              <a:ea typeface="+mn-ea"/>
              <a:cs typeface="+mn-cs"/>
            </a:rPr>
            <a:t>増加している</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小学校に関しては、施設の老朽化、少子化による児童数の減少が進んでいるため、再編・統合等を検討することが必要となってくる。</a:t>
          </a:r>
          <a:endParaRPr lang="ja-JP" altLang="ja-JP" sz="1400">
            <a:effectLst/>
          </a:endParaRPr>
        </a:p>
        <a:p>
          <a:r>
            <a:rPr kumimoji="1" lang="ja-JP" altLang="ja-JP" sz="1100">
              <a:solidFill>
                <a:schemeClr val="dk1"/>
              </a:solidFill>
              <a:effectLst/>
              <a:latin typeface="+mn-lt"/>
              <a:ea typeface="+mn-ea"/>
              <a:cs typeface="+mn-cs"/>
            </a:rPr>
            <a:t>一方、児童館では、一人</a:t>
          </a:r>
          <a:r>
            <a:rPr kumimoji="1" lang="ja-JP" altLang="en-US" sz="1100">
              <a:solidFill>
                <a:schemeClr val="dk1"/>
              </a:solidFill>
              <a:effectLst/>
              <a:latin typeface="+mn-lt"/>
              <a:ea typeface="+mn-ea"/>
              <a:cs typeface="+mn-cs"/>
            </a:rPr>
            <a:t>当たり</a:t>
          </a:r>
          <a:r>
            <a:rPr kumimoji="1" lang="ja-JP" altLang="ja-JP" sz="1100">
              <a:solidFill>
                <a:schemeClr val="dk1"/>
              </a:solidFill>
              <a:effectLst/>
              <a:latin typeface="+mn-lt"/>
              <a:ea typeface="+mn-ea"/>
              <a:cs typeface="+mn-cs"/>
            </a:rPr>
            <a:t>の資産としてみた場合には、学校の統廃合により使用しなくなった中学校校舎を児童館として使用していることから、全国平均及び県平均を大幅に上回る数値となっており、施設更新時期の到来に向けて、児童館の規模と適正配置について事前に検討しておく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A7891D3-F022-4FC9-84A1-93F57025C470}"/>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FF4D148-618B-4002-9A09-4B671D1C32FE}"/>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2A85631-4F54-4737-976C-53AF253094D1}"/>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24C3796-1E3E-4CB0-8C96-1397C9AEA03C}"/>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宮城県大和町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F7CD88C-3507-43B5-9319-296B05CBE829}"/>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DD85AB4-DAD9-487E-A51C-D46C99892BD1}"/>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D5E76BA-4CB3-47FF-9D21-000C631E5AC7}"/>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C9A265A-88F6-4D01-9C01-4CE820ECC0B4}"/>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44084E9-42C1-41DA-8AA0-9CC3AF1F4AED}"/>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E69CD6B-FEB0-4796-BA10-599A15690D1D}"/>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27,861
27,427
225.49
17,767,333
17,093,954
340,854
8,394,897
8,241,692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654593A-5024-4013-BE9D-154AD916FD4F}"/>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E68FD56-EB65-43A2-883A-6DB7DB3F3666}"/>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140CD56-54B1-4787-95C2-0FEECD625A1C}"/>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0E1DE2A-5B80-404F-BB7D-844E1B722650}"/>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6817786-8E0B-48D6-8BA7-B70D8E907AA0}"/>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A3E0875-2547-4DC5-BC46-E42E55732F3B}"/>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DEB493A-1668-4511-BD2F-830440189ED2}"/>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D2D17DB-A83B-4FD8-B9E2-0C4CC0BE6B41}"/>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A3975FE-DBF4-456E-9B0E-688450CE6D6F}"/>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595500C-62D6-4D4A-B952-CB15B1F9FF29}"/>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598EC35-8245-41C4-9CBF-AE12D6402937}"/>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C176798-2C4F-45A0-BC2A-30E21CE550A1}"/>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DC186D9-96E6-4A37-940A-263189E3C670}"/>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05B0C06-D36B-44FA-8AA7-0ABDA8363AFF}"/>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86CA1ED-FB85-4FF6-A04D-89D12DA787BF}"/>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2E9936C-8EB6-4902-B49B-8D8F15CD9F1A}"/>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C81CC77-112B-44F0-8405-F1E11DDD3A15}"/>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DBE1A73-BBDF-4AA5-9FD2-AFF57D2BBFD6}"/>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C379FB0-61AB-49DD-A7E9-2D1B04AEDE35}"/>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A0E70A9-6217-4746-B024-AC0306CB36A5}"/>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75A54FC-0546-4825-AAC3-36068E480ECE}"/>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ECDFD89-2EF8-49EB-B357-2C4874100995}"/>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1FF591D-EEF6-4E1B-B04B-E701A4274799}"/>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CBB80CA-6558-4875-A62D-78ECF39AE6DB}"/>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E4975B5-F1A1-44A7-8B12-7883834F8A1B}"/>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691C038-BF3B-4889-9055-08864400B277}"/>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6FD8888-AAF7-40B2-91DF-DBBDB935F5AF}"/>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1E1A6D9-41C3-4B63-A88B-B0FF902719B1}"/>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8020899-7ED0-4872-B493-D45DEC10F8A9}"/>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1BEBB31E-DEFB-4214-8E6D-7598E0618845}"/>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FAA4A1B3-8DBF-4F49-9585-8A3016E3E1E9}"/>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C13B65B7-B2B9-436B-91C4-CED821407BAF}"/>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48B4054F-3EFB-4098-81D6-4922C5A1C6F5}"/>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88A27678-30D2-4E7A-980B-81FA312813CE}"/>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2B4D545F-AC8F-4CB9-A3D9-179CF95822CD}"/>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DB0A2121-885E-4439-A4BF-9318321A1887}"/>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1975A988-2303-473B-869C-A0D8844A5629}"/>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E516A37D-E245-4E1A-B108-35E7E4D2AAC3}"/>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A477DA6C-2019-4AB3-9AA8-01DE421D48D5}"/>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6744E1D1-FDC7-4B5D-B717-067BA26380E4}"/>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20B7E345-56F6-41C4-A654-C8F513295E12}"/>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6862C015-266F-4E41-AAE0-0AB4CF6DC0BC}"/>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C230935E-1C61-4FBD-90F6-F13CCDAFBB87}"/>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7970229E-0BED-48A5-9306-9064CEE82134}"/>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5383F291-4149-48A4-B185-3E702D24AC4F}"/>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93429982-2CFE-4C26-A6C7-151A66121D0B}"/>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4C28E08C-8656-47A2-AD8F-3609AD596926}"/>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ECEAD5FE-1235-4710-84CE-BF3B25C37821}"/>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96D6A8C7-455B-4A06-B3F4-7C7843B9527B}"/>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CB0F94F4-ABA5-445A-B8CF-55536FC5CF62}"/>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F22960A4-FA49-428B-ADB1-3B9E5BF1BBC4}"/>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0E71FD79-5344-4F07-B85D-CF453E35FF30}"/>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34FCE419-9E7F-490A-B095-510C98645490}"/>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3644B28E-777E-4B1E-A6B9-0D9093C3ECAC}"/>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13207861-ED04-40D2-8114-9DFAA92FE01F}"/>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9CF63ADC-4384-4D41-B935-337E7F857E08}"/>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9E6615E8-E726-4FD9-9AC9-5D3F72FFABD2}"/>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E506C22B-17F2-4FAF-B213-ED99A1042CE8}"/>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569C7F86-BD0D-4235-A1C3-F241DF0EC52F}"/>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B5E654B3-B0FF-4F29-A7BB-0684A4568029}"/>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3AE0B39A-3BE6-43D4-8C0B-0DB7131799D5}"/>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8EC70D10-DE0F-45FB-B328-FEEEFE3A62A8}"/>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1496426E-6E9D-44BB-8917-15AB79A1F3BC}"/>
            </a:ext>
          </a:extLst>
        </xdr:cNvPr>
        <xdr:cNvCxnSpPr/>
      </xdr:nvCxnSpPr>
      <xdr:spPr>
        <a:xfrm flipV="1">
          <a:off x="4180840" y="9096919"/>
          <a:ext cx="0" cy="1406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48674DEF-D1B3-4407-9C7D-FCB75B292242}"/>
            </a:ext>
          </a:extLst>
        </xdr:cNvPr>
        <xdr:cNvSpPr txBox="1"/>
      </xdr:nvSpPr>
      <xdr:spPr>
        <a:xfrm>
          <a:off x="42195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2D3F29C7-D1F2-4A53-A60D-0F2110292E51}"/>
            </a:ext>
          </a:extLst>
        </xdr:cNvPr>
        <xdr:cNvCxnSpPr/>
      </xdr:nvCxnSpPr>
      <xdr:spPr>
        <a:xfrm>
          <a:off x="4105275"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A4F46D3E-010B-410E-A63D-FFD74B2B1EB1}"/>
            </a:ext>
          </a:extLst>
        </xdr:cNvPr>
        <xdr:cNvSpPr txBox="1"/>
      </xdr:nvSpPr>
      <xdr:spPr>
        <a:xfrm>
          <a:off x="4219575" y="88943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78" name="直線コネクタ 77">
          <a:extLst>
            <a:ext uri="{FF2B5EF4-FFF2-40B4-BE49-F238E27FC236}">
              <a16:creationId xmlns:a16="http://schemas.microsoft.com/office/drawing/2014/main" id="{1633CC9C-9475-4643-BA92-C8AC6665B363}"/>
            </a:ext>
          </a:extLst>
        </xdr:cNvPr>
        <xdr:cNvCxnSpPr/>
      </xdr:nvCxnSpPr>
      <xdr:spPr>
        <a:xfrm>
          <a:off x="4105275" y="909691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4EC2F7BF-AC8C-4239-90D5-8C94824C1717}"/>
            </a:ext>
          </a:extLst>
        </xdr:cNvPr>
        <xdr:cNvSpPr txBox="1"/>
      </xdr:nvSpPr>
      <xdr:spPr>
        <a:xfrm>
          <a:off x="4219575" y="97624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80" name="フローチャート: 判断 79">
          <a:extLst>
            <a:ext uri="{FF2B5EF4-FFF2-40B4-BE49-F238E27FC236}">
              <a16:creationId xmlns:a16="http://schemas.microsoft.com/office/drawing/2014/main" id="{D709BDFE-3DD2-410C-85B8-A68ABAD326D9}"/>
            </a:ext>
          </a:extLst>
        </xdr:cNvPr>
        <xdr:cNvSpPr/>
      </xdr:nvSpPr>
      <xdr:spPr>
        <a:xfrm>
          <a:off x="4124325" y="989829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81" name="フローチャート: 判断 80">
          <a:extLst>
            <a:ext uri="{FF2B5EF4-FFF2-40B4-BE49-F238E27FC236}">
              <a16:creationId xmlns:a16="http://schemas.microsoft.com/office/drawing/2014/main" id="{F951C816-01A4-4936-BD98-ABFAFF3E62C2}"/>
            </a:ext>
          </a:extLst>
        </xdr:cNvPr>
        <xdr:cNvSpPr/>
      </xdr:nvSpPr>
      <xdr:spPr>
        <a:xfrm>
          <a:off x="3381375" y="991770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82" name="フローチャート: 判断 81">
          <a:extLst>
            <a:ext uri="{FF2B5EF4-FFF2-40B4-BE49-F238E27FC236}">
              <a16:creationId xmlns:a16="http://schemas.microsoft.com/office/drawing/2014/main" id="{69D2848B-9BB0-4007-8E4A-B3686B932881}"/>
            </a:ext>
          </a:extLst>
        </xdr:cNvPr>
        <xdr:cNvSpPr/>
      </xdr:nvSpPr>
      <xdr:spPr>
        <a:xfrm>
          <a:off x="2571750" y="991788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83" name="フローチャート: 判断 82">
          <a:extLst>
            <a:ext uri="{FF2B5EF4-FFF2-40B4-BE49-F238E27FC236}">
              <a16:creationId xmlns:a16="http://schemas.microsoft.com/office/drawing/2014/main" id="{7F9C8D84-6A38-45BE-80EC-124FE9EFAC6E}"/>
            </a:ext>
          </a:extLst>
        </xdr:cNvPr>
        <xdr:cNvSpPr/>
      </xdr:nvSpPr>
      <xdr:spPr>
        <a:xfrm>
          <a:off x="1781175" y="99160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84" name="フローチャート: 判断 83">
          <a:extLst>
            <a:ext uri="{FF2B5EF4-FFF2-40B4-BE49-F238E27FC236}">
              <a16:creationId xmlns:a16="http://schemas.microsoft.com/office/drawing/2014/main" id="{B842EF02-8D74-454A-BBDF-D7D75047BAD2}"/>
            </a:ext>
          </a:extLst>
        </xdr:cNvPr>
        <xdr:cNvSpPr/>
      </xdr:nvSpPr>
      <xdr:spPr>
        <a:xfrm>
          <a:off x="981075" y="99047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1ABFD8E8-DE1A-4347-90F7-9141855E1292}"/>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C7842568-7DF5-4706-B9E0-F7C6287278CD}"/>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55BB8EB6-8DF3-41AA-A65A-1CDE7531D83C}"/>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764D75B0-FA1A-4728-819F-4700295BC1B4}"/>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D4349BC1-34B1-49A7-9BB0-9F64567F3A6A}"/>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130447</xdr:rowOff>
    </xdr:from>
    <xdr:to>
      <xdr:col>24</xdr:col>
      <xdr:colOff>114300</xdr:colOff>
      <xdr:row>62</xdr:row>
      <xdr:rowOff>60597</xdr:rowOff>
    </xdr:to>
    <xdr:sp macro="" textlink="">
      <xdr:nvSpPr>
        <xdr:cNvPr id="90" name="楕円 89">
          <a:extLst>
            <a:ext uri="{FF2B5EF4-FFF2-40B4-BE49-F238E27FC236}">
              <a16:creationId xmlns:a16="http://schemas.microsoft.com/office/drawing/2014/main" id="{3CC839E8-2851-47C0-8D57-9F75B2AA5C16}"/>
            </a:ext>
          </a:extLst>
        </xdr:cNvPr>
        <xdr:cNvSpPr/>
      </xdr:nvSpPr>
      <xdr:spPr>
        <a:xfrm>
          <a:off x="4124325" y="1001739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108874</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48F4C7DD-F9FE-4AB2-B9FF-1986087A5FCE}"/>
            </a:ext>
          </a:extLst>
        </xdr:cNvPr>
        <xdr:cNvSpPr txBox="1"/>
      </xdr:nvSpPr>
      <xdr:spPr>
        <a:xfrm>
          <a:off x="4219575" y="9992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81462</xdr:rowOff>
    </xdr:from>
    <xdr:to>
      <xdr:col>20</xdr:col>
      <xdr:colOff>38100</xdr:colOff>
      <xdr:row>62</xdr:row>
      <xdr:rowOff>11612</xdr:rowOff>
    </xdr:to>
    <xdr:sp macro="" textlink="">
      <xdr:nvSpPr>
        <xdr:cNvPr id="92" name="楕円 91">
          <a:extLst>
            <a:ext uri="{FF2B5EF4-FFF2-40B4-BE49-F238E27FC236}">
              <a16:creationId xmlns:a16="http://schemas.microsoft.com/office/drawing/2014/main" id="{6B7C73CC-17B9-4760-8993-EB17523FC935}"/>
            </a:ext>
          </a:extLst>
        </xdr:cNvPr>
        <xdr:cNvSpPr/>
      </xdr:nvSpPr>
      <xdr:spPr>
        <a:xfrm>
          <a:off x="3381375" y="997158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132262</xdr:rowOff>
    </xdr:from>
    <xdr:to>
      <xdr:col>24</xdr:col>
      <xdr:colOff>63500</xdr:colOff>
      <xdr:row>62</xdr:row>
      <xdr:rowOff>9797</xdr:rowOff>
    </xdr:to>
    <xdr:cxnSp macro="">
      <xdr:nvCxnSpPr>
        <xdr:cNvPr id="93" name="直線コネクタ 92">
          <a:extLst>
            <a:ext uri="{FF2B5EF4-FFF2-40B4-BE49-F238E27FC236}">
              <a16:creationId xmlns:a16="http://schemas.microsoft.com/office/drawing/2014/main" id="{AFAD95AE-56E7-424C-8FB1-B397CB82C651}"/>
            </a:ext>
          </a:extLst>
        </xdr:cNvPr>
        <xdr:cNvCxnSpPr/>
      </xdr:nvCxnSpPr>
      <xdr:spPr>
        <a:xfrm>
          <a:off x="3429000" y="10019212"/>
          <a:ext cx="752475" cy="36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34109</xdr:rowOff>
    </xdr:from>
    <xdr:to>
      <xdr:col>15</xdr:col>
      <xdr:colOff>101600</xdr:colOff>
      <xdr:row>61</xdr:row>
      <xdr:rowOff>135709</xdr:rowOff>
    </xdr:to>
    <xdr:sp macro="" textlink="">
      <xdr:nvSpPr>
        <xdr:cNvPr id="94" name="楕円 93">
          <a:extLst>
            <a:ext uri="{FF2B5EF4-FFF2-40B4-BE49-F238E27FC236}">
              <a16:creationId xmlns:a16="http://schemas.microsoft.com/office/drawing/2014/main" id="{16C6CDBE-C07B-4081-B7DF-96BD72596E96}"/>
            </a:ext>
          </a:extLst>
        </xdr:cNvPr>
        <xdr:cNvSpPr/>
      </xdr:nvSpPr>
      <xdr:spPr>
        <a:xfrm>
          <a:off x="2571750" y="991788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84909</xdr:rowOff>
    </xdr:from>
    <xdr:to>
      <xdr:col>19</xdr:col>
      <xdr:colOff>177800</xdr:colOff>
      <xdr:row>61</xdr:row>
      <xdr:rowOff>132262</xdr:rowOff>
    </xdr:to>
    <xdr:cxnSp macro="">
      <xdr:nvCxnSpPr>
        <xdr:cNvPr id="95" name="直線コネクタ 94">
          <a:extLst>
            <a:ext uri="{FF2B5EF4-FFF2-40B4-BE49-F238E27FC236}">
              <a16:creationId xmlns:a16="http://schemas.microsoft.com/office/drawing/2014/main" id="{96BE6F16-6C2A-48BD-91E2-F995804481CB}"/>
            </a:ext>
          </a:extLst>
        </xdr:cNvPr>
        <xdr:cNvCxnSpPr/>
      </xdr:nvCxnSpPr>
      <xdr:spPr>
        <a:xfrm>
          <a:off x="2619375" y="9975034"/>
          <a:ext cx="809625" cy="44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19413</xdr:rowOff>
    </xdr:from>
    <xdr:to>
      <xdr:col>10</xdr:col>
      <xdr:colOff>165100</xdr:colOff>
      <xdr:row>61</xdr:row>
      <xdr:rowOff>121013</xdr:rowOff>
    </xdr:to>
    <xdr:sp macro="" textlink="">
      <xdr:nvSpPr>
        <xdr:cNvPr id="96" name="楕円 95">
          <a:extLst>
            <a:ext uri="{FF2B5EF4-FFF2-40B4-BE49-F238E27FC236}">
              <a16:creationId xmlns:a16="http://schemas.microsoft.com/office/drawing/2014/main" id="{B43DF902-65A7-431F-BDB3-8ACDFF7AA0F6}"/>
            </a:ext>
          </a:extLst>
        </xdr:cNvPr>
        <xdr:cNvSpPr/>
      </xdr:nvSpPr>
      <xdr:spPr>
        <a:xfrm>
          <a:off x="1781175" y="990636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70213</xdr:rowOff>
    </xdr:from>
    <xdr:to>
      <xdr:col>15</xdr:col>
      <xdr:colOff>50800</xdr:colOff>
      <xdr:row>61</xdr:row>
      <xdr:rowOff>84909</xdr:rowOff>
    </xdr:to>
    <xdr:cxnSp macro="">
      <xdr:nvCxnSpPr>
        <xdr:cNvPr id="97" name="直線コネクタ 96">
          <a:extLst>
            <a:ext uri="{FF2B5EF4-FFF2-40B4-BE49-F238E27FC236}">
              <a16:creationId xmlns:a16="http://schemas.microsoft.com/office/drawing/2014/main" id="{DF0103AC-1A3D-4AF1-86A5-24EA7CC85104}"/>
            </a:ext>
          </a:extLst>
        </xdr:cNvPr>
        <xdr:cNvCxnSpPr/>
      </xdr:nvCxnSpPr>
      <xdr:spPr>
        <a:xfrm>
          <a:off x="1828800" y="9953988"/>
          <a:ext cx="790575" cy="21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11249</xdr:rowOff>
    </xdr:from>
    <xdr:to>
      <xdr:col>6</xdr:col>
      <xdr:colOff>38100</xdr:colOff>
      <xdr:row>61</xdr:row>
      <xdr:rowOff>112849</xdr:rowOff>
    </xdr:to>
    <xdr:sp macro="" textlink="">
      <xdr:nvSpPr>
        <xdr:cNvPr id="98" name="楕円 97">
          <a:extLst>
            <a:ext uri="{FF2B5EF4-FFF2-40B4-BE49-F238E27FC236}">
              <a16:creationId xmlns:a16="http://schemas.microsoft.com/office/drawing/2014/main" id="{0B2A6DCA-88E5-461F-BE30-EC67822A87DE}"/>
            </a:ext>
          </a:extLst>
        </xdr:cNvPr>
        <xdr:cNvSpPr/>
      </xdr:nvSpPr>
      <xdr:spPr>
        <a:xfrm>
          <a:off x="981075" y="989502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62049</xdr:rowOff>
    </xdr:from>
    <xdr:to>
      <xdr:col>10</xdr:col>
      <xdr:colOff>114300</xdr:colOff>
      <xdr:row>61</xdr:row>
      <xdr:rowOff>70213</xdr:rowOff>
    </xdr:to>
    <xdr:cxnSp macro="">
      <xdr:nvCxnSpPr>
        <xdr:cNvPr id="99" name="直線コネクタ 98">
          <a:extLst>
            <a:ext uri="{FF2B5EF4-FFF2-40B4-BE49-F238E27FC236}">
              <a16:creationId xmlns:a16="http://schemas.microsoft.com/office/drawing/2014/main" id="{69202BFF-273D-4C88-AA97-D495EFC59472}"/>
            </a:ext>
          </a:extLst>
        </xdr:cNvPr>
        <xdr:cNvCxnSpPr/>
      </xdr:nvCxnSpPr>
      <xdr:spPr>
        <a:xfrm>
          <a:off x="1028700" y="9952174"/>
          <a:ext cx="800100" cy="1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100" name="n_1aveValue【体育館・プール】&#10;有形固定資産減価償却率">
          <a:extLst>
            <a:ext uri="{FF2B5EF4-FFF2-40B4-BE49-F238E27FC236}">
              <a16:creationId xmlns:a16="http://schemas.microsoft.com/office/drawing/2014/main" id="{924F07F1-0B94-44B1-9159-0C247E5355A8}"/>
            </a:ext>
          </a:extLst>
        </xdr:cNvPr>
        <xdr:cNvSpPr txBox="1"/>
      </xdr:nvSpPr>
      <xdr:spPr>
        <a:xfrm>
          <a:off x="3239144" y="9705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101" name="n_2aveValue【体育館・プール】&#10;有形固定資産減価償却率">
          <a:extLst>
            <a:ext uri="{FF2B5EF4-FFF2-40B4-BE49-F238E27FC236}">
              <a16:creationId xmlns:a16="http://schemas.microsoft.com/office/drawing/2014/main" id="{7F216E19-7152-4ED6-90DE-F94F9C38D87E}"/>
            </a:ext>
          </a:extLst>
        </xdr:cNvPr>
        <xdr:cNvSpPr txBox="1"/>
      </xdr:nvSpPr>
      <xdr:spPr>
        <a:xfrm>
          <a:off x="2439044" y="10010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118671</xdr:rowOff>
    </xdr:from>
    <xdr:ext cx="405111" cy="259045"/>
    <xdr:sp macro="" textlink="">
      <xdr:nvSpPr>
        <xdr:cNvPr id="102" name="n_3aveValue【体育館・プール】&#10;有形固定資産減価償却率">
          <a:extLst>
            <a:ext uri="{FF2B5EF4-FFF2-40B4-BE49-F238E27FC236}">
              <a16:creationId xmlns:a16="http://schemas.microsoft.com/office/drawing/2014/main" id="{55E3E00A-6BB6-4A75-97D4-8ECAF7DFA0E7}"/>
            </a:ext>
          </a:extLst>
        </xdr:cNvPr>
        <xdr:cNvSpPr txBox="1"/>
      </xdr:nvSpPr>
      <xdr:spPr>
        <a:xfrm>
          <a:off x="1648469" y="10008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110507</xdr:rowOff>
    </xdr:from>
    <xdr:ext cx="405111" cy="259045"/>
    <xdr:sp macro="" textlink="">
      <xdr:nvSpPr>
        <xdr:cNvPr id="103" name="n_4aveValue【体育館・プール】&#10;有形固定資産減価償却率">
          <a:extLst>
            <a:ext uri="{FF2B5EF4-FFF2-40B4-BE49-F238E27FC236}">
              <a16:creationId xmlns:a16="http://schemas.microsoft.com/office/drawing/2014/main" id="{8ECC7C59-571D-4A1F-90D4-21D31D7BB76D}"/>
            </a:ext>
          </a:extLst>
        </xdr:cNvPr>
        <xdr:cNvSpPr txBox="1"/>
      </xdr:nvSpPr>
      <xdr:spPr>
        <a:xfrm>
          <a:off x="848369" y="999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2739</xdr:rowOff>
    </xdr:from>
    <xdr:ext cx="405111" cy="259045"/>
    <xdr:sp macro="" textlink="">
      <xdr:nvSpPr>
        <xdr:cNvPr id="104" name="n_1mainValue【体育館・プール】&#10;有形固定資産減価償却率">
          <a:extLst>
            <a:ext uri="{FF2B5EF4-FFF2-40B4-BE49-F238E27FC236}">
              <a16:creationId xmlns:a16="http://schemas.microsoft.com/office/drawing/2014/main" id="{796AFA62-0D7D-4AF9-9D2D-61E832014F04}"/>
            </a:ext>
          </a:extLst>
        </xdr:cNvPr>
        <xdr:cNvSpPr txBox="1"/>
      </xdr:nvSpPr>
      <xdr:spPr>
        <a:xfrm>
          <a:off x="3239144" y="1005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105" name="n_2mainValue【体育館・プール】&#10;有形固定資産減価償却率">
          <a:extLst>
            <a:ext uri="{FF2B5EF4-FFF2-40B4-BE49-F238E27FC236}">
              <a16:creationId xmlns:a16="http://schemas.microsoft.com/office/drawing/2014/main" id="{FA47D35D-3A55-45EE-B81C-404810B512D9}"/>
            </a:ext>
          </a:extLst>
        </xdr:cNvPr>
        <xdr:cNvSpPr txBox="1"/>
      </xdr:nvSpPr>
      <xdr:spPr>
        <a:xfrm>
          <a:off x="2439044" y="9715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137540</xdr:rowOff>
    </xdr:from>
    <xdr:ext cx="405111" cy="259045"/>
    <xdr:sp macro="" textlink="">
      <xdr:nvSpPr>
        <xdr:cNvPr id="106" name="n_3mainValue【体育館・プール】&#10;有形固定資産減価償却率">
          <a:extLst>
            <a:ext uri="{FF2B5EF4-FFF2-40B4-BE49-F238E27FC236}">
              <a16:creationId xmlns:a16="http://schemas.microsoft.com/office/drawing/2014/main" id="{321CC5E9-2879-422F-AC95-07620716F664}"/>
            </a:ext>
          </a:extLst>
        </xdr:cNvPr>
        <xdr:cNvSpPr txBox="1"/>
      </xdr:nvSpPr>
      <xdr:spPr>
        <a:xfrm>
          <a:off x="1648469" y="9703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129376</xdr:rowOff>
    </xdr:from>
    <xdr:ext cx="405111" cy="259045"/>
    <xdr:sp macro="" textlink="">
      <xdr:nvSpPr>
        <xdr:cNvPr id="107" name="n_4mainValue【体育館・プール】&#10;有形固定資産減価償却率">
          <a:extLst>
            <a:ext uri="{FF2B5EF4-FFF2-40B4-BE49-F238E27FC236}">
              <a16:creationId xmlns:a16="http://schemas.microsoft.com/office/drawing/2014/main" id="{106F8908-4A7F-4899-8D9E-67BC2330B585}"/>
            </a:ext>
          </a:extLst>
        </xdr:cNvPr>
        <xdr:cNvSpPr txBox="1"/>
      </xdr:nvSpPr>
      <xdr:spPr>
        <a:xfrm>
          <a:off x="848369" y="9689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162E3241-3BB0-4235-82AC-1CC5FF404445}"/>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3EA05D23-6416-40EF-BCF5-6E0C8F8E872D}"/>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9FC183B6-1560-40FC-A2EC-A93A65A62EC8}"/>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942F9F2B-85FF-48F9-A29C-1437BE03495B}"/>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8065D77B-D823-4F73-AC35-B203835FBD0C}"/>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321C3CCD-B731-44B2-AA3E-1E572D154919}"/>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411DA002-4E9F-49F8-83EF-6F2129F86871}"/>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98162DC7-BFF3-4AB4-8C53-7F9639C40FF4}"/>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762BCA7C-18F3-4486-B113-375AF8340C03}"/>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C7E99A54-2AD9-436C-88FD-EA9C81C83B32}"/>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3B1017BF-3A9D-4C63-926C-41BBB7093BB6}"/>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19D266FF-98AE-44DB-BC9B-CFDD0E65A143}"/>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26CACA9B-E26D-4F46-8CF4-19F77E97A4AB}"/>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91C49648-82FA-4457-A97E-57410C430986}"/>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49426910-2A61-4A94-A819-DA7FBA4F85E0}"/>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B3668342-60B0-4A28-838B-3E0F8B0D0162}"/>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7082761E-D238-4ABD-8027-9ABFFA8A8905}"/>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F8683C94-2BB9-4638-9C6A-E278A58BEBDE}"/>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4E07F2FD-1912-45B1-AC3F-15CF4121A9A1}"/>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D25A8E3F-471C-4E90-B5D2-296D3C50AB38}"/>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6BA74462-ACD2-4731-AC9C-0FE15F2BFB8E}"/>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D2A55B83-7256-46C7-B9DF-553A6D030964}"/>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D5C41CB8-E94D-410C-AF5A-07CE9862A99B}"/>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131" name="直線コネクタ 130">
          <a:extLst>
            <a:ext uri="{FF2B5EF4-FFF2-40B4-BE49-F238E27FC236}">
              <a16:creationId xmlns:a16="http://schemas.microsoft.com/office/drawing/2014/main" id="{8629ECFE-A3F4-43D6-8781-C6DA8C913097}"/>
            </a:ext>
          </a:extLst>
        </xdr:cNvPr>
        <xdr:cNvCxnSpPr/>
      </xdr:nvCxnSpPr>
      <xdr:spPr>
        <a:xfrm flipV="1">
          <a:off x="9429115" y="9202420"/>
          <a:ext cx="0" cy="123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132" name="【体育館・プール】&#10;一人当たり面積最小値テキスト">
          <a:extLst>
            <a:ext uri="{FF2B5EF4-FFF2-40B4-BE49-F238E27FC236}">
              <a16:creationId xmlns:a16="http://schemas.microsoft.com/office/drawing/2014/main" id="{66C96251-D04B-470E-9D74-DE84FB97985E}"/>
            </a:ext>
          </a:extLst>
        </xdr:cNvPr>
        <xdr:cNvSpPr txBox="1"/>
      </xdr:nvSpPr>
      <xdr:spPr>
        <a:xfrm>
          <a:off x="9467850" y="10436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133" name="直線コネクタ 132">
          <a:extLst>
            <a:ext uri="{FF2B5EF4-FFF2-40B4-BE49-F238E27FC236}">
              <a16:creationId xmlns:a16="http://schemas.microsoft.com/office/drawing/2014/main" id="{D3726D38-8FF7-4DBF-AF96-D9478212CE7D}"/>
            </a:ext>
          </a:extLst>
        </xdr:cNvPr>
        <xdr:cNvCxnSpPr/>
      </xdr:nvCxnSpPr>
      <xdr:spPr>
        <a:xfrm>
          <a:off x="9363075" y="1043876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134" name="【体育館・プール】&#10;一人当たり面積最大値テキスト">
          <a:extLst>
            <a:ext uri="{FF2B5EF4-FFF2-40B4-BE49-F238E27FC236}">
              <a16:creationId xmlns:a16="http://schemas.microsoft.com/office/drawing/2014/main" id="{2BBF071B-84C2-410B-802F-49EC0B5DB937}"/>
            </a:ext>
          </a:extLst>
        </xdr:cNvPr>
        <xdr:cNvSpPr txBox="1"/>
      </xdr:nvSpPr>
      <xdr:spPr>
        <a:xfrm>
          <a:off x="9467850" y="8980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135" name="直線コネクタ 134">
          <a:extLst>
            <a:ext uri="{FF2B5EF4-FFF2-40B4-BE49-F238E27FC236}">
              <a16:creationId xmlns:a16="http://schemas.microsoft.com/office/drawing/2014/main" id="{C2C990E4-3DFA-43DA-B652-5CA08B089536}"/>
            </a:ext>
          </a:extLst>
        </xdr:cNvPr>
        <xdr:cNvCxnSpPr/>
      </xdr:nvCxnSpPr>
      <xdr:spPr>
        <a:xfrm>
          <a:off x="9363075" y="92024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19067</xdr:rowOff>
    </xdr:from>
    <xdr:ext cx="469744" cy="259045"/>
    <xdr:sp macro="" textlink="">
      <xdr:nvSpPr>
        <xdr:cNvPr id="136" name="【体育館・プール】&#10;一人当たり面積平均値テキスト">
          <a:extLst>
            <a:ext uri="{FF2B5EF4-FFF2-40B4-BE49-F238E27FC236}">
              <a16:creationId xmlns:a16="http://schemas.microsoft.com/office/drawing/2014/main" id="{BCC00458-6D07-46C6-B262-5DFD2E64EB8A}"/>
            </a:ext>
          </a:extLst>
        </xdr:cNvPr>
        <xdr:cNvSpPr txBox="1"/>
      </xdr:nvSpPr>
      <xdr:spPr>
        <a:xfrm>
          <a:off x="9467850" y="100679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137" name="フローチャート: 判断 136">
          <a:extLst>
            <a:ext uri="{FF2B5EF4-FFF2-40B4-BE49-F238E27FC236}">
              <a16:creationId xmlns:a16="http://schemas.microsoft.com/office/drawing/2014/main" id="{3CD6564B-30DB-4CBE-8DBA-3B11A71E7CA1}"/>
            </a:ext>
          </a:extLst>
        </xdr:cNvPr>
        <xdr:cNvSpPr/>
      </xdr:nvSpPr>
      <xdr:spPr>
        <a:xfrm>
          <a:off x="9401175" y="1008951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138" name="フローチャート: 判断 137">
          <a:extLst>
            <a:ext uri="{FF2B5EF4-FFF2-40B4-BE49-F238E27FC236}">
              <a16:creationId xmlns:a16="http://schemas.microsoft.com/office/drawing/2014/main" id="{064265A0-E627-4CEA-9926-E8806323BE58}"/>
            </a:ext>
          </a:extLst>
        </xdr:cNvPr>
        <xdr:cNvSpPr/>
      </xdr:nvSpPr>
      <xdr:spPr>
        <a:xfrm>
          <a:off x="8639175" y="100945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139" name="フローチャート: 判断 138">
          <a:extLst>
            <a:ext uri="{FF2B5EF4-FFF2-40B4-BE49-F238E27FC236}">
              <a16:creationId xmlns:a16="http://schemas.microsoft.com/office/drawing/2014/main" id="{49D14E79-C068-4DBD-9959-217B894DD970}"/>
            </a:ext>
          </a:extLst>
        </xdr:cNvPr>
        <xdr:cNvSpPr/>
      </xdr:nvSpPr>
      <xdr:spPr>
        <a:xfrm>
          <a:off x="7839075" y="100945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140" name="フローチャート: 判断 139">
          <a:extLst>
            <a:ext uri="{FF2B5EF4-FFF2-40B4-BE49-F238E27FC236}">
              <a16:creationId xmlns:a16="http://schemas.microsoft.com/office/drawing/2014/main" id="{34717E90-F122-47EE-8D48-6D80ADEDD064}"/>
            </a:ext>
          </a:extLst>
        </xdr:cNvPr>
        <xdr:cNvSpPr/>
      </xdr:nvSpPr>
      <xdr:spPr>
        <a:xfrm>
          <a:off x="7029450" y="100977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141" name="フローチャート: 判断 140">
          <a:extLst>
            <a:ext uri="{FF2B5EF4-FFF2-40B4-BE49-F238E27FC236}">
              <a16:creationId xmlns:a16="http://schemas.microsoft.com/office/drawing/2014/main" id="{AC6D3DB3-398D-4D4F-9AE7-41BF509102F5}"/>
            </a:ext>
          </a:extLst>
        </xdr:cNvPr>
        <xdr:cNvSpPr/>
      </xdr:nvSpPr>
      <xdr:spPr>
        <a:xfrm>
          <a:off x="6238875" y="101066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D856CBB9-DDC7-4E98-95AA-9D03C25CBD35}"/>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92AB3A67-5347-4E27-894D-3981DFFA1502}"/>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673D622E-EF24-40BC-B454-F0DD823F8155}"/>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2071D8D4-E1E9-4DA3-82A4-4875BB26567E}"/>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35BBC5BB-AC5C-4F9F-9398-F40812C0E055}"/>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6350</xdr:rowOff>
    </xdr:from>
    <xdr:to>
      <xdr:col>55</xdr:col>
      <xdr:colOff>50800</xdr:colOff>
      <xdr:row>60</xdr:row>
      <xdr:rowOff>107950</xdr:rowOff>
    </xdr:to>
    <xdr:sp macro="" textlink="">
      <xdr:nvSpPr>
        <xdr:cNvPr id="147" name="楕円 146">
          <a:extLst>
            <a:ext uri="{FF2B5EF4-FFF2-40B4-BE49-F238E27FC236}">
              <a16:creationId xmlns:a16="http://schemas.microsoft.com/office/drawing/2014/main" id="{2F8E6F01-9DB3-407F-B967-542190D900DA}"/>
            </a:ext>
          </a:extLst>
        </xdr:cNvPr>
        <xdr:cNvSpPr/>
      </xdr:nvSpPr>
      <xdr:spPr>
        <a:xfrm>
          <a:off x="9401175" y="973455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29227</xdr:rowOff>
    </xdr:from>
    <xdr:ext cx="469744" cy="259045"/>
    <xdr:sp macro="" textlink="">
      <xdr:nvSpPr>
        <xdr:cNvPr id="148" name="【体育館・プール】&#10;一人当たり面積該当値テキスト">
          <a:extLst>
            <a:ext uri="{FF2B5EF4-FFF2-40B4-BE49-F238E27FC236}">
              <a16:creationId xmlns:a16="http://schemas.microsoft.com/office/drawing/2014/main" id="{CBB29B9C-A210-449A-8C87-21EF8FA98841}"/>
            </a:ext>
          </a:extLst>
        </xdr:cNvPr>
        <xdr:cNvSpPr txBox="1"/>
      </xdr:nvSpPr>
      <xdr:spPr>
        <a:xfrm>
          <a:off x="9467850" y="9589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10160</xdr:rowOff>
    </xdr:from>
    <xdr:to>
      <xdr:col>50</xdr:col>
      <xdr:colOff>165100</xdr:colOff>
      <xdr:row>60</xdr:row>
      <xdr:rowOff>111760</xdr:rowOff>
    </xdr:to>
    <xdr:sp macro="" textlink="">
      <xdr:nvSpPr>
        <xdr:cNvPr id="149" name="楕円 148">
          <a:extLst>
            <a:ext uri="{FF2B5EF4-FFF2-40B4-BE49-F238E27FC236}">
              <a16:creationId xmlns:a16="http://schemas.microsoft.com/office/drawing/2014/main" id="{9BB60758-98F0-4F3A-A501-2122DC6412A4}"/>
            </a:ext>
          </a:extLst>
        </xdr:cNvPr>
        <xdr:cNvSpPr/>
      </xdr:nvSpPr>
      <xdr:spPr>
        <a:xfrm>
          <a:off x="8639175" y="973201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57150</xdr:rowOff>
    </xdr:from>
    <xdr:to>
      <xdr:col>55</xdr:col>
      <xdr:colOff>0</xdr:colOff>
      <xdr:row>60</xdr:row>
      <xdr:rowOff>60960</xdr:rowOff>
    </xdr:to>
    <xdr:cxnSp macro="">
      <xdr:nvCxnSpPr>
        <xdr:cNvPr id="150" name="直線コネクタ 149">
          <a:extLst>
            <a:ext uri="{FF2B5EF4-FFF2-40B4-BE49-F238E27FC236}">
              <a16:creationId xmlns:a16="http://schemas.microsoft.com/office/drawing/2014/main" id="{EB67D14B-8B92-437B-BC04-709D64B49034}"/>
            </a:ext>
          </a:extLst>
        </xdr:cNvPr>
        <xdr:cNvCxnSpPr/>
      </xdr:nvCxnSpPr>
      <xdr:spPr>
        <a:xfrm flipV="1">
          <a:off x="8686800" y="9782175"/>
          <a:ext cx="74295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15875</xdr:rowOff>
    </xdr:from>
    <xdr:to>
      <xdr:col>46</xdr:col>
      <xdr:colOff>38100</xdr:colOff>
      <xdr:row>60</xdr:row>
      <xdr:rowOff>117475</xdr:rowOff>
    </xdr:to>
    <xdr:sp macro="" textlink="">
      <xdr:nvSpPr>
        <xdr:cNvPr id="151" name="楕円 150">
          <a:extLst>
            <a:ext uri="{FF2B5EF4-FFF2-40B4-BE49-F238E27FC236}">
              <a16:creationId xmlns:a16="http://schemas.microsoft.com/office/drawing/2014/main" id="{90D0F862-4A3C-454C-94D0-5FA5CD1D3250}"/>
            </a:ext>
          </a:extLst>
        </xdr:cNvPr>
        <xdr:cNvSpPr/>
      </xdr:nvSpPr>
      <xdr:spPr>
        <a:xfrm>
          <a:off x="7839075" y="974090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60960</xdr:rowOff>
    </xdr:from>
    <xdr:to>
      <xdr:col>50</xdr:col>
      <xdr:colOff>114300</xdr:colOff>
      <xdr:row>60</xdr:row>
      <xdr:rowOff>66675</xdr:rowOff>
    </xdr:to>
    <xdr:cxnSp macro="">
      <xdr:nvCxnSpPr>
        <xdr:cNvPr id="152" name="直線コネクタ 151">
          <a:extLst>
            <a:ext uri="{FF2B5EF4-FFF2-40B4-BE49-F238E27FC236}">
              <a16:creationId xmlns:a16="http://schemas.microsoft.com/office/drawing/2014/main" id="{67ADD931-46E3-4088-A798-9CEE49FD6FD7}"/>
            </a:ext>
          </a:extLst>
        </xdr:cNvPr>
        <xdr:cNvCxnSpPr/>
      </xdr:nvCxnSpPr>
      <xdr:spPr>
        <a:xfrm flipV="1">
          <a:off x="7886700" y="978916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13970</xdr:rowOff>
    </xdr:from>
    <xdr:to>
      <xdr:col>41</xdr:col>
      <xdr:colOff>101600</xdr:colOff>
      <xdr:row>60</xdr:row>
      <xdr:rowOff>115570</xdr:rowOff>
    </xdr:to>
    <xdr:sp macro="" textlink="">
      <xdr:nvSpPr>
        <xdr:cNvPr id="153" name="楕円 152">
          <a:extLst>
            <a:ext uri="{FF2B5EF4-FFF2-40B4-BE49-F238E27FC236}">
              <a16:creationId xmlns:a16="http://schemas.microsoft.com/office/drawing/2014/main" id="{C2B14490-8E01-4B10-917D-AF026DFE6D4C}"/>
            </a:ext>
          </a:extLst>
        </xdr:cNvPr>
        <xdr:cNvSpPr/>
      </xdr:nvSpPr>
      <xdr:spPr>
        <a:xfrm>
          <a:off x="7029450" y="973582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64770</xdr:rowOff>
    </xdr:from>
    <xdr:to>
      <xdr:col>45</xdr:col>
      <xdr:colOff>177800</xdr:colOff>
      <xdr:row>60</xdr:row>
      <xdr:rowOff>66675</xdr:rowOff>
    </xdr:to>
    <xdr:cxnSp macro="">
      <xdr:nvCxnSpPr>
        <xdr:cNvPr id="154" name="直線コネクタ 153">
          <a:extLst>
            <a:ext uri="{FF2B5EF4-FFF2-40B4-BE49-F238E27FC236}">
              <a16:creationId xmlns:a16="http://schemas.microsoft.com/office/drawing/2014/main" id="{C8524F49-E290-409C-A6BE-1675EAF33076}"/>
            </a:ext>
          </a:extLst>
        </xdr:cNvPr>
        <xdr:cNvCxnSpPr/>
      </xdr:nvCxnSpPr>
      <xdr:spPr>
        <a:xfrm>
          <a:off x="7077075" y="979297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17780</xdr:rowOff>
    </xdr:from>
    <xdr:to>
      <xdr:col>36</xdr:col>
      <xdr:colOff>165100</xdr:colOff>
      <xdr:row>60</xdr:row>
      <xdr:rowOff>119380</xdr:rowOff>
    </xdr:to>
    <xdr:sp macro="" textlink="">
      <xdr:nvSpPr>
        <xdr:cNvPr id="155" name="楕円 154">
          <a:extLst>
            <a:ext uri="{FF2B5EF4-FFF2-40B4-BE49-F238E27FC236}">
              <a16:creationId xmlns:a16="http://schemas.microsoft.com/office/drawing/2014/main" id="{9077B360-8D81-4F4B-AD89-7EB87920AAA1}"/>
            </a:ext>
          </a:extLst>
        </xdr:cNvPr>
        <xdr:cNvSpPr/>
      </xdr:nvSpPr>
      <xdr:spPr>
        <a:xfrm>
          <a:off x="6238875" y="974280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64770</xdr:rowOff>
    </xdr:from>
    <xdr:to>
      <xdr:col>41</xdr:col>
      <xdr:colOff>50800</xdr:colOff>
      <xdr:row>60</xdr:row>
      <xdr:rowOff>68580</xdr:rowOff>
    </xdr:to>
    <xdr:cxnSp macro="">
      <xdr:nvCxnSpPr>
        <xdr:cNvPr id="156" name="直線コネクタ 155">
          <a:extLst>
            <a:ext uri="{FF2B5EF4-FFF2-40B4-BE49-F238E27FC236}">
              <a16:creationId xmlns:a16="http://schemas.microsoft.com/office/drawing/2014/main" id="{7D91D488-1130-4016-BE9E-CDA4F4AC1105}"/>
            </a:ext>
          </a:extLst>
        </xdr:cNvPr>
        <xdr:cNvCxnSpPr/>
      </xdr:nvCxnSpPr>
      <xdr:spPr>
        <a:xfrm flipV="1">
          <a:off x="6286500" y="979297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135272</xdr:rowOff>
    </xdr:from>
    <xdr:ext cx="469744" cy="259045"/>
    <xdr:sp macro="" textlink="">
      <xdr:nvSpPr>
        <xdr:cNvPr id="157" name="n_1aveValue【体育館・プール】&#10;一人当たり面積">
          <a:extLst>
            <a:ext uri="{FF2B5EF4-FFF2-40B4-BE49-F238E27FC236}">
              <a16:creationId xmlns:a16="http://schemas.microsoft.com/office/drawing/2014/main" id="{C25FADA7-80FE-4294-B61D-183B479680E0}"/>
            </a:ext>
          </a:extLst>
        </xdr:cNvPr>
        <xdr:cNvSpPr txBox="1"/>
      </xdr:nvSpPr>
      <xdr:spPr>
        <a:xfrm>
          <a:off x="8458277" y="1018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135272</xdr:rowOff>
    </xdr:from>
    <xdr:ext cx="469744" cy="259045"/>
    <xdr:sp macro="" textlink="">
      <xdr:nvSpPr>
        <xdr:cNvPr id="158" name="n_2aveValue【体育館・プール】&#10;一人当たり面積">
          <a:extLst>
            <a:ext uri="{FF2B5EF4-FFF2-40B4-BE49-F238E27FC236}">
              <a16:creationId xmlns:a16="http://schemas.microsoft.com/office/drawing/2014/main" id="{DA847E52-529B-43B6-B856-4B96AA09AFB6}"/>
            </a:ext>
          </a:extLst>
        </xdr:cNvPr>
        <xdr:cNvSpPr txBox="1"/>
      </xdr:nvSpPr>
      <xdr:spPr>
        <a:xfrm>
          <a:off x="7677227" y="1018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159" name="n_3aveValue【体育館・プール】&#10;一人当たり面積">
          <a:extLst>
            <a:ext uri="{FF2B5EF4-FFF2-40B4-BE49-F238E27FC236}">
              <a16:creationId xmlns:a16="http://schemas.microsoft.com/office/drawing/2014/main" id="{4E32F275-F0EA-48BC-9E70-D4D0A8D14E45}"/>
            </a:ext>
          </a:extLst>
        </xdr:cNvPr>
        <xdr:cNvSpPr txBox="1"/>
      </xdr:nvSpPr>
      <xdr:spPr>
        <a:xfrm>
          <a:off x="6867602" y="1019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macro="" textlink="">
      <xdr:nvSpPr>
        <xdr:cNvPr id="160" name="n_4aveValue【体育館・プール】&#10;一人当たり面積">
          <a:extLst>
            <a:ext uri="{FF2B5EF4-FFF2-40B4-BE49-F238E27FC236}">
              <a16:creationId xmlns:a16="http://schemas.microsoft.com/office/drawing/2014/main" id="{93EA3F0D-6C67-4254-AC11-8AEF78FB1CFE}"/>
            </a:ext>
          </a:extLst>
        </xdr:cNvPr>
        <xdr:cNvSpPr txBox="1"/>
      </xdr:nvSpPr>
      <xdr:spPr>
        <a:xfrm>
          <a:off x="6067502" y="1019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128287</xdr:rowOff>
    </xdr:from>
    <xdr:ext cx="469744" cy="259045"/>
    <xdr:sp macro="" textlink="">
      <xdr:nvSpPr>
        <xdr:cNvPr id="161" name="n_1mainValue【体育館・プール】&#10;一人当たり面積">
          <a:extLst>
            <a:ext uri="{FF2B5EF4-FFF2-40B4-BE49-F238E27FC236}">
              <a16:creationId xmlns:a16="http://schemas.microsoft.com/office/drawing/2014/main" id="{03F57068-860E-4393-9671-FC8E6B78204C}"/>
            </a:ext>
          </a:extLst>
        </xdr:cNvPr>
        <xdr:cNvSpPr txBox="1"/>
      </xdr:nvSpPr>
      <xdr:spPr>
        <a:xfrm>
          <a:off x="8458277" y="952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134002</xdr:rowOff>
    </xdr:from>
    <xdr:ext cx="469744" cy="259045"/>
    <xdr:sp macro="" textlink="">
      <xdr:nvSpPr>
        <xdr:cNvPr id="162" name="n_2mainValue【体育館・プール】&#10;一人当たり面積">
          <a:extLst>
            <a:ext uri="{FF2B5EF4-FFF2-40B4-BE49-F238E27FC236}">
              <a16:creationId xmlns:a16="http://schemas.microsoft.com/office/drawing/2014/main" id="{9AB86272-954E-49B6-A2C8-4F2284B1741A}"/>
            </a:ext>
          </a:extLst>
        </xdr:cNvPr>
        <xdr:cNvSpPr txBox="1"/>
      </xdr:nvSpPr>
      <xdr:spPr>
        <a:xfrm>
          <a:off x="7677227" y="953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132097</xdr:rowOff>
    </xdr:from>
    <xdr:ext cx="469744" cy="259045"/>
    <xdr:sp macro="" textlink="">
      <xdr:nvSpPr>
        <xdr:cNvPr id="163" name="n_3mainValue【体育館・プール】&#10;一人当たり面積">
          <a:extLst>
            <a:ext uri="{FF2B5EF4-FFF2-40B4-BE49-F238E27FC236}">
              <a16:creationId xmlns:a16="http://schemas.microsoft.com/office/drawing/2014/main" id="{7E93752A-0FBA-4533-9064-0D28C15FBB0B}"/>
            </a:ext>
          </a:extLst>
        </xdr:cNvPr>
        <xdr:cNvSpPr txBox="1"/>
      </xdr:nvSpPr>
      <xdr:spPr>
        <a:xfrm>
          <a:off x="6867602" y="953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135907</xdr:rowOff>
    </xdr:from>
    <xdr:ext cx="469744" cy="259045"/>
    <xdr:sp macro="" textlink="">
      <xdr:nvSpPr>
        <xdr:cNvPr id="164" name="n_4mainValue【体育館・プール】&#10;一人当たり面積">
          <a:extLst>
            <a:ext uri="{FF2B5EF4-FFF2-40B4-BE49-F238E27FC236}">
              <a16:creationId xmlns:a16="http://schemas.microsoft.com/office/drawing/2014/main" id="{9675A729-B21A-4FE5-A565-0BF05C6997C3}"/>
            </a:ext>
          </a:extLst>
        </xdr:cNvPr>
        <xdr:cNvSpPr txBox="1"/>
      </xdr:nvSpPr>
      <xdr:spPr>
        <a:xfrm>
          <a:off x="6067502" y="953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353F2F66-6745-416D-B1F1-2D8FE7224FDA}"/>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B7D78EF7-ECC5-45A7-877E-8D90638B7F88}"/>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B8AD4451-D6AB-4B67-B9D3-DD00011F4CF9}"/>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A6CA78BC-683E-4316-B567-3E13CE18AB60}"/>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E492F2AE-9F8F-45DF-BB2D-A6711DEE2A60}"/>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9F18A198-5ACB-40FB-8478-667DA02A695A}"/>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7D3000B2-23BB-4465-A46A-1DB1EB8BF553}"/>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E40E9F91-9F82-44FA-AD26-64CB59D43CB9}"/>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3" name="テキスト ボックス 172">
          <a:extLst>
            <a:ext uri="{FF2B5EF4-FFF2-40B4-BE49-F238E27FC236}">
              <a16:creationId xmlns:a16="http://schemas.microsoft.com/office/drawing/2014/main" id="{B8352D4A-9888-4C3D-A0EE-8D4657A620A6}"/>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4" name="直線コネクタ 173">
          <a:extLst>
            <a:ext uri="{FF2B5EF4-FFF2-40B4-BE49-F238E27FC236}">
              <a16:creationId xmlns:a16="http://schemas.microsoft.com/office/drawing/2014/main" id="{C5A1ADBE-C16B-4A6A-A1DB-A49B59683221}"/>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5" name="テキスト ボックス 174">
          <a:extLst>
            <a:ext uri="{FF2B5EF4-FFF2-40B4-BE49-F238E27FC236}">
              <a16:creationId xmlns:a16="http://schemas.microsoft.com/office/drawing/2014/main" id="{DA4951CA-6B03-45CF-8136-C3E727E7B06B}"/>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6" name="直線コネクタ 175">
          <a:extLst>
            <a:ext uri="{FF2B5EF4-FFF2-40B4-BE49-F238E27FC236}">
              <a16:creationId xmlns:a16="http://schemas.microsoft.com/office/drawing/2014/main" id="{84283446-40AF-46C0-9E79-DDA047A7246A}"/>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7" name="テキスト ボックス 176">
          <a:extLst>
            <a:ext uri="{FF2B5EF4-FFF2-40B4-BE49-F238E27FC236}">
              <a16:creationId xmlns:a16="http://schemas.microsoft.com/office/drawing/2014/main" id="{E7FD61FA-E54B-412D-9799-83D96E821058}"/>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8" name="直線コネクタ 177">
          <a:extLst>
            <a:ext uri="{FF2B5EF4-FFF2-40B4-BE49-F238E27FC236}">
              <a16:creationId xmlns:a16="http://schemas.microsoft.com/office/drawing/2014/main" id="{902F22E2-2BC0-4954-BAD4-A69C0585787B}"/>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9" name="テキスト ボックス 178">
          <a:extLst>
            <a:ext uri="{FF2B5EF4-FFF2-40B4-BE49-F238E27FC236}">
              <a16:creationId xmlns:a16="http://schemas.microsoft.com/office/drawing/2014/main" id="{85000DDE-C502-4551-9D19-F849E320704F}"/>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80" name="直線コネクタ 179">
          <a:extLst>
            <a:ext uri="{FF2B5EF4-FFF2-40B4-BE49-F238E27FC236}">
              <a16:creationId xmlns:a16="http://schemas.microsoft.com/office/drawing/2014/main" id="{C6A74E06-98A0-4D4C-A123-7D7E02A833BB}"/>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81" name="テキスト ボックス 180">
          <a:extLst>
            <a:ext uri="{FF2B5EF4-FFF2-40B4-BE49-F238E27FC236}">
              <a16:creationId xmlns:a16="http://schemas.microsoft.com/office/drawing/2014/main" id="{32DACC6F-42C7-4D5D-A8E5-EB2566E85E07}"/>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2" name="直線コネクタ 181">
          <a:extLst>
            <a:ext uri="{FF2B5EF4-FFF2-40B4-BE49-F238E27FC236}">
              <a16:creationId xmlns:a16="http://schemas.microsoft.com/office/drawing/2014/main" id="{6097FA73-C169-4E62-9DE9-34833EB4B9BB}"/>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3" name="テキスト ボックス 182">
          <a:extLst>
            <a:ext uri="{FF2B5EF4-FFF2-40B4-BE49-F238E27FC236}">
              <a16:creationId xmlns:a16="http://schemas.microsoft.com/office/drawing/2014/main" id="{1CBE5947-EC44-44D5-8B91-30490EDC7782}"/>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4" name="直線コネクタ 183">
          <a:extLst>
            <a:ext uri="{FF2B5EF4-FFF2-40B4-BE49-F238E27FC236}">
              <a16:creationId xmlns:a16="http://schemas.microsoft.com/office/drawing/2014/main" id="{5DD75674-3D89-4262-98FB-47B1DEA75AED}"/>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5" name="テキスト ボックス 184">
          <a:extLst>
            <a:ext uri="{FF2B5EF4-FFF2-40B4-BE49-F238E27FC236}">
              <a16:creationId xmlns:a16="http://schemas.microsoft.com/office/drawing/2014/main" id="{ADD7B31E-F171-4239-88DA-3D7A539971FA}"/>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6" name="直線コネクタ 185">
          <a:extLst>
            <a:ext uri="{FF2B5EF4-FFF2-40B4-BE49-F238E27FC236}">
              <a16:creationId xmlns:a16="http://schemas.microsoft.com/office/drawing/2014/main" id="{29E1F945-6ADF-4330-9BC7-40BD7325B29F}"/>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7" name="テキスト ボックス 186">
          <a:extLst>
            <a:ext uri="{FF2B5EF4-FFF2-40B4-BE49-F238E27FC236}">
              <a16:creationId xmlns:a16="http://schemas.microsoft.com/office/drawing/2014/main" id="{BC968A07-E59B-4479-A4A2-55697919E982}"/>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8" name="【福祉施設】&#10;有形固定資産減価償却率グラフ枠">
          <a:extLst>
            <a:ext uri="{FF2B5EF4-FFF2-40B4-BE49-F238E27FC236}">
              <a16:creationId xmlns:a16="http://schemas.microsoft.com/office/drawing/2014/main" id="{E4F8E732-2550-45E8-A18A-0CFC152824CC}"/>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189" name="直線コネクタ 188">
          <a:extLst>
            <a:ext uri="{FF2B5EF4-FFF2-40B4-BE49-F238E27FC236}">
              <a16:creationId xmlns:a16="http://schemas.microsoft.com/office/drawing/2014/main" id="{ECA6D61D-E59E-49FD-9A53-4C44F4DF5CB6}"/>
            </a:ext>
          </a:extLst>
        </xdr:cNvPr>
        <xdr:cNvCxnSpPr/>
      </xdr:nvCxnSpPr>
      <xdr:spPr>
        <a:xfrm flipV="1">
          <a:off x="4180840" y="12675870"/>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90" name="【福祉施設】&#10;有形固定資産減価償却率最小値テキスト">
          <a:extLst>
            <a:ext uri="{FF2B5EF4-FFF2-40B4-BE49-F238E27FC236}">
              <a16:creationId xmlns:a16="http://schemas.microsoft.com/office/drawing/2014/main" id="{167148E4-D2FE-4120-A060-E9BC1760AABE}"/>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91" name="直線コネクタ 190">
          <a:extLst>
            <a:ext uri="{FF2B5EF4-FFF2-40B4-BE49-F238E27FC236}">
              <a16:creationId xmlns:a16="http://schemas.microsoft.com/office/drawing/2014/main" id="{406A5197-CFB1-44BD-9DF3-A018A411FE14}"/>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192" name="【福祉施設】&#10;有形固定資産減価償却率最大値テキスト">
          <a:extLst>
            <a:ext uri="{FF2B5EF4-FFF2-40B4-BE49-F238E27FC236}">
              <a16:creationId xmlns:a16="http://schemas.microsoft.com/office/drawing/2014/main" id="{26955E35-6A5D-4733-BE91-618FD33626A1}"/>
            </a:ext>
          </a:extLst>
        </xdr:cNvPr>
        <xdr:cNvSpPr txBox="1"/>
      </xdr:nvSpPr>
      <xdr:spPr>
        <a:xfrm>
          <a:off x="4219575" y="12470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193" name="直線コネクタ 192">
          <a:extLst>
            <a:ext uri="{FF2B5EF4-FFF2-40B4-BE49-F238E27FC236}">
              <a16:creationId xmlns:a16="http://schemas.microsoft.com/office/drawing/2014/main" id="{CD6D477B-F022-4D66-8630-973CEE3A75C4}"/>
            </a:ext>
          </a:extLst>
        </xdr:cNvPr>
        <xdr:cNvCxnSpPr/>
      </xdr:nvCxnSpPr>
      <xdr:spPr>
        <a:xfrm>
          <a:off x="4105275" y="126758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194" name="【福祉施設】&#10;有形固定資産減価償却率平均値テキスト">
          <a:extLst>
            <a:ext uri="{FF2B5EF4-FFF2-40B4-BE49-F238E27FC236}">
              <a16:creationId xmlns:a16="http://schemas.microsoft.com/office/drawing/2014/main" id="{CF4F3EE8-8048-4F2B-B1F7-3178A603DC6D}"/>
            </a:ext>
          </a:extLst>
        </xdr:cNvPr>
        <xdr:cNvSpPr txBox="1"/>
      </xdr:nvSpPr>
      <xdr:spPr>
        <a:xfrm>
          <a:off x="4219575" y="132124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195" name="フローチャート: 判断 194">
          <a:extLst>
            <a:ext uri="{FF2B5EF4-FFF2-40B4-BE49-F238E27FC236}">
              <a16:creationId xmlns:a16="http://schemas.microsoft.com/office/drawing/2014/main" id="{BB32B234-2357-4290-99F2-74ADDFDC58E5}"/>
            </a:ext>
          </a:extLst>
        </xdr:cNvPr>
        <xdr:cNvSpPr/>
      </xdr:nvSpPr>
      <xdr:spPr>
        <a:xfrm>
          <a:off x="4124325" y="1335151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196" name="フローチャート: 判断 195">
          <a:extLst>
            <a:ext uri="{FF2B5EF4-FFF2-40B4-BE49-F238E27FC236}">
              <a16:creationId xmlns:a16="http://schemas.microsoft.com/office/drawing/2014/main" id="{C760EC3D-938C-4C70-A16F-1A02C6486A3C}"/>
            </a:ext>
          </a:extLst>
        </xdr:cNvPr>
        <xdr:cNvSpPr/>
      </xdr:nvSpPr>
      <xdr:spPr>
        <a:xfrm>
          <a:off x="3381375" y="133178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197" name="フローチャート: 判断 196">
          <a:extLst>
            <a:ext uri="{FF2B5EF4-FFF2-40B4-BE49-F238E27FC236}">
              <a16:creationId xmlns:a16="http://schemas.microsoft.com/office/drawing/2014/main" id="{FB86B43E-7A3D-4E0D-AE88-E2F300CF5F87}"/>
            </a:ext>
          </a:extLst>
        </xdr:cNvPr>
        <xdr:cNvSpPr/>
      </xdr:nvSpPr>
      <xdr:spPr>
        <a:xfrm>
          <a:off x="2571750" y="132886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198" name="フローチャート: 判断 197">
          <a:extLst>
            <a:ext uri="{FF2B5EF4-FFF2-40B4-BE49-F238E27FC236}">
              <a16:creationId xmlns:a16="http://schemas.microsoft.com/office/drawing/2014/main" id="{972B1B44-FE66-4342-800F-04BCCB5BAA81}"/>
            </a:ext>
          </a:extLst>
        </xdr:cNvPr>
        <xdr:cNvSpPr/>
      </xdr:nvSpPr>
      <xdr:spPr>
        <a:xfrm>
          <a:off x="1781175" y="1326768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199" name="フローチャート: 判断 198">
          <a:extLst>
            <a:ext uri="{FF2B5EF4-FFF2-40B4-BE49-F238E27FC236}">
              <a16:creationId xmlns:a16="http://schemas.microsoft.com/office/drawing/2014/main" id="{9B008314-FECF-4832-B528-00DA255EC099}"/>
            </a:ext>
          </a:extLst>
        </xdr:cNvPr>
        <xdr:cNvSpPr/>
      </xdr:nvSpPr>
      <xdr:spPr>
        <a:xfrm>
          <a:off x="981075" y="132467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0F3A3755-02A5-40C9-B70F-EC082CA68191}"/>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94A6EC1F-CA60-4126-B0FC-478FA8A9F61C}"/>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24D85EAC-4A15-4E75-A9DD-46337B62401D}"/>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6ABBC07E-595B-4A7B-9F29-367FC2B16E4D}"/>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848689D3-EC2E-4176-9DD9-0D1E1CA7202B}"/>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44450</xdr:rowOff>
    </xdr:from>
    <xdr:to>
      <xdr:col>24</xdr:col>
      <xdr:colOff>114300</xdr:colOff>
      <xdr:row>84</xdr:row>
      <xdr:rowOff>146050</xdr:rowOff>
    </xdr:to>
    <xdr:sp macro="" textlink="">
      <xdr:nvSpPr>
        <xdr:cNvPr id="205" name="楕円 204">
          <a:extLst>
            <a:ext uri="{FF2B5EF4-FFF2-40B4-BE49-F238E27FC236}">
              <a16:creationId xmlns:a16="http://schemas.microsoft.com/office/drawing/2014/main" id="{0A135565-79CE-4A2F-B551-CA27E55D3B92}"/>
            </a:ext>
          </a:extLst>
        </xdr:cNvPr>
        <xdr:cNvSpPr/>
      </xdr:nvSpPr>
      <xdr:spPr>
        <a:xfrm>
          <a:off x="4124325" y="136588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22877</xdr:rowOff>
    </xdr:from>
    <xdr:ext cx="405111" cy="259045"/>
    <xdr:sp macro="" textlink="">
      <xdr:nvSpPr>
        <xdr:cNvPr id="206" name="【福祉施設】&#10;有形固定資産減価償却率該当値テキスト">
          <a:extLst>
            <a:ext uri="{FF2B5EF4-FFF2-40B4-BE49-F238E27FC236}">
              <a16:creationId xmlns:a16="http://schemas.microsoft.com/office/drawing/2014/main" id="{2BA7AEE0-2DF5-4198-BDBE-FFA0839EF9CC}"/>
            </a:ext>
          </a:extLst>
        </xdr:cNvPr>
        <xdr:cNvSpPr txBox="1"/>
      </xdr:nvSpPr>
      <xdr:spPr>
        <a:xfrm>
          <a:off x="4219575" y="13637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158750</xdr:rowOff>
    </xdr:from>
    <xdr:to>
      <xdr:col>20</xdr:col>
      <xdr:colOff>38100</xdr:colOff>
      <xdr:row>84</xdr:row>
      <xdr:rowOff>88900</xdr:rowOff>
    </xdr:to>
    <xdr:sp macro="" textlink="">
      <xdr:nvSpPr>
        <xdr:cNvPr id="207" name="楕円 206">
          <a:extLst>
            <a:ext uri="{FF2B5EF4-FFF2-40B4-BE49-F238E27FC236}">
              <a16:creationId xmlns:a16="http://schemas.microsoft.com/office/drawing/2014/main" id="{A899D4A8-AFDA-4E3A-BF97-8E78518DEFBD}"/>
            </a:ext>
          </a:extLst>
        </xdr:cNvPr>
        <xdr:cNvSpPr/>
      </xdr:nvSpPr>
      <xdr:spPr>
        <a:xfrm>
          <a:off x="3381375" y="136112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38100</xdr:rowOff>
    </xdr:from>
    <xdr:to>
      <xdr:col>24</xdr:col>
      <xdr:colOff>63500</xdr:colOff>
      <xdr:row>84</xdr:row>
      <xdr:rowOff>95250</xdr:rowOff>
    </xdr:to>
    <xdr:cxnSp macro="">
      <xdr:nvCxnSpPr>
        <xdr:cNvPr id="208" name="直線コネクタ 207">
          <a:extLst>
            <a:ext uri="{FF2B5EF4-FFF2-40B4-BE49-F238E27FC236}">
              <a16:creationId xmlns:a16="http://schemas.microsoft.com/office/drawing/2014/main" id="{E6249D05-B6D0-4442-9778-A54FA1C267A3}"/>
            </a:ext>
          </a:extLst>
        </xdr:cNvPr>
        <xdr:cNvCxnSpPr/>
      </xdr:nvCxnSpPr>
      <xdr:spPr>
        <a:xfrm>
          <a:off x="3429000" y="13649325"/>
          <a:ext cx="75247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101600</xdr:rowOff>
    </xdr:from>
    <xdr:to>
      <xdr:col>15</xdr:col>
      <xdr:colOff>101600</xdr:colOff>
      <xdr:row>84</xdr:row>
      <xdr:rowOff>31750</xdr:rowOff>
    </xdr:to>
    <xdr:sp macro="" textlink="">
      <xdr:nvSpPr>
        <xdr:cNvPr id="209" name="楕円 208">
          <a:extLst>
            <a:ext uri="{FF2B5EF4-FFF2-40B4-BE49-F238E27FC236}">
              <a16:creationId xmlns:a16="http://schemas.microsoft.com/office/drawing/2014/main" id="{80D44A2D-AD6F-4996-B7EF-7163A0FB5C7B}"/>
            </a:ext>
          </a:extLst>
        </xdr:cNvPr>
        <xdr:cNvSpPr/>
      </xdr:nvSpPr>
      <xdr:spPr>
        <a:xfrm>
          <a:off x="2571750" y="135540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152400</xdr:rowOff>
    </xdr:from>
    <xdr:to>
      <xdr:col>19</xdr:col>
      <xdr:colOff>177800</xdr:colOff>
      <xdr:row>84</xdr:row>
      <xdr:rowOff>38100</xdr:rowOff>
    </xdr:to>
    <xdr:cxnSp macro="">
      <xdr:nvCxnSpPr>
        <xdr:cNvPr id="210" name="直線コネクタ 209">
          <a:extLst>
            <a:ext uri="{FF2B5EF4-FFF2-40B4-BE49-F238E27FC236}">
              <a16:creationId xmlns:a16="http://schemas.microsoft.com/office/drawing/2014/main" id="{A6861A7F-C270-46FE-B562-BE4C7E8456A6}"/>
            </a:ext>
          </a:extLst>
        </xdr:cNvPr>
        <xdr:cNvCxnSpPr/>
      </xdr:nvCxnSpPr>
      <xdr:spPr>
        <a:xfrm>
          <a:off x="2619375" y="13601700"/>
          <a:ext cx="809625"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44450</xdr:rowOff>
    </xdr:from>
    <xdr:to>
      <xdr:col>10</xdr:col>
      <xdr:colOff>165100</xdr:colOff>
      <xdr:row>83</xdr:row>
      <xdr:rowOff>146050</xdr:rowOff>
    </xdr:to>
    <xdr:sp macro="" textlink="">
      <xdr:nvSpPr>
        <xdr:cNvPr id="211" name="楕円 210">
          <a:extLst>
            <a:ext uri="{FF2B5EF4-FFF2-40B4-BE49-F238E27FC236}">
              <a16:creationId xmlns:a16="http://schemas.microsoft.com/office/drawing/2014/main" id="{A233F33F-F297-40E1-ABE0-3E5A2083B636}"/>
            </a:ext>
          </a:extLst>
        </xdr:cNvPr>
        <xdr:cNvSpPr/>
      </xdr:nvSpPr>
      <xdr:spPr>
        <a:xfrm>
          <a:off x="1781175" y="134969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95250</xdr:rowOff>
    </xdr:from>
    <xdr:to>
      <xdr:col>15</xdr:col>
      <xdr:colOff>50800</xdr:colOff>
      <xdr:row>83</xdr:row>
      <xdr:rowOff>152400</xdr:rowOff>
    </xdr:to>
    <xdr:cxnSp macro="">
      <xdr:nvCxnSpPr>
        <xdr:cNvPr id="212" name="直線コネクタ 211">
          <a:extLst>
            <a:ext uri="{FF2B5EF4-FFF2-40B4-BE49-F238E27FC236}">
              <a16:creationId xmlns:a16="http://schemas.microsoft.com/office/drawing/2014/main" id="{874AAE3B-2646-411C-A222-A2C77C763C92}"/>
            </a:ext>
          </a:extLst>
        </xdr:cNvPr>
        <xdr:cNvCxnSpPr/>
      </xdr:nvCxnSpPr>
      <xdr:spPr>
        <a:xfrm>
          <a:off x="1828800" y="13544550"/>
          <a:ext cx="79057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158750</xdr:rowOff>
    </xdr:from>
    <xdr:to>
      <xdr:col>6</xdr:col>
      <xdr:colOff>38100</xdr:colOff>
      <xdr:row>83</xdr:row>
      <xdr:rowOff>88900</xdr:rowOff>
    </xdr:to>
    <xdr:sp macro="" textlink="">
      <xdr:nvSpPr>
        <xdr:cNvPr id="213" name="楕円 212">
          <a:extLst>
            <a:ext uri="{FF2B5EF4-FFF2-40B4-BE49-F238E27FC236}">
              <a16:creationId xmlns:a16="http://schemas.microsoft.com/office/drawing/2014/main" id="{92BD97D8-7243-48DA-ADF8-E8A714A4EE3F}"/>
            </a:ext>
          </a:extLst>
        </xdr:cNvPr>
        <xdr:cNvSpPr/>
      </xdr:nvSpPr>
      <xdr:spPr>
        <a:xfrm>
          <a:off x="981075" y="134493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38100</xdr:rowOff>
    </xdr:from>
    <xdr:to>
      <xdr:col>10</xdr:col>
      <xdr:colOff>114300</xdr:colOff>
      <xdr:row>83</xdr:row>
      <xdr:rowOff>95250</xdr:rowOff>
    </xdr:to>
    <xdr:cxnSp macro="">
      <xdr:nvCxnSpPr>
        <xdr:cNvPr id="214" name="直線コネクタ 213">
          <a:extLst>
            <a:ext uri="{FF2B5EF4-FFF2-40B4-BE49-F238E27FC236}">
              <a16:creationId xmlns:a16="http://schemas.microsoft.com/office/drawing/2014/main" id="{54DACE9D-7CE6-42D7-BA19-594C10A12BE4}"/>
            </a:ext>
          </a:extLst>
        </xdr:cNvPr>
        <xdr:cNvCxnSpPr/>
      </xdr:nvCxnSpPr>
      <xdr:spPr>
        <a:xfrm>
          <a:off x="1028700" y="13487400"/>
          <a:ext cx="8001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145432</xdr:rowOff>
    </xdr:from>
    <xdr:ext cx="405111" cy="259045"/>
    <xdr:sp macro="" textlink="">
      <xdr:nvSpPr>
        <xdr:cNvPr id="215" name="n_1aveValue【福祉施設】&#10;有形固定資産減価償却率">
          <a:extLst>
            <a:ext uri="{FF2B5EF4-FFF2-40B4-BE49-F238E27FC236}">
              <a16:creationId xmlns:a16="http://schemas.microsoft.com/office/drawing/2014/main" id="{47E77646-8FB5-4014-97E9-493BED5A9722}"/>
            </a:ext>
          </a:extLst>
        </xdr:cNvPr>
        <xdr:cNvSpPr txBox="1"/>
      </xdr:nvSpPr>
      <xdr:spPr>
        <a:xfrm>
          <a:off x="3239144" y="13105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113047</xdr:rowOff>
    </xdr:from>
    <xdr:ext cx="405111" cy="259045"/>
    <xdr:sp macro="" textlink="">
      <xdr:nvSpPr>
        <xdr:cNvPr id="216" name="n_2aveValue【福祉施設】&#10;有形固定資産減価償却率">
          <a:extLst>
            <a:ext uri="{FF2B5EF4-FFF2-40B4-BE49-F238E27FC236}">
              <a16:creationId xmlns:a16="http://schemas.microsoft.com/office/drawing/2014/main" id="{152BCA43-CCD3-44CC-8FD9-756BA2C12D70}"/>
            </a:ext>
          </a:extLst>
        </xdr:cNvPr>
        <xdr:cNvSpPr txBox="1"/>
      </xdr:nvSpPr>
      <xdr:spPr>
        <a:xfrm>
          <a:off x="2439044" y="1307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92091</xdr:rowOff>
    </xdr:from>
    <xdr:ext cx="405111" cy="259045"/>
    <xdr:sp macro="" textlink="">
      <xdr:nvSpPr>
        <xdr:cNvPr id="217" name="n_3aveValue【福祉施設】&#10;有形固定資産減価償却率">
          <a:extLst>
            <a:ext uri="{FF2B5EF4-FFF2-40B4-BE49-F238E27FC236}">
              <a16:creationId xmlns:a16="http://schemas.microsoft.com/office/drawing/2014/main" id="{D0300511-2626-4E01-AB39-A67462B90423}"/>
            </a:ext>
          </a:extLst>
        </xdr:cNvPr>
        <xdr:cNvSpPr txBox="1"/>
      </xdr:nvSpPr>
      <xdr:spPr>
        <a:xfrm>
          <a:off x="1648469" y="1305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71138</xdr:rowOff>
    </xdr:from>
    <xdr:ext cx="405111" cy="259045"/>
    <xdr:sp macro="" textlink="">
      <xdr:nvSpPr>
        <xdr:cNvPr id="218" name="n_4aveValue【福祉施設】&#10;有形固定資産減価償却率">
          <a:extLst>
            <a:ext uri="{FF2B5EF4-FFF2-40B4-BE49-F238E27FC236}">
              <a16:creationId xmlns:a16="http://schemas.microsoft.com/office/drawing/2014/main" id="{1CCAB158-95CE-4B7F-A6D3-0F3845E95D3C}"/>
            </a:ext>
          </a:extLst>
        </xdr:cNvPr>
        <xdr:cNvSpPr txBox="1"/>
      </xdr:nvSpPr>
      <xdr:spPr>
        <a:xfrm>
          <a:off x="848369" y="1303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80027</xdr:rowOff>
    </xdr:from>
    <xdr:ext cx="405111" cy="259045"/>
    <xdr:sp macro="" textlink="">
      <xdr:nvSpPr>
        <xdr:cNvPr id="219" name="n_1mainValue【福祉施設】&#10;有形固定資産減価償却率">
          <a:extLst>
            <a:ext uri="{FF2B5EF4-FFF2-40B4-BE49-F238E27FC236}">
              <a16:creationId xmlns:a16="http://schemas.microsoft.com/office/drawing/2014/main" id="{D83DA394-B193-4862-828B-DD7DB20FEC02}"/>
            </a:ext>
          </a:extLst>
        </xdr:cNvPr>
        <xdr:cNvSpPr txBox="1"/>
      </xdr:nvSpPr>
      <xdr:spPr>
        <a:xfrm>
          <a:off x="3239144" y="1369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22877</xdr:rowOff>
    </xdr:from>
    <xdr:ext cx="405111" cy="259045"/>
    <xdr:sp macro="" textlink="">
      <xdr:nvSpPr>
        <xdr:cNvPr id="220" name="n_2mainValue【福祉施設】&#10;有形固定資産減価償却率">
          <a:extLst>
            <a:ext uri="{FF2B5EF4-FFF2-40B4-BE49-F238E27FC236}">
              <a16:creationId xmlns:a16="http://schemas.microsoft.com/office/drawing/2014/main" id="{1A72B3EB-F5ED-441B-ADBD-0EA46B1479A4}"/>
            </a:ext>
          </a:extLst>
        </xdr:cNvPr>
        <xdr:cNvSpPr txBox="1"/>
      </xdr:nvSpPr>
      <xdr:spPr>
        <a:xfrm>
          <a:off x="2439044" y="13637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137177</xdr:rowOff>
    </xdr:from>
    <xdr:ext cx="405111" cy="259045"/>
    <xdr:sp macro="" textlink="">
      <xdr:nvSpPr>
        <xdr:cNvPr id="221" name="n_3mainValue【福祉施設】&#10;有形固定資産減価償却率">
          <a:extLst>
            <a:ext uri="{FF2B5EF4-FFF2-40B4-BE49-F238E27FC236}">
              <a16:creationId xmlns:a16="http://schemas.microsoft.com/office/drawing/2014/main" id="{11DFAC80-A1E9-46B4-BA74-4786679356E1}"/>
            </a:ext>
          </a:extLst>
        </xdr:cNvPr>
        <xdr:cNvSpPr txBox="1"/>
      </xdr:nvSpPr>
      <xdr:spPr>
        <a:xfrm>
          <a:off x="1648469" y="13589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80027</xdr:rowOff>
    </xdr:from>
    <xdr:ext cx="405111" cy="259045"/>
    <xdr:sp macro="" textlink="">
      <xdr:nvSpPr>
        <xdr:cNvPr id="222" name="n_4mainValue【福祉施設】&#10;有形固定資産減価償却率">
          <a:extLst>
            <a:ext uri="{FF2B5EF4-FFF2-40B4-BE49-F238E27FC236}">
              <a16:creationId xmlns:a16="http://schemas.microsoft.com/office/drawing/2014/main" id="{2F235DE4-613D-4ED4-B37A-2D6B07CF83A4}"/>
            </a:ext>
          </a:extLst>
        </xdr:cNvPr>
        <xdr:cNvSpPr txBox="1"/>
      </xdr:nvSpPr>
      <xdr:spPr>
        <a:xfrm>
          <a:off x="848369" y="13532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3" name="正方形/長方形 222">
          <a:extLst>
            <a:ext uri="{FF2B5EF4-FFF2-40B4-BE49-F238E27FC236}">
              <a16:creationId xmlns:a16="http://schemas.microsoft.com/office/drawing/2014/main" id="{09D5C6A0-2DFD-432B-825E-7FD288D3BE31}"/>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4" name="正方形/長方形 223">
          <a:extLst>
            <a:ext uri="{FF2B5EF4-FFF2-40B4-BE49-F238E27FC236}">
              <a16:creationId xmlns:a16="http://schemas.microsoft.com/office/drawing/2014/main" id="{6CE584C9-E8CA-42FC-BECB-85F7BF580BCE}"/>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5" name="正方形/長方形 224">
          <a:extLst>
            <a:ext uri="{FF2B5EF4-FFF2-40B4-BE49-F238E27FC236}">
              <a16:creationId xmlns:a16="http://schemas.microsoft.com/office/drawing/2014/main" id="{D61F4A49-7B15-43AA-8B20-DC9B36DB7CA5}"/>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6" name="正方形/長方形 225">
          <a:extLst>
            <a:ext uri="{FF2B5EF4-FFF2-40B4-BE49-F238E27FC236}">
              <a16:creationId xmlns:a16="http://schemas.microsoft.com/office/drawing/2014/main" id="{0050A45C-F94D-4E38-875C-55BAFFB37F10}"/>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7" name="正方形/長方形 226">
          <a:extLst>
            <a:ext uri="{FF2B5EF4-FFF2-40B4-BE49-F238E27FC236}">
              <a16:creationId xmlns:a16="http://schemas.microsoft.com/office/drawing/2014/main" id="{65D50396-F68C-42F1-AF88-121F567D86FB}"/>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8" name="正方形/長方形 227">
          <a:extLst>
            <a:ext uri="{FF2B5EF4-FFF2-40B4-BE49-F238E27FC236}">
              <a16:creationId xmlns:a16="http://schemas.microsoft.com/office/drawing/2014/main" id="{F077B9B4-DD6B-41F8-970F-0F3B72E9AAD2}"/>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9" name="正方形/長方形 228">
          <a:extLst>
            <a:ext uri="{FF2B5EF4-FFF2-40B4-BE49-F238E27FC236}">
              <a16:creationId xmlns:a16="http://schemas.microsoft.com/office/drawing/2014/main" id="{5738D6F8-1DB4-4246-82E1-A39E6A2164F3}"/>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0" name="正方形/長方形 229">
          <a:extLst>
            <a:ext uri="{FF2B5EF4-FFF2-40B4-BE49-F238E27FC236}">
              <a16:creationId xmlns:a16="http://schemas.microsoft.com/office/drawing/2014/main" id="{75F27116-96EB-4DDB-B809-FB41D48ED678}"/>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1" name="テキスト ボックス 230">
          <a:extLst>
            <a:ext uri="{FF2B5EF4-FFF2-40B4-BE49-F238E27FC236}">
              <a16:creationId xmlns:a16="http://schemas.microsoft.com/office/drawing/2014/main" id="{6A83EA1F-E545-42D3-8871-D51EC910E608}"/>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2" name="直線コネクタ 231">
          <a:extLst>
            <a:ext uri="{FF2B5EF4-FFF2-40B4-BE49-F238E27FC236}">
              <a16:creationId xmlns:a16="http://schemas.microsoft.com/office/drawing/2014/main" id="{21346B66-45A9-4872-8FDF-0C3A5C1D8C0C}"/>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3" name="直線コネクタ 232">
          <a:extLst>
            <a:ext uri="{FF2B5EF4-FFF2-40B4-BE49-F238E27FC236}">
              <a16:creationId xmlns:a16="http://schemas.microsoft.com/office/drawing/2014/main" id="{98302B51-4FF1-49C1-A981-222F3C8B2A5A}"/>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34" name="テキスト ボックス 233">
          <a:extLst>
            <a:ext uri="{FF2B5EF4-FFF2-40B4-BE49-F238E27FC236}">
              <a16:creationId xmlns:a16="http://schemas.microsoft.com/office/drawing/2014/main" id="{4752CC56-DABD-4C00-9AAB-BFDFDC31C8A3}"/>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5" name="直線コネクタ 234">
          <a:extLst>
            <a:ext uri="{FF2B5EF4-FFF2-40B4-BE49-F238E27FC236}">
              <a16:creationId xmlns:a16="http://schemas.microsoft.com/office/drawing/2014/main" id="{78FCEE1C-F8BD-4DAC-A97F-82FDD74621D5}"/>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36" name="テキスト ボックス 235">
          <a:extLst>
            <a:ext uri="{FF2B5EF4-FFF2-40B4-BE49-F238E27FC236}">
              <a16:creationId xmlns:a16="http://schemas.microsoft.com/office/drawing/2014/main" id="{C076640E-224A-441E-88FB-1742E417BD11}"/>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7" name="直線コネクタ 236">
          <a:extLst>
            <a:ext uri="{FF2B5EF4-FFF2-40B4-BE49-F238E27FC236}">
              <a16:creationId xmlns:a16="http://schemas.microsoft.com/office/drawing/2014/main" id="{1431253F-5A4F-4A34-86DF-EF3931604088}"/>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38" name="テキスト ボックス 237">
          <a:extLst>
            <a:ext uri="{FF2B5EF4-FFF2-40B4-BE49-F238E27FC236}">
              <a16:creationId xmlns:a16="http://schemas.microsoft.com/office/drawing/2014/main" id="{3BDB3B0D-A9EF-4FCD-A9D2-BB36E0D7953E}"/>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9" name="直線コネクタ 238">
          <a:extLst>
            <a:ext uri="{FF2B5EF4-FFF2-40B4-BE49-F238E27FC236}">
              <a16:creationId xmlns:a16="http://schemas.microsoft.com/office/drawing/2014/main" id="{19C33181-8EF5-4D91-92ED-D6A3F0524C99}"/>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40" name="テキスト ボックス 239">
          <a:extLst>
            <a:ext uri="{FF2B5EF4-FFF2-40B4-BE49-F238E27FC236}">
              <a16:creationId xmlns:a16="http://schemas.microsoft.com/office/drawing/2014/main" id="{5ACA4DB7-54CB-4F9B-BD6A-EE8FE970F6D0}"/>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1" name="直線コネクタ 240">
          <a:extLst>
            <a:ext uri="{FF2B5EF4-FFF2-40B4-BE49-F238E27FC236}">
              <a16:creationId xmlns:a16="http://schemas.microsoft.com/office/drawing/2014/main" id="{3F88747A-EEF6-4816-BB99-95B4E049BD65}"/>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2" name="テキスト ボックス 241">
          <a:extLst>
            <a:ext uri="{FF2B5EF4-FFF2-40B4-BE49-F238E27FC236}">
              <a16:creationId xmlns:a16="http://schemas.microsoft.com/office/drawing/2014/main" id="{949A6B96-7706-4D0F-9D9A-D75C3B506DD1}"/>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3" name="【福祉施設】&#10;一人当たり面積グラフ枠">
          <a:extLst>
            <a:ext uri="{FF2B5EF4-FFF2-40B4-BE49-F238E27FC236}">
              <a16:creationId xmlns:a16="http://schemas.microsoft.com/office/drawing/2014/main" id="{0817B001-F957-4923-81F1-FDFB3CCD48D0}"/>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244" name="直線コネクタ 243">
          <a:extLst>
            <a:ext uri="{FF2B5EF4-FFF2-40B4-BE49-F238E27FC236}">
              <a16:creationId xmlns:a16="http://schemas.microsoft.com/office/drawing/2014/main" id="{FDB9B72A-AD7A-40A2-A8C4-095677B8ACDC}"/>
            </a:ext>
          </a:extLst>
        </xdr:cNvPr>
        <xdr:cNvCxnSpPr/>
      </xdr:nvCxnSpPr>
      <xdr:spPr>
        <a:xfrm flipV="1">
          <a:off x="9429115" y="12670028"/>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245" name="【福祉施設】&#10;一人当たり面積最小値テキスト">
          <a:extLst>
            <a:ext uri="{FF2B5EF4-FFF2-40B4-BE49-F238E27FC236}">
              <a16:creationId xmlns:a16="http://schemas.microsoft.com/office/drawing/2014/main" id="{D95B6F29-AF2E-443A-94AD-B61C4F892A98}"/>
            </a:ext>
          </a:extLst>
        </xdr:cNvPr>
        <xdr:cNvSpPr txBox="1"/>
      </xdr:nvSpPr>
      <xdr:spPr>
        <a:xfrm>
          <a:off x="9467850" y="13972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246" name="直線コネクタ 245">
          <a:extLst>
            <a:ext uri="{FF2B5EF4-FFF2-40B4-BE49-F238E27FC236}">
              <a16:creationId xmlns:a16="http://schemas.microsoft.com/office/drawing/2014/main" id="{F4C90B63-6D37-41A0-9479-DD856A010B04}"/>
            </a:ext>
          </a:extLst>
        </xdr:cNvPr>
        <xdr:cNvCxnSpPr/>
      </xdr:nvCxnSpPr>
      <xdr:spPr>
        <a:xfrm>
          <a:off x="9363075" y="1396542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247" name="【福祉施設】&#10;一人当たり面積最大値テキスト">
          <a:extLst>
            <a:ext uri="{FF2B5EF4-FFF2-40B4-BE49-F238E27FC236}">
              <a16:creationId xmlns:a16="http://schemas.microsoft.com/office/drawing/2014/main" id="{9245A6CE-060F-49CA-9684-36929491243B}"/>
            </a:ext>
          </a:extLst>
        </xdr:cNvPr>
        <xdr:cNvSpPr txBox="1"/>
      </xdr:nvSpPr>
      <xdr:spPr>
        <a:xfrm>
          <a:off x="9467850" y="12467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248" name="直線コネクタ 247">
          <a:extLst>
            <a:ext uri="{FF2B5EF4-FFF2-40B4-BE49-F238E27FC236}">
              <a16:creationId xmlns:a16="http://schemas.microsoft.com/office/drawing/2014/main" id="{1877A61E-A694-4F85-9D6C-21F0DDE3268B}"/>
            </a:ext>
          </a:extLst>
        </xdr:cNvPr>
        <xdr:cNvCxnSpPr/>
      </xdr:nvCxnSpPr>
      <xdr:spPr>
        <a:xfrm>
          <a:off x="9363075" y="1267002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135907</xdr:rowOff>
    </xdr:from>
    <xdr:ext cx="469744" cy="259045"/>
    <xdr:sp macro="" textlink="">
      <xdr:nvSpPr>
        <xdr:cNvPr id="249" name="【福祉施設】&#10;一人当たり面積平均値テキスト">
          <a:extLst>
            <a:ext uri="{FF2B5EF4-FFF2-40B4-BE49-F238E27FC236}">
              <a16:creationId xmlns:a16="http://schemas.microsoft.com/office/drawing/2014/main" id="{7B85B892-74D8-4DFF-90D4-6D274DD77659}"/>
            </a:ext>
          </a:extLst>
        </xdr:cNvPr>
        <xdr:cNvSpPr txBox="1"/>
      </xdr:nvSpPr>
      <xdr:spPr>
        <a:xfrm>
          <a:off x="9467850" y="134232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250" name="フローチャート: 判断 249">
          <a:extLst>
            <a:ext uri="{FF2B5EF4-FFF2-40B4-BE49-F238E27FC236}">
              <a16:creationId xmlns:a16="http://schemas.microsoft.com/office/drawing/2014/main" id="{A9C4A6A8-4DE4-4CC7-942E-AE8EA3465A7F}"/>
            </a:ext>
          </a:extLst>
        </xdr:cNvPr>
        <xdr:cNvSpPr/>
      </xdr:nvSpPr>
      <xdr:spPr>
        <a:xfrm>
          <a:off x="9401175" y="1356233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251" name="フローチャート: 判断 250">
          <a:extLst>
            <a:ext uri="{FF2B5EF4-FFF2-40B4-BE49-F238E27FC236}">
              <a16:creationId xmlns:a16="http://schemas.microsoft.com/office/drawing/2014/main" id="{8726D92E-6E00-42FD-982A-FB1A197DBC56}"/>
            </a:ext>
          </a:extLst>
        </xdr:cNvPr>
        <xdr:cNvSpPr/>
      </xdr:nvSpPr>
      <xdr:spPr>
        <a:xfrm>
          <a:off x="8639175" y="1355178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252" name="フローチャート: 判断 251">
          <a:extLst>
            <a:ext uri="{FF2B5EF4-FFF2-40B4-BE49-F238E27FC236}">
              <a16:creationId xmlns:a16="http://schemas.microsoft.com/office/drawing/2014/main" id="{EDFE90BC-1296-4B8F-8A1C-7A28B6C9F4EE}"/>
            </a:ext>
          </a:extLst>
        </xdr:cNvPr>
        <xdr:cNvSpPr/>
      </xdr:nvSpPr>
      <xdr:spPr>
        <a:xfrm>
          <a:off x="7839075" y="135728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253" name="フローチャート: 判断 252">
          <a:extLst>
            <a:ext uri="{FF2B5EF4-FFF2-40B4-BE49-F238E27FC236}">
              <a16:creationId xmlns:a16="http://schemas.microsoft.com/office/drawing/2014/main" id="{A96A182C-6A2D-4CD0-9BEC-39FE9C13A762}"/>
            </a:ext>
          </a:extLst>
        </xdr:cNvPr>
        <xdr:cNvSpPr/>
      </xdr:nvSpPr>
      <xdr:spPr>
        <a:xfrm>
          <a:off x="7029450" y="135623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254" name="フローチャート: 判断 253">
          <a:extLst>
            <a:ext uri="{FF2B5EF4-FFF2-40B4-BE49-F238E27FC236}">
              <a16:creationId xmlns:a16="http://schemas.microsoft.com/office/drawing/2014/main" id="{1861C7EE-9934-46D8-8100-885BC336352D}"/>
            </a:ext>
          </a:extLst>
        </xdr:cNvPr>
        <xdr:cNvSpPr/>
      </xdr:nvSpPr>
      <xdr:spPr>
        <a:xfrm>
          <a:off x="6238875" y="1355636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6B080C58-584E-49A8-8D1D-7ED3B6C5337C}"/>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57059010-8353-4429-9212-1F8D6CEEF8F5}"/>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07DBDD45-02DE-4610-993D-24D677CD024F}"/>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C505558B-452D-4199-9875-04DA17D3CC1C}"/>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C3E44107-49F6-44FA-9EE0-628057FA0DE1}"/>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117602</xdr:rowOff>
    </xdr:from>
    <xdr:to>
      <xdr:col>55</xdr:col>
      <xdr:colOff>50800</xdr:colOff>
      <xdr:row>86</xdr:row>
      <xdr:rowOff>47752</xdr:rowOff>
    </xdr:to>
    <xdr:sp macro="" textlink="">
      <xdr:nvSpPr>
        <xdr:cNvPr id="260" name="楕円 259">
          <a:extLst>
            <a:ext uri="{FF2B5EF4-FFF2-40B4-BE49-F238E27FC236}">
              <a16:creationId xmlns:a16="http://schemas.microsoft.com/office/drawing/2014/main" id="{3A7D08CC-5EDC-49D1-938E-A6B611A6940E}"/>
            </a:ext>
          </a:extLst>
        </xdr:cNvPr>
        <xdr:cNvSpPr/>
      </xdr:nvSpPr>
      <xdr:spPr>
        <a:xfrm>
          <a:off x="9401175" y="13893927"/>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32529</xdr:rowOff>
    </xdr:from>
    <xdr:ext cx="469744" cy="259045"/>
    <xdr:sp macro="" textlink="">
      <xdr:nvSpPr>
        <xdr:cNvPr id="261" name="【福祉施設】&#10;一人当たり面積該当値テキスト">
          <a:extLst>
            <a:ext uri="{FF2B5EF4-FFF2-40B4-BE49-F238E27FC236}">
              <a16:creationId xmlns:a16="http://schemas.microsoft.com/office/drawing/2014/main" id="{E4818DC9-912D-45EB-9DE8-CE220A4F0E92}"/>
            </a:ext>
          </a:extLst>
        </xdr:cNvPr>
        <xdr:cNvSpPr txBox="1"/>
      </xdr:nvSpPr>
      <xdr:spPr>
        <a:xfrm>
          <a:off x="9467850" y="13802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117602</xdr:rowOff>
    </xdr:from>
    <xdr:to>
      <xdr:col>50</xdr:col>
      <xdr:colOff>165100</xdr:colOff>
      <xdr:row>86</xdr:row>
      <xdr:rowOff>47752</xdr:rowOff>
    </xdr:to>
    <xdr:sp macro="" textlink="">
      <xdr:nvSpPr>
        <xdr:cNvPr id="262" name="楕円 261">
          <a:extLst>
            <a:ext uri="{FF2B5EF4-FFF2-40B4-BE49-F238E27FC236}">
              <a16:creationId xmlns:a16="http://schemas.microsoft.com/office/drawing/2014/main" id="{EBBA89CB-A1D8-4034-BB8B-5D0B1118E750}"/>
            </a:ext>
          </a:extLst>
        </xdr:cNvPr>
        <xdr:cNvSpPr/>
      </xdr:nvSpPr>
      <xdr:spPr>
        <a:xfrm>
          <a:off x="8639175" y="1389392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168402</xdr:rowOff>
    </xdr:from>
    <xdr:to>
      <xdr:col>55</xdr:col>
      <xdr:colOff>0</xdr:colOff>
      <xdr:row>85</xdr:row>
      <xdr:rowOff>168402</xdr:rowOff>
    </xdr:to>
    <xdr:cxnSp macro="">
      <xdr:nvCxnSpPr>
        <xdr:cNvPr id="263" name="直線コネクタ 262">
          <a:extLst>
            <a:ext uri="{FF2B5EF4-FFF2-40B4-BE49-F238E27FC236}">
              <a16:creationId xmlns:a16="http://schemas.microsoft.com/office/drawing/2014/main" id="{9798E516-392A-4C4D-B25D-ECBDFEBD7C29}"/>
            </a:ext>
          </a:extLst>
        </xdr:cNvPr>
        <xdr:cNvCxnSpPr/>
      </xdr:nvCxnSpPr>
      <xdr:spPr>
        <a:xfrm>
          <a:off x="8686800" y="1393202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117602</xdr:rowOff>
    </xdr:from>
    <xdr:to>
      <xdr:col>46</xdr:col>
      <xdr:colOff>38100</xdr:colOff>
      <xdr:row>86</xdr:row>
      <xdr:rowOff>47752</xdr:rowOff>
    </xdr:to>
    <xdr:sp macro="" textlink="">
      <xdr:nvSpPr>
        <xdr:cNvPr id="264" name="楕円 263">
          <a:extLst>
            <a:ext uri="{FF2B5EF4-FFF2-40B4-BE49-F238E27FC236}">
              <a16:creationId xmlns:a16="http://schemas.microsoft.com/office/drawing/2014/main" id="{6ABA777A-65C2-4148-BE32-08781FFD96D9}"/>
            </a:ext>
          </a:extLst>
        </xdr:cNvPr>
        <xdr:cNvSpPr/>
      </xdr:nvSpPr>
      <xdr:spPr>
        <a:xfrm>
          <a:off x="7839075" y="1389392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168402</xdr:rowOff>
    </xdr:from>
    <xdr:to>
      <xdr:col>50</xdr:col>
      <xdr:colOff>114300</xdr:colOff>
      <xdr:row>85</xdr:row>
      <xdr:rowOff>168402</xdr:rowOff>
    </xdr:to>
    <xdr:cxnSp macro="">
      <xdr:nvCxnSpPr>
        <xdr:cNvPr id="265" name="直線コネクタ 264">
          <a:extLst>
            <a:ext uri="{FF2B5EF4-FFF2-40B4-BE49-F238E27FC236}">
              <a16:creationId xmlns:a16="http://schemas.microsoft.com/office/drawing/2014/main" id="{536E560D-51B9-462F-BF6D-D2BF82EC1FF0}"/>
            </a:ext>
          </a:extLst>
        </xdr:cNvPr>
        <xdr:cNvCxnSpPr/>
      </xdr:nvCxnSpPr>
      <xdr:spPr>
        <a:xfrm>
          <a:off x="7886700" y="1393202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117602</xdr:rowOff>
    </xdr:from>
    <xdr:to>
      <xdr:col>41</xdr:col>
      <xdr:colOff>101600</xdr:colOff>
      <xdr:row>86</xdr:row>
      <xdr:rowOff>47752</xdr:rowOff>
    </xdr:to>
    <xdr:sp macro="" textlink="">
      <xdr:nvSpPr>
        <xdr:cNvPr id="266" name="楕円 265">
          <a:extLst>
            <a:ext uri="{FF2B5EF4-FFF2-40B4-BE49-F238E27FC236}">
              <a16:creationId xmlns:a16="http://schemas.microsoft.com/office/drawing/2014/main" id="{831B67E3-E120-40A4-B1DE-1AA0C2F1EEFC}"/>
            </a:ext>
          </a:extLst>
        </xdr:cNvPr>
        <xdr:cNvSpPr/>
      </xdr:nvSpPr>
      <xdr:spPr>
        <a:xfrm>
          <a:off x="7029450" y="1389392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168402</xdr:rowOff>
    </xdr:from>
    <xdr:to>
      <xdr:col>45</xdr:col>
      <xdr:colOff>177800</xdr:colOff>
      <xdr:row>85</xdr:row>
      <xdr:rowOff>168402</xdr:rowOff>
    </xdr:to>
    <xdr:cxnSp macro="">
      <xdr:nvCxnSpPr>
        <xdr:cNvPr id="267" name="直線コネクタ 266">
          <a:extLst>
            <a:ext uri="{FF2B5EF4-FFF2-40B4-BE49-F238E27FC236}">
              <a16:creationId xmlns:a16="http://schemas.microsoft.com/office/drawing/2014/main" id="{FEFAFE75-0026-443F-A2D5-3BC77F3931AD}"/>
            </a:ext>
          </a:extLst>
        </xdr:cNvPr>
        <xdr:cNvCxnSpPr/>
      </xdr:nvCxnSpPr>
      <xdr:spPr>
        <a:xfrm>
          <a:off x="7077075" y="1393202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117602</xdr:rowOff>
    </xdr:from>
    <xdr:to>
      <xdr:col>36</xdr:col>
      <xdr:colOff>165100</xdr:colOff>
      <xdr:row>86</xdr:row>
      <xdr:rowOff>47752</xdr:rowOff>
    </xdr:to>
    <xdr:sp macro="" textlink="">
      <xdr:nvSpPr>
        <xdr:cNvPr id="268" name="楕円 267">
          <a:extLst>
            <a:ext uri="{FF2B5EF4-FFF2-40B4-BE49-F238E27FC236}">
              <a16:creationId xmlns:a16="http://schemas.microsoft.com/office/drawing/2014/main" id="{04A08651-06A1-4B79-A76B-965D57197DEE}"/>
            </a:ext>
          </a:extLst>
        </xdr:cNvPr>
        <xdr:cNvSpPr/>
      </xdr:nvSpPr>
      <xdr:spPr>
        <a:xfrm>
          <a:off x="6238875" y="1389392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168402</xdr:rowOff>
    </xdr:from>
    <xdr:to>
      <xdr:col>41</xdr:col>
      <xdr:colOff>50800</xdr:colOff>
      <xdr:row>85</xdr:row>
      <xdr:rowOff>168402</xdr:rowOff>
    </xdr:to>
    <xdr:cxnSp macro="">
      <xdr:nvCxnSpPr>
        <xdr:cNvPr id="269" name="直線コネクタ 268">
          <a:extLst>
            <a:ext uri="{FF2B5EF4-FFF2-40B4-BE49-F238E27FC236}">
              <a16:creationId xmlns:a16="http://schemas.microsoft.com/office/drawing/2014/main" id="{596D0848-C55A-499C-A095-8506C290F466}"/>
            </a:ext>
          </a:extLst>
        </xdr:cNvPr>
        <xdr:cNvCxnSpPr/>
      </xdr:nvCxnSpPr>
      <xdr:spPr>
        <a:xfrm>
          <a:off x="6286500" y="13932027"/>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45990</xdr:rowOff>
    </xdr:from>
    <xdr:ext cx="469744" cy="259045"/>
    <xdr:sp macro="" textlink="">
      <xdr:nvSpPr>
        <xdr:cNvPr id="270" name="n_1aveValue【福祉施設】&#10;一人当たり面積">
          <a:extLst>
            <a:ext uri="{FF2B5EF4-FFF2-40B4-BE49-F238E27FC236}">
              <a16:creationId xmlns:a16="http://schemas.microsoft.com/office/drawing/2014/main" id="{1E4DE1C0-C4AB-4637-94AE-94846FB2EC1E}"/>
            </a:ext>
          </a:extLst>
        </xdr:cNvPr>
        <xdr:cNvSpPr txBox="1"/>
      </xdr:nvSpPr>
      <xdr:spPr>
        <a:xfrm>
          <a:off x="8458277" y="13336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73423</xdr:rowOff>
    </xdr:from>
    <xdr:ext cx="469744" cy="259045"/>
    <xdr:sp macro="" textlink="">
      <xdr:nvSpPr>
        <xdr:cNvPr id="271" name="n_2aveValue【福祉施設】&#10;一人当たり面積">
          <a:extLst>
            <a:ext uri="{FF2B5EF4-FFF2-40B4-BE49-F238E27FC236}">
              <a16:creationId xmlns:a16="http://schemas.microsoft.com/office/drawing/2014/main" id="{560504F1-5C49-4B16-AF00-52F000D23466}"/>
            </a:ext>
          </a:extLst>
        </xdr:cNvPr>
        <xdr:cNvSpPr txBox="1"/>
      </xdr:nvSpPr>
      <xdr:spPr>
        <a:xfrm>
          <a:off x="7677227" y="13360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59707</xdr:rowOff>
    </xdr:from>
    <xdr:ext cx="469744" cy="259045"/>
    <xdr:sp macro="" textlink="">
      <xdr:nvSpPr>
        <xdr:cNvPr id="272" name="n_3aveValue【福祉施設】&#10;一人当たり面積">
          <a:extLst>
            <a:ext uri="{FF2B5EF4-FFF2-40B4-BE49-F238E27FC236}">
              <a16:creationId xmlns:a16="http://schemas.microsoft.com/office/drawing/2014/main" id="{4D7ADE23-C557-434D-9C10-14478DF7C39D}"/>
            </a:ext>
          </a:extLst>
        </xdr:cNvPr>
        <xdr:cNvSpPr txBox="1"/>
      </xdr:nvSpPr>
      <xdr:spPr>
        <a:xfrm>
          <a:off x="6867602" y="1334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50564</xdr:rowOff>
    </xdr:from>
    <xdr:ext cx="469744" cy="259045"/>
    <xdr:sp macro="" textlink="">
      <xdr:nvSpPr>
        <xdr:cNvPr id="273" name="n_4aveValue【福祉施設】&#10;一人当たり面積">
          <a:extLst>
            <a:ext uri="{FF2B5EF4-FFF2-40B4-BE49-F238E27FC236}">
              <a16:creationId xmlns:a16="http://schemas.microsoft.com/office/drawing/2014/main" id="{171F272E-7233-4A7B-BFBB-6B5734E87C56}"/>
            </a:ext>
          </a:extLst>
        </xdr:cNvPr>
        <xdr:cNvSpPr txBox="1"/>
      </xdr:nvSpPr>
      <xdr:spPr>
        <a:xfrm>
          <a:off x="6067502" y="13334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38879</xdr:rowOff>
    </xdr:from>
    <xdr:ext cx="469744" cy="259045"/>
    <xdr:sp macro="" textlink="">
      <xdr:nvSpPr>
        <xdr:cNvPr id="274" name="n_1mainValue【福祉施設】&#10;一人当たり面積">
          <a:extLst>
            <a:ext uri="{FF2B5EF4-FFF2-40B4-BE49-F238E27FC236}">
              <a16:creationId xmlns:a16="http://schemas.microsoft.com/office/drawing/2014/main" id="{079B5A2F-3421-44C1-9911-287CDF8B652B}"/>
            </a:ext>
          </a:extLst>
        </xdr:cNvPr>
        <xdr:cNvSpPr txBox="1"/>
      </xdr:nvSpPr>
      <xdr:spPr>
        <a:xfrm>
          <a:off x="8458277" y="13973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38879</xdr:rowOff>
    </xdr:from>
    <xdr:ext cx="469744" cy="259045"/>
    <xdr:sp macro="" textlink="">
      <xdr:nvSpPr>
        <xdr:cNvPr id="275" name="n_2mainValue【福祉施設】&#10;一人当たり面積">
          <a:extLst>
            <a:ext uri="{FF2B5EF4-FFF2-40B4-BE49-F238E27FC236}">
              <a16:creationId xmlns:a16="http://schemas.microsoft.com/office/drawing/2014/main" id="{83B316A4-80CC-42D8-B4FD-A7F1D7CABD52}"/>
            </a:ext>
          </a:extLst>
        </xdr:cNvPr>
        <xdr:cNvSpPr txBox="1"/>
      </xdr:nvSpPr>
      <xdr:spPr>
        <a:xfrm>
          <a:off x="7677227" y="13973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38879</xdr:rowOff>
    </xdr:from>
    <xdr:ext cx="469744" cy="259045"/>
    <xdr:sp macro="" textlink="">
      <xdr:nvSpPr>
        <xdr:cNvPr id="276" name="n_3mainValue【福祉施設】&#10;一人当たり面積">
          <a:extLst>
            <a:ext uri="{FF2B5EF4-FFF2-40B4-BE49-F238E27FC236}">
              <a16:creationId xmlns:a16="http://schemas.microsoft.com/office/drawing/2014/main" id="{B2FAAA94-1618-496A-AF49-5C01C648F7CD}"/>
            </a:ext>
          </a:extLst>
        </xdr:cNvPr>
        <xdr:cNvSpPr txBox="1"/>
      </xdr:nvSpPr>
      <xdr:spPr>
        <a:xfrm>
          <a:off x="6867602" y="13973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38879</xdr:rowOff>
    </xdr:from>
    <xdr:ext cx="469744" cy="259045"/>
    <xdr:sp macro="" textlink="">
      <xdr:nvSpPr>
        <xdr:cNvPr id="277" name="n_4mainValue【福祉施設】&#10;一人当たり面積">
          <a:extLst>
            <a:ext uri="{FF2B5EF4-FFF2-40B4-BE49-F238E27FC236}">
              <a16:creationId xmlns:a16="http://schemas.microsoft.com/office/drawing/2014/main" id="{72CA2BEC-1ECB-4E8A-AEC5-3FBE737E4BAC}"/>
            </a:ext>
          </a:extLst>
        </xdr:cNvPr>
        <xdr:cNvSpPr txBox="1"/>
      </xdr:nvSpPr>
      <xdr:spPr>
        <a:xfrm>
          <a:off x="6067502" y="13973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9103FFA4-A65E-44B9-ABC7-3E2E96DA471A}"/>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DCD86BBD-2A78-4E77-86BA-EED322368F4F}"/>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148D064B-489A-44EA-855A-5F810FB1698C}"/>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6B16570C-7612-4A32-A6EC-52F0F3667DA0}"/>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2793BB81-831D-46AA-AB40-D5289DFBBBBD}"/>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5CAF679D-1FC1-4C0B-B81C-A04878C8AD5D}"/>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08CB1E65-0A8E-4992-A312-3A9DAFE014D4}"/>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516C7796-96B7-4A85-AE53-953775C37E14}"/>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a:extLst>
            <a:ext uri="{FF2B5EF4-FFF2-40B4-BE49-F238E27FC236}">
              <a16:creationId xmlns:a16="http://schemas.microsoft.com/office/drawing/2014/main" id="{F1C42E02-BBA5-4AEE-BA3D-CFA55D257559}"/>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a:extLst>
            <a:ext uri="{FF2B5EF4-FFF2-40B4-BE49-F238E27FC236}">
              <a16:creationId xmlns:a16="http://schemas.microsoft.com/office/drawing/2014/main" id="{CD84C311-F8CA-45D7-AE14-D538F88888A5}"/>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a:extLst>
            <a:ext uri="{FF2B5EF4-FFF2-40B4-BE49-F238E27FC236}">
              <a16:creationId xmlns:a16="http://schemas.microsoft.com/office/drawing/2014/main" id="{93B8D77C-A767-40CC-AAEC-D11BEB247641}"/>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9" name="直線コネクタ 288">
          <a:extLst>
            <a:ext uri="{FF2B5EF4-FFF2-40B4-BE49-F238E27FC236}">
              <a16:creationId xmlns:a16="http://schemas.microsoft.com/office/drawing/2014/main" id="{5C67BB14-21FA-484B-98BF-3063E52339FC}"/>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0" name="テキスト ボックス 289">
          <a:extLst>
            <a:ext uri="{FF2B5EF4-FFF2-40B4-BE49-F238E27FC236}">
              <a16:creationId xmlns:a16="http://schemas.microsoft.com/office/drawing/2014/main" id="{32E02DFF-BB47-4E02-AFF6-48012583709F}"/>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1" name="直線コネクタ 290">
          <a:extLst>
            <a:ext uri="{FF2B5EF4-FFF2-40B4-BE49-F238E27FC236}">
              <a16:creationId xmlns:a16="http://schemas.microsoft.com/office/drawing/2014/main" id="{4EBF2A87-E4D9-4C14-86F5-51C37B91B18B}"/>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2" name="テキスト ボックス 291">
          <a:extLst>
            <a:ext uri="{FF2B5EF4-FFF2-40B4-BE49-F238E27FC236}">
              <a16:creationId xmlns:a16="http://schemas.microsoft.com/office/drawing/2014/main" id="{43C32AA5-2776-4E56-B0F9-A954E4D062E8}"/>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3" name="直線コネクタ 292">
          <a:extLst>
            <a:ext uri="{FF2B5EF4-FFF2-40B4-BE49-F238E27FC236}">
              <a16:creationId xmlns:a16="http://schemas.microsoft.com/office/drawing/2014/main" id="{F41B8E21-8118-4D80-A9D7-8C2AD1E4C9BD}"/>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4" name="テキスト ボックス 293">
          <a:extLst>
            <a:ext uri="{FF2B5EF4-FFF2-40B4-BE49-F238E27FC236}">
              <a16:creationId xmlns:a16="http://schemas.microsoft.com/office/drawing/2014/main" id="{F8224821-2D94-417C-8F9A-F1E8A1436651}"/>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5" name="直線コネクタ 294">
          <a:extLst>
            <a:ext uri="{FF2B5EF4-FFF2-40B4-BE49-F238E27FC236}">
              <a16:creationId xmlns:a16="http://schemas.microsoft.com/office/drawing/2014/main" id="{AE055BF8-39DD-4AA0-B72E-0EB6F85E344C}"/>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6" name="テキスト ボックス 295">
          <a:extLst>
            <a:ext uri="{FF2B5EF4-FFF2-40B4-BE49-F238E27FC236}">
              <a16:creationId xmlns:a16="http://schemas.microsoft.com/office/drawing/2014/main" id="{BA6B98B1-B128-4959-B3C2-58B3B0CAA376}"/>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7" name="直線コネクタ 296">
          <a:extLst>
            <a:ext uri="{FF2B5EF4-FFF2-40B4-BE49-F238E27FC236}">
              <a16:creationId xmlns:a16="http://schemas.microsoft.com/office/drawing/2014/main" id="{4A751FDE-5D3C-43FA-A215-D27E3DB578EE}"/>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8" name="テキスト ボックス 297">
          <a:extLst>
            <a:ext uri="{FF2B5EF4-FFF2-40B4-BE49-F238E27FC236}">
              <a16:creationId xmlns:a16="http://schemas.microsoft.com/office/drawing/2014/main" id="{5E872ECB-98F5-47CF-8024-7F54AA95120A}"/>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9" name="直線コネクタ 298">
          <a:extLst>
            <a:ext uri="{FF2B5EF4-FFF2-40B4-BE49-F238E27FC236}">
              <a16:creationId xmlns:a16="http://schemas.microsoft.com/office/drawing/2014/main" id="{320062D7-1102-4196-BA4E-8C027D7E9FEB}"/>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0" name="テキスト ボックス 299">
          <a:extLst>
            <a:ext uri="{FF2B5EF4-FFF2-40B4-BE49-F238E27FC236}">
              <a16:creationId xmlns:a16="http://schemas.microsoft.com/office/drawing/2014/main" id="{1B53F6FC-EAFC-4353-8DCA-DE07DB906CB1}"/>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a:extLst>
            <a:ext uri="{FF2B5EF4-FFF2-40B4-BE49-F238E27FC236}">
              <a16:creationId xmlns:a16="http://schemas.microsoft.com/office/drawing/2014/main" id="{D2973630-06B9-43E8-A314-0CCB8F0F5CB8}"/>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A7A461F4-EF91-4556-AFC9-9FCC28C52606}"/>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303" name="直線コネクタ 302">
          <a:extLst>
            <a:ext uri="{FF2B5EF4-FFF2-40B4-BE49-F238E27FC236}">
              <a16:creationId xmlns:a16="http://schemas.microsoft.com/office/drawing/2014/main" id="{9F4BC13B-1CA5-4EB0-BF36-8A4EC1B3A450}"/>
            </a:ext>
          </a:extLst>
        </xdr:cNvPr>
        <xdr:cNvCxnSpPr/>
      </xdr:nvCxnSpPr>
      <xdr:spPr>
        <a:xfrm flipV="1">
          <a:off x="4180840" y="1645865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4" name="【市民会館】&#10;有形固定資産減価償却率最小値テキスト">
          <a:extLst>
            <a:ext uri="{FF2B5EF4-FFF2-40B4-BE49-F238E27FC236}">
              <a16:creationId xmlns:a16="http://schemas.microsoft.com/office/drawing/2014/main" id="{340F1272-718E-4E35-8079-E18D8A0BF9D6}"/>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5" name="直線コネクタ 304">
          <a:extLst>
            <a:ext uri="{FF2B5EF4-FFF2-40B4-BE49-F238E27FC236}">
              <a16:creationId xmlns:a16="http://schemas.microsoft.com/office/drawing/2014/main" id="{8BD9D30C-1EEA-4FEE-AF2B-C16BAD6395F9}"/>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306" name="【市民会館】&#10;有形固定資産減価償却率最大値テキスト">
          <a:extLst>
            <a:ext uri="{FF2B5EF4-FFF2-40B4-BE49-F238E27FC236}">
              <a16:creationId xmlns:a16="http://schemas.microsoft.com/office/drawing/2014/main" id="{7CC64811-95B1-4151-A65A-818FA7B8B2C5}"/>
            </a:ext>
          </a:extLst>
        </xdr:cNvPr>
        <xdr:cNvSpPr txBox="1"/>
      </xdr:nvSpPr>
      <xdr:spPr>
        <a:xfrm>
          <a:off x="4219575" y="16237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307" name="直線コネクタ 306">
          <a:extLst>
            <a:ext uri="{FF2B5EF4-FFF2-40B4-BE49-F238E27FC236}">
              <a16:creationId xmlns:a16="http://schemas.microsoft.com/office/drawing/2014/main" id="{535F5208-F245-4193-B042-5D7E88B2083D}"/>
            </a:ext>
          </a:extLst>
        </xdr:cNvPr>
        <xdr:cNvCxnSpPr/>
      </xdr:nvCxnSpPr>
      <xdr:spPr>
        <a:xfrm>
          <a:off x="4105275" y="164586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2195</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729107AC-5A26-43C0-B03F-0F52BBF483DA}"/>
            </a:ext>
          </a:extLst>
        </xdr:cNvPr>
        <xdr:cNvSpPr txBox="1"/>
      </xdr:nvSpPr>
      <xdr:spPr>
        <a:xfrm>
          <a:off x="4219575" y="171471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309" name="フローチャート: 判断 308">
          <a:extLst>
            <a:ext uri="{FF2B5EF4-FFF2-40B4-BE49-F238E27FC236}">
              <a16:creationId xmlns:a16="http://schemas.microsoft.com/office/drawing/2014/main" id="{1E5BCD5A-A718-42F4-92D6-580041E54119}"/>
            </a:ext>
          </a:extLst>
        </xdr:cNvPr>
        <xdr:cNvSpPr/>
      </xdr:nvSpPr>
      <xdr:spPr>
        <a:xfrm>
          <a:off x="4124325" y="1717194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310" name="フローチャート: 判断 309">
          <a:extLst>
            <a:ext uri="{FF2B5EF4-FFF2-40B4-BE49-F238E27FC236}">
              <a16:creationId xmlns:a16="http://schemas.microsoft.com/office/drawing/2014/main" id="{4D44BCD4-0F5D-44CA-8D7C-DF80F3089145}"/>
            </a:ext>
          </a:extLst>
        </xdr:cNvPr>
        <xdr:cNvSpPr/>
      </xdr:nvSpPr>
      <xdr:spPr>
        <a:xfrm>
          <a:off x="3381375" y="1714590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311" name="フローチャート: 判断 310">
          <a:extLst>
            <a:ext uri="{FF2B5EF4-FFF2-40B4-BE49-F238E27FC236}">
              <a16:creationId xmlns:a16="http://schemas.microsoft.com/office/drawing/2014/main" id="{15ADB53D-DD4C-49F3-B61D-19F85EAAF57D}"/>
            </a:ext>
          </a:extLst>
        </xdr:cNvPr>
        <xdr:cNvSpPr/>
      </xdr:nvSpPr>
      <xdr:spPr>
        <a:xfrm>
          <a:off x="2571750" y="171164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312" name="フローチャート: 判断 311">
          <a:extLst>
            <a:ext uri="{FF2B5EF4-FFF2-40B4-BE49-F238E27FC236}">
              <a16:creationId xmlns:a16="http://schemas.microsoft.com/office/drawing/2014/main" id="{79BE7624-D73B-40B6-A5E7-A44DB26CAB65}"/>
            </a:ext>
          </a:extLst>
        </xdr:cNvPr>
        <xdr:cNvSpPr/>
      </xdr:nvSpPr>
      <xdr:spPr>
        <a:xfrm>
          <a:off x="1781175" y="1707905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313" name="フローチャート: 判断 312">
          <a:extLst>
            <a:ext uri="{FF2B5EF4-FFF2-40B4-BE49-F238E27FC236}">
              <a16:creationId xmlns:a16="http://schemas.microsoft.com/office/drawing/2014/main" id="{037790B8-6A9F-4CE2-A331-F89A24E6ED71}"/>
            </a:ext>
          </a:extLst>
        </xdr:cNvPr>
        <xdr:cNvSpPr/>
      </xdr:nvSpPr>
      <xdr:spPr>
        <a:xfrm>
          <a:off x="981075" y="1707905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935EA2D2-4882-4866-8CB8-7A75457C7AAF}"/>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28B41B73-DA86-4930-B6E1-648783196A87}"/>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E21964CC-38D7-45AE-919A-A80ABAF43E0D}"/>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F98E485B-2268-4D02-9BDD-630ECBD6BB1E}"/>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80B48312-7463-4772-8D51-045DD0E7B6CC}"/>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100512</xdr:rowOff>
    </xdr:from>
    <xdr:to>
      <xdr:col>24</xdr:col>
      <xdr:colOff>114300</xdr:colOff>
      <xdr:row>105</xdr:row>
      <xdr:rowOff>30662</xdr:rowOff>
    </xdr:to>
    <xdr:sp macro="" textlink="">
      <xdr:nvSpPr>
        <xdr:cNvPr id="319" name="楕円 318">
          <a:extLst>
            <a:ext uri="{FF2B5EF4-FFF2-40B4-BE49-F238E27FC236}">
              <a16:creationId xmlns:a16="http://schemas.microsoft.com/office/drawing/2014/main" id="{F3A4A7DB-0C4E-4318-A213-C6F1923DCA3D}"/>
            </a:ext>
          </a:extLst>
        </xdr:cNvPr>
        <xdr:cNvSpPr/>
      </xdr:nvSpPr>
      <xdr:spPr>
        <a:xfrm>
          <a:off x="4124325" y="1707723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123389</xdr:rowOff>
    </xdr:from>
    <xdr:ext cx="405111" cy="259045"/>
    <xdr:sp macro="" textlink="">
      <xdr:nvSpPr>
        <xdr:cNvPr id="320" name="【市民会館】&#10;有形固定資産減価償却率該当値テキスト">
          <a:extLst>
            <a:ext uri="{FF2B5EF4-FFF2-40B4-BE49-F238E27FC236}">
              <a16:creationId xmlns:a16="http://schemas.microsoft.com/office/drawing/2014/main" id="{AADF95CB-2D54-468E-B896-35ED1EE2270C}"/>
            </a:ext>
          </a:extLst>
        </xdr:cNvPr>
        <xdr:cNvSpPr txBox="1"/>
      </xdr:nvSpPr>
      <xdr:spPr>
        <a:xfrm>
          <a:off x="4219575" y="16928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139700</xdr:rowOff>
    </xdr:from>
    <xdr:to>
      <xdr:col>20</xdr:col>
      <xdr:colOff>38100</xdr:colOff>
      <xdr:row>105</xdr:row>
      <xdr:rowOff>69850</xdr:rowOff>
    </xdr:to>
    <xdr:sp macro="" textlink="">
      <xdr:nvSpPr>
        <xdr:cNvPr id="321" name="楕円 320">
          <a:extLst>
            <a:ext uri="{FF2B5EF4-FFF2-40B4-BE49-F238E27FC236}">
              <a16:creationId xmlns:a16="http://schemas.microsoft.com/office/drawing/2014/main" id="{AC4999AD-75C9-42B2-B1FD-131190B22AD1}"/>
            </a:ext>
          </a:extLst>
        </xdr:cNvPr>
        <xdr:cNvSpPr/>
      </xdr:nvSpPr>
      <xdr:spPr>
        <a:xfrm>
          <a:off x="3381375" y="171164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151312</xdr:rowOff>
    </xdr:from>
    <xdr:to>
      <xdr:col>24</xdr:col>
      <xdr:colOff>63500</xdr:colOff>
      <xdr:row>105</xdr:row>
      <xdr:rowOff>19050</xdr:rowOff>
    </xdr:to>
    <xdr:cxnSp macro="">
      <xdr:nvCxnSpPr>
        <xdr:cNvPr id="322" name="直線コネクタ 321">
          <a:extLst>
            <a:ext uri="{FF2B5EF4-FFF2-40B4-BE49-F238E27FC236}">
              <a16:creationId xmlns:a16="http://schemas.microsoft.com/office/drawing/2014/main" id="{A3072FA8-449F-4ABB-98A0-F61422627078}"/>
            </a:ext>
          </a:extLst>
        </xdr:cNvPr>
        <xdr:cNvCxnSpPr/>
      </xdr:nvCxnSpPr>
      <xdr:spPr>
        <a:xfrm flipV="1">
          <a:off x="3429000" y="17124862"/>
          <a:ext cx="752475"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118473</xdr:rowOff>
    </xdr:from>
    <xdr:to>
      <xdr:col>15</xdr:col>
      <xdr:colOff>101600</xdr:colOff>
      <xdr:row>105</xdr:row>
      <xdr:rowOff>48623</xdr:rowOff>
    </xdr:to>
    <xdr:sp macro="" textlink="">
      <xdr:nvSpPr>
        <xdr:cNvPr id="323" name="楕円 322">
          <a:extLst>
            <a:ext uri="{FF2B5EF4-FFF2-40B4-BE49-F238E27FC236}">
              <a16:creationId xmlns:a16="http://schemas.microsoft.com/office/drawing/2014/main" id="{028FE799-268D-4F62-BB62-9DB7CCCCFE97}"/>
            </a:ext>
          </a:extLst>
        </xdr:cNvPr>
        <xdr:cNvSpPr/>
      </xdr:nvSpPr>
      <xdr:spPr>
        <a:xfrm>
          <a:off x="2571750" y="1709519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169273</xdr:rowOff>
    </xdr:from>
    <xdr:to>
      <xdr:col>19</xdr:col>
      <xdr:colOff>177800</xdr:colOff>
      <xdr:row>105</xdr:row>
      <xdr:rowOff>19050</xdr:rowOff>
    </xdr:to>
    <xdr:cxnSp macro="">
      <xdr:nvCxnSpPr>
        <xdr:cNvPr id="324" name="直線コネクタ 323">
          <a:extLst>
            <a:ext uri="{FF2B5EF4-FFF2-40B4-BE49-F238E27FC236}">
              <a16:creationId xmlns:a16="http://schemas.microsoft.com/office/drawing/2014/main" id="{BD8D5A3F-3030-43E7-8A44-30357DFC60AC}"/>
            </a:ext>
          </a:extLst>
        </xdr:cNvPr>
        <xdr:cNvCxnSpPr/>
      </xdr:nvCxnSpPr>
      <xdr:spPr>
        <a:xfrm>
          <a:off x="2619375" y="17142823"/>
          <a:ext cx="809625"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89081</xdr:rowOff>
    </xdr:from>
    <xdr:to>
      <xdr:col>10</xdr:col>
      <xdr:colOff>165100</xdr:colOff>
      <xdr:row>105</xdr:row>
      <xdr:rowOff>19231</xdr:rowOff>
    </xdr:to>
    <xdr:sp macro="" textlink="">
      <xdr:nvSpPr>
        <xdr:cNvPr id="325" name="楕円 324">
          <a:extLst>
            <a:ext uri="{FF2B5EF4-FFF2-40B4-BE49-F238E27FC236}">
              <a16:creationId xmlns:a16="http://schemas.microsoft.com/office/drawing/2014/main" id="{0EE24212-715F-4DA9-9814-942B759301F8}"/>
            </a:ext>
          </a:extLst>
        </xdr:cNvPr>
        <xdr:cNvSpPr/>
      </xdr:nvSpPr>
      <xdr:spPr>
        <a:xfrm>
          <a:off x="1781175" y="1705945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139881</xdr:rowOff>
    </xdr:from>
    <xdr:to>
      <xdr:col>15</xdr:col>
      <xdr:colOff>50800</xdr:colOff>
      <xdr:row>104</xdr:row>
      <xdr:rowOff>169273</xdr:rowOff>
    </xdr:to>
    <xdr:cxnSp macro="">
      <xdr:nvCxnSpPr>
        <xdr:cNvPr id="326" name="直線コネクタ 325">
          <a:extLst>
            <a:ext uri="{FF2B5EF4-FFF2-40B4-BE49-F238E27FC236}">
              <a16:creationId xmlns:a16="http://schemas.microsoft.com/office/drawing/2014/main" id="{D84F69FD-643C-4CC4-92E5-3A632AC4D046}"/>
            </a:ext>
          </a:extLst>
        </xdr:cNvPr>
        <xdr:cNvCxnSpPr/>
      </xdr:nvCxnSpPr>
      <xdr:spPr>
        <a:xfrm>
          <a:off x="1828800" y="17116606"/>
          <a:ext cx="790575" cy="2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90714</xdr:rowOff>
    </xdr:from>
    <xdr:to>
      <xdr:col>6</xdr:col>
      <xdr:colOff>38100</xdr:colOff>
      <xdr:row>105</xdr:row>
      <xdr:rowOff>20864</xdr:rowOff>
    </xdr:to>
    <xdr:sp macro="" textlink="">
      <xdr:nvSpPr>
        <xdr:cNvPr id="327" name="楕円 326">
          <a:extLst>
            <a:ext uri="{FF2B5EF4-FFF2-40B4-BE49-F238E27FC236}">
              <a16:creationId xmlns:a16="http://schemas.microsoft.com/office/drawing/2014/main" id="{66C09F76-D95B-45EF-9C91-BC69D616A996}"/>
            </a:ext>
          </a:extLst>
        </xdr:cNvPr>
        <xdr:cNvSpPr/>
      </xdr:nvSpPr>
      <xdr:spPr>
        <a:xfrm>
          <a:off x="981075" y="170610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139881</xdr:rowOff>
    </xdr:from>
    <xdr:to>
      <xdr:col>10</xdr:col>
      <xdr:colOff>114300</xdr:colOff>
      <xdr:row>104</xdr:row>
      <xdr:rowOff>141514</xdr:rowOff>
    </xdr:to>
    <xdr:cxnSp macro="">
      <xdr:nvCxnSpPr>
        <xdr:cNvPr id="328" name="直線コネクタ 327">
          <a:extLst>
            <a:ext uri="{FF2B5EF4-FFF2-40B4-BE49-F238E27FC236}">
              <a16:creationId xmlns:a16="http://schemas.microsoft.com/office/drawing/2014/main" id="{057EE087-1234-4C9C-897C-C59140A48B61}"/>
            </a:ext>
          </a:extLst>
        </xdr:cNvPr>
        <xdr:cNvCxnSpPr/>
      </xdr:nvCxnSpPr>
      <xdr:spPr>
        <a:xfrm flipV="1">
          <a:off x="1028700" y="17116606"/>
          <a:ext cx="8001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93634</xdr:rowOff>
    </xdr:from>
    <xdr:ext cx="405111" cy="259045"/>
    <xdr:sp macro="" textlink="">
      <xdr:nvSpPr>
        <xdr:cNvPr id="329" name="n_1aveValue【市民会館】&#10;有形固定資産減価償却率">
          <a:extLst>
            <a:ext uri="{FF2B5EF4-FFF2-40B4-BE49-F238E27FC236}">
              <a16:creationId xmlns:a16="http://schemas.microsoft.com/office/drawing/2014/main" id="{508DC4CE-1E17-4AEC-9618-60D7BF362A24}"/>
            </a:ext>
          </a:extLst>
        </xdr:cNvPr>
        <xdr:cNvSpPr txBox="1"/>
      </xdr:nvSpPr>
      <xdr:spPr>
        <a:xfrm>
          <a:off x="3239144" y="17238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60977</xdr:rowOff>
    </xdr:from>
    <xdr:ext cx="405111" cy="259045"/>
    <xdr:sp macro="" textlink="">
      <xdr:nvSpPr>
        <xdr:cNvPr id="330" name="n_2aveValue【市民会館】&#10;有形固定資産減価償却率">
          <a:extLst>
            <a:ext uri="{FF2B5EF4-FFF2-40B4-BE49-F238E27FC236}">
              <a16:creationId xmlns:a16="http://schemas.microsoft.com/office/drawing/2014/main" id="{0A12AFBC-8FBE-4522-9A34-860CEEEE3D86}"/>
            </a:ext>
          </a:extLst>
        </xdr:cNvPr>
        <xdr:cNvSpPr txBox="1"/>
      </xdr:nvSpPr>
      <xdr:spPr>
        <a:xfrm>
          <a:off x="2439044" y="17209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29953</xdr:rowOff>
    </xdr:from>
    <xdr:ext cx="405111" cy="259045"/>
    <xdr:sp macro="" textlink="">
      <xdr:nvSpPr>
        <xdr:cNvPr id="331" name="n_3aveValue【市民会館】&#10;有形固定資産減価償却率">
          <a:extLst>
            <a:ext uri="{FF2B5EF4-FFF2-40B4-BE49-F238E27FC236}">
              <a16:creationId xmlns:a16="http://schemas.microsoft.com/office/drawing/2014/main" id="{B43A78FA-C455-45B8-97E9-3079BBE92C4A}"/>
            </a:ext>
          </a:extLst>
        </xdr:cNvPr>
        <xdr:cNvSpPr txBox="1"/>
      </xdr:nvSpPr>
      <xdr:spPr>
        <a:xfrm>
          <a:off x="1648469" y="17171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29953</xdr:rowOff>
    </xdr:from>
    <xdr:ext cx="405111" cy="259045"/>
    <xdr:sp macro="" textlink="">
      <xdr:nvSpPr>
        <xdr:cNvPr id="332" name="n_4aveValue【市民会館】&#10;有形固定資産減価償却率">
          <a:extLst>
            <a:ext uri="{FF2B5EF4-FFF2-40B4-BE49-F238E27FC236}">
              <a16:creationId xmlns:a16="http://schemas.microsoft.com/office/drawing/2014/main" id="{4B6A859E-D58C-4506-83B8-B0354719866E}"/>
            </a:ext>
          </a:extLst>
        </xdr:cNvPr>
        <xdr:cNvSpPr txBox="1"/>
      </xdr:nvSpPr>
      <xdr:spPr>
        <a:xfrm>
          <a:off x="848369" y="17171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86377</xdr:rowOff>
    </xdr:from>
    <xdr:ext cx="405111" cy="259045"/>
    <xdr:sp macro="" textlink="">
      <xdr:nvSpPr>
        <xdr:cNvPr id="333" name="n_1mainValue【市民会館】&#10;有形固定資産減価償却率">
          <a:extLst>
            <a:ext uri="{FF2B5EF4-FFF2-40B4-BE49-F238E27FC236}">
              <a16:creationId xmlns:a16="http://schemas.microsoft.com/office/drawing/2014/main" id="{C6217FA1-0841-4025-B129-BB32DC939774}"/>
            </a:ext>
          </a:extLst>
        </xdr:cNvPr>
        <xdr:cNvSpPr txBox="1"/>
      </xdr:nvSpPr>
      <xdr:spPr>
        <a:xfrm>
          <a:off x="3239144" y="16885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65150</xdr:rowOff>
    </xdr:from>
    <xdr:ext cx="405111" cy="259045"/>
    <xdr:sp macro="" textlink="">
      <xdr:nvSpPr>
        <xdr:cNvPr id="334" name="n_2mainValue【市民会館】&#10;有形固定資産減価償却率">
          <a:extLst>
            <a:ext uri="{FF2B5EF4-FFF2-40B4-BE49-F238E27FC236}">
              <a16:creationId xmlns:a16="http://schemas.microsoft.com/office/drawing/2014/main" id="{8D8699C2-287C-4CAC-BC55-EDE3A3DE2DDC}"/>
            </a:ext>
          </a:extLst>
        </xdr:cNvPr>
        <xdr:cNvSpPr txBox="1"/>
      </xdr:nvSpPr>
      <xdr:spPr>
        <a:xfrm>
          <a:off x="2439044" y="16870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35758</xdr:rowOff>
    </xdr:from>
    <xdr:ext cx="405111" cy="259045"/>
    <xdr:sp macro="" textlink="">
      <xdr:nvSpPr>
        <xdr:cNvPr id="335" name="n_3mainValue【市民会館】&#10;有形固定資産減価償却率">
          <a:extLst>
            <a:ext uri="{FF2B5EF4-FFF2-40B4-BE49-F238E27FC236}">
              <a16:creationId xmlns:a16="http://schemas.microsoft.com/office/drawing/2014/main" id="{26D06617-6CE1-4370-8E93-A2F663D7D5FE}"/>
            </a:ext>
          </a:extLst>
        </xdr:cNvPr>
        <xdr:cNvSpPr txBox="1"/>
      </xdr:nvSpPr>
      <xdr:spPr>
        <a:xfrm>
          <a:off x="1648469" y="16837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37391</xdr:rowOff>
    </xdr:from>
    <xdr:ext cx="405111" cy="259045"/>
    <xdr:sp macro="" textlink="">
      <xdr:nvSpPr>
        <xdr:cNvPr id="336" name="n_4mainValue【市民会館】&#10;有形固定資産減価償却率">
          <a:extLst>
            <a:ext uri="{FF2B5EF4-FFF2-40B4-BE49-F238E27FC236}">
              <a16:creationId xmlns:a16="http://schemas.microsoft.com/office/drawing/2014/main" id="{725AFCD9-6854-4362-A220-02B5ACF74392}"/>
            </a:ext>
          </a:extLst>
        </xdr:cNvPr>
        <xdr:cNvSpPr txBox="1"/>
      </xdr:nvSpPr>
      <xdr:spPr>
        <a:xfrm>
          <a:off x="848369" y="1683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2CC97BDE-6368-4C4D-9381-9CF7EF24E79E}"/>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FC4B6D69-5D8D-4E1D-AB15-4BBB987E676E}"/>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E3D1B710-A3CF-45F9-BE29-6888C29F2A17}"/>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858AACDB-36AC-4862-A505-C33C07E3A439}"/>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F6D1FDAF-EAC0-424B-8C4A-2C24F95D92AC}"/>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262C6385-F35A-41ED-86CF-1E4F0F49AADA}"/>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2FDFB816-8C5A-400C-A12C-E2EC3A0A7DCA}"/>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B57649A1-F501-4763-9CB1-507D3F6EC85C}"/>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88E61FE5-C8A7-4716-97E0-F957A5DF99D3}"/>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6C004BEF-21DB-44C0-B757-4CCC99667608}"/>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7" name="直線コネクタ 346">
          <a:extLst>
            <a:ext uri="{FF2B5EF4-FFF2-40B4-BE49-F238E27FC236}">
              <a16:creationId xmlns:a16="http://schemas.microsoft.com/office/drawing/2014/main" id="{C1A2687C-92F7-4BC1-804E-39BD6E2220F5}"/>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8" name="テキスト ボックス 347">
          <a:extLst>
            <a:ext uri="{FF2B5EF4-FFF2-40B4-BE49-F238E27FC236}">
              <a16:creationId xmlns:a16="http://schemas.microsoft.com/office/drawing/2014/main" id="{61B8FE01-6086-4BA9-995D-52F8D6F57309}"/>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9" name="直線コネクタ 348">
          <a:extLst>
            <a:ext uri="{FF2B5EF4-FFF2-40B4-BE49-F238E27FC236}">
              <a16:creationId xmlns:a16="http://schemas.microsoft.com/office/drawing/2014/main" id="{E714D9C9-6017-4488-AFC9-9913B7E5155B}"/>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0" name="テキスト ボックス 349">
          <a:extLst>
            <a:ext uri="{FF2B5EF4-FFF2-40B4-BE49-F238E27FC236}">
              <a16:creationId xmlns:a16="http://schemas.microsoft.com/office/drawing/2014/main" id="{0B49B82C-D18C-4010-81C7-079E37C41BFA}"/>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1" name="直線コネクタ 350">
          <a:extLst>
            <a:ext uri="{FF2B5EF4-FFF2-40B4-BE49-F238E27FC236}">
              <a16:creationId xmlns:a16="http://schemas.microsoft.com/office/drawing/2014/main" id="{927A16EF-9F08-4B0F-B7DC-13E600208D9F}"/>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2" name="テキスト ボックス 351">
          <a:extLst>
            <a:ext uri="{FF2B5EF4-FFF2-40B4-BE49-F238E27FC236}">
              <a16:creationId xmlns:a16="http://schemas.microsoft.com/office/drawing/2014/main" id="{DECAC33A-672F-4906-A1E4-10F8A4A60D02}"/>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3" name="直線コネクタ 352">
          <a:extLst>
            <a:ext uri="{FF2B5EF4-FFF2-40B4-BE49-F238E27FC236}">
              <a16:creationId xmlns:a16="http://schemas.microsoft.com/office/drawing/2014/main" id="{F9D7BB2E-C4AA-43AE-A88B-83BD4E9EFE96}"/>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4" name="テキスト ボックス 353">
          <a:extLst>
            <a:ext uri="{FF2B5EF4-FFF2-40B4-BE49-F238E27FC236}">
              <a16:creationId xmlns:a16="http://schemas.microsoft.com/office/drawing/2014/main" id="{A9F4C967-4EEA-4B90-B029-4782526F36D7}"/>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5" name="直線コネクタ 354">
          <a:extLst>
            <a:ext uri="{FF2B5EF4-FFF2-40B4-BE49-F238E27FC236}">
              <a16:creationId xmlns:a16="http://schemas.microsoft.com/office/drawing/2014/main" id="{DDE6607A-1333-4E65-84B5-D9F5950B8CBF}"/>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6" name="テキスト ボックス 355">
          <a:extLst>
            <a:ext uri="{FF2B5EF4-FFF2-40B4-BE49-F238E27FC236}">
              <a16:creationId xmlns:a16="http://schemas.microsoft.com/office/drawing/2014/main" id="{DB217B5C-CD30-42E0-BDCA-41B8DA948EDE}"/>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7A1ACE01-2C29-43D5-8383-AFCBF84867C9}"/>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8" name="テキスト ボックス 357">
          <a:extLst>
            <a:ext uri="{FF2B5EF4-FFF2-40B4-BE49-F238E27FC236}">
              <a16:creationId xmlns:a16="http://schemas.microsoft.com/office/drawing/2014/main" id="{4DDB5361-E4F6-446B-A067-22BD14BEA898}"/>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A87BA799-572A-48EE-AF95-EA1C2B0C92DB}"/>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360" name="直線コネクタ 359">
          <a:extLst>
            <a:ext uri="{FF2B5EF4-FFF2-40B4-BE49-F238E27FC236}">
              <a16:creationId xmlns:a16="http://schemas.microsoft.com/office/drawing/2014/main" id="{37574003-42B2-45B4-88C3-CD7C3292323B}"/>
            </a:ext>
          </a:extLst>
        </xdr:cNvPr>
        <xdr:cNvCxnSpPr/>
      </xdr:nvCxnSpPr>
      <xdr:spPr>
        <a:xfrm flipV="1">
          <a:off x="9429115" y="16524605"/>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361" name="【市民会館】&#10;一人当たり面積最小値テキスト">
          <a:extLst>
            <a:ext uri="{FF2B5EF4-FFF2-40B4-BE49-F238E27FC236}">
              <a16:creationId xmlns:a16="http://schemas.microsoft.com/office/drawing/2014/main" id="{48FAD79D-EB58-4EDB-922B-1D9C6F061888}"/>
            </a:ext>
          </a:extLst>
        </xdr:cNvPr>
        <xdr:cNvSpPr txBox="1"/>
      </xdr:nvSpPr>
      <xdr:spPr>
        <a:xfrm>
          <a:off x="9467850" y="17801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362" name="直線コネクタ 361">
          <a:extLst>
            <a:ext uri="{FF2B5EF4-FFF2-40B4-BE49-F238E27FC236}">
              <a16:creationId xmlns:a16="http://schemas.microsoft.com/office/drawing/2014/main" id="{D4FA6CC6-52D5-4801-82F4-2ECE59BC644D}"/>
            </a:ext>
          </a:extLst>
        </xdr:cNvPr>
        <xdr:cNvCxnSpPr/>
      </xdr:nvCxnSpPr>
      <xdr:spPr>
        <a:xfrm>
          <a:off x="9363075" y="177946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363" name="【市民会館】&#10;一人当たり面積最大値テキスト">
          <a:extLst>
            <a:ext uri="{FF2B5EF4-FFF2-40B4-BE49-F238E27FC236}">
              <a16:creationId xmlns:a16="http://schemas.microsoft.com/office/drawing/2014/main" id="{E78C6E98-8224-4154-92B9-255E2F8C0A7B}"/>
            </a:ext>
          </a:extLst>
        </xdr:cNvPr>
        <xdr:cNvSpPr txBox="1"/>
      </xdr:nvSpPr>
      <xdr:spPr>
        <a:xfrm>
          <a:off x="9467850" y="16299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364" name="直線コネクタ 363">
          <a:extLst>
            <a:ext uri="{FF2B5EF4-FFF2-40B4-BE49-F238E27FC236}">
              <a16:creationId xmlns:a16="http://schemas.microsoft.com/office/drawing/2014/main" id="{21032288-CC09-4B59-8F4C-8664C3BB7996}"/>
            </a:ext>
          </a:extLst>
        </xdr:cNvPr>
        <xdr:cNvCxnSpPr/>
      </xdr:nvCxnSpPr>
      <xdr:spPr>
        <a:xfrm>
          <a:off x="9363075" y="165246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129557</xdr:rowOff>
    </xdr:from>
    <xdr:ext cx="469744" cy="259045"/>
    <xdr:sp macro="" textlink="">
      <xdr:nvSpPr>
        <xdr:cNvPr id="365" name="【市民会館】&#10;一人当たり面積平均値テキスト">
          <a:extLst>
            <a:ext uri="{FF2B5EF4-FFF2-40B4-BE49-F238E27FC236}">
              <a16:creationId xmlns:a16="http://schemas.microsoft.com/office/drawing/2014/main" id="{5F1EF1DE-5B28-4785-A310-CAFB5B33EC02}"/>
            </a:ext>
          </a:extLst>
        </xdr:cNvPr>
        <xdr:cNvSpPr txBox="1"/>
      </xdr:nvSpPr>
      <xdr:spPr>
        <a:xfrm>
          <a:off x="9467850" y="17442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366" name="フローチャート: 判断 365">
          <a:extLst>
            <a:ext uri="{FF2B5EF4-FFF2-40B4-BE49-F238E27FC236}">
              <a16:creationId xmlns:a16="http://schemas.microsoft.com/office/drawing/2014/main" id="{A9F354C0-2CB0-4A8F-99DA-41529B039A87}"/>
            </a:ext>
          </a:extLst>
        </xdr:cNvPr>
        <xdr:cNvSpPr/>
      </xdr:nvSpPr>
      <xdr:spPr>
        <a:xfrm>
          <a:off x="9401175" y="1746758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367" name="フローチャート: 判断 366">
          <a:extLst>
            <a:ext uri="{FF2B5EF4-FFF2-40B4-BE49-F238E27FC236}">
              <a16:creationId xmlns:a16="http://schemas.microsoft.com/office/drawing/2014/main" id="{DA52754E-E311-4768-95FA-A597FF7E6CA8}"/>
            </a:ext>
          </a:extLst>
        </xdr:cNvPr>
        <xdr:cNvSpPr/>
      </xdr:nvSpPr>
      <xdr:spPr>
        <a:xfrm>
          <a:off x="8639175" y="174656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368" name="フローチャート: 判断 367">
          <a:extLst>
            <a:ext uri="{FF2B5EF4-FFF2-40B4-BE49-F238E27FC236}">
              <a16:creationId xmlns:a16="http://schemas.microsoft.com/office/drawing/2014/main" id="{636A30AD-0AE7-46A8-B03C-07CA54ECB3F7}"/>
            </a:ext>
          </a:extLst>
        </xdr:cNvPr>
        <xdr:cNvSpPr/>
      </xdr:nvSpPr>
      <xdr:spPr>
        <a:xfrm>
          <a:off x="7839075" y="174802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369" name="フローチャート: 判断 368">
          <a:extLst>
            <a:ext uri="{FF2B5EF4-FFF2-40B4-BE49-F238E27FC236}">
              <a16:creationId xmlns:a16="http://schemas.microsoft.com/office/drawing/2014/main" id="{368B7770-0391-481C-B46E-E0664A709A45}"/>
            </a:ext>
          </a:extLst>
        </xdr:cNvPr>
        <xdr:cNvSpPr/>
      </xdr:nvSpPr>
      <xdr:spPr>
        <a:xfrm>
          <a:off x="7029450" y="174777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370" name="フローチャート: 判断 369">
          <a:extLst>
            <a:ext uri="{FF2B5EF4-FFF2-40B4-BE49-F238E27FC236}">
              <a16:creationId xmlns:a16="http://schemas.microsoft.com/office/drawing/2014/main" id="{9E1585C7-4585-44E4-A903-973919C732AF}"/>
            </a:ext>
          </a:extLst>
        </xdr:cNvPr>
        <xdr:cNvSpPr/>
      </xdr:nvSpPr>
      <xdr:spPr>
        <a:xfrm>
          <a:off x="6238875" y="174758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71C54FD3-87A4-421E-A13D-5AA128558F79}"/>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55AFFA3D-6A8E-45BD-A4F4-5A1AF80DE924}"/>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52091181-F368-4369-8BF5-5FCC9FD478F5}"/>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3D646B7B-B37E-4C2A-AEDD-ED9613E5564B}"/>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37652140-FF4F-4BA2-90CC-BC0D8407EF66}"/>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376" name="楕円 375">
          <a:extLst>
            <a:ext uri="{FF2B5EF4-FFF2-40B4-BE49-F238E27FC236}">
              <a16:creationId xmlns:a16="http://schemas.microsoft.com/office/drawing/2014/main" id="{3B350032-DE03-4B7C-8C50-74DD7A610B0E}"/>
            </a:ext>
          </a:extLst>
        </xdr:cNvPr>
        <xdr:cNvSpPr/>
      </xdr:nvSpPr>
      <xdr:spPr>
        <a:xfrm>
          <a:off x="9401175" y="1737233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78757</xdr:rowOff>
    </xdr:from>
    <xdr:ext cx="469744" cy="259045"/>
    <xdr:sp macro="" textlink="">
      <xdr:nvSpPr>
        <xdr:cNvPr id="377" name="【市民会館】&#10;一人当たり面積該当値テキスト">
          <a:extLst>
            <a:ext uri="{FF2B5EF4-FFF2-40B4-BE49-F238E27FC236}">
              <a16:creationId xmlns:a16="http://schemas.microsoft.com/office/drawing/2014/main" id="{719F4E80-E4A3-418B-A577-DBAB06C3C7F7}"/>
            </a:ext>
          </a:extLst>
        </xdr:cNvPr>
        <xdr:cNvSpPr txBox="1"/>
      </xdr:nvSpPr>
      <xdr:spPr>
        <a:xfrm>
          <a:off x="9467850" y="1722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55880</xdr:rowOff>
    </xdr:from>
    <xdr:to>
      <xdr:col>50</xdr:col>
      <xdr:colOff>165100</xdr:colOff>
      <xdr:row>106</xdr:row>
      <xdr:rowOff>157480</xdr:rowOff>
    </xdr:to>
    <xdr:sp macro="" textlink="">
      <xdr:nvSpPr>
        <xdr:cNvPr id="378" name="楕円 377">
          <a:extLst>
            <a:ext uri="{FF2B5EF4-FFF2-40B4-BE49-F238E27FC236}">
              <a16:creationId xmlns:a16="http://schemas.microsoft.com/office/drawing/2014/main" id="{979BA900-56FD-4A5D-A35A-65318CE58ED1}"/>
            </a:ext>
          </a:extLst>
        </xdr:cNvPr>
        <xdr:cNvSpPr/>
      </xdr:nvSpPr>
      <xdr:spPr>
        <a:xfrm>
          <a:off x="8639175" y="173723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106680</xdr:rowOff>
    </xdr:from>
    <xdr:to>
      <xdr:col>55</xdr:col>
      <xdr:colOff>0</xdr:colOff>
      <xdr:row>106</xdr:row>
      <xdr:rowOff>106680</xdr:rowOff>
    </xdr:to>
    <xdr:cxnSp macro="">
      <xdr:nvCxnSpPr>
        <xdr:cNvPr id="379" name="直線コネクタ 378">
          <a:extLst>
            <a:ext uri="{FF2B5EF4-FFF2-40B4-BE49-F238E27FC236}">
              <a16:creationId xmlns:a16="http://schemas.microsoft.com/office/drawing/2014/main" id="{2CF6E9DF-E4F0-40D6-9F16-AB7C202E8788}"/>
            </a:ext>
          </a:extLst>
        </xdr:cNvPr>
        <xdr:cNvCxnSpPr/>
      </xdr:nvCxnSpPr>
      <xdr:spPr>
        <a:xfrm>
          <a:off x="8686800" y="1741995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59689</xdr:rowOff>
    </xdr:from>
    <xdr:to>
      <xdr:col>46</xdr:col>
      <xdr:colOff>38100</xdr:colOff>
      <xdr:row>106</xdr:row>
      <xdr:rowOff>161289</xdr:rowOff>
    </xdr:to>
    <xdr:sp macro="" textlink="">
      <xdr:nvSpPr>
        <xdr:cNvPr id="380" name="楕円 379">
          <a:extLst>
            <a:ext uri="{FF2B5EF4-FFF2-40B4-BE49-F238E27FC236}">
              <a16:creationId xmlns:a16="http://schemas.microsoft.com/office/drawing/2014/main" id="{FDD795EE-0442-44EE-8465-B446B9363F45}"/>
            </a:ext>
          </a:extLst>
        </xdr:cNvPr>
        <xdr:cNvSpPr/>
      </xdr:nvSpPr>
      <xdr:spPr>
        <a:xfrm>
          <a:off x="7839075" y="173761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106680</xdr:rowOff>
    </xdr:from>
    <xdr:to>
      <xdr:col>50</xdr:col>
      <xdr:colOff>114300</xdr:colOff>
      <xdr:row>106</xdr:row>
      <xdr:rowOff>110489</xdr:rowOff>
    </xdr:to>
    <xdr:cxnSp macro="">
      <xdr:nvCxnSpPr>
        <xdr:cNvPr id="381" name="直線コネクタ 380">
          <a:extLst>
            <a:ext uri="{FF2B5EF4-FFF2-40B4-BE49-F238E27FC236}">
              <a16:creationId xmlns:a16="http://schemas.microsoft.com/office/drawing/2014/main" id="{F8077EC6-BECF-4F81-A1CA-18123D63969C}"/>
            </a:ext>
          </a:extLst>
        </xdr:cNvPr>
        <xdr:cNvCxnSpPr/>
      </xdr:nvCxnSpPr>
      <xdr:spPr>
        <a:xfrm flipV="1">
          <a:off x="7886700" y="17419955"/>
          <a:ext cx="8001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59689</xdr:rowOff>
    </xdr:from>
    <xdr:to>
      <xdr:col>41</xdr:col>
      <xdr:colOff>101600</xdr:colOff>
      <xdr:row>106</xdr:row>
      <xdr:rowOff>161289</xdr:rowOff>
    </xdr:to>
    <xdr:sp macro="" textlink="">
      <xdr:nvSpPr>
        <xdr:cNvPr id="382" name="楕円 381">
          <a:extLst>
            <a:ext uri="{FF2B5EF4-FFF2-40B4-BE49-F238E27FC236}">
              <a16:creationId xmlns:a16="http://schemas.microsoft.com/office/drawing/2014/main" id="{7FF977EF-8CFB-4AB8-BEE2-5032EBDEDC7E}"/>
            </a:ext>
          </a:extLst>
        </xdr:cNvPr>
        <xdr:cNvSpPr/>
      </xdr:nvSpPr>
      <xdr:spPr>
        <a:xfrm>
          <a:off x="7029450" y="173761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110489</xdr:rowOff>
    </xdr:from>
    <xdr:to>
      <xdr:col>45</xdr:col>
      <xdr:colOff>177800</xdr:colOff>
      <xdr:row>106</xdr:row>
      <xdr:rowOff>110489</xdr:rowOff>
    </xdr:to>
    <xdr:cxnSp macro="">
      <xdr:nvCxnSpPr>
        <xdr:cNvPr id="383" name="直線コネクタ 382">
          <a:extLst>
            <a:ext uri="{FF2B5EF4-FFF2-40B4-BE49-F238E27FC236}">
              <a16:creationId xmlns:a16="http://schemas.microsoft.com/office/drawing/2014/main" id="{69C55EA6-3DBC-45D1-A99A-2C60772DDED8}"/>
            </a:ext>
          </a:extLst>
        </xdr:cNvPr>
        <xdr:cNvCxnSpPr/>
      </xdr:nvCxnSpPr>
      <xdr:spPr>
        <a:xfrm>
          <a:off x="7077075" y="17423764"/>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61595</xdr:rowOff>
    </xdr:from>
    <xdr:to>
      <xdr:col>36</xdr:col>
      <xdr:colOff>165100</xdr:colOff>
      <xdr:row>106</xdr:row>
      <xdr:rowOff>163195</xdr:rowOff>
    </xdr:to>
    <xdr:sp macro="" textlink="">
      <xdr:nvSpPr>
        <xdr:cNvPr id="384" name="楕円 383">
          <a:extLst>
            <a:ext uri="{FF2B5EF4-FFF2-40B4-BE49-F238E27FC236}">
              <a16:creationId xmlns:a16="http://schemas.microsoft.com/office/drawing/2014/main" id="{F9D22FCE-B69C-485D-A8B9-5D7C8FC918CF}"/>
            </a:ext>
          </a:extLst>
        </xdr:cNvPr>
        <xdr:cNvSpPr/>
      </xdr:nvSpPr>
      <xdr:spPr>
        <a:xfrm>
          <a:off x="6238875" y="173812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110489</xdr:rowOff>
    </xdr:from>
    <xdr:to>
      <xdr:col>41</xdr:col>
      <xdr:colOff>50800</xdr:colOff>
      <xdr:row>106</xdr:row>
      <xdr:rowOff>112395</xdr:rowOff>
    </xdr:to>
    <xdr:cxnSp macro="">
      <xdr:nvCxnSpPr>
        <xdr:cNvPr id="385" name="直線コネクタ 384">
          <a:extLst>
            <a:ext uri="{FF2B5EF4-FFF2-40B4-BE49-F238E27FC236}">
              <a16:creationId xmlns:a16="http://schemas.microsoft.com/office/drawing/2014/main" id="{DBBB1543-D85E-488A-9B91-E81060223192}"/>
            </a:ext>
          </a:extLst>
        </xdr:cNvPr>
        <xdr:cNvCxnSpPr/>
      </xdr:nvCxnSpPr>
      <xdr:spPr>
        <a:xfrm flipV="1">
          <a:off x="6286500" y="17423764"/>
          <a:ext cx="790575"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70502</xdr:rowOff>
    </xdr:from>
    <xdr:ext cx="469744" cy="259045"/>
    <xdr:sp macro="" textlink="">
      <xdr:nvSpPr>
        <xdr:cNvPr id="386" name="n_1aveValue【市民会館】&#10;一人当たり面積">
          <a:extLst>
            <a:ext uri="{FF2B5EF4-FFF2-40B4-BE49-F238E27FC236}">
              <a16:creationId xmlns:a16="http://schemas.microsoft.com/office/drawing/2014/main" id="{49E4CD67-6289-4196-B52D-C9C10F472569}"/>
            </a:ext>
          </a:extLst>
        </xdr:cNvPr>
        <xdr:cNvSpPr txBox="1"/>
      </xdr:nvSpPr>
      <xdr:spPr>
        <a:xfrm>
          <a:off x="8458277" y="1755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81932</xdr:rowOff>
    </xdr:from>
    <xdr:ext cx="469744" cy="259045"/>
    <xdr:sp macro="" textlink="">
      <xdr:nvSpPr>
        <xdr:cNvPr id="387" name="n_2aveValue【市民会館】&#10;一人当たり面積">
          <a:extLst>
            <a:ext uri="{FF2B5EF4-FFF2-40B4-BE49-F238E27FC236}">
              <a16:creationId xmlns:a16="http://schemas.microsoft.com/office/drawing/2014/main" id="{B1A1F44D-02DE-4AB2-B573-9EC6542E68E3}"/>
            </a:ext>
          </a:extLst>
        </xdr:cNvPr>
        <xdr:cNvSpPr txBox="1"/>
      </xdr:nvSpPr>
      <xdr:spPr>
        <a:xfrm>
          <a:off x="7677227" y="17573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85741</xdr:rowOff>
    </xdr:from>
    <xdr:ext cx="469744" cy="259045"/>
    <xdr:sp macro="" textlink="">
      <xdr:nvSpPr>
        <xdr:cNvPr id="388" name="n_3aveValue【市民会館】&#10;一人当たり面積">
          <a:extLst>
            <a:ext uri="{FF2B5EF4-FFF2-40B4-BE49-F238E27FC236}">
              <a16:creationId xmlns:a16="http://schemas.microsoft.com/office/drawing/2014/main" id="{AEF69372-D378-4C4F-BF4A-E7E2F0C42063}"/>
            </a:ext>
          </a:extLst>
        </xdr:cNvPr>
        <xdr:cNvSpPr txBox="1"/>
      </xdr:nvSpPr>
      <xdr:spPr>
        <a:xfrm>
          <a:off x="6867602" y="17570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83838</xdr:rowOff>
    </xdr:from>
    <xdr:ext cx="469744" cy="259045"/>
    <xdr:sp macro="" textlink="">
      <xdr:nvSpPr>
        <xdr:cNvPr id="389" name="n_4aveValue【市民会館】&#10;一人当たり面積">
          <a:extLst>
            <a:ext uri="{FF2B5EF4-FFF2-40B4-BE49-F238E27FC236}">
              <a16:creationId xmlns:a16="http://schemas.microsoft.com/office/drawing/2014/main" id="{28F5AD53-5773-42F4-A3DF-76D5D720B50D}"/>
            </a:ext>
          </a:extLst>
        </xdr:cNvPr>
        <xdr:cNvSpPr txBox="1"/>
      </xdr:nvSpPr>
      <xdr:spPr>
        <a:xfrm>
          <a:off x="6067502" y="17574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2557</xdr:rowOff>
    </xdr:from>
    <xdr:ext cx="469744" cy="259045"/>
    <xdr:sp macro="" textlink="">
      <xdr:nvSpPr>
        <xdr:cNvPr id="390" name="n_1mainValue【市民会館】&#10;一人当たり面積">
          <a:extLst>
            <a:ext uri="{FF2B5EF4-FFF2-40B4-BE49-F238E27FC236}">
              <a16:creationId xmlns:a16="http://schemas.microsoft.com/office/drawing/2014/main" id="{92D1DB59-83C0-430A-A1AA-BA89C566D88F}"/>
            </a:ext>
          </a:extLst>
        </xdr:cNvPr>
        <xdr:cNvSpPr txBox="1"/>
      </xdr:nvSpPr>
      <xdr:spPr>
        <a:xfrm>
          <a:off x="8458277" y="1714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6366</xdr:rowOff>
    </xdr:from>
    <xdr:ext cx="469744" cy="259045"/>
    <xdr:sp macro="" textlink="">
      <xdr:nvSpPr>
        <xdr:cNvPr id="391" name="n_2mainValue【市民会館】&#10;一人当たり面積">
          <a:extLst>
            <a:ext uri="{FF2B5EF4-FFF2-40B4-BE49-F238E27FC236}">
              <a16:creationId xmlns:a16="http://schemas.microsoft.com/office/drawing/2014/main" id="{18CC234A-0330-427A-B576-0C4FB54A28D3}"/>
            </a:ext>
          </a:extLst>
        </xdr:cNvPr>
        <xdr:cNvSpPr txBox="1"/>
      </xdr:nvSpPr>
      <xdr:spPr>
        <a:xfrm>
          <a:off x="7677227" y="17154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6366</xdr:rowOff>
    </xdr:from>
    <xdr:ext cx="469744" cy="259045"/>
    <xdr:sp macro="" textlink="">
      <xdr:nvSpPr>
        <xdr:cNvPr id="392" name="n_3mainValue【市民会館】&#10;一人当たり面積">
          <a:extLst>
            <a:ext uri="{FF2B5EF4-FFF2-40B4-BE49-F238E27FC236}">
              <a16:creationId xmlns:a16="http://schemas.microsoft.com/office/drawing/2014/main" id="{59DF17F4-DB89-4D59-A32E-E59261E9C05E}"/>
            </a:ext>
          </a:extLst>
        </xdr:cNvPr>
        <xdr:cNvSpPr txBox="1"/>
      </xdr:nvSpPr>
      <xdr:spPr>
        <a:xfrm>
          <a:off x="6867602" y="17154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8272</xdr:rowOff>
    </xdr:from>
    <xdr:ext cx="469744" cy="259045"/>
    <xdr:sp macro="" textlink="">
      <xdr:nvSpPr>
        <xdr:cNvPr id="393" name="n_4mainValue【市民会館】&#10;一人当たり面積">
          <a:extLst>
            <a:ext uri="{FF2B5EF4-FFF2-40B4-BE49-F238E27FC236}">
              <a16:creationId xmlns:a16="http://schemas.microsoft.com/office/drawing/2014/main" id="{AE05397D-CEFD-454E-BBCA-4C2D1539F3CE}"/>
            </a:ext>
          </a:extLst>
        </xdr:cNvPr>
        <xdr:cNvSpPr txBox="1"/>
      </xdr:nvSpPr>
      <xdr:spPr>
        <a:xfrm>
          <a:off x="6067502" y="1715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66337221-D41F-428C-86AB-11A499BA7F85}"/>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3B495269-EC66-4E37-8D04-EA13E7465AFB}"/>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63920417-B514-4E50-B895-30106B3EF442}"/>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8984591A-F29F-4159-914E-D6C6589FDDFB}"/>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3C22AAAF-4657-480A-B750-67D836352AB2}"/>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3F88827B-AFE0-4C08-AA93-79CAD57A7493}"/>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CA42E0FD-E2D8-4640-B56E-5AB09EA0734B}"/>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FF9FD018-C71F-456D-8BB4-6AE7721D4DA8}"/>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9DC3911B-7515-4EFC-ACD6-A20B122C75D7}"/>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AF845CCB-14F2-4AAF-8D78-9A41C741D5D8}"/>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39AC3AC9-5FA6-404B-876B-CAD009FD90BA}"/>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a:extLst>
            <a:ext uri="{FF2B5EF4-FFF2-40B4-BE49-F238E27FC236}">
              <a16:creationId xmlns:a16="http://schemas.microsoft.com/office/drawing/2014/main" id="{006302FC-2C0C-431D-98AF-BDAB402635F4}"/>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a:extLst>
            <a:ext uri="{FF2B5EF4-FFF2-40B4-BE49-F238E27FC236}">
              <a16:creationId xmlns:a16="http://schemas.microsoft.com/office/drawing/2014/main" id="{E8BEE1AA-0042-4E0D-BADD-D950ED992E83}"/>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a:extLst>
            <a:ext uri="{FF2B5EF4-FFF2-40B4-BE49-F238E27FC236}">
              <a16:creationId xmlns:a16="http://schemas.microsoft.com/office/drawing/2014/main" id="{33451403-7C60-4209-B7AE-537530033793}"/>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a:extLst>
            <a:ext uri="{FF2B5EF4-FFF2-40B4-BE49-F238E27FC236}">
              <a16:creationId xmlns:a16="http://schemas.microsoft.com/office/drawing/2014/main" id="{EBD187DE-46B4-414B-9CA9-55E7E0563251}"/>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a:extLst>
            <a:ext uri="{FF2B5EF4-FFF2-40B4-BE49-F238E27FC236}">
              <a16:creationId xmlns:a16="http://schemas.microsoft.com/office/drawing/2014/main" id="{2B506873-A5C0-4EA6-B0EE-3EAAD5982F69}"/>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a:extLst>
            <a:ext uri="{FF2B5EF4-FFF2-40B4-BE49-F238E27FC236}">
              <a16:creationId xmlns:a16="http://schemas.microsoft.com/office/drawing/2014/main" id="{CA0EE453-00B0-45F8-B9CB-FB2AA1634BA0}"/>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a:extLst>
            <a:ext uri="{FF2B5EF4-FFF2-40B4-BE49-F238E27FC236}">
              <a16:creationId xmlns:a16="http://schemas.microsoft.com/office/drawing/2014/main" id="{7F3E0821-6360-49EC-8052-BC01BB39D046}"/>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a:extLst>
            <a:ext uri="{FF2B5EF4-FFF2-40B4-BE49-F238E27FC236}">
              <a16:creationId xmlns:a16="http://schemas.microsoft.com/office/drawing/2014/main" id="{026FB743-D0BB-499C-8255-5DFBFD6111AC}"/>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a:extLst>
            <a:ext uri="{FF2B5EF4-FFF2-40B4-BE49-F238E27FC236}">
              <a16:creationId xmlns:a16="http://schemas.microsoft.com/office/drawing/2014/main" id="{0DD5478E-38FE-47F2-AFBF-51ED969C9FDE}"/>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a:extLst>
            <a:ext uri="{FF2B5EF4-FFF2-40B4-BE49-F238E27FC236}">
              <a16:creationId xmlns:a16="http://schemas.microsoft.com/office/drawing/2014/main" id="{C32CA0F6-6516-43F7-96A6-99D65BBD9DC2}"/>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a:extLst>
            <a:ext uri="{FF2B5EF4-FFF2-40B4-BE49-F238E27FC236}">
              <a16:creationId xmlns:a16="http://schemas.microsoft.com/office/drawing/2014/main" id="{8A4E8ED8-7ED0-45A9-986D-7D4630439499}"/>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a:extLst>
            <a:ext uri="{FF2B5EF4-FFF2-40B4-BE49-F238E27FC236}">
              <a16:creationId xmlns:a16="http://schemas.microsoft.com/office/drawing/2014/main" id="{4DA7E74C-2DFF-43D1-B3C6-0826F7C60B98}"/>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663137D4-499F-4404-93C0-EF76612816C0}"/>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3C8F788D-E3B1-4548-9668-50D7CBAE1F18}"/>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19" name="直線コネクタ 418">
          <a:extLst>
            <a:ext uri="{FF2B5EF4-FFF2-40B4-BE49-F238E27FC236}">
              <a16:creationId xmlns:a16="http://schemas.microsoft.com/office/drawing/2014/main" id="{B35F2076-BD22-48E7-A7BA-D9432BEDA551}"/>
            </a:ext>
          </a:extLst>
        </xdr:cNvPr>
        <xdr:cNvCxnSpPr/>
      </xdr:nvCxnSpPr>
      <xdr:spPr>
        <a:xfrm flipV="1">
          <a:off x="14696439" y="5430883"/>
          <a:ext cx="0" cy="1472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0" name="【一般廃棄物処理施設】&#10;有形固定資産減価償却率最小値テキスト">
          <a:extLst>
            <a:ext uri="{FF2B5EF4-FFF2-40B4-BE49-F238E27FC236}">
              <a16:creationId xmlns:a16="http://schemas.microsoft.com/office/drawing/2014/main" id="{876F2F1C-8613-4C82-B596-D20E36315568}"/>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1" name="直線コネクタ 420">
          <a:extLst>
            <a:ext uri="{FF2B5EF4-FFF2-40B4-BE49-F238E27FC236}">
              <a16:creationId xmlns:a16="http://schemas.microsoft.com/office/drawing/2014/main" id="{45A8217A-9487-43C9-B334-1D531ECF3948}"/>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2" name="【一般廃棄物処理施設】&#10;有形固定資産減価償却率最大値テキスト">
          <a:extLst>
            <a:ext uri="{FF2B5EF4-FFF2-40B4-BE49-F238E27FC236}">
              <a16:creationId xmlns:a16="http://schemas.microsoft.com/office/drawing/2014/main" id="{F83DB554-29DE-4F04-8400-CF3D1A508B32}"/>
            </a:ext>
          </a:extLst>
        </xdr:cNvPr>
        <xdr:cNvSpPr txBox="1"/>
      </xdr:nvSpPr>
      <xdr:spPr>
        <a:xfrm>
          <a:off x="14735175" y="52188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3" name="直線コネクタ 422">
          <a:extLst>
            <a:ext uri="{FF2B5EF4-FFF2-40B4-BE49-F238E27FC236}">
              <a16:creationId xmlns:a16="http://schemas.microsoft.com/office/drawing/2014/main" id="{3B2E20DD-15B6-4B9E-A3F1-998DDAA01628}"/>
            </a:ext>
          </a:extLst>
        </xdr:cNvPr>
        <xdr:cNvCxnSpPr/>
      </xdr:nvCxnSpPr>
      <xdr:spPr>
        <a:xfrm>
          <a:off x="14611350" y="54308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31DE9C21-5C1D-4146-B0F6-1AC5B81647C2}"/>
            </a:ext>
          </a:extLst>
        </xdr:cNvPr>
        <xdr:cNvSpPr txBox="1"/>
      </xdr:nvSpPr>
      <xdr:spPr>
        <a:xfrm>
          <a:off x="14735175" y="60864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425" name="フローチャート: 判断 424">
          <a:extLst>
            <a:ext uri="{FF2B5EF4-FFF2-40B4-BE49-F238E27FC236}">
              <a16:creationId xmlns:a16="http://schemas.microsoft.com/office/drawing/2014/main" id="{0810D24A-A785-43AA-A775-C7C62DE70C11}"/>
            </a:ext>
          </a:extLst>
        </xdr:cNvPr>
        <xdr:cNvSpPr/>
      </xdr:nvSpPr>
      <xdr:spPr>
        <a:xfrm>
          <a:off x="14649450" y="622236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426" name="フローチャート: 判断 425">
          <a:extLst>
            <a:ext uri="{FF2B5EF4-FFF2-40B4-BE49-F238E27FC236}">
              <a16:creationId xmlns:a16="http://schemas.microsoft.com/office/drawing/2014/main" id="{61639573-B363-40C0-AEB0-F6432F861E2A}"/>
            </a:ext>
          </a:extLst>
        </xdr:cNvPr>
        <xdr:cNvSpPr/>
      </xdr:nvSpPr>
      <xdr:spPr>
        <a:xfrm>
          <a:off x="13887450" y="628595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427" name="フローチャート: 判断 426">
          <a:extLst>
            <a:ext uri="{FF2B5EF4-FFF2-40B4-BE49-F238E27FC236}">
              <a16:creationId xmlns:a16="http://schemas.microsoft.com/office/drawing/2014/main" id="{DAA505EE-6A29-4A86-A473-37DADDE3DF3E}"/>
            </a:ext>
          </a:extLst>
        </xdr:cNvPr>
        <xdr:cNvSpPr/>
      </xdr:nvSpPr>
      <xdr:spPr>
        <a:xfrm>
          <a:off x="13096875" y="62649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428" name="フローチャート: 判断 427">
          <a:extLst>
            <a:ext uri="{FF2B5EF4-FFF2-40B4-BE49-F238E27FC236}">
              <a16:creationId xmlns:a16="http://schemas.microsoft.com/office/drawing/2014/main" id="{B1436B06-5878-4E7F-A07E-DBA0E0B6DAEB}"/>
            </a:ext>
          </a:extLst>
        </xdr:cNvPr>
        <xdr:cNvSpPr/>
      </xdr:nvSpPr>
      <xdr:spPr>
        <a:xfrm>
          <a:off x="12296775" y="62942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429" name="フローチャート: 判断 428">
          <a:extLst>
            <a:ext uri="{FF2B5EF4-FFF2-40B4-BE49-F238E27FC236}">
              <a16:creationId xmlns:a16="http://schemas.microsoft.com/office/drawing/2014/main" id="{AE8C5636-9837-4800-97AA-149E6577E9EA}"/>
            </a:ext>
          </a:extLst>
        </xdr:cNvPr>
        <xdr:cNvSpPr/>
      </xdr:nvSpPr>
      <xdr:spPr>
        <a:xfrm>
          <a:off x="11487150" y="629584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7142F1B2-EDD8-4D1A-B2A0-0EAF5B56F753}"/>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EE56F52A-CDB1-4156-AFC4-D32CCF4F21DD}"/>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36926EEA-BFB5-418D-AEF0-572CAF056312}"/>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BE7D885B-C192-4B30-89EF-AA0024715A62}"/>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711B8C36-3E25-4BA8-903D-66F3FF3764EB}"/>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72753</xdr:rowOff>
    </xdr:from>
    <xdr:to>
      <xdr:col>85</xdr:col>
      <xdr:colOff>177800</xdr:colOff>
      <xdr:row>39</xdr:row>
      <xdr:rowOff>2903</xdr:rowOff>
    </xdr:to>
    <xdr:sp macro="" textlink="">
      <xdr:nvSpPr>
        <xdr:cNvPr id="435" name="楕円 434">
          <a:extLst>
            <a:ext uri="{FF2B5EF4-FFF2-40B4-BE49-F238E27FC236}">
              <a16:creationId xmlns:a16="http://schemas.microsoft.com/office/drawing/2014/main" id="{C0B75DAF-8A5E-4DEE-949D-23133840EE77}"/>
            </a:ext>
          </a:extLst>
        </xdr:cNvPr>
        <xdr:cNvSpPr/>
      </xdr:nvSpPr>
      <xdr:spPr>
        <a:xfrm>
          <a:off x="14649450" y="623225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51180</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376E3A29-CC5B-4BB0-B9C2-43FC3688E1CC}"/>
            </a:ext>
          </a:extLst>
        </xdr:cNvPr>
        <xdr:cNvSpPr txBox="1"/>
      </xdr:nvSpPr>
      <xdr:spPr>
        <a:xfrm>
          <a:off x="14735175" y="6210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30299</xdr:rowOff>
    </xdr:from>
    <xdr:to>
      <xdr:col>81</xdr:col>
      <xdr:colOff>101600</xdr:colOff>
      <xdr:row>38</xdr:row>
      <xdr:rowOff>131899</xdr:rowOff>
    </xdr:to>
    <xdr:sp macro="" textlink="">
      <xdr:nvSpPr>
        <xdr:cNvPr id="437" name="楕円 436">
          <a:extLst>
            <a:ext uri="{FF2B5EF4-FFF2-40B4-BE49-F238E27FC236}">
              <a16:creationId xmlns:a16="http://schemas.microsoft.com/office/drawing/2014/main" id="{42456B75-E8B0-4121-B5D7-6051D91CE906}"/>
            </a:ext>
          </a:extLst>
        </xdr:cNvPr>
        <xdr:cNvSpPr/>
      </xdr:nvSpPr>
      <xdr:spPr>
        <a:xfrm>
          <a:off x="13887450" y="618979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81099</xdr:rowOff>
    </xdr:from>
    <xdr:to>
      <xdr:col>85</xdr:col>
      <xdr:colOff>127000</xdr:colOff>
      <xdr:row>38</xdr:row>
      <xdr:rowOff>123553</xdr:rowOff>
    </xdr:to>
    <xdr:cxnSp macro="">
      <xdr:nvCxnSpPr>
        <xdr:cNvPr id="438" name="直線コネクタ 437">
          <a:extLst>
            <a:ext uri="{FF2B5EF4-FFF2-40B4-BE49-F238E27FC236}">
              <a16:creationId xmlns:a16="http://schemas.microsoft.com/office/drawing/2014/main" id="{BB2356EA-4078-4FC4-B262-BE0ABCFECEFD}"/>
            </a:ext>
          </a:extLst>
        </xdr:cNvPr>
        <xdr:cNvCxnSpPr/>
      </xdr:nvCxnSpPr>
      <xdr:spPr>
        <a:xfrm>
          <a:off x="13935075" y="6246949"/>
          <a:ext cx="762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160927</xdr:rowOff>
    </xdr:from>
    <xdr:to>
      <xdr:col>76</xdr:col>
      <xdr:colOff>165100</xdr:colOff>
      <xdr:row>38</xdr:row>
      <xdr:rowOff>91077</xdr:rowOff>
    </xdr:to>
    <xdr:sp macro="" textlink="">
      <xdr:nvSpPr>
        <xdr:cNvPr id="439" name="楕円 438">
          <a:extLst>
            <a:ext uri="{FF2B5EF4-FFF2-40B4-BE49-F238E27FC236}">
              <a16:creationId xmlns:a16="http://schemas.microsoft.com/office/drawing/2014/main" id="{D721A864-531B-4DBB-AE08-3E6FC5E0B38D}"/>
            </a:ext>
          </a:extLst>
        </xdr:cNvPr>
        <xdr:cNvSpPr/>
      </xdr:nvSpPr>
      <xdr:spPr>
        <a:xfrm>
          <a:off x="13096875" y="616485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40277</xdr:rowOff>
    </xdr:from>
    <xdr:to>
      <xdr:col>81</xdr:col>
      <xdr:colOff>50800</xdr:colOff>
      <xdr:row>38</xdr:row>
      <xdr:rowOff>81099</xdr:rowOff>
    </xdr:to>
    <xdr:cxnSp macro="">
      <xdr:nvCxnSpPr>
        <xdr:cNvPr id="440" name="直線コネクタ 439">
          <a:extLst>
            <a:ext uri="{FF2B5EF4-FFF2-40B4-BE49-F238E27FC236}">
              <a16:creationId xmlns:a16="http://schemas.microsoft.com/office/drawing/2014/main" id="{BDE35DAE-8E96-487E-868F-19A349592A48}"/>
            </a:ext>
          </a:extLst>
        </xdr:cNvPr>
        <xdr:cNvCxnSpPr/>
      </xdr:nvCxnSpPr>
      <xdr:spPr>
        <a:xfrm>
          <a:off x="13144500" y="6202952"/>
          <a:ext cx="790575" cy="43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118473</xdr:rowOff>
    </xdr:from>
    <xdr:to>
      <xdr:col>72</xdr:col>
      <xdr:colOff>38100</xdr:colOff>
      <xdr:row>38</xdr:row>
      <xdr:rowOff>48623</xdr:rowOff>
    </xdr:to>
    <xdr:sp macro="" textlink="">
      <xdr:nvSpPr>
        <xdr:cNvPr id="441" name="楕円 440">
          <a:extLst>
            <a:ext uri="{FF2B5EF4-FFF2-40B4-BE49-F238E27FC236}">
              <a16:creationId xmlns:a16="http://schemas.microsoft.com/office/drawing/2014/main" id="{06B2F667-BFA6-4C94-A063-A8990E6C428E}"/>
            </a:ext>
          </a:extLst>
        </xdr:cNvPr>
        <xdr:cNvSpPr/>
      </xdr:nvSpPr>
      <xdr:spPr>
        <a:xfrm>
          <a:off x="12296775" y="612239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169273</xdr:rowOff>
    </xdr:from>
    <xdr:to>
      <xdr:col>76</xdr:col>
      <xdr:colOff>114300</xdr:colOff>
      <xdr:row>38</xdr:row>
      <xdr:rowOff>40277</xdr:rowOff>
    </xdr:to>
    <xdr:cxnSp macro="">
      <xdr:nvCxnSpPr>
        <xdr:cNvPr id="442" name="直線コネクタ 441">
          <a:extLst>
            <a:ext uri="{FF2B5EF4-FFF2-40B4-BE49-F238E27FC236}">
              <a16:creationId xmlns:a16="http://schemas.microsoft.com/office/drawing/2014/main" id="{17B36A1F-3EC9-4AB5-BA11-8CF00F98615C}"/>
            </a:ext>
          </a:extLst>
        </xdr:cNvPr>
        <xdr:cNvCxnSpPr/>
      </xdr:nvCxnSpPr>
      <xdr:spPr>
        <a:xfrm>
          <a:off x="12344400" y="6160498"/>
          <a:ext cx="8001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41383</xdr:rowOff>
    </xdr:from>
    <xdr:ext cx="405111" cy="259045"/>
    <xdr:sp macro="" textlink="">
      <xdr:nvSpPr>
        <xdr:cNvPr id="443" name="n_1aveValue【一般廃棄物処理施設】&#10;有形固定資産減価償却率">
          <a:extLst>
            <a:ext uri="{FF2B5EF4-FFF2-40B4-BE49-F238E27FC236}">
              <a16:creationId xmlns:a16="http://schemas.microsoft.com/office/drawing/2014/main" id="{503F7D50-C561-4C1D-B7CA-29315DD77F43}"/>
            </a:ext>
          </a:extLst>
        </xdr:cNvPr>
        <xdr:cNvSpPr txBox="1"/>
      </xdr:nvSpPr>
      <xdr:spPr>
        <a:xfrm>
          <a:off x="13745219" y="6369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26687</xdr:rowOff>
    </xdr:from>
    <xdr:ext cx="405111" cy="259045"/>
    <xdr:sp macro="" textlink="">
      <xdr:nvSpPr>
        <xdr:cNvPr id="444" name="n_2aveValue【一般廃棄物処理施設】&#10;有形固定資産減価償却率">
          <a:extLst>
            <a:ext uri="{FF2B5EF4-FFF2-40B4-BE49-F238E27FC236}">
              <a16:creationId xmlns:a16="http://schemas.microsoft.com/office/drawing/2014/main" id="{2D891EEA-2F90-47E8-8F32-7FF8EE51D8C3}"/>
            </a:ext>
          </a:extLst>
        </xdr:cNvPr>
        <xdr:cNvSpPr txBox="1"/>
      </xdr:nvSpPr>
      <xdr:spPr>
        <a:xfrm>
          <a:off x="12964169" y="6354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52812</xdr:rowOff>
    </xdr:from>
    <xdr:ext cx="405111" cy="259045"/>
    <xdr:sp macro="" textlink="">
      <xdr:nvSpPr>
        <xdr:cNvPr id="445" name="n_3aveValue【一般廃棄物処理施設】&#10;有形固定資産減価償却率">
          <a:extLst>
            <a:ext uri="{FF2B5EF4-FFF2-40B4-BE49-F238E27FC236}">
              <a16:creationId xmlns:a16="http://schemas.microsoft.com/office/drawing/2014/main" id="{43CF98B4-5BC4-4A2A-8401-99E619514BDB}"/>
            </a:ext>
          </a:extLst>
        </xdr:cNvPr>
        <xdr:cNvSpPr txBox="1"/>
      </xdr:nvSpPr>
      <xdr:spPr>
        <a:xfrm>
          <a:off x="12164069" y="637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79846</xdr:rowOff>
    </xdr:from>
    <xdr:ext cx="405111" cy="259045"/>
    <xdr:sp macro="" textlink="">
      <xdr:nvSpPr>
        <xdr:cNvPr id="446" name="n_4aveValue【一般廃棄物処理施設】&#10;有形固定資産減価償却率">
          <a:extLst>
            <a:ext uri="{FF2B5EF4-FFF2-40B4-BE49-F238E27FC236}">
              <a16:creationId xmlns:a16="http://schemas.microsoft.com/office/drawing/2014/main" id="{5BE31E9C-8D2A-4101-8C5D-3E56D1232C14}"/>
            </a:ext>
          </a:extLst>
        </xdr:cNvPr>
        <xdr:cNvSpPr txBox="1"/>
      </xdr:nvSpPr>
      <xdr:spPr>
        <a:xfrm>
          <a:off x="11354444" y="6083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148426</xdr:rowOff>
    </xdr:from>
    <xdr:ext cx="405111" cy="259045"/>
    <xdr:sp macro="" textlink="">
      <xdr:nvSpPr>
        <xdr:cNvPr id="447" name="n_1mainValue【一般廃棄物処理施設】&#10;有形固定資産減価償却率">
          <a:extLst>
            <a:ext uri="{FF2B5EF4-FFF2-40B4-BE49-F238E27FC236}">
              <a16:creationId xmlns:a16="http://schemas.microsoft.com/office/drawing/2014/main" id="{60E53623-5F64-4024-AAC0-25835DB4FE2B}"/>
            </a:ext>
          </a:extLst>
        </xdr:cNvPr>
        <xdr:cNvSpPr txBox="1"/>
      </xdr:nvSpPr>
      <xdr:spPr>
        <a:xfrm>
          <a:off x="13745219" y="5984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107604</xdr:rowOff>
    </xdr:from>
    <xdr:ext cx="405111" cy="259045"/>
    <xdr:sp macro="" textlink="">
      <xdr:nvSpPr>
        <xdr:cNvPr id="448" name="n_2mainValue【一般廃棄物処理施設】&#10;有形固定資産減価償却率">
          <a:extLst>
            <a:ext uri="{FF2B5EF4-FFF2-40B4-BE49-F238E27FC236}">
              <a16:creationId xmlns:a16="http://schemas.microsoft.com/office/drawing/2014/main" id="{00BF0FF5-AE4F-4C28-A756-5F98FB3986B8}"/>
            </a:ext>
          </a:extLst>
        </xdr:cNvPr>
        <xdr:cNvSpPr txBox="1"/>
      </xdr:nvSpPr>
      <xdr:spPr>
        <a:xfrm>
          <a:off x="12964169" y="5943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65150</xdr:rowOff>
    </xdr:from>
    <xdr:ext cx="405111" cy="259045"/>
    <xdr:sp macro="" textlink="">
      <xdr:nvSpPr>
        <xdr:cNvPr id="449" name="n_3mainValue【一般廃棄物処理施設】&#10;有形固定資産減価償却率">
          <a:extLst>
            <a:ext uri="{FF2B5EF4-FFF2-40B4-BE49-F238E27FC236}">
              <a16:creationId xmlns:a16="http://schemas.microsoft.com/office/drawing/2014/main" id="{EC19ED82-F7DF-4FDA-8A4E-D249772939DC}"/>
            </a:ext>
          </a:extLst>
        </xdr:cNvPr>
        <xdr:cNvSpPr txBox="1"/>
      </xdr:nvSpPr>
      <xdr:spPr>
        <a:xfrm>
          <a:off x="12164069" y="5907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8CA54C0A-35FD-49CC-8730-C4D9D9A19CDD}"/>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85AEC7C3-B8F5-4E12-A1D9-D6C2EDF2EFC4}"/>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933BC2BA-6E59-42EC-94B6-B53825A0241F}"/>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9CBA2AF8-87A7-4A8A-BA06-C43EE8C54A76}"/>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9896C24E-840C-4B7B-9F9A-3D2AC49D122B}"/>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25422DAD-2C92-4F0B-BA0F-D678F34EC05E}"/>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E38C32E4-802E-4A30-993E-90DC9725AE39}"/>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41F80227-36CD-4DEA-B737-1F2197AFC786}"/>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9D3D10B0-DCB6-40DC-80FF-36339B05649D}"/>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0A01C395-D8CF-4B55-9C9F-D1BF15A8896C}"/>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0" name="直線コネクタ 459">
          <a:extLst>
            <a:ext uri="{FF2B5EF4-FFF2-40B4-BE49-F238E27FC236}">
              <a16:creationId xmlns:a16="http://schemas.microsoft.com/office/drawing/2014/main" id="{7D869EF4-CE30-424A-85C0-0E05F6DF048E}"/>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1" name="テキスト ボックス 460">
          <a:extLst>
            <a:ext uri="{FF2B5EF4-FFF2-40B4-BE49-F238E27FC236}">
              <a16:creationId xmlns:a16="http://schemas.microsoft.com/office/drawing/2014/main" id="{7646BD7E-6FEA-428B-9DD4-9F056F09CDE8}"/>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2" name="直線コネクタ 461">
          <a:extLst>
            <a:ext uri="{FF2B5EF4-FFF2-40B4-BE49-F238E27FC236}">
              <a16:creationId xmlns:a16="http://schemas.microsoft.com/office/drawing/2014/main" id="{F02A0C11-27E3-4830-A47E-161723FCF089}"/>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3" name="テキスト ボックス 462">
          <a:extLst>
            <a:ext uri="{FF2B5EF4-FFF2-40B4-BE49-F238E27FC236}">
              <a16:creationId xmlns:a16="http://schemas.microsoft.com/office/drawing/2014/main" id="{3BD47A7B-3EF4-436E-AA1F-6C05FAC686B1}"/>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4" name="直線コネクタ 463">
          <a:extLst>
            <a:ext uri="{FF2B5EF4-FFF2-40B4-BE49-F238E27FC236}">
              <a16:creationId xmlns:a16="http://schemas.microsoft.com/office/drawing/2014/main" id="{238C3457-0729-441C-9656-FFBFF4BE4292}"/>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5" name="テキスト ボックス 464">
          <a:extLst>
            <a:ext uri="{FF2B5EF4-FFF2-40B4-BE49-F238E27FC236}">
              <a16:creationId xmlns:a16="http://schemas.microsoft.com/office/drawing/2014/main" id="{556D31EA-996F-4404-8E5A-53937AB8423A}"/>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6" name="直線コネクタ 465">
          <a:extLst>
            <a:ext uri="{FF2B5EF4-FFF2-40B4-BE49-F238E27FC236}">
              <a16:creationId xmlns:a16="http://schemas.microsoft.com/office/drawing/2014/main" id="{CE99F8B2-AC44-4B7D-9655-4EDC9DA27011}"/>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67" name="テキスト ボックス 466">
          <a:extLst>
            <a:ext uri="{FF2B5EF4-FFF2-40B4-BE49-F238E27FC236}">
              <a16:creationId xmlns:a16="http://schemas.microsoft.com/office/drawing/2014/main" id="{6714AAB2-5DCC-4448-8F0C-29CA495A56A4}"/>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40A621D6-549A-480F-B6EA-8D5F8142BC6F}"/>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9" name="テキスト ボックス 468">
          <a:extLst>
            <a:ext uri="{FF2B5EF4-FFF2-40B4-BE49-F238E27FC236}">
              <a16:creationId xmlns:a16="http://schemas.microsoft.com/office/drawing/2014/main" id="{4EB7EC3D-E27A-44C9-B404-70E6B8320162}"/>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一般廃棄物処理施設】&#10;一人当たり有形固定資産（償却資産）額グラフ枠">
          <a:extLst>
            <a:ext uri="{FF2B5EF4-FFF2-40B4-BE49-F238E27FC236}">
              <a16:creationId xmlns:a16="http://schemas.microsoft.com/office/drawing/2014/main" id="{51D63FF8-76B7-4EC1-B57E-CD049985B280}"/>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471" name="直線コネクタ 470">
          <a:extLst>
            <a:ext uri="{FF2B5EF4-FFF2-40B4-BE49-F238E27FC236}">
              <a16:creationId xmlns:a16="http://schemas.microsoft.com/office/drawing/2014/main" id="{7AAED212-6E47-4C10-914A-8BA9FEB1144C}"/>
            </a:ext>
          </a:extLst>
        </xdr:cNvPr>
        <xdr:cNvCxnSpPr/>
      </xdr:nvCxnSpPr>
      <xdr:spPr>
        <a:xfrm flipV="1">
          <a:off x="19954239" y="5354221"/>
          <a:ext cx="0" cy="1424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472" name="【一般廃棄物処理施設】&#10;一人当たり有形固定資産（償却資産）額最小値テキスト">
          <a:extLst>
            <a:ext uri="{FF2B5EF4-FFF2-40B4-BE49-F238E27FC236}">
              <a16:creationId xmlns:a16="http://schemas.microsoft.com/office/drawing/2014/main" id="{40FC9495-FD85-4D8B-A64E-B59A81BC279D}"/>
            </a:ext>
          </a:extLst>
        </xdr:cNvPr>
        <xdr:cNvSpPr txBox="1"/>
      </xdr:nvSpPr>
      <xdr:spPr>
        <a:xfrm>
          <a:off x="19992975" y="6782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473" name="直線コネクタ 472">
          <a:extLst>
            <a:ext uri="{FF2B5EF4-FFF2-40B4-BE49-F238E27FC236}">
              <a16:creationId xmlns:a16="http://schemas.microsoft.com/office/drawing/2014/main" id="{C9536E66-6257-47F5-A753-2C582BE88E73}"/>
            </a:ext>
          </a:extLst>
        </xdr:cNvPr>
        <xdr:cNvCxnSpPr/>
      </xdr:nvCxnSpPr>
      <xdr:spPr>
        <a:xfrm>
          <a:off x="19878675" y="67791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474" name="【一般廃棄物処理施設】&#10;一人当たり有形固定資産（償却資産）額最大値テキスト">
          <a:extLst>
            <a:ext uri="{FF2B5EF4-FFF2-40B4-BE49-F238E27FC236}">
              <a16:creationId xmlns:a16="http://schemas.microsoft.com/office/drawing/2014/main" id="{E22201DA-1D50-40E5-B6DB-0B3C6FC2BF85}"/>
            </a:ext>
          </a:extLst>
        </xdr:cNvPr>
        <xdr:cNvSpPr txBox="1"/>
      </xdr:nvSpPr>
      <xdr:spPr>
        <a:xfrm>
          <a:off x="19992975" y="515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475" name="直線コネクタ 474">
          <a:extLst>
            <a:ext uri="{FF2B5EF4-FFF2-40B4-BE49-F238E27FC236}">
              <a16:creationId xmlns:a16="http://schemas.microsoft.com/office/drawing/2014/main" id="{AB94600D-6986-47F1-AF07-6BBFE25092F8}"/>
            </a:ext>
          </a:extLst>
        </xdr:cNvPr>
        <xdr:cNvCxnSpPr/>
      </xdr:nvCxnSpPr>
      <xdr:spPr>
        <a:xfrm>
          <a:off x="19878675" y="53542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22584</xdr:rowOff>
    </xdr:from>
    <xdr:ext cx="534377" cy="259045"/>
    <xdr:sp macro="" textlink="">
      <xdr:nvSpPr>
        <xdr:cNvPr id="476" name="【一般廃棄物処理施設】&#10;一人当たり有形固定資産（償却資産）額平均値テキスト">
          <a:extLst>
            <a:ext uri="{FF2B5EF4-FFF2-40B4-BE49-F238E27FC236}">
              <a16:creationId xmlns:a16="http://schemas.microsoft.com/office/drawing/2014/main" id="{288154DD-2253-49AF-8F88-E777CAFD1D5E}"/>
            </a:ext>
          </a:extLst>
        </xdr:cNvPr>
        <xdr:cNvSpPr txBox="1"/>
      </xdr:nvSpPr>
      <xdr:spPr>
        <a:xfrm>
          <a:off x="19992975" y="65122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477" name="フローチャート: 判断 476">
          <a:extLst>
            <a:ext uri="{FF2B5EF4-FFF2-40B4-BE49-F238E27FC236}">
              <a16:creationId xmlns:a16="http://schemas.microsoft.com/office/drawing/2014/main" id="{FD40AC61-F028-4612-AACE-98E757AB555B}"/>
            </a:ext>
          </a:extLst>
        </xdr:cNvPr>
        <xdr:cNvSpPr/>
      </xdr:nvSpPr>
      <xdr:spPr>
        <a:xfrm>
          <a:off x="19897725" y="653385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478" name="フローチャート: 判断 477">
          <a:extLst>
            <a:ext uri="{FF2B5EF4-FFF2-40B4-BE49-F238E27FC236}">
              <a16:creationId xmlns:a16="http://schemas.microsoft.com/office/drawing/2014/main" id="{171CAC7D-0E62-43A5-928B-BA553EB8CCF3}"/>
            </a:ext>
          </a:extLst>
        </xdr:cNvPr>
        <xdr:cNvSpPr/>
      </xdr:nvSpPr>
      <xdr:spPr>
        <a:xfrm>
          <a:off x="19154775" y="65414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479" name="フローチャート: 判断 478">
          <a:extLst>
            <a:ext uri="{FF2B5EF4-FFF2-40B4-BE49-F238E27FC236}">
              <a16:creationId xmlns:a16="http://schemas.microsoft.com/office/drawing/2014/main" id="{CDF1B22B-DCF8-4ABF-9B46-E54733A86D17}"/>
            </a:ext>
          </a:extLst>
        </xdr:cNvPr>
        <xdr:cNvSpPr/>
      </xdr:nvSpPr>
      <xdr:spPr>
        <a:xfrm>
          <a:off x="18345150" y="654613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480" name="フローチャート: 判断 479">
          <a:extLst>
            <a:ext uri="{FF2B5EF4-FFF2-40B4-BE49-F238E27FC236}">
              <a16:creationId xmlns:a16="http://schemas.microsoft.com/office/drawing/2014/main" id="{7806CC24-F6DB-4AA2-B5C8-F0AC73A6E938}"/>
            </a:ext>
          </a:extLst>
        </xdr:cNvPr>
        <xdr:cNvSpPr/>
      </xdr:nvSpPr>
      <xdr:spPr>
        <a:xfrm>
          <a:off x="17554575" y="657075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481" name="フローチャート: 判断 480">
          <a:extLst>
            <a:ext uri="{FF2B5EF4-FFF2-40B4-BE49-F238E27FC236}">
              <a16:creationId xmlns:a16="http://schemas.microsoft.com/office/drawing/2014/main" id="{4E7CF6B6-55D1-43E9-967D-AA7E3111FFB2}"/>
            </a:ext>
          </a:extLst>
        </xdr:cNvPr>
        <xdr:cNvSpPr/>
      </xdr:nvSpPr>
      <xdr:spPr>
        <a:xfrm>
          <a:off x="16754475" y="656951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A9178BAF-B38A-4C41-82AA-7FB07BD8CB96}"/>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D6560968-A101-4D36-BC01-E9D7B11C6815}"/>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1075BE28-0395-492D-86C2-0E0C82DF64A0}"/>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990526C5-53B5-4B33-B675-79AE736EAAD0}"/>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DD5F6C4A-D64E-4864-8C26-A74D3B50EC57}"/>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78467</xdr:rowOff>
    </xdr:from>
    <xdr:to>
      <xdr:col>116</xdr:col>
      <xdr:colOff>114300</xdr:colOff>
      <xdr:row>40</xdr:row>
      <xdr:rowOff>8617</xdr:rowOff>
    </xdr:to>
    <xdr:sp macro="" textlink="">
      <xdr:nvSpPr>
        <xdr:cNvPr id="487" name="楕円 486">
          <a:extLst>
            <a:ext uri="{FF2B5EF4-FFF2-40B4-BE49-F238E27FC236}">
              <a16:creationId xmlns:a16="http://schemas.microsoft.com/office/drawing/2014/main" id="{2D853E3C-07AE-4F49-9050-FCBE07A471E5}"/>
            </a:ext>
          </a:extLst>
        </xdr:cNvPr>
        <xdr:cNvSpPr/>
      </xdr:nvSpPr>
      <xdr:spPr>
        <a:xfrm>
          <a:off x="19897725" y="640306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101344</xdr:rowOff>
    </xdr:from>
    <xdr:ext cx="599010" cy="259045"/>
    <xdr:sp macro="" textlink="">
      <xdr:nvSpPr>
        <xdr:cNvPr id="488" name="【一般廃棄物処理施設】&#10;一人当たり有形固定資産（償却資産）額該当値テキスト">
          <a:extLst>
            <a:ext uri="{FF2B5EF4-FFF2-40B4-BE49-F238E27FC236}">
              <a16:creationId xmlns:a16="http://schemas.microsoft.com/office/drawing/2014/main" id="{EAEF33A5-3F77-47F9-A62D-055C24305C84}"/>
            </a:ext>
          </a:extLst>
        </xdr:cNvPr>
        <xdr:cNvSpPr txBox="1"/>
      </xdr:nvSpPr>
      <xdr:spPr>
        <a:xfrm>
          <a:off x="19992975" y="6267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79475</xdr:rowOff>
    </xdr:from>
    <xdr:to>
      <xdr:col>112</xdr:col>
      <xdr:colOff>38100</xdr:colOff>
      <xdr:row>40</xdr:row>
      <xdr:rowOff>9625</xdr:rowOff>
    </xdr:to>
    <xdr:sp macro="" textlink="">
      <xdr:nvSpPr>
        <xdr:cNvPr id="489" name="楕円 488">
          <a:extLst>
            <a:ext uri="{FF2B5EF4-FFF2-40B4-BE49-F238E27FC236}">
              <a16:creationId xmlns:a16="http://schemas.microsoft.com/office/drawing/2014/main" id="{46F9A036-8384-4723-B98E-76A4B5794587}"/>
            </a:ext>
          </a:extLst>
        </xdr:cNvPr>
        <xdr:cNvSpPr/>
      </xdr:nvSpPr>
      <xdr:spPr>
        <a:xfrm>
          <a:off x="19154775" y="640725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129267</xdr:rowOff>
    </xdr:from>
    <xdr:to>
      <xdr:col>116</xdr:col>
      <xdr:colOff>63500</xdr:colOff>
      <xdr:row>39</xdr:row>
      <xdr:rowOff>130275</xdr:rowOff>
    </xdr:to>
    <xdr:cxnSp macro="">
      <xdr:nvCxnSpPr>
        <xdr:cNvPr id="490" name="直線コネクタ 489">
          <a:extLst>
            <a:ext uri="{FF2B5EF4-FFF2-40B4-BE49-F238E27FC236}">
              <a16:creationId xmlns:a16="http://schemas.microsoft.com/office/drawing/2014/main" id="{047A76B5-F2AA-46BF-91B9-AB04E02291DB}"/>
            </a:ext>
          </a:extLst>
        </xdr:cNvPr>
        <xdr:cNvCxnSpPr/>
      </xdr:nvCxnSpPr>
      <xdr:spPr>
        <a:xfrm flipV="1">
          <a:off x="19202400" y="6450692"/>
          <a:ext cx="752475" cy="4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91011</xdr:rowOff>
    </xdr:from>
    <xdr:to>
      <xdr:col>107</xdr:col>
      <xdr:colOff>101600</xdr:colOff>
      <xdr:row>40</xdr:row>
      <xdr:rowOff>21161</xdr:rowOff>
    </xdr:to>
    <xdr:sp macro="" textlink="">
      <xdr:nvSpPr>
        <xdr:cNvPr id="491" name="楕円 490">
          <a:extLst>
            <a:ext uri="{FF2B5EF4-FFF2-40B4-BE49-F238E27FC236}">
              <a16:creationId xmlns:a16="http://schemas.microsoft.com/office/drawing/2014/main" id="{FD7945BA-C803-4B85-8EA6-6E522DBBF130}"/>
            </a:ext>
          </a:extLst>
        </xdr:cNvPr>
        <xdr:cNvSpPr/>
      </xdr:nvSpPr>
      <xdr:spPr>
        <a:xfrm>
          <a:off x="18345150" y="641243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130275</xdr:rowOff>
    </xdr:from>
    <xdr:to>
      <xdr:col>111</xdr:col>
      <xdr:colOff>177800</xdr:colOff>
      <xdr:row>39</xdr:row>
      <xdr:rowOff>141811</xdr:rowOff>
    </xdr:to>
    <xdr:cxnSp macro="">
      <xdr:nvCxnSpPr>
        <xdr:cNvPr id="492" name="直線コネクタ 491">
          <a:extLst>
            <a:ext uri="{FF2B5EF4-FFF2-40B4-BE49-F238E27FC236}">
              <a16:creationId xmlns:a16="http://schemas.microsoft.com/office/drawing/2014/main" id="{15D8B03B-164C-40D4-B56D-5618367758E6}"/>
            </a:ext>
          </a:extLst>
        </xdr:cNvPr>
        <xdr:cNvCxnSpPr/>
      </xdr:nvCxnSpPr>
      <xdr:spPr>
        <a:xfrm flipV="1">
          <a:off x="18392775" y="6454875"/>
          <a:ext cx="809625" cy="14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87755</xdr:rowOff>
    </xdr:from>
    <xdr:to>
      <xdr:col>102</xdr:col>
      <xdr:colOff>165100</xdr:colOff>
      <xdr:row>40</xdr:row>
      <xdr:rowOff>17905</xdr:rowOff>
    </xdr:to>
    <xdr:sp macro="" textlink="">
      <xdr:nvSpPr>
        <xdr:cNvPr id="493" name="楕円 492">
          <a:extLst>
            <a:ext uri="{FF2B5EF4-FFF2-40B4-BE49-F238E27FC236}">
              <a16:creationId xmlns:a16="http://schemas.microsoft.com/office/drawing/2014/main" id="{FBE5D7FA-E70E-4428-9F78-5BDAACCFBEDD}"/>
            </a:ext>
          </a:extLst>
        </xdr:cNvPr>
        <xdr:cNvSpPr/>
      </xdr:nvSpPr>
      <xdr:spPr>
        <a:xfrm>
          <a:off x="17554575" y="64091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138555</xdr:rowOff>
    </xdr:from>
    <xdr:to>
      <xdr:col>107</xdr:col>
      <xdr:colOff>50800</xdr:colOff>
      <xdr:row>39</xdr:row>
      <xdr:rowOff>141811</xdr:rowOff>
    </xdr:to>
    <xdr:cxnSp macro="">
      <xdr:nvCxnSpPr>
        <xdr:cNvPr id="494" name="直線コネクタ 493">
          <a:extLst>
            <a:ext uri="{FF2B5EF4-FFF2-40B4-BE49-F238E27FC236}">
              <a16:creationId xmlns:a16="http://schemas.microsoft.com/office/drawing/2014/main" id="{74FD73C0-B5A6-4178-B833-F168FDAB6C15}"/>
            </a:ext>
          </a:extLst>
        </xdr:cNvPr>
        <xdr:cNvCxnSpPr/>
      </xdr:nvCxnSpPr>
      <xdr:spPr>
        <a:xfrm>
          <a:off x="17602200" y="6466330"/>
          <a:ext cx="790575" cy="3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147607</xdr:rowOff>
    </xdr:from>
    <xdr:ext cx="534377" cy="259045"/>
    <xdr:sp macro="" textlink="">
      <xdr:nvSpPr>
        <xdr:cNvPr id="495" name="n_1aveValue【一般廃棄物処理施設】&#10;一人当たり有形固定資産（償却資産）額">
          <a:extLst>
            <a:ext uri="{FF2B5EF4-FFF2-40B4-BE49-F238E27FC236}">
              <a16:creationId xmlns:a16="http://schemas.microsoft.com/office/drawing/2014/main" id="{D06A4E57-385A-4F4C-A8B1-955B1FC9FEC0}"/>
            </a:ext>
          </a:extLst>
        </xdr:cNvPr>
        <xdr:cNvSpPr txBox="1"/>
      </xdr:nvSpPr>
      <xdr:spPr>
        <a:xfrm>
          <a:off x="18944736" y="6630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152340</xdr:rowOff>
    </xdr:from>
    <xdr:ext cx="534377" cy="259045"/>
    <xdr:sp macro="" textlink="">
      <xdr:nvSpPr>
        <xdr:cNvPr id="496" name="n_2aveValue【一般廃棄物処理施設】&#10;一人当たり有形固定資産（償却資産）額">
          <a:extLst>
            <a:ext uri="{FF2B5EF4-FFF2-40B4-BE49-F238E27FC236}">
              <a16:creationId xmlns:a16="http://schemas.microsoft.com/office/drawing/2014/main" id="{FD0EC7B9-9DEC-4902-BB5F-1C9E6794EF19}"/>
            </a:ext>
          </a:extLst>
        </xdr:cNvPr>
        <xdr:cNvSpPr txBox="1"/>
      </xdr:nvSpPr>
      <xdr:spPr>
        <a:xfrm>
          <a:off x="18163686" y="6638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2336</xdr:rowOff>
    </xdr:from>
    <xdr:ext cx="534377" cy="259045"/>
    <xdr:sp macro="" textlink="">
      <xdr:nvSpPr>
        <xdr:cNvPr id="497" name="n_3aveValue【一般廃棄物処理施設】&#10;一人当たり有形固定資産（償却資産）額">
          <a:extLst>
            <a:ext uri="{FF2B5EF4-FFF2-40B4-BE49-F238E27FC236}">
              <a16:creationId xmlns:a16="http://schemas.microsoft.com/office/drawing/2014/main" id="{24A5390B-703C-44B4-B765-C52EF3AA7F38}"/>
            </a:ext>
          </a:extLst>
        </xdr:cNvPr>
        <xdr:cNvSpPr txBox="1"/>
      </xdr:nvSpPr>
      <xdr:spPr>
        <a:xfrm>
          <a:off x="17354061" y="6650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26491</xdr:rowOff>
    </xdr:from>
    <xdr:ext cx="534377" cy="259045"/>
    <xdr:sp macro="" textlink="">
      <xdr:nvSpPr>
        <xdr:cNvPr id="498" name="n_4aveValue【一般廃棄物処理施設】&#10;一人当たり有形固定資産（償却資産）額">
          <a:extLst>
            <a:ext uri="{FF2B5EF4-FFF2-40B4-BE49-F238E27FC236}">
              <a16:creationId xmlns:a16="http://schemas.microsoft.com/office/drawing/2014/main" id="{94DE69A5-7AE4-491A-AFE2-1726A3D482F4}"/>
            </a:ext>
          </a:extLst>
        </xdr:cNvPr>
        <xdr:cNvSpPr txBox="1"/>
      </xdr:nvSpPr>
      <xdr:spPr>
        <a:xfrm>
          <a:off x="16563486" y="635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26152</xdr:rowOff>
    </xdr:from>
    <xdr:ext cx="599010" cy="259045"/>
    <xdr:sp macro="" textlink="">
      <xdr:nvSpPr>
        <xdr:cNvPr id="499" name="n_1mainValue【一般廃棄物処理施設】&#10;一人当たり有形固定資産（償却資産）額">
          <a:extLst>
            <a:ext uri="{FF2B5EF4-FFF2-40B4-BE49-F238E27FC236}">
              <a16:creationId xmlns:a16="http://schemas.microsoft.com/office/drawing/2014/main" id="{F149D2BE-1DBC-42E1-9705-9E8ECA1305F3}"/>
            </a:ext>
          </a:extLst>
        </xdr:cNvPr>
        <xdr:cNvSpPr txBox="1"/>
      </xdr:nvSpPr>
      <xdr:spPr>
        <a:xfrm>
          <a:off x="18915595" y="6192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37688</xdr:rowOff>
    </xdr:from>
    <xdr:ext cx="599010" cy="259045"/>
    <xdr:sp macro="" textlink="">
      <xdr:nvSpPr>
        <xdr:cNvPr id="500" name="n_2mainValue【一般廃棄物処理施設】&#10;一人当たり有形固定資産（償却資産）額">
          <a:extLst>
            <a:ext uri="{FF2B5EF4-FFF2-40B4-BE49-F238E27FC236}">
              <a16:creationId xmlns:a16="http://schemas.microsoft.com/office/drawing/2014/main" id="{9CACD4D5-53AF-477E-B48C-CA41C3F13C98}"/>
            </a:ext>
          </a:extLst>
        </xdr:cNvPr>
        <xdr:cNvSpPr txBox="1"/>
      </xdr:nvSpPr>
      <xdr:spPr>
        <a:xfrm>
          <a:off x="18134545" y="6200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34432</xdr:rowOff>
    </xdr:from>
    <xdr:ext cx="599010" cy="259045"/>
    <xdr:sp macro="" textlink="">
      <xdr:nvSpPr>
        <xdr:cNvPr id="501" name="n_3mainValue【一般廃棄物処理施設】&#10;一人当たり有形固定資産（償却資産）額">
          <a:extLst>
            <a:ext uri="{FF2B5EF4-FFF2-40B4-BE49-F238E27FC236}">
              <a16:creationId xmlns:a16="http://schemas.microsoft.com/office/drawing/2014/main" id="{F85F8421-2756-4CB2-8494-37E165839215}"/>
            </a:ext>
          </a:extLst>
        </xdr:cNvPr>
        <xdr:cNvSpPr txBox="1"/>
      </xdr:nvSpPr>
      <xdr:spPr>
        <a:xfrm>
          <a:off x="17324920" y="6193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1C9CA22F-5580-4FA4-B8F9-FE86CF61D8A6}"/>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30A9B70C-CA2C-4D16-ADD1-D5F0254165D7}"/>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829B08F5-CD76-40CC-A948-B65E264682D2}"/>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0A35335C-DECC-4684-86CE-CDF0FC3846D3}"/>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B385C3DD-A243-41D6-803C-064EF98E021A}"/>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55F24D7B-999C-4AF5-B985-5A0D3E708DE0}"/>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220BB1A6-C5ED-457E-8563-B96E4559FE00}"/>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8AC31486-96C7-4398-9631-2F2A42515AC0}"/>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a:extLst>
            <a:ext uri="{FF2B5EF4-FFF2-40B4-BE49-F238E27FC236}">
              <a16:creationId xmlns:a16="http://schemas.microsoft.com/office/drawing/2014/main" id="{3824C9EF-81D6-4282-B53B-3145B4C39862}"/>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9F7A458F-261B-49CC-B525-F8A869A30840}"/>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2" name="テキスト ボックス 511">
          <a:extLst>
            <a:ext uri="{FF2B5EF4-FFF2-40B4-BE49-F238E27FC236}">
              <a16:creationId xmlns:a16="http://schemas.microsoft.com/office/drawing/2014/main" id="{F4A864A7-CF7F-47F7-B4A2-A1082D8F0E34}"/>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3" name="直線コネクタ 512">
          <a:extLst>
            <a:ext uri="{FF2B5EF4-FFF2-40B4-BE49-F238E27FC236}">
              <a16:creationId xmlns:a16="http://schemas.microsoft.com/office/drawing/2014/main" id="{AED4C129-A130-4B22-A50B-EFE57D907C72}"/>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4" name="テキスト ボックス 513">
          <a:extLst>
            <a:ext uri="{FF2B5EF4-FFF2-40B4-BE49-F238E27FC236}">
              <a16:creationId xmlns:a16="http://schemas.microsoft.com/office/drawing/2014/main" id="{1A32C682-852C-4652-AA1E-86EB94048009}"/>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5" name="直線コネクタ 514">
          <a:extLst>
            <a:ext uri="{FF2B5EF4-FFF2-40B4-BE49-F238E27FC236}">
              <a16:creationId xmlns:a16="http://schemas.microsoft.com/office/drawing/2014/main" id="{323137C9-C25F-4228-91C5-4061E05F7B64}"/>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6" name="テキスト ボックス 515">
          <a:extLst>
            <a:ext uri="{FF2B5EF4-FFF2-40B4-BE49-F238E27FC236}">
              <a16:creationId xmlns:a16="http://schemas.microsoft.com/office/drawing/2014/main" id="{BEED5F83-F120-46D0-9BBC-CB2FD8D2C4A0}"/>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7" name="直線コネクタ 516">
          <a:extLst>
            <a:ext uri="{FF2B5EF4-FFF2-40B4-BE49-F238E27FC236}">
              <a16:creationId xmlns:a16="http://schemas.microsoft.com/office/drawing/2014/main" id="{1D84F0A0-33CB-4748-90B9-65D3D4255F7D}"/>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8" name="テキスト ボックス 517">
          <a:extLst>
            <a:ext uri="{FF2B5EF4-FFF2-40B4-BE49-F238E27FC236}">
              <a16:creationId xmlns:a16="http://schemas.microsoft.com/office/drawing/2014/main" id="{C684CD8E-0AC1-4AB2-A3DD-6D9548CB1DF6}"/>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9" name="直線コネクタ 518">
          <a:extLst>
            <a:ext uri="{FF2B5EF4-FFF2-40B4-BE49-F238E27FC236}">
              <a16:creationId xmlns:a16="http://schemas.microsoft.com/office/drawing/2014/main" id="{4BD8D0C6-FBA6-4C63-B5F6-4B089D8DA774}"/>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0" name="テキスト ボックス 519">
          <a:extLst>
            <a:ext uri="{FF2B5EF4-FFF2-40B4-BE49-F238E27FC236}">
              <a16:creationId xmlns:a16="http://schemas.microsoft.com/office/drawing/2014/main" id="{05C83D58-FE8D-4CCE-A817-CC9080F43EA2}"/>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1" name="直線コネクタ 520">
          <a:extLst>
            <a:ext uri="{FF2B5EF4-FFF2-40B4-BE49-F238E27FC236}">
              <a16:creationId xmlns:a16="http://schemas.microsoft.com/office/drawing/2014/main" id="{00F4D25A-5D0D-4B70-861A-B93AE9D0B9FD}"/>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2" name="テキスト ボックス 521">
          <a:extLst>
            <a:ext uri="{FF2B5EF4-FFF2-40B4-BE49-F238E27FC236}">
              <a16:creationId xmlns:a16="http://schemas.microsoft.com/office/drawing/2014/main" id="{3D3652A6-6BE6-4F8B-8DD5-88FAC916D6DF}"/>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D896FF95-76CC-42B1-A732-95A66139C57C}"/>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4" name="テキスト ボックス 523">
          <a:extLst>
            <a:ext uri="{FF2B5EF4-FFF2-40B4-BE49-F238E27FC236}">
              <a16:creationId xmlns:a16="http://schemas.microsoft.com/office/drawing/2014/main" id="{0095CA39-485F-4A74-B4C2-7C70327ECA82}"/>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保健センター・保健所】&#10;有形固定資産減価償却率グラフ枠">
          <a:extLst>
            <a:ext uri="{FF2B5EF4-FFF2-40B4-BE49-F238E27FC236}">
              <a16:creationId xmlns:a16="http://schemas.microsoft.com/office/drawing/2014/main" id="{DA4DC164-A758-4D95-ABF1-8C95DA8B2322}"/>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526" name="直線コネクタ 525">
          <a:extLst>
            <a:ext uri="{FF2B5EF4-FFF2-40B4-BE49-F238E27FC236}">
              <a16:creationId xmlns:a16="http://schemas.microsoft.com/office/drawing/2014/main" id="{7AF46087-1CF8-4243-AF31-31B6AFCD4E60}"/>
            </a:ext>
          </a:extLst>
        </xdr:cNvPr>
        <xdr:cNvCxnSpPr/>
      </xdr:nvCxnSpPr>
      <xdr:spPr>
        <a:xfrm flipV="1">
          <a:off x="14696439" y="8912225"/>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27" name="【保健センター・保健所】&#10;有形固定資産減価償却率最小値テキスト">
          <a:extLst>
            <a:ext uri="{FF2B5EF4-FFF2-40B4-BE49-F238E27FC236}">
              <a16:creationId xmlns:a16="http://schemas.microsoft.com/office/drawing/2014/main" id="{DC575FF7-282F-45B2-A84C-166F98986F88}"/>
            </a:ext>
          </a:extLst>
        </xdr:cNvPr>
        <xdr:cNvSpPr txBox="1"/>
      </xdr:nvSpPr>
      <xdr:spPr>
        <a:xfrm>
          <a:off x="147351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28" name="直線コネクタ 527">
          <a:extLst>
            <a:ext uri="{FF2B5EF4-FFF2-40B4-BE49-F238E27FC236}">
              <a16:creationId xmlns:a16="http://schemas.microsoft.com/office/drawing/2014/main" id="{1926A844-4B46-4A86-B707-F5EF37939A94}"/>
            </a:ext>
          </a:extLst>
        </xdr:cNvPr>
        <xdr:cNvCxnSpPr/>
      </xdr:nvCxnSpPr>
      <xdr:spPr>
        <a:xfrm>
          <a:off x="14611350"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529" name="【保健センター・保健所】&#10;有形固定資産減価償却率最大値テキスト">
          <a:extLst>
            <a:ext uri="{FF2B5EF4-FFF2-40B4-BE49-F238E27FC236}">
              <a16:creationId xmlns:a16="http://schemas.microsoft.com/office/drawing/2014/main" id="{48F0C661-1471-488C-AD40-7862700D06B8}"/>
            </a:ext>
          </a:extLst>
        </xdr:cNvPr>
        <xdr:cNvSpPr txBox="1"/>
      </xdr:nvSpPr>
      <xdr:spPr>
        <a:xfrm>
          <a:off x="14735175" y="8696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530" name="直線コネクタ 529">
          <a:extLst>
            <a:ext uri="{FF2B5EF4-FFF2-40B4-BE49-F238E27FC236}">
              <a16:creationId xmlns:a16="http://schemas.microsoft.com/office/drawing/2014/main" id="{2D632B46-FC9D-4D7F-AF6F-3E43E1829C38}"/>
            </a:ext>
          </a:extLst>
        </xdr:cNvPr>
        <xdr:cNvCxnSpPr/>
      </xdr:nvCxnSpPr>
      <xdr:spPr>
        <a:xfrm>
          <a:off x="14611350" y="89122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51452</xdr:rowOff>
    </xdr:from>
    <xdr:ext cx="405111" cy="259045"/>
    <xdr:sp macro="" textlink="">
      <xdr:nvSpPr>
        <xdr:cNvPr id="531" name="【保健センター・保健所】&#10;有形固定資産減価償却率平均値テキスト">
          <a:extLst>
            <a:ext uri="{FF2B5EF4-FFF2-40B4-BE49-F238E27FC236}">
              <a16:creationId xmlns:a16="http://schemas.microsoft.com/office/drawing/2014/main" id="{7FF8EE78-8EFB-4782-B7B4-3E0C4586DE0A}"/>
            </a:ext>
          </a:extLst>
        </xdr:cNvPr>
        <xdr:cNvSpPr txBox="1"/>
      </xdr:nvSpPr>
      <xdr:spPr>
        <a:xfrm>
          <a:off x="14735175" y="9611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532" name="フローチャート: 判断 531">
          <a:extLst>
            <a:ext uri="{FF2B5EF4-FFF2-40B4-BE49-F238E27FC236}">
              <a16:creationId xmlns:a16="http://schemas.microsoft.com/office/drawing/2014/main" id="{858C7A39-DB35-4028-8CC0-98D9048235F4}"/>
            </a:ext>
          </a:extLst>
        </xdr:cNvPr>
        <xdr:cNvSpPr/>
      </xdr:nvSpPr>
      <xdr:spPr>
        <a:xfrm>
          <a:off x="14649450" y="96361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533" name="フローチャート: 判断 532">
          <a:extLst>
            <a:ext uri="{FF2B5EF4-FFF2-40B4-BE49-F238E27FC236}">
              <a16:creationId xmlns:a16="http://schemas.microsoft.com/office/drawing/2014/main" id="{E90B0160-68C2-4759-86E0-F1B25371C7DE}"/>
            </a:ext>
          </a:extLst>
        </xdr:cNvPr>
        <xdr:cNvSpPr/>
      </xdr:nvSpPr>
      <xdr:spPr>
        <a:xfrm>
          <a:off x="13887450" y="95980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534" name="フローチャート: 判断 533">
          <a:extLst>
            <a:ext uri="{FF2B5EF4-FFF2-40B4-BE49-F238E27FC236}">
              <a16:creationId xmlns:a16="http://schemas.microsoft.com/office/drawing/2014/main" id="{B26504BE-D652-4FAE-8128-807F0929BBA1}"/>
            </a:ext>
          </a:extLst>
        </xdr:cNvPr>
        <xdr:cNvSpPr/>
      </xdr:nvSpPr>
      <xdr:spPr>
        <a:xfrm>
          <a:off x="13096875" y="95745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535" name="フローチャート: 判断 534">
          <a:extLst>
            <a:ext uri="{FF2B5EF4-FFF2-40B4-BE49-F238E27FC236}">
              <a16:creationId xmlns:a16="http://schemas.microsoft.com/office/drawing/2014/main" id="{285D96E5-E063-49CB-BB5A-EE9B0D42CA9A}"/>
            </a:ext>
          </a:extLst>
        </xdr:cNvPr>
        <xdr:cNvSpPr/>
      </xdr:nvSpPr>
      <xdr:spPr>
        <a:xfrm>
          <a:off x="12296775" y="95542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536" name="フローチャート: 判断 535">
          <a:extLst>
            <a:ext uri="{FF2B5EF4-FFF2-40B4-BE49-F238E27FC236}">
              <a16:creationId xmlns:a16="http://schemas.microsoft.com/office/drawing/2014/main" id="{0E6511F2-B103-4AE9-BFAF-243E9238A997}"/>
            </a:ext>
          </a:extLst>
        </xdr:cNvPr>
        <xdr:cNvSpPr/>
      </xdr:nvSpPr>
      <xdr:spPr>
        <a:xfrm>
          <a:off x="11487150" y="954214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02E105C1-3E7D-483D-999E-E3404F6CE051}"/>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12EBC6C7-9751-4CA4-A8B0-7B236FD00614}"/>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BDC2823E-5797-4DE7-B421-5CE00A04164C}"/>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508FDFB7-C294-4B7C-8EB5-9989660B4A3E}"/>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C2328477-5689-4193-AFF2-9971AFA3B6DB}"/>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103505</xdr:rowOff>
    </xdr:from>
    <xdr:to>
      <xdr:col>85</xdr:col>
      <xdr:colOff>177800</xdr:colOff>
      <xdr:row>59</xdr:row>
      <xdr:rowOff>33655</xdr:rowOff>
    </xdr:to>
    <xdr:sp macro="" textlink="">
      <xdr:nvSpPr>
        <xdr:cNvPr id="542" name="楕円 541">
          <a:extLst>
            <a:ext uri="{FF2B5EF4-FFF2-40B4-BE49-F238E27FC236}">
              <a16:creationId xmlns:a16="http://schemas.microsoft.com/office/drawing/2014/main" id="{D089961C-F21D-4C92-BC4C-DAAFABF054DE}"/>
            </a:ext>
          </a:extLst>
        </xdr:cNvPr>
        <xdr:cNvSpPr/>
      </xdr:nvSpPr>
      <xdr:spPr>
        <a:xfrm>
          <a:off x="14649450" y="950785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126382</xdr:rowOff>
    </xdr:from>
    <xdr:ext cx="405111" cy="259045"/>
    <xdr:sp macro="" textlink="">
      <xdr:nvSpPr>
        <xdr:cNvPr id="543" name="【保健センター・保健所】&#10;有形固定資産減価償却率該当値テキスト">
          <a:extLst>
            <a:ext uri="{FF2B5EF4-FFF2-40B4-BE49-F238E27FC236}">
              <a16:creationId xmlns:a16="http://schemas.microsoft.com/office/drawing/2014/main" id="{C1385629-EA7C-40FE-BCF6-21C49868C4B5}"/>
            </a:ext>
          </a:extLst>
        </xdr:cNvPr>
        <xdr:cNvSpPr txBox="1"/>
      </xdr:nvSpPr>
      <xdr:spPr>
        <a:xfrm>
          <a:off x="14735175" y="9362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57785</xdr:rowOff>
    </xdr:from>
    <xdr:to>
      <xdr:col>81</xdr:col>
      <xdr:colOff>101600</xdr:colOff>
      <xdr:row>58</xdr:row>
      <xdr:rowOff>159385</xdr:rowOff>
    </xdr:to>
    <xdr:sp macro="" textlink="">
      <xdr:nvSpPr>
        <xdr:cNvPr id="544" name="楕円 543">
          <a:extLst>
            <a:ext uri="{FF2B5EF4-FFF2-40B4-BE49-F238E27FC236}">
              <a16:creationId xmlns:a16="http://schemas.microsoft.com/office/drawing/2014/main" id="{A1F1CAFF-B119-4246-9FBB-CFC2685A5678}"/>
            </a:ext>
          </a:extLst>
        </xdr:cNvPr>
        <xdr:cNvSpPr/>
      </xdr:nvSpPr>
      <xdr:spPr>
        <a:xfrm>
          <a:off x="13887450" y="94589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108585</xdr:rowOff>
    </xdr:from>
    <xdr:to>
      <xdr:col>85</xdr:col>
      <xdr:colOff>127000</xdr:colOff>
      <xdr:row>58</xdr:row>
      <xdr:rowOff>154305</xdr:rowOff>
    </xdr:to>
    <xdr:cxnSp macro="">
      <xdr:nvCxnSpPr>
        <xdr:cNvPr id="545" name="直線コネクタ 544">
          <a:extLst>
            <a:ext uri="{FF2B5EF4-FFF2-40B4-BE49-F238E27FC236}">
              <a16:creationId xmlns:a16="http://schemas.microsoft.com/office/drawing/2014/main" id="{1998640E-96BB-471A-B0BD-BF8E21AA45DD}"/>
            </a:ext>
          </a:extLst>
        </xdr:cNvPr>
        <xdr:cNvCxnSpPr/>
      </xdr:nvCxnSpPr>
      <xdr:spPr>
        <a:xfrm>
          <a:off x="13935075" y="9506585"/>
          <a:ext cx="76200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105410</xdr:rowOff>
    </xdr:from>
    <xdr:to>
      <xdr:col>76</xdr:col>
      <xdr:colOff>165100</xdr:colOff>
      <xdr:row>59</xdr:row>
      <xdr:rowOff>35560</xdr:rowOff>
    </xdr:to>
    <xdr:sp macro="" textlink="">
      <xdr:nvSpPr>
        <xdr:cNvPr id="546" name="楕円 545">
          <a:extLst>
            <a:ext uri="{FF2B5EF4-FFF2-40B4-BE49-F238E27FC236}">
              <a16:creationId xmlns:a16="http://schemas.microsoft.com/office/drawing/2014/main" id="{350EC7D1-0102-47AF-9F54-A647D1C1E468}"/>
            </a:ext>
          </a:extLst>
        </xdr:cNvPr>
        <xdr:cNvSpPr/>
      </xdr:nvSpPr>
      <xdr:spPr>
        <a:xfrm>
          <a:off x="13096875" y="95034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108585</xdr:rowOff>
    </xdr:from>
    <xdr:to>
      <xdr:col>81</xdr:col>
      <xdr:colOff>50800</xdr:colOff>
      <xdr:row>58</xdr:row>
      <xdr:rowOff>156210</xdr:rowOff>
    </xdr:to>
    <xdr:cxnSp macro="">
      <xdr:nvCxnSpPr>
        <xdr:cNvPr id="547" name="直線コネクタ 546">
          <a:extLst>
            <a:ext uri="{FF2B5EF4-FFF2-40B4-BE49-F238E27FC236}">
              <a16:creationId xmlns:a16="http://schemas.microsoft.com/office/drawing/2014/main" id="{F918C0CC-F368-41EA-804D-CF54C8EA3C38}"/>
            </a:ext>
          </a:extLst>
        </xdr:cNvPr>
        <xdr:cNvCxnSpPr/>
      </xdr:nvCxnSpPr>
      <xdr:spPr>
        <a:xfrm flipV="1">
          <a:off x="13144500" y="9506585"/>
          <a:ext cx="790575"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69215</xdr:rowOff>
    </xdr:from>
    <xdr:to>
      <xdr:col>72</xdr:col>
      <xdr:colOff>38100</xdr:colOff>
      <xdr:row>58</xdr:row>
      <xdr:rowOff>170815</xdr:rowOff>
    </xdr:to>
    <xdr:sp macro="" textlink="">
      <xdr:nvSpPr>
        <xdr:cNvPr id="548" name="楕円 547">
          <a:extLst>
            <a:ext uri="{FF2B5EF4-FFF2-40B4-BE49-F238E27FC236}">
              <a16:creationId xmlns:a16="http://schemas.microsoft.com/office/drawing/2014/main" id="{EB6C1BA8-6494-4A6F-82D7-3AFDC72CEFC8}"/>
            </a:ext>
          </a:extLst>
        </xdr:cNvPr>
        <xdr:cNvSpPr/>
      </xdr:nvSpPr>
      <xdr:spPr>
        <a:xfrm>
          <a:off x="12296775" y="94672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120015</xdr:rowOff>
    </xdr:from>
    <xdr:to>
      <xdr:col>76</xdr:col>
      <xdr:colOff>114300</xdr:colOff>
      <xdr:row>58</xdr:row>
      <xdr:rowOff>156210</xdr:rowOff>
    </xdr:to>
    <xdr:cxnSp macro="">
      <xdr:nvCxnSpPr>
        <xdr:cNvPr id="549" name="直線コネクタ 548">
          <a:extLst>
            <a:ext uri="{FF2B5EF4-FFF2-40B4-BE49-F238E27FC236}">
              <a16:creationId xmlns:a16="http://schemas.microsoft.com/office/drawing/2014/main" id="{D170BC33-157B-4C87-A63B-62CFA784E6ED}"/>
            </a:ext>
          </a:extLst>
        </xdr:cNvPr>
        <xdr:cNvCxnSpPr/>
      </xdr:nvCxnSpPr>
      <xdr:spPr>
        <a:xfrm>
          <a:off x="12344400" y="9524365"/>
          <a:ext cx="8001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25400</xdr:rowOff>
    </xdr:from>
    <xdr:to>
      <xdr:col>67</xdr:col>
      <xdr:colOff>101600</xdr:colOff>
      <xdr:row>58</xdr:row>
      <xdr:rowOff>127000</xdr:rowOff>
    </xdr:to>
    <xdr:sp macro="" textlink="">
      <xdr:nvSpPr>
        <xdr:cNvPr id="550" name="楕円 549">
          <a:extLst>
            <a:ext uri="{FF2B5EF4-FFF2-40B4-BE49-F238E27FC236}">
              <a16:creationId xmlns:a16="http://schemas.microsoft.com/office/drawing/2014/main" id="{3970CA7F-5970-40BB-99D2-814F4E407854}"/>
            </a:ext>
          </a:extLst>
        </xdr:cNvPr>
        <xdr:cNvSpPr/>
      </xdr:nvSpPr>
      <xdr:spPr>
        <a:xfrm>
          <a:off x="11487150" y="94297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76200</xdr:rowOff>
    </xdr:from>
    <xdr:to>
      <xdr:col>71</xdr:col>
      <xdr:colOff>177800</xdr:colOff>
      <xdr:row>58</xdr:row>
      <xdr:rowOff>120015</xdr:rowOff>
    </xdr:to>
    <xdr:cxnSp macro="">
      <xdr:nvCxnSpPr>
        <xdr:cNvPr id="551" name="直線コネクタ 550">
          <a:extLst>
            <a:ext uri="{FF2B5EF4-FFF2-40B4-BE49-F238E27FC236}">
              <a16:creationId xmlns:a16="http://schemas.microsoft.com/office/drawing/2014/main" id="{7ED4DC74-CCE6-4163-875C-E915F87F5832}"/>
            </a:ext>
          </a:extLst>
        </xdr:cNvPr>
        <xdr:cNvCxnSpPr/>
      </xdr:nvCxnSpPr>
      <xdr:spPr>
        <a:xfrm>
          <a:off x="11534775" y="9477375"/>
          <a:ext cx="809625"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127652</xdr:rowOff>
    </xdr:from>
    <xdr:ext cx="405111" cy="259045"/>
    <xdr:sp macro="" textlink="">
      <xdr:nvSpPr>
        <xdr:cNvPr id="552" name="n_1aveValue【保健センター・保健所】&#10;有形固定資産減価償却率">
          <a:extLst>
            <a:ext uri="{FF2B5EF4-FFF2-40B4-BE49-F238E27FC236}">
              <a16:creationId xmlns:a16="http://schemas.microsoft.com/office/drawing/2014/main" id="{2A1F11B8-FF6E-490C-9313-378F4950873F}"/>
            </a:ext>
          </a:extLst>
        </xdr:cNvPr>
        <xdr:cNvSpPr txBox="1"/>
      </xdr:nvSpPr>
      <xdr:spPr>
        <a:xfrm>
          <a:off x="13745219" y="968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100982</xdr:rowOff>
    </xdr:from>
    <xdr:ext cx="405111" cy="259045"/>
    <xdr:sp macro="" textlink="">
      <xdr:nvSpPr>
        <xdr:cNvPr id="553" name="n_2aveValue【保健センター・保健所】&#10;有形固定資産減価償却率">
          <a:extLst>
            <a:ext uri="{FF2B5EF4-FFF2-40B4-BE49-F238E27FC236}">
              <a16:creationId xmlns:a16="http://schemas.microsoft.com/office/drawing/2014/main" id="{2592599C-418D-4EED-93CD-511D45907567}"/>
            </a:ext>
          </a:extLst>
        </xdr:cNvPr>
        <xdr:cNvSpPr txBox="1"/>
      </xdr:nvSpPr>
      <xdr:spPr>
        <a:xfrm>
          <a:off x="12964169" y="9667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74312</xdr:rowOff>
    </xdr:from>
    <xdr:ext cx="405111" cy="259045"/>
    <xdr:sp macro="" textlink="">
      <xdr:nvSpPr>
        <xdr:cNvPr id="554" name="n_3aveValue【保健センター・保健所】&#10;有形固定資産減価償却率">
          <a:extLst>
            <a:ext uri="{FF2B5EF4-FFF2-40B4-BE49-F238E27FC236}">
              <a16:creationId xmlns:a16="http://schemas.microsoft.com/office/drawing/2014/main" id="{260ED97D-A77F-485B-B7EA-8B7129C8A010}"/>
            </a:ext>
          </a:extLst>
        </xdr:cNvPr>
        <xdr:cNvSpPr txBox="1"/>
      </xdr:nvSpPr>
      <xdr:spPr>
        <a:xfrm>
          <a:off x="12164069" y="9637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59072</xdr:rowOff>
    </xdr:from>
    <xdr:ext cx="405111" cy="259045"/>
    <xdr:sp macro="" textlink="">
      <xdr:nvSpPr>
        <xdr:cNvPr id="555" name="n_4aveValue【保健センター・保健所】&#10;有形固定資産減価償却率">
          <a:extLst>
            <a:ext uri="{FF2B5EF4-FFF2-40B4-BE49-F238E27FC236}">
              <a16:creationId xmlns:a16="http://schemas.microsoft.com/office/drawing/2014/main" id="{14716C51-2D20-41ED-B9AE-4277B0548739}"/>
            </a:ext>
          </a:extLst>
        </xdr:cNvPr>
        <xdr:cNvSpPr txBox="1"/>
      </xdr:nvSpPr>
      <xdr:spPr>
        <a:xfrm>
          <a:off x="11354444" y="9622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4462</xdr:rowOff>
    </xdr:from>
    <xdr:ext cx="405111" cy="259045"/>
    <xdr:sp macro="" textlink="">
      <xdr:nvSpPr>
        <xdr:cNvPr id="556" name="n_1mainValue【保健センター・保健所】&#10;有形固定資産減価償却率">
          <a:extLst>
            <a:ext uri="{FF2B5EF4-FFF2-40B4-BE49-F238E27FC236}">
              <a16:creationId xmlns:a16="http://schemas.microsoft.com/office/drawing/2014/main" id="{9C44B16D-4FD9-4343-AA6B-BF074E8B3D41}"/>
            </a:ext>
          </a:extLst>
        </xdr:cNvPr>
        <xdr:cNvSpPr txBox="1"/>
      </xdr:nvSpPr>
      <xdr:spPr>
        <a:xfrm>
          <a:off x="13745219" y="9246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52087</xdr:rowOff>
    </xdr:from>
    <xdr:ext cx="405111" cy="259045"/>
    <xdr:sp macro="" textlink="">
      <xdr:nvSpPr>
        <xdr:cNvPr id="557" name="n_2mainValue【保健センター・保健所】&#10;有形固定資産減価償却率">
          <a:extLst>
            <a:ext uri="{FF2B5EF4-FFF2-40B4-BE49-F238E27FC236}">
              <a16:creationId xmlns:a16="http://schemas.microsoft.com/office/drawing/2014/main" id="{9234D4E5-F628-4D40-A541-8CAF922A3302}"/>
            </a:ext>
          </a:extLst>
        </xdr:cNvPr>
        <xdr:cNvSpPr txBox="1"/>
      </xdr:nvSpPr>
      <xdr:spPr>
        <a:xfrm>
          <a:off x="12964169" y="9288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15892</xdr:rowOff>
    </xdr:from>
    <xdr:ext cx="405111" cy="259045"/>
    <xdr:sp macro="" textlink="">
      <xdr:nvSpPr>
        <xdr:cNvPr id="558" name="n_3mainValue【保健センター・保健所】&#10;有形固定資産減価償却率">
          <a:extLst>
            <a:ext uri="{FF2B5EF4-FFF2-40B4-BE49-F238E27FC236}">
              <a16:creationId xmlns:a16="http://schemas.microsoft.com/office/drawing/2014/main" id="{E9D8CAFE-88E7-4293-8D9F-1830545771EE}"/>
            </a:ext>
          </a:extLst>
        </xdr:cNvPr>
        <xdr:cNvSpPr txBox="1"/>
      </xdr:nvSpPr>
      <xdr:spPr>
        <a:xfrm>
          <a:off x="12164069" y="925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143527</xdr:rowOff>
    </xdr:from>
    <xdr:ext cx="405111" cy="259045"/>
    <xdr:sp macro="" textlink="">
      <xdr:nvSpPr>
        <xdr:cNvPr id="559" name="n_4mainValue【保健センター・保健所】&#10;有形固定資産減価償却率">
          <a:extLst>
            <a:ext uri="{FF2B5EF4-FFF2-40B4-BE49-F238E27FC236}">
              <a16:creationId xmlns:a16="http://schemas.microsoft.com/office/drawing/2014/main" id="{4D7BDDCC-E93E-4853-920A-35C59CA2A85D}"/>
            </a:ext>
          </a:extLst>
        </xdr:cNvPr>
        <xdr:cNvSpPr txBox="1"/>
      </xdr:nvSpPr>
      <xdr:spPr>
        <a:xfrm>
          <a:off x="11354444" y="9217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74044A48-9834-4EEC-9316-8A0A118ED3D6}"/>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030752B8-64AE-4E57-BD9D-C24636F709DF}"/>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BA9E5D46-CB81-4968-B175-62D115774C19}"/>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07628BDC-1F04-4CEC-B454-1E43BA4AB594}"/>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01AD9DC7-114A-468A-B03E-756A39E862B1}"/>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4B801528-8EED-4FF6-ACA7-3EBBB94E8A3F}"/>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A9FC9A65-A679-44BC-B1A7-C66FF2B74E65}"/>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4708E97E-BE6B-4676-AD47-1D21A57D5358}"/>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03DD4C77-9EED-4058-B6BA-8D8DAE666D2E}"/>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237F0445-1ADE-4294-8FCC-D92BF6F2DE1A}"/>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0" name="直線コネクタ 569">
          <a:extLst>
            <a:ext uri="{FF2B5EF4-FFF2-40B4-BE49-F238E27FC236}">
              <a16:creationId xmlns:a16="http://schemas.microsoft.com/office/drawing/2014/main" id="{72CCD679-3966-49E8-8174-EF6CD11C308B}"/>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1" name="テキスト ボックス 570">
          <a:extLst>
            <a:ext uri="{FF2B5EF4-FFF2-40B4-BE49-F238E27FC236}">
              <a16:creationId xmlns:a16="http://schemas.microsoft.com/office/drawing/2014/main" id="{13010768-24A7-4056-BED9-81B79E0C94B4}"/>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2" name="直線コネクタ 571">
          <a:extLst>
            <a:ext uri="{FF2B5EF4-FFF2-40B4-BE49-F238E27FC236}">
              <a16:creationId xmlns:a16="http://schemas.microsoft.com/office/drawing/2014/main" id="{6A346807-A8C8-438E-9B7E-58635949CD13}"/>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3" name="テキスト ボックス 572">
          <a:extLst>
            <a:ext uri="{FF2B5EF4-FFF2-40B4-BE49-F238E27FC236}">
              <a16:creationId xmlns:a16="http://schemas.microsoft.com/office/drawing/2014/main" id="{A8E01D98-EAA4-4E13-926D-FB08B7027048}"/>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4" name="直線コネクタ 573">
          <a:extLst>
            <a:ext uri="{FF2B5EF4-FFF2-40B4-BE49-F238E27FC236}">
              <a16:creationId xmlns:a16="http://schemas.microsoft.com/office/drawing/2014/main" id="{548EAA31-F5ED-424E-A9F4-28520DCC6AD5}"/>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5" name="テキスト ボックス 574">
          <a:extLst>
            <a:ext uri="{FF2B5EF4-FFF2-40B4-BE49-F238E27FC236}">
              <a16:creationId xmlns:a16="http://schemas.microsoft.com/office/drawing/2014/main" id="{60A9B952-F190-444D-981C-241F57914D8C}"/>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76" name="直線コネクタ 575">
          <a:extLst>
            <a:ext uri="{FF2B5EF4-FFF2-40B4-BE49-F238E27FC236}">
              <a16:creationId xmlns:a16="http://schemas.microsoft.com/office/drawing/2014/main" id="{ADBF87CA-B331-4161-A6CD-B894D82907A9}"/>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77" name="テキスト ボックス 576">
          <a:extLst>
            <a:ext uri="{FF2B5EF4-FFF2-40B4-BE49-F238E27FC236}">
              <a16:creationId xmlns:a16="http://schemas.microsoft.com/office/drawing/2014/main" id="{84D7C51C-7C26-4727-A2B4-B14DCE0FF070}"/>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78" name="直線コネクタ 577">
          <a:extLst>
            <a:ext uri="{FF2B5EF4-FFF2-40B4-BE49-F238E27FC236}">
              <a16:creationId xmlns:a16="http://schemas.microsoft.com/office/drawing/2014/main" id="{54C6B125-DBFB-4BE4-BF6B-654A9C8D31B2}"/>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79" name="テキスト ボックス 578">
          <a:extLst>
            <a:ext uri="{FF2B5EF4-FFF2-40B4-BE49-F238E27FC236}">
              <a16:creationId xmlns:a16="http://schemas.microsoft.com/office/drawing/2014/main" id="{386D4DC8-D6D4-439F-B174-A8827EFCBB68}"/>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0" name="直線コネクタ 579">
          <a:extLst>
            <a:ext uri="{FF2B5EF4-FFF2-40B4-BE49-F238E27FC236}">
              <a16:creationId xmlns:a16="http://schemas.microsoft.com/office/drawing/2014/main" id="{F64E051F-8615-4DC8-847D-2CAC702B1FFE}"/>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1" name="テキスト ボックス 580">
          <a:extLst>
            <a:ext uri="{FF2B5EF4-FFF2-40B4-BE49-F238E27FC236}">
              <a16:creationId xmlns:a16="http://schemas.microsoft.com/office/drawing/2014/main" id="{340C34F9-7665-47F3-A77D-7B6A5A899006}"/>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2" name="直線コネクタ 581">
          <a:extLst>
            <a:ext uri="{FF2B5EF4-FFF2-40B4-BE49-F238E27FC236}">
              <a16:creationId xmlns:a16="http://schemas.microsoft.com/office/drawing/2014/main" id="{5BB9E29C-F277-48D0-97CD-092B901655BC}"/>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3" name="テキスト ボックス 582">
          <a:extLst>
            <a:ext uri="{FF2B5EF4-FFF2-40B4-BE49-F238E27FC236}">
              <a16:creationId xmlns:a16="http://schemas.microsoft.com/office/drawing/2014/main" id="{CDBB940A-25C5-4D2D-93E5-02FF538EF0E9}"/>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4" name="【保健センター・保健所】&#10;一人当たり面積グラフ枠">
          <a:extLst>
            <a:ext uri="{FF2B5EF4-FFF2-40B4-BE49-F238E27FC236}">
              <a16:creationId xmlns:a16="http://schemas.microsoft.com/office/drawing/2014/main" id="{EDAC77BF-2DDF-4FDC-9887-9947AC1351DD}"/>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585" name="直線コネクタ 584">
          <a:extLst>
            <a:ext uri="{FF2B5EF4-FFF2-40B4-BE49-F238E27FC236}">
              <a16:creationId xmlns:a16="http://schemas.microsoft.com/office/drawing/2014/main" id="{0C3C05DB-C918-48B1-8337-5E82995A8E58}"/>
            </a:ext>
          </a:extLst>
        </xdr:cNvPr>
        <xdr:cNvCxnSpPr/>
      </xdr:nvCxnSpPr>
      <xdr:spPr>
        <a:xfrm flipV="1">
          <a:off x="19954239" y="9002032"/>
          <a:ext cx="0" cy="1494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586" name="【保健センター・保健所】&#10;一人当たり面積最小値テキスト">
          <a:extLst>
            <a:ext uri="{FF2B5EF4-FFF2-40B4-BE49-F238E27FC236}">
              <a16:creationId xmlns:a16="http://schemas.microsoft.com/office/drawing/2014/main" id="{8BBED0B5-A901-458E-A7DB-8E2F5BEF744C}"/>
            </a:ext>
          </a:extLst>
        </xdr:cNvPr>
        <xdr:cNvSpPr txBox="1"/>
      </xdr:nvSpPr>
      <xdr:spPr>
        <a:xfrm>
          <a:off x="19992975" y="10494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587" name="直線コネクタ 586">
          <a:extLst>
            <a:ext uri="{FF2B5EF4-FFF2-40B4-BE49-F238E27FC236}">
              <a16:creationId xmlns:a16="http://schemas.microsoft.com/office/drawing/2014/main" id="{B3F0556F-DB7E-4C00-B1B1-693E12E64CD3}"/>
            </a:ext>
          </a:extLst>
        </xdr:cNvPr>
        <xdr:cNvCxnSpPr/>
      </xdr:nvCxnSpPr>
      <xdr:spPr>
        <a:xfrm>
          <a:off x="19878675" y="104967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588" name="【保健センター・保健所】&#10;一人当たり面積最大値テキスト">
          <a:extLst>
            <a:ext uri="{FF2B5EF4-FFF2-40B4-BE49-F238E27FC236}">
              <a16:creationId xmlns:a16="http://schemas.microsoft.com/office/drawing/2014/main" id="{5FE6F58A-D2DD-41C2-8DFC-C31A8DD14D20}"/>
            </a:ext>
          </a:extLst>
        </xdr:cNvPr>
        <xdr:cNvSpPr txBox="1"/>
      </xdr:nvSpPr>
      <xdr:spPr>
        <a:xfrm>
          <a:off x="19992975" y="878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589" name="直線コネクタ 588">
          <a:extLst>
            <a:ext uri="{FF2B5EF4-FFF2-40B4-BE49-F238E27FC236}">
              <a16:creationId xmlns:a16="http://schemas.microsoft.com/office/drawing/2014/main" id="{39CAC828-32F2-4B97-A2ED-4EEE3ABD93A1}"/>
            </a:ext>
          </a:extLst>
        </xdr:cNvPr>
        <xdr:cNvCxnSpPr/>
      </xdr:nvCxnSpPr>
      <xdr:spPr>
        <a:xfrm>
          <a:off x="19878675" y="90020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33762</xdr:rowOff>
    </xdr:from>
    <xdr:ext cx="469744" cy="259045"/>
    <xdr:sp macro="" textlink="">
      <xdr:nvSpPr>
        <xdr:cNvPr id="590" name="【保健センター・保健所】&#10;一人当たり面積平均値テキスト">
          <a:extLst>
            <a:ext uri="{FF2B5EF4-FFF2-40B4-BE49-F238E27FC236}">
              <a16:creationId xmlns:a16="http://schemas.microsoft.com/office/drawing/2014/main" id="{6F46C0B0-130A-447C-8586-D8DC6C9786F1}"/>
            </a:ext>
          </a:extLst>
        </xdr:cNvPr>
        <xdr:cNvSpPr txBox="1"/>
      </xdr:nvSpPr>
      <xdr:spPr>
        <a:xfrm>
          <a:off x="19992975" y="102413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591" name="フローチャート: 判断 590">
          <a:extLst>
            <a:ext uri="{FF2B5EF4-FFF2-40B4-BE49-F238E27FC236}">
              <a16:creationId xmlns:a16="http://schemas.microsoft.com/office/drawing/2014/main" id="{B8FB5586-67E1-4FCA-9E2F-73901F412F73}"/>
            </a:ext>
          </a:extLst>
        </xdr:cNvPr>
        <xdr:cNvSpPr/>
      </xdr:nvSpPr>
      <xdr:spPr>
        <a:xfrm>
          <a:off x="19897725" y="102661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592" name="フローチャート: 判断 591">
          <a:extLst>
            <a:ext uri="{FF2B5EF4-FFF2-40B4-BE49-F238E27FC236}">
              <a16:creationId xmlns:a16="http://schemas.microsoft.com/office/drawing/2014/main" id="{78225220-EB29-4FE3-A936-4551009FA68D}"/>
            </a:ext>
          </a:extLst>
        </xdr:cNvPr>
        <xdr:cNvSpPr/>
      </xdr:nvSpPr>
      <xdr:spPr>
        <a:xfrm>
          <a:off x="19154775" y="1025624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593" name="フローチャート: 判断 592">
          <a:extLst>
            <a:ext uri="{FF2B5EF4-FFF2-40B4-BE49-F238E27FC236}">
              <a16:creationId xmlns:a16="http://schemas.microsoft.com/office/drawing/2014/main" id="{AD1A4BAB-8870-4934-8DA1-1F2DA70BC106}"/>
            </a:ext>
          </a:extLst>
        </xdr:cNvPr>
        <xdr:cNvSpPr/>
      </xdr:nvSpPr>
      <xdr:spPr>
        <a:xfrm>
          <a:off x="18345150" y="1025642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594" name="フローチャート: 判断 593">
          <a:extLst>
            <a:ext uri="{FF2B5EF4-FFF2-40B4-BE49-F238E27FC236}">
              <a16:creationId xmlns:a16="http://schemas.microsoft.com/office/drawing/2014/main" id="{427D099C-BDC5-48F1-95B8-E53DE90FC635}"/>
            </a:ext>
          </a:extLst>
        </xdr:cNvPr>
        <xdr:cNvSpPr/>
      </xdr:nvSpPr>
      <xdr:spPr>
        <a:xfrm>
          <a:off x="17554575" y="102596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595" name="フローチャート: 判断 594">
          <a:extLst>
            <a:ext uri="{FF2B5EF4-FFF2-40B4-BE49-F238E27FC236}">
              <a16:creationId xmlns:a16="http://schemas.microsoft.com/office/drawing/2014/main" id="{B06BED14-4CB2-4D41-94AF-67451C1E9235}"/>
            </a:ext>
          </a:extLst>
        </xdr:cNvPr>
        <xdr:cNvSpPr/>
      </xdr:nvSpPr>
      <xdr:spPr>
        <a:xfrm>
          <a:off x="16754475" y="1027584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4A01DD01-95A5-4EDC-A1DC-228DDC881CDB}"/>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C8C39FFD-294E-4EA5-A176-96098DCDC0E1}"/>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F5955682-63B6-429B-B028-B671DF26200D}"/>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5A1A9435-42E6-467A-B903-931B0DDABA4C}"/>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86640897-99A3-4970-89C7-1A7A4B2F3711}"/>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14515</xdr:rowOff>
    </xdr:from>
    <xdr:to>
      <xdr:col>116</xdr:col>
      <xdr:colOff>114300</xdr:colOff>
      <xdr:row>62</xdr:row>
      <xdr:rowOff>116115</xdr:rowOff>
    </xdr:to>
    <xdr:sp macro="" textlink="">
      <xdr:nvSpPr>
        <xdr:cNvPr id="601" name="楕円 600">
          <a:extLst>
            <a:ext uri="{FF2B5EF4-FFF2-40B4-BE49-F238E27FC236}">
              <a16:creationId xmlns:a16="http://schemas.microsoft.com/office/drawing/2014/main" id="{60B16F63-6959-4174-BC17-F993FCA32E63}"/>
            </a:ext>
          </a:extLst>
        </xdr:cNvPr>
        <xdr:cNvSpPr/>
      </xdr:nvSpPr>
      <xdr:spPr>
        <a:xfrm>
          <a:off x="19897725" y="100602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37392</xdr:rowOff>
    </xdr:from>
    <xdr:ext cx="469744" cy="259045"/>
    <xdr:sp macro="" textlink="">
      <xdr:nvSpPr>
        <xdr:cNvPr id="602" name="【保健センター・保健所】&#10;一人当たり面積該当値テキスト">
          <a:extLst>
            <a:ext uri="{FF2B5EF4-FFF2-40B4-BE49-F238E27FC236}">
              <a16:creationId xmlns:a16="http://schemas.microsoft.com/office/drawing/2014/main" id="{53062EDC-26BD-409D-B06E-5DDF1D969949}"/>
            </a:ext>
          </a:extLst>
        </xdr:cNvPr>
        <xdr:cNvSpPr txBox="1"/>
      </xdr:nvSpPr>
      <xdr:spPr>
        <a:xfrm>
          <a:off x="19992975" y="9924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17780</xdr:rowOff>
    </xdr:from>
    <xdr:to>
      <xdr:col>112</xdr:col>
      <xdr:colOff>38100</xdr:colOff>
      <xdr:row>62</xdr:row>
      <xdr:rowOff>119380</xdr:rowOff>
    </xdr:to>
    <xdr:sp macro="" textlink="">
      <xdr:nvSpPr>
        <xdr:cNvPr id="603" name="楕円 602">
          <a:extLst>
            <a:ext uri="{FF2B5EF4-FFF2-40B4-BE49-F238E27FC236}">
              <a16:creationId xmlns:a16="http://schemas.microsoft.com/office/drawing/2014/main" id="{4DF2972C-5F9C-40B3-8754-209E434BDEEF}"/>
            </a:ext>
          </a:extLst>
        </xdr:cNvPr>
        <xdr:cNvSpPr/>
      </xdr:nvSpPr>
      <xdr:spPr>
        <a:xfrm>
          <a:off x="19154775" y="100666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65315</xdr:rowOff>
    </xdr:from>
    <xdr:to>
      <xdr:col>116</xdr:col>
      <xdr:colOff>63500</xdr:colOff>
      <xdr:row>62</xdr:row>
      <xdr:rowOff>68580</xdr:rowOff>
    </xdr:to>
    <xdr:cxnSp macro="">
      <xdr:nvCxnSpPr>
        <xdr:cNvPr id="604" name="直線コネクタ 603">
          <a:extLst>
            <a:ext uri="{FF2B5EF4-FFF2-40B4-BE49-F238E27FC236}">
              <a16:creationId xmlns:a16="http://schemas.microsoft.com/office/drawing/2014/main" id="{2A99FE46-4E25-4722-BAD5-77A68F5C514E}"/>
            </a:ext>
          </a:extLst>
        </xdr:cNvPr>
        <xdr:cNvCxnSpPr/>
      </xdr:nvCxnSpPr>
      <xdr:spPr>
        <a:xfrm flipV="1">
          <a:off x="19202400" y="1011736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21046</xdr:rowOff>
    </xdr:from>
    <xdr:to>
      <xdr:col>107</xdr:col>
      <xdr:colOff>101600</xdr:colOff>
      <xdr:row>62</xdr:row>
      <xdr:rowOff>122646</xdr:rowOff>
    </xdr:to>
    <xdr:sp macro="" textlink="">
      <xdr:nvSpPr>
        <xdr:cNvPr id="605" name="楕円 604">
          <a:extLst>
            <a:ext uri="{FF2B5EF4-FFF2-40B4-BE49-F238E27FC236}">
              <a16:creationId xmlns:a16="http://schemas.microsoft.com/office/drawing/2014/main" id="{97F7EC54-F6D6-4048-AEAF-7EAF61486A76}"/>
            </a:ext>
          </a:extLst>
        </xdr:cNvPr>
        <xdr:cNvSpPr/>
      </xdr:nvSpPr>
      <xdr:spPr>
        <a:xfrm>
          <a:off x="18345150" y="1006992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68580</xdr:rowOff>
    </xdr:from>
    <xdr:to>
      <xdr:col>111</xdr:col>
      <xdr:colOff>177800</xdr:colOff>
      <xdr:row>62</xdr:row>
      <xdr:rowOff>71846</xdr:rowOff>
    </xdr:to>
    <xdr:cxnSp macro="">
      <xdr:nvCxnSpPr>
        <xdr:cNvPr id="606" name="直線コネクタ 605">
          <a:extLst>
            <a:ext uri="{FF2B5EF4-FFF2-40B4-BE49-F238E27FC236}">
              <a16:creationId xmlns:a16="http://schemas.microsoft.com/office/drawing/2014/main" id="{387B13F5-0ECA-45CC-823E-1F5A4A82283C}"/>
            </a:ext>
          </a:extLst>
        </xdr:cNvPr>
        <xdr:cNvCxnSpPr/>
      </xdr:nvCxnSpPr>
      <xdr:spPr>
        <a:xfrm flipV="1">
          <a:off x="18392775" y="10114280"/>
          <a:ext cx="809625"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17780</xdr:rowOff>
    </xdr:from>
    <xdr:to>
      <xdr:col>102</xdr:col>
      <xdr:colOff>165100</xdr:colOff>
      <xdr:row>62</xdr:row>
      <xdr:rowOff>119380</xdr:rowOff>
    </xdr:to>
    <xdr:sp macro="" textlink="">
      <xdr:nvSpPr>
        <xdr:cNvPr id="607" name="楕円 606">
          <a:extLst>
            <a:ext uri="{FF2B5EF4-FFF2-40B4-BE49-F238E27FC236}">
              <a16:creationId xmlns:a16="http://schemas.microsoft.com/office/drawing/2014/main" id="{1F975E24-A79C-4CE8-98E7-CF0ACA5235F4}"/>
            </a:ext>
          </a:extLst>
        </xdr:cNvPr>
        <xdr:cNvSpPr/>
      </xdr:nvSpPr>
      <xdr:spPr>
        <a:xfrm>
          <a:off x="17554575" y="1006665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68580</xdr:rowOff>
    </xdr:from>
    <xdr:to>
      <xdr:col>107</xdr:col>
      <xdr:colOff>50800</xdr:colOff>
      <xdr:row>62</xdr:row>
      <xdr:rowOff>71846</xdr:rowOff>
    </xdr:to>
    <xdr:cxnSp macro="">
      <xdr:nvCxnSpPr>
        <xdr:cNvPr id="608" name="直線コネクタ 607">
          <a:extLst>
            <a:ext uri="{FF2B5EF4-FFF2-40B4-BE49-F238E27FC236}">
              <a16:creationId xmlns:a16="http://schemas.microsoft.com/office/drawing/2014/main" id="{DFB05411-11FD-4853-9CC1-BAFB854453FA}"/>
            </a:ext>
          </a:extLst>
        </xdr:cNvPr>
        <xdr:cNvCxnSpPr/>
      </xdr:nvCxnSpPr>
      <xdr:spPr>
        <a:xfrm>
          <a:off x="17602200" y="10114280"/>
          <a:ext cx="790575"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21046</xdr:rowOff>
    </xdr:from>
    <xdr:to>
      <xdr:col>98</xdr:col>
      <xdr:colOff>38100</xdr:colOff>
      <xdr:row>62</xdr:row>
      <xdr:rowOff>122646</xdr:rowOff>
    </xdr:to>
    <xdr:sp macro="" textlink="">
      <xdr:nvSpPr>
        <xdr:cNvPr id="609" name="楕円 608">
          <a:extLst>
            <a:ext uri="{FF2B5EF4-FFF2-40B4-BE49-F238E27FC236}">
              <a16:creationId xmlns:a16="http://schemas.microsoft.com/office/drawing/2014/main" id="{F146C756-A23F-4CD2-A87C-4A8ACE9940A4}"/>
            </a:ext>
          </a:extLst>
        </xdr:cNvPr>
        <xdr:cNvSpPr/>
      </xdr:nvSpPr>
      <xdr:spPr>
        <a:xfrm>
          <a:off x="16754475" y="1006992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68580</xdr:rowOff>
    </xdr:from>
    <xdr:to>
      <xdr:col>102</xdr:col>
      <xdr:colOff>114300</xdr:colOff>
      <xdr:row>62</xdr:row>
      <xdr:rowOff>71846</xdr:rowOff>
    </xdr:to>
    <xdr:cxnSp macro="">
      <xdr:nvCxnSpPr>
        <xdr:cNvPr id="610" name="直線コネクタ 609">
          <a:extLst>
            <a:ext uri="{FF2B5EF4-FFF2-40B4-BE49-F238E27FC236}">
              <a16:creationId xmlns:a16="http://schemas.microsoft.com/office/drawing/2014/main" id="{33BE49D1-318D-4C7D-BBD1-DFD6EED7C133}"/>
            </a:ext>
          </a:extLst>
        </xdr:cNvPr>
        <xdr:cNvCxnSpPr/>
      </xdr:nvCxnSpPr>
      <xdr:spPr>
        <a:xfrm flipV="1">
          <a:off x="16802100" y="10114280"/>
          <a:ext cx="8001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135000</xdr:rowOff>
    </xdr:from>
    <xdr:ext cx="469744" cy="259045"/>
    <xdr:sp macro="" textlink="">
      <xdr:nvSpPr>
        <xdr:cNvPr id="611" name="n_1aveValue【保健センター・保健所】&#10;一人当たり面積">
          <a:extLst>
            <a:ext uri="{FF2B5EF4-FFF2-40B4-BE49-F238E27FC236}">
              <a16:creationId xmlns:a16="http://schemas.microsoft.com/office/drawing/2014/main" id="{238AFB40-BF7C-444C-9263-FAC6C7296593}"/>
            </a:ext>
          </a:extLst>
        </xdr:cNvPr>
        <xdr:cNvSpPr txBox="1"/>
      </xdr:nvSpPr>
      <xdr:spPr>
        <a:xfrm>
          <a:off x="18983402" y="10345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141531</xdr:rowOff>
    </xdr:from>
    <xdr:ext cx="469744" cy="259045"/>
    <xdr:sp macro="" textlink="">
      <xdr:nvSpPr>
        <xdr:cNvPr id="612" name="n_2aveValue【保健センター・保健所】&#10;一人当たり面積">
          <a:extLst>
            <a:ext uri="{FF2B5EF4-FFF2-40B4-BE49-F238E27FC236}">
              <a16:creationId xmlns:a16="http://schemas.microsoft.com/office/drawing/2014/main" id="{69E065C3-E5E6-41FA-A7B9-AC9DB89F2246}"/>
            </a:ext>
          </a:extLst>
        </xdr:cNvPr>
        <xdr:cNvSpPr txBox="1"/>
      </xdr:nvSpPr>
      <xdr:spPr>
        <a:xfrm>
          <a:off x="18183302" y="10355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144797</xdr:rowOff>
    </xdr:from>
    <xdr:ext cx="469744" cy="259045"/>
    <xdr:sp macro="" textlink="">
      <xdr:nvSpPr>
        <xdr:cNvPr id="613" name="n_3aveValue【保健センター・保健所】&#10;一人当たり面積">
          <a:extLst>
            <a:ext uri="{FF2B5EF4-FFF2-40B4-BE49-F238E27FC236}">
              <a16:creationId xmlns:a16="http://schemas.microsoft.com/office/drawing/2014/main" id="{B6BFAEC0-180B-438F-A781-0F6C56DBF086}"/>
            </a:ext>
          </a:extLst>
        </xdr:cNvPr>
        <xdr:cNvSpPr txBox="1"/>
      </xdr:nvSpPr>
      <xdr:spPr>
        <a:xfrm>
          <a:off x="17383202" y="1035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154594</xdr:rowOff>
    </xdr:from>
    <xdr:ext cx="469744" cy="259045"/>
    <xdr:sp macro="" textlink="">
      <xdr:nvSpPr>
        <xdr:cNvPr id="614" name="n_4aveValue【保健センター・保健所】&#10;一人当たり面積">
          <a:extLst>
            <a:ext uri="{FF2B5EF4-FFF2-40B4-BE49-F238E27FC236}">
              <a16:creationId xmlns:a16="http://schemas.microsoft.com/office/drawing/2014/main" id="{88E70121-E906-4F4F-84EC-A062F5962F74}"/>
            </a:ext>
          </a:extLst>
        </xdr:cNvPr>
        <xdr:cNvSpPr txBox="1"/>
      </xdr:nvSpPr>
      <xdr:spPr>
        <a:xfrm>
          <a:off x="16592627" y="10365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135907</xdr:rowOff>
    </xdr:from>
    <xdr:ext cx="469744" cy="259045"/>
    <xdr:sp macro="" textlink="">
      <xdr:nvSpPr>
        <xdr:cNvPr id="615" name="n_1mainValue【保健センター・保健所】&#10;一人当たり面積">
          <a:extLst>
            <a:ext uri="{FF2B5EF4-FFF2-40B4-BE49-F238E27FC236}">
              <a16:creationId xmlns:a16="http://schemas.microsoft.com/office/drawing/2014/main" id="{FBEED9D4-09A2-452B-B995-53411D229E6C}"/>
            </a:ext>
          </a:extLst>
        </xdr:cNvPr>
        <xdr:cNvSpPr txBox="1"/>
      </xdr:nvSpPr>
      <xdr:spPr>
        <a:xfrm>
          <a:off x="18983402" y="9860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139173</xdr:rowOff>
    </xdr:from>
    <xdr:ext cx="469744" cy="259045"/>
    <xdr:sp macro="" textlink="">
      <xdr:nvSpPr>
        <xdr:cNvPr id="616" name="n_2mainValue【保健センター・保健所】&#10;一人当たり面積">
          <a:extLst>
            <a:ext uri="{FF2B5EF4-FFF2-40B4-BE49-F238E27FC236}">
              <a16:creationId xmlns:a16="http://schemas.microsoft.com/office/drawing/2014/main" id="{8654F836-2B49-421D-B14B-A44488193E7D}"/>
            </a:ext>
          </a:extLst>
        </xdr:cNvPr>
        <xdr:cNvSpPr txBox="1"/>
      </xdr:nvSpPr>
      <xdr:spPr>
        <a:xfrm>
          <a:off x="18183302" y="9867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135907</xdr:rowOff>
    </xdr:from>
    <xdr:ext cx="469744" cy="259045"/>
    <xdr:sp macro="" textlink="">
      <xdr:nvSpPr>
        <xdr:cNvPr id="617" name="n_3mainValue【保健センター・保健所】&#10;一人当たり面積">
          <a:extLst>
            <a:ext uri="{FF2B5EF4-FFF2-40B4-BE49-F238E27FC236}">
              <a16:creationId xmlns:a16="http://schemas.microsoft.com/office/drawing/2014/main" id="{BA9A7A90-644E-40F4-B45B-A8750A55DD93}"/>
            </a:ext>
          </a:extLst>
        </xdr:cNvPr>
        <xdr:cNvSpPr txBox="1"/>
      </xdr:nvSpPr>
      <xdr:spPr>
        <a:xfrm>
          <a:off x="17383202" y="9860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139173</xdr:rowOff>
    </xdr:from>
    <xdr:ext cx="469744" cy="259045"/>
    <xdr:sp macro="" textlink="">
      <xdr:nvSpPr>
        <xdr:cNvPr id="618" name="n_4mainValue【保健センター・保健所】&#10;一人当たり面積">
          <a:extLst>
            <a:ext uri="{FF2B5EF4-FFF2-40B4-BE49-F238E27FC236}">
              <a16:creationId xmlns:a16="http://schemas.microsoft.com/office/drawing/2014/main" id="{81D69B12-3A07-4CB7-9280-AD02AEB2F1BC}"/>
            </a:ext>
          </a:extLst>
        </xdr:cNvPr>
        <xdr:cNvSpPr txBox="1"/>
      </xdr:nvSpPr>
      <xdr:spPr>
        <a:xfrm>
          <a:off x="16592627" y="9867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9" name="正方形/長方形 618">
          <a:extLst>
            <a:ext uri="{FF2B5EF4-FFF2-40B4-BE49-F238E27FC236}">
              <a16:creationId xmlns:a16="http://schemas.microsoft.com/office/drawing/2014/main" id="{F065933B-3AEA-4940-8886-8DC8BC368807}"/>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0" name="正方形/長方形 619">
          <a:extLst>
            <a:ext uri="{FF2B5EF4-FFF2-40B4-BE49-F238E27FC236}">
              <a16:creationId xmlns:a16="http://schemas.microsoft.com/office/drawing/2014/main" id="{84E00D18-A1F7-48AD-B840-8F38F494691A}"/>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1" name="正方形/長方形 620">
          <a:extLst>
            <a:ext uri="{FF2B5EF4-FFF2-40B4-BE49-F238E27FC236}">
              <a16:creationId xmlns:a16="http://schemas.microsoft.com/office/drawing/2014/main" id="{074A1A36-6F79-4216-A3BF-AEA73A5C1811}"/>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2" name="正方形/長方形 621">
          <a:extLst>
            <a:ext uri="{FF2B5EF4-FFF2-40B4-BE49-F238E27FC236}">
              <a16:creationId xmlns:a16="http://schemas.microsoft.com/office/drawing/2014/main" id="{336781EB-C1A8-4F74-B037-EF670BED20BF}"/>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3" name="正方形/長方形 622">
          <a:extLst>
            <a:ext uri="{FF2B5EF4-FFF2-40B4-BE49-F238E27FC236}">
              <a16:creationId xmlns:a16="http://schemas.microsoft.com/office/drawing/2014/main" id="{84271C40-BF6D-4456-A88B-1AAAE56416E2}"/>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4" name="正方形/長方形 623">
          <a:extLst>
            <a:ext uri="{FF2B5EF4-FFF2-40B4-BE49-F238E27FC236}">
              <a16:creationId xmlns:a16="http://schemas.microsoft.com/office/drawing/2014/main" id="{3930E8B0-0735-4E53-8003-E1433AE8B71A}"/>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5" name="正方形/長方形 624">
          <a:extLst>
            <a:ext uri="{FF2B5EF4-FFF2-40B4-BE49-F238E27FC236}">
              <a16:creationId xmlns:a16="http://schemas.microsoft.com/office/drawing/2014/main" id="{8CEBE956-6785-4424-9385-AD663A9B8641}"/>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6" name="正方形/長方形 625">
          <a:extLst>
            <a:ext uri="{FF2B5EF4-FFF2-40B4-BE49-F238E27FC236}">
              <a16:creationId xmlns:a16="http://schemas.microsoft.com/office/drawing/2014/main" id="{F95696EB-B8C3-4D12-BB0D-370B9AC87F3D}"/>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7" name="テキスト ボックス 626">
          <a:extLst>
            <a:ext uri="{FF2B5EF4-FFF2-40B4-BE49-F238E27FC236}">
              <a16:creationId xmlns:a16="http://schemas.microsoft.com/office/drawing/2014/main" id="{6EB73F5F-2521-4B0B-A926-E96408467CC3}"/>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8" name="直線コネクタ 627">
          <a:extLst>
            <a:ext uri="{FF2B5EF4-FFF2-40B4-BE49-F238E27FC236}">
              <a16:creationId xmlns:a16="http://schemas.microsoft.com/office/drawing/2014/main" id="{3C11746F-4E93-4B08-8190-A3CB2A4E76A0}"/>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9" name="テキスト ボックス 628">
          <a:extLst>
            <a:ext uri="{FF2B5EF4-FFF2-40B4-BE49-F238E27FC236}">
              <a16:creationId xmlns:a16="http://schemas.microsoft.com/office/drawing/2014/main" id="{8764DD09-3264-4DE9-8900-C8851AD2EE09}"/>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0" name="直線コネクタ 629">
          <a:extLst>
            <a:ext uri="{FF2B5EF4-FFF2-40B4-BE49-F238E27FC236}">
              <a16:creationId xmlns:a16="http://schemas.microsoft.com/office/drawing/2014/main" id="{28F56D14-9BC8-4944-A3D1-E74777E7B9B0}"/>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1" name="テキスト ボックス 630">
          <a:extLst>
            <a:ext uri="{FF2B5EF4-FFF2-40B4-BE49-F238E27FC236}">
              <a16:creationId xmlns:a16="http://schemas.microsoft.com/office/drawing/2014/main" id="{D5E64B90-6F86-4146-ADD5-29452D2D1612}"/>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2" name="直線コネクタ 631">
          <a:extLst>
            <a:ext uri="{FF2B5EF4-FFF2-40B4-BE49-F238E27FC236}">
              <a16:creationId xmlns:a16="http://schemas.microsoft.com/office/drawing/2014/main" id="{968E69D5-8709-40EA-B52C-8B3149132512}"/>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3" name="テキスト ボックス 632">
          <a:extLst>
            <a:ext uri="{FF2B5EF4-FFF2-40B4-BE49-F238E27FC236}">
              <a16:creationId xmlns:a16="http://schemas.microsoft.com/office/drawing/2014/main" id="{4AC3BDBE-DBEB-43A8-A79E-3A164BBCA455}"/>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4" name="直線コネクタ 633">
          <a:extLst>
            <a:ext uri="{FF2B5EF4-FFF2-40B4-BE49-F238E27FC236}">
              <a16:creationId xmlns:a16="http://schemas.microsoft.com/office/drawing/2014/main" id="{5EBE647B-7310-47DD-A18F-0509C7022021}"/>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5" name="テキスト ボックス 634">
          <a:extLst>
            <a:ext uri="{FF2B5EF4-FFF2-40B4-BE49-F238E27FC236}">
              <a16:creationId xmlns:a16="http://schemas.microsoft.com/office/drawing/2014/main" id="{38C06BAE-69F1-4862-859F-17508FD1A114}"/>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6" name="直線コネクタ 635">
          <a:extLst>
            <a:ext uri="{FF2B5EF4-FFF2-40B4-BE49-F238E27FC236}">
              <a16:creationId xmlns:a16="http://schemas.microsoft.com/office/drawing/2014/main" id="{202922E1-FA20-4144-A8EC-4F488EA8AF19}"/>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7" name="テキスト ボックス 636">
          <a:extLst>
            <a:ext uri="{FF2B5EF4-FFF2-40B4-BE49-F238E27FC236}">
              <a16:creationId xmlns:a16="http://schemas.microsoft.com/office/drawing/2014/main" id="{37A712D2-EDDC-4146-91C3-9B1C53C737BD}"/>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8" name="直線コネクタ 637">
          <a:extLst>
            <a:ext uri="{FF2B5EF4-FFF2-40B4-BE49-F238E27FC236}">
              <a16:creationId xmlns:a16="http://schemas.microsoft.com/office/drawing/2014/main" id="{2C8F7765-EE04-432B-AFD6-B60A6FFA3B7E}"/>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9" name="テキスト ボックス 638">
          <a:extLst>
            <a:ext uri="{FF2B5EF4-FFF2-40B4-BE49-F238E27FC236}">
              <a16:creationId xmlns:a16="http://schemas.microsoft.com/office/drawing/2014/main" id="{067DBC8D-E663-443E-B124-53E459D31E77}"/>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0" name="直線コネクタ 639">
          <a:extLst>
            <a:ext uri="{FF2B5EF4-FFF2-40B4-BE49-F238E27FC236}">
              <a16:creationId xmlns:a16="http://schemas.microsoft.com/office/drawing/2014/main" id="{39D74B9F-AFC3-4E8B-9A4D-C64652048AC8}"/>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1" name="テキスト ボックス 640">
          <a:extLst>
            <a:ext uri="{FF2B5EF4-FFF2-40B4-BE49-F238E27FC236}">
              <a16:creationId xmlns:a16="http://schemas.microsoft.com/office/drawing/2014/main" id="{18E789F6-D2BB-44E2-B860-C004539FAA32}"/>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F5949665-6F49-407E-A46E-0D9442556BD5}"/>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3" name="【消防施設】&#10;有形固定資産減価償却率グラフ枠">
          <a:extLst>
            <a:ext uri="{FF2B5EF4-FFF2-40B4-BE49-F238E27FC236}">
              <a16:creationId xmlns:a16="http://schemas.microsoft.com/office/drawing/2014/main" id="{47D55368-3708-4BCD-A649-329ED35563B7}"/>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644" name="直線コネクタ 643">
          <a:extLst>
            <a:ext uri="{FF2B5EF4-FFF2-40B4-BE49-F238E27FC236}">
              <a16:creationId xmlns:a16="http://schemas.microsoft.com/office/drawing/2014/main" id="{79591812-51F9-4819-B114-42AAA30653A5}"/>
            </a:ext>
          </a:extLst>
        </xdr:cNvPr>
        <xdr:cNvCxnSpPr/>
      </xdr:nvCxnSpPr>
      <xdr:spPr>
        <a:xfrm flipV="1">
          <a:off x="14696439" y="12620444"/>
          <a:ext cx="0" cy="1473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5" name="【消防施設】&#10;有形固定資産減価償却率最小値テキスト">
          <a:extLst>
            <a:ext uri="{FF2B5EF4-FFF2-40B4-BE49-F238E27FC236}">
              <a16:creationId xmlns:a16="http://schemas.microsoft.com/office/drawing/2014/main" id="{4B7257E4-75EA-40D9-9A4A-14EF6AECEBA7}"/>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6" name="直線コネクタ 645">
          <a:extLst>
            <a:ext uri="{FF2B5EF4-FFF2-40B4-BE49-F238E27FC236}">
              <a16:creationId xmlns:a16="http://schemas.microsoft.com/office/drawing/2014/main" id="{0401C7DA-8756-4D5D-A784-30F20E181AEB}"/>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647" name="【消防施設】&#10;有形固定資産減価償却率最大値テキスト">
          <a:extLst>
            <a:ext uri="{FF2B5EF4-FFF2-40B4-BE49-F238E27FC236}">
              <a16:creationId xmlns:a16="http://schemas.microsoft.com/office/drawing/2014/main" id="{1D4F26BF-8B74-43B9-B0EF-CA8F1B0F7390}"/>
            </a:ext>
          </a:extLst>
        </xdr:cNvPr>
        <xdr:cNvSpPr txBox="1"/>
      </xdr:nvSpPr>
      <xdr:spPr>
        <a:xfrm>
          <a:off x="14735175" y="124083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648" name="直線コネクタ 647">
          <a:extLst>
            <a:ext uri="{FF2B5EF4-FFF2-40B4-BE49-F238E27FC236}">
              <a16:creationId xmlns:a16="http://schemas.microsoft.com/office/drawing/2014/main" id="{1223F4B3-C63B-432B-A070-45182F0E6D29}"/>
            </a:ext>
          </a:extLst>
        </xdr:cNvPr>
        <xdr:cNvCxnSpPr/>
      </xdr:nvCxnSpPr>
      <xdr:spPr>
        <a:xfrm>
          <a:off x="14611350" y="1262044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156771</xdr:rowOff>
    </xdr:from>
    <xdr:ext cx="405111" cy="259045"/>
    <xdr:sp macro="" textlink="">
      <xdr:nvSpPr>
        <xdr:cNvPr id="649" name="【消防施設】&#10;有形固定資産減価償却率平均値テキスト">
          <a:extLst>
            <a:ext uri="{FF2B5EF4-FFF2-40B4-BE49-F238E27FC236}">
              <a16:creationId xmlns:a16="http://schemas.microsoft.com/office/drawing/2014/main" id="{10D7A657-9A32-4707-95D9-AEF646A281FE}"/>
            </a:ext>
          </a:extLst>
        </xdr:cNvPr>
        <xdr:cNvSpPr txBox="1"/>
      </xdr:nvSpPr>
      <xdr:spPr>
        <a:xfrm>
          <a:off x="14735175" y="134473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650" name="フローチャート: 判断 649">
          <a:extLst>
            <a:ext uri="{FF2B5EF4-FFF2-40B4-BE49-F238E27FC236}">
              <a16:creationId xmlns:a16="http://schemas.microsoft.com/office/drawing/2014/main" id="{A09CC1FF-79E8-4515-9189-E52A60606B0C}"/>
            </a:ext>
          </a:extLst>
        </xdr:cNvPr>
        <xdr:cNvSpPr/>
      </xdr:nvSpPr>
      <xdr:spPr>
        <a:xfrm>
          <a:off x="14649450" y="134593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651" name="フローチャート: 判断 650">
          <a:extLst>
            <a:ext uri="{FF2B5EF4-FFF2-40B4-BE49-F238E27FC236}">
              <a16:creationId xmlns:a16="http://schemas.microsoft.com/office/drawing/2014/main" id="{FCE6131A-F14F-49BD-823F-75AB8743CF5B}"/>
            </a:ext>
          </a:extLst>
        </xdr:cNvPr>
        <xdr:cNvSpPr/>
      </xdr:nvSpPr>
      <xdr:spPr>
        <a:xfrm>
          <a:off x="13887450" y="1345936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652" name="フローチャート: 判断 651">
          <a:extLst>
            <a:ext uri="{FF2B5EF4-FFF2-40B4-BE49-F238E27FC236}">
              <a16:creationId xmlns:a16="http://schemas.microsoft.com/office/drawing/2014/main" id="{D460D3FD-F5C9-49AA-B5D1-FA0B8DA936A8}"/>
            </a:ext>
          </a:extLst>
        </xdr:cNvPr>
        <xdr:cNvSpPr/>
      </xdr:nvSpPr>
      <xdr:spPr>
        <a:xfrm>
          <a:off x="13096875" y="1344285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653" name="フローチャート: 判断 652">
          <a:extLst>
            <a:ext uri="{FF2B5EF4-FFF2-40B4-BE49-F238E27FC236}">
              <a16:creationId xmlns:a16="http://schemas.microsoft.com/office/drawing/2014/main" id="{A6960833-33F2-42F3-98C2-C5A87120125B}"/>
            </a:ext>
          </a:extLst>
        </xdr:cNvPr>
        <xdr:cNvSpPr/>
      </xdr:nvSpPr>
      <xdr:spPr>
        <a:xfrm>
          <a:off x="12296775" y="1343133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654" name="フローチャート: 判断 653">
          <a:extLst>
            <a:ext uri="{FF2B5EF4-FFF2-40B4-BE49-F238E27FC236}">
              <a16:creationId xmlns:a16="http://schemas.microsoft.com/office/drawing/2014/main" id="{14A7D57C-850E-48F8-B54E-809786030803}"/>
            </a:ext>
          </a:extLst>
        </xdr:cNvPr>
        <xdr:cNvSpPr/>
      </xdr:nvSpPr>
      <xdr:spPr>
        <a:xfrm>
          <a:off x="11487150" y="1341355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16417F2C-7B95-4078-B436-2A71A4B6C9E7}"/>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CD523674-B9A3-405B-A0FE-780B60295E1F}"/>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E1A3620B-67EE-4474-9425-ADE480E76FCC}"/>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904BA2E0-9779-43DE-B020-64AD64F77652}"/>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335AD5C8-0709-49EB-AC71-06F3A1FB2619}"/>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165281</xdr:rowOff>
    </xdr:from>
    <xdr:to>
      <xdr:col>85</xdr:col>
      <xdr:colOff>177800</xdr:colOff>
      <xdr:row>83</xdr:row>
      <xdr:rowOff>95431</xdr:rowOff>
    </xdr:to>
    <xdr:sp macro="" textlink="">
      <xdr:nvSpPr>
        <xdr:cNvPr id="660" name="楕円 659">
          <a:extLst>
            <a:ext uri="{FF2B5EF4-FFF2-40B4-BE49-F238E27FC236}">
              <a16:creationId xmlns:a16="http://schemas.microsoft.com/office/drawing/2014/main" id="{C7DD6016-2292-4997-8464-654D6B38360B}"/>
            </a:ext>
          </a:extLst>
        </xdr:cNvPr>
        <xdr:cNvSpPr/>
      </xdr:nvSpPr>
      <xdr:spPr>
        <a:xfrm>
          <a:off x="14649450" y="1344948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16708</xdr:rowOff>
    </xdr:from>
    <xdr:ext cx="405111" cy="259045"/>
    <xdr:sp macro="" textlink="">
      <xdr:nvSpPr>
        <xdr:cNvPr id="661" name="【消防施設】&#10;有形固定資産減価償却率該当値テキスト">
          <a:extLst>
            <a:ext uri="{FF2B5EF4-FFF2-40B4-BE49-F238E27FC236}">
              <a16:creationId xmlns:a16="http://schemas.microsoft.com/office/drawing/2014/main" id="{35DB7039-C448-4542-B436-6106DBEB0888}"/>
            </a:ext>
          </a:extLst>
        </xdr:cNvPr>
        <xdr:cNvSpPr txBox="1"/>
      </xdr:nvSpPr>
      <xdr:spPr>
        <a:xfrm>
          <a:off x="14735175" y="13304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135889</xdr:rowOff>
    </xdr:from>
    <xdr:to>
      <xdr:col>81</xdr:col>
      <xdr:colOff>101600</xdr:colOff>
      <xdr:row>83</xdr:row>
      <xdr:rowOff>66039</xdr:rowOff>
    </xdr:to>
    <xdr:sp macro="" textlink="">
      <xdr:nvSpPr>
        <xdr:cNvPr id="662" name="楕円 661">
          <a:extLst>
            <a:ext uri="{FF2B5EF4-FFF2-40B4-BE49-F238E27FC236}">
              <a16:creationId xmlns:a16="http://schemas.microsoft.com/office/drawing/2014/main" id="{2C110CF2-6E28-4A75-963D-5866C3E14F1C}"/>
            </a:ext>
          </a:extLst>
        </xdr:cNvPr>
        <xdr:cNvSpPr/>
      </xdr:nvSpPr>
      <xdr:spPr>
        <a:xfrm>
          <a:off x="13887450" y="1342326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15239</xdr:rowOff>
    </xdr:from>
    <xdr:to>
      <xdr:col>85</xdr:col>
      <xdr:colOff>127000</xdr:colOff>
      <xdr:row>83</xdr:row>
      <xdr:rowOff>44631</xdr:rowOff>
    </xdr:to>
    <xdr:cxnSp macro="">
      <xdr:nvCxnSpPr>
        <xdr:cNvPr id="663" name="直線コネクタ 662">
          <a:extLst>
            <a:ext uri="{FF2B5EF4-FFF2-40B4-BE49-F238E27FC236}">
              <a16:creationId xmlns:a16="http://schemas.microsoft.com/office/drawing/2014/main" id="{9AC40CAB-D84B-40E8-B132-972222CCBDA2}"/>
            </a:ext>
          </a:extLst>
        </xdr:cNvPr>
        <xdr:cNvCxnSpPr/>
      </xdr:nvCxnSpPr>
      <xdr:spPr>
        <a:xfrm>
          <a:off x="13935075" y="13461364"/>
          <a:ext cx="762000" cy="35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103232</xdr:rowOff>
    </xdr:from>
    <xdr:to>
      <xdr:col>76</xdr:col>
      <xdr:colOff>165100</xdr:colOff>
      <xdr:row>83</xdr:row>
      <xdr:rowOff>33382</xdr:rowOff>
    </xdr:to>
    <xdr:sp macro="" textlink="">
      <xdr:nvSpPr>
        <xdr:cNvPr id="664" name="楕円 663">
          <a:extLst>
            <a:ext uri="{FF2B5EF4-FFF2-40B4-BE49-F238E27FC236}">
              <a16:creationId xmlns:a16="http://schemas.microsoft.com/office/drawing/2014/main" id="{F75B4C9E-DD6B-4918-9332-76C1D8C4FC11}"/>
            </a:ext>
          </a:extLst>
        </xdr:cNvPr>
        <xdr:cNvSpPr/>
      </xdr:nvSpPr>
      <xdr:spPr>
        <a:xfrm>
          <a:off x="13096875" y="1339378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154032</xdr:rowOff>
    </xdr:from>
    <xdr:to>
      <xdr:col>81</xdr:col>
      <xdr:colOff>50800</xdr:colOff>
      <xdr:row>83</xdr:row>
      <xdr:rowOff>15239</xdr:rowOff>
    </xdr:to>
    <xdr:cxnSp macro="">
      <xdr:nvCxnSpPr>
        <xdr:cNvPr id="665" name="直線コネクタ 664">
          <a:extLst>
            <a:ext uri="{FF2B5EF4-FFF2-40B4-BE49-F238E27FC236}">
              <a16:creationId xmlns:a16="http://schemas.microsoft.com/office/drawing/2014/main" id="{48B74222-BEF2-4D86-B256-97CE9830D9FA}"/>
            </a:ext>
          </a:extLst>
        </xdr:cNvPr>
        <xdr:cNvCxnSpPr/>
      </xdr:nvCxnSpPr>
      <xdr:spPr>
        <a:xfrm>
          <a:off x="13144500" y="13441407"/>
          <a:ext cx="790575" cy="19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78739</xdr:rowOff>
    </xdr:from>
    <xdr:to>
      <xdr:col>72</xdr:col>
      <xdr:colOff>38100</xdr:colOff>
      <xdr:row>83</xdr:row>
      <xdr:rowOff>8889</xdr:rowOff>
    </xdr:to>
    <xdr:sp macro="" textlink="">
      <xdr:nvSpPr>
        <xdr:cNvPr id="666" name="楕円 665">
          <a:extLst>
            <a:ext uri="{FF2B5EF4-FFF2-40B4-BE49-F238E27FC236}">
              <a16:creationId xmlns:a16="http://schemas.microsoft.com/office/drawing/2014/main" id="{4E8C59E5-5BE9-4DB7-B098-6BE25E130DD0}"/>
            </a:ext>
          </a:extLst>
        </xdr:cNvPr>
        <xdr:cNvSpPr/>
      </xdr:nvSpPr>
      <xdr:spPr>
        <a:xfrm>
          <a:off x="12296775" y="1336611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129539</xdr:rowOff>
    </xdr:from>
    <xdr:to>
      <xdr:col>76</xdr:col>
      <xdr:colOff>114300</xdr:colOff>
      <xdr:row>82</xdr:row>
      <xdr:rowOff>154032</xdr:rowOff>
    </xdr:to>
    <xdr:cxnSp macro="">
      <xdr:nvCxnSpPr>
        <xdr:cNvPr id="667" name="直線コネクタ 666">
          <a:extLst>
            <a:ext uri="{FF2B5EF4-FFF2-40B4-BE49-F238E27FC236}">
              <a16:creationId xmlns:a16="http://schemas.microsoft.com/office/drawing/2014/main" id="{BC30D215-7048-4E26-A73A-80618E8EAB89}"/>
            </a:ext>
          </a:extLst>
        </xdr:cNvPr>
        <xdr:cNvCxnSpPr/>
      </xdr:nvCxnSpPr>
      <xdr:spPr>
        <a:xfrm>
          <a:off x="12344400" y="13413739"/>
          <a:ext cx="800100" cy="2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99621</xdr:rowOff>
    </xdr:from>
    <xdr:ext cx="405111" cy="259045"/>
    <xdr:sp macro="" textlink="">
      <xdr:nvSpPr>
        <xdr:cNvPr id="668" name="n_1aveValue【消防施設】&#10;有形固定資産減価償却率">
          <a:extLst>
            <a:ext uri="{FF2B5EF4-FFF2-40B4-BE49-F238E27FC236}">
              <a16:creationId xmlns:a16="http://schemas.microsoft.com/office/drawing/2014/main" id="{27259DE3-0512-434A-AC81-CD452F0E7BF2}"/>
            </a:ext>
          </a:extLst>
        </xdr:cNvPr>
        <xdr:cNvSpPr txBox="1"/>
      </xdr:nvSpPr>
      <xdr:spPr>
        <a:xfrm>
          <a:off x="13745219" y="13552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macro="" textlink="">
      <xdr:nvSpPr>
        <xdr:cNvPr id="669" name="n_2aveValue【消防施設】&#10;有形固定資産減価償却率">
          <a:extLst>
            <a:ext uri="{FF2B5EF4-FFF2-40B4-BE49-F238E27FC236}">
              <a16:creationId xmlns:a16="http://schemas.microsoft.com/office/drawing/2014/main" id="{7E5A3BA0-AE93-49F1-9A5D-A90B3E1055D6}"/>
            </a:ext>
          </a:extLst>
        </xdr:cNvPr>
        <xdr:cNvSpPr txBox="1"/>
      </xdr:nvSpPr>
      <xdr:spPr>
        <a:xfrm>
          <a:off x="12964169" y="13526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62065</xdr:rowOff>
    </xdr:from>
    <xdr:ext cx="405111" cy="259045"/>
    <xdr:sp macro="" textlink="">
      <xdr:nvSpPr>
        <xdr:cNvPr id="670" name="n_3aveValue【消防施設】&#10;有形固定資産減価償却率">
          <a:extLst>
            <a:ext uri="{FF2B5EF4-FFF2-40B4-BE49-F238E27FC236}">
              <a16:creationId xmlns:a16="http://schemas.microsoft.com/office/drawing/2014/main" id="{82CB64EE-9752-4F00-A0D8-66D3585CFCFA}"/>
            </a:ext>
          </a:extLst>
        </xdr:cNvPr>
        <xdr:cNvSpPr txBox="1"/>
      </xdr:nvSpPr>
      <xdr:spPr>
        <a:xfrm>
          <a:off x="12164069" y="13514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671" name="n_4aveValue【消防施設】&#10;有形固定資産減価償却率">
          <a:extLst>
            <a:ext uri="{FF2B5EF4-FFF2-40B4-BE49-F238E27FC236}">
              <a16:creationId xmlns:a16="http://schemas.microsoft.com/office/drawing/2014/main" id="{3C7D6F3A-45B3-46A5-85B1-56A25F915C43}"/>
            </a:ext>
          </a:extLst>
        </xdr:cNvPr>
        <xdr:cNvSpPr txBox="1"/>
      </xdr:nvSpPr>
      <xdr:spPr>
        <a:xfrm>
          <a:off x="11354444" y="13201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82566</xdr:rowOff>
    </xdr:from>
    <xdr:ext cx="405111" cy="259045"/>
    <xdr:sp macro="" textlink="">
      <xdr:nvSpPr>
        <xdr:cNvPr id="672" name="n_1mainValue【消防施設】&#10;有形固定資産減価償却率">
          <a:extLst>
            <a:ext uri="{FF2B5EF4-FFF2-40B4-BE49-F238E27FC236}">
              <a16:creationId xmlns:a16="http://schemas.microsoft.com/office/drawing/2014/main" id="{ECB14A80-4965-4561-B9B3-8DD5FF47F22F}"/>
            </a:ext>
          </a:extLst>
        </xdr:cNvPr>
        <xdr:cNvSpPr txBox="1"/>
      </xdr:nvSpPr>
      <xdr:spPr>
        <a:xfrm>
          <a:off x="13745219" y="13211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49909</xdr:rowOff>
    </xdr:from>
    <xdr:ext cx="405111" cy="259045"/>
    <xdr:sp macro="" textlink="">
      <xdr:nvSpPr>
        <xdr:cNvPr id="673" name="n_2mainValue【消防施設】&#10;有形固定資産減価償却率">
          <a:extLst>
            <a:ext uri="{FF2B5EF4-FFF2-40B4-BE49-F238E27FC236}">
              <a16:creationId xmlns:a16="http://schemas.microsoft.com/office/drawing/2014/main" id="{C9C09E8C-BAAB-4BE8-A352-599C757B0A30}"/>
            </a:ext>
          </a:extLst>
        </xdr:cNvPr>
        <xdr:cNvSpPr txBox="1"/>
      </xdr:nvSpPr>
      <xdr:spPr>
        <a:xfrm>
          <a:off x="12964169" y="13172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25416</xdr:rowOff>
    </xdr:from>
    <xdr:ext cx="405111" cy="259045"/>
    <xdr:sp macro="" textlink="">
      <xdr:nvSpPr>
        <xdr:cNvPr id="674" name="n_3mainValue【消防施設】&#10;有形固定資産減価償却率">
          <a:extLst>
            <a:ext uri="{FF2B5EF4-FFF2-40B4-BE49-F238E27FC236}">
              <a16:creationId xmlns:a16="http://schemas.microsoft.com/office/drawing/2014/main" id="{98496DE9-A94F-4F0D-B71D-354BE78859B4}"/>
            </a:ext>
          </a:extLst>
        </xdr:cNvPr>
        <xdr:cNvSpPr txBox="1"/>
      </xdr:nvSpPr>
      <xdr:spPr>
        <a:xfrm>
          <a:off x="12164069" y="13154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5" name="正方形/長方形 674">
          <a:extLst>
            <a:ext uri="{FF2B5EF4-FFF2-40B4-BE49-F238E27FC236}">
              <a16:creationId xmlns:a16="http://schemas.microsoft.com/office/drawing/2014/main" id="{F63704C4-7862-4B85-AF62-44F2701E85C1}"/>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6" name="正方形/長方形 675">
          <a:extLst>
            <a:ext uri="{FF2B5EF4-FFF2-40B4-BE49-F238E27FC236}">
              <a16:creationId xmlns:a16="http://schemas.microsoft.com/office/drawing/2014/main" id="{3C074A62-FCCF-4D77-9ACA-83C70F9977E4}"/>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7" name="正方形/長方形 676">
          <a:extLst>
            <a:ext uri="{FF2B5EF4-FFF2-40B4-BE49-F238E27FC236}">
              <a16:creationId xmlns:a16="http://schemas.microsoft.com/office/drawing/2014/main" id="{7AC254CE-BB60-44BA-B1E1-1CB06B6DA373}"/>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8" name="正方形/長方形 677">
          <a:extLst>
            <a:ext uri="{FF2B5EF4-FFF2-40B4-BE49-F238E27FC236}">
              <a16:creationId xmlns:a16="http://schemas.microsoft.com/office/drawing/2014/main" id="{1D6BB6B3-259F-4BD7-940C-05A8500941FC}"/>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9" name="正方形/長方形 678">
          <a:extLst>
            <a:ext uri="{FF2B5EF4-FFF2-40B4-BE49-F238E27FC236}">
              <a16:creationId xmlns:a16="http://schemas.microsoft.com/office/drawing/2014/main" id="{78715645-2FCC-4626-930A-8BDB86228C8E}"/>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0" name="正方形/長方形 679">
          <a:extLst>
            <a:ext uri="{FF2B5EF4-FFF2-40B4-BE49-F238E27FC236}">
              <a16:creationId xmlns:a16="http://schemas.microsoft.com/office/drawing/2014/main" id="{87A802DD-479A-47C1-BF00-DA556437FF53}"/>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1" name="正方形/長方形 680">
          <a:extLst>
            <a:ext uri="{FF2B5EF4-FFF2-40B4-BE49-F238E27FC236}">
              <a16:creationId xmlns:a16="http://schemas.microsoft.com/office/drawing/2014/main" id="{726A5461-9453-4F98-99C0-419D9B93C661}"/>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2" name="正方形/長方形 681">
          <a:extLst>
            <a:ext uri="{FF2B5EF4-FFF2-40B4-BE49-F238E27FC236}">
              <a16:creationId xmlns:a16="http://schemas.microsoft.com/office/drawing/2014/main" id="{C2E7B253-5F19-4642-8358-3655264FF405}"/>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3" name="テキスト ボックス 682">
          <a:extLst>
            <a:ext uri="{FF2B5EF4-FFF2-40B4-BE49-F238E27FC236}">
              <a16:creationId xmlns:a16="http://schemas.microsoft.com/office/drawing/2014/main" id="{FA531073-84D5-4CE5-9DA4-A1467325D1A2}"/>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4" name="直線コネクタ 683">
          <a:extLst>
            <a:ext uri="{FF2B5EF4-FFF2-40B4-BE49-F238E27FC236}">
              <a16:creationId xmlns:a16="http://schemas.microsoft.com/office/drawing/2014/main" id="{F870187D-EA58-45ED-A27C-3CE4997A690E}"/>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5" name="直線コネクタ 684">
          <a:extLst>
            <a:ext uri="{FF2B5EF4-FFF2-40B4-BE49-F238E27FC236}">
              <a16:creationId xmlns:a16="http://schemas.microsoft.com/office/drawing/2014/main" id="{AC333175-B312-4809-BD72-35C32AEA361F}"/>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6" name="テキスト ボックス 685">
          <a:extLst>
            <a:ext uri="{FF2B5EF4-FFF2-40B4-BE49-F238E27FC236}">
              <a16:creationId xmlns:a16="http://schemas.microsoft.com/office/drawing/2014/main" id="{454D17AB-67E7-4828-8C96-7320ACD8557B}"/>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7" name="直線コネクタ 686">
          <a:extLst>
            <a:ext uri="{FF2B5EF4-FFF2-40B4-BE49-F238E27FC236}">
              <a16:creationId xmlns:a16="http://schemas.microsoft.com/office/drawing/2014/main" id="{207D130B-0B17-41BA-A4BB-B66102161491}"/>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88" name="テキスト ボックス 687">
          <a:extLst>
            <a:ext uri="{FF2B5EF4-FFF2-40B4-BE49-F238E27FC236}">
              <a16:creationId xmlns:a16="http://schemas.microsoft.com/office/drawing/2014/main" id="{A505162D-4C3F-4C8A-A788-25EF23C4273D}"/>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89" name="直線コネクタ 688">
          <a:extLst>
            <a:ext uri="{FF2B5EF4-FFF2-40B4-BE49-F238E27FC236}">
              <a16:creationId xmlns:a16="http://schemas.microsoft.com/office/drawing/2014/main" id="{8D97077B-B212-4B96-A86C-00279C507A86}"/>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0" name="テキスト ボックス 689">
          <a:extLst>
            <a:ext uri="{FF2B5EF4-FFF2-40B4-BE49-F238E27FC236}">
              <a16:creationId xmlns:a16="http://schemas.microsoft.com/office/drawing/2014/main" id="{E654BE90-4BB4-4723-9ABC-47F3BA1BDD18}"/>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1" name="直線コネクタ 690">
          <a:extLst>
            <a:ext uri="{FF2B5EF4-FFF2-40B4-BE49-F238E27FC236}">
              <a16:creationId xmlns:a16="http://schemas.microsoft.com/office/drawing/2014/main" id="{675F6B4F-B6B0-4F36-BDB9-C6D96AE5F9B4}"/>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2" name="テキスト ボックス 691">
          <a:extLst>
            <a:ext uri="{FF2B5EF4-FFF2-40B4-BE49-F238E27FC236}">
              <a16:creationId xmlns:a16="http://schemas.microsoft.com/office/drawing/2014/main" id="{534EAA27-9EC9-41FC-A424-7872203D321C}"/>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a:extLst>
            <a:ext uri="{FF2B5EF4-FFF2-40B4-BE49-F238E27FC236}">
              <a16:creationId xmlns:a16="http://schemas.microsoft.com/office/drawing/2014/main" id="{52B01D3C-1EB1-4DA9-A67F-274D5FF8CF5E}"/>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a:extLst>
            <a:ext uri="{FF2B5EF4-FFF2-40B4-BE49-F238E27FC236}">
              <a16:creationId xmlns:a16="http://schemas.microsoft.com/office/drawing/2014/main" id="{069A6896-EEEB-4AAD-BB48-1598BDF97EF0}"/>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消防施設】&#10;一人当たり面積グラフ枠">
          <a:extLst>
            <a:ext uri="{FF2B5EF4-FFF2-40B4-BE49-F238E27FC236}">
              <a16:creationId xmlns:a16="http://schemas.microsoft.com/office/drawing/2014/main" id="{A66DED07-8B31-435D-9CB1-97DC63072DE9}"/>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696" name="直線コネクタ 695">
          <a:extLst>
            <a:ext uri="{FF2B5EF4-FFF2-40B4-BE49-F238E27FC236}">
              <a16:creationId xmlns:a16="http://schemas.microsoft.com/office/drawing/2014/main" id="{165A8608-1229-4071-B229-F69E0952EAD6}"/>
            </a:ext>
          </a:extLst>
        </xdr:cNvPr>
        <xdr:cNvCxnSpPr/>
      </xdr:nvCxnSpPr>
      <xdr:spPr>
        <a:xfrm flipV="1">
          <a:off x="19954239" y="12779756"/>
          <a:ext cx="0" cy="1175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697" name="【消防施設】&#10;一人当たり面積最小値テキスト">
          <a:extLst>
            <a:ext uri="{FF2B5EF4-FFF2-40B4-BE49-F238E27FC236}">
              <a16:creationId xmlns:a16="http://schemas.microsoft.com/office/drawing/2014/main" id="{31402C77-15F0-4DC6-86F5-7E13B08448D2}"/>
            </a:ext>
          </a:extLst>
        </xdr:cNvPr>
        <xdr:cNvSpPr txBox="1"/>
      </xdr:nvSpPr>
      <xdr:spPr>
        <a:xfrm>
          <a:off x="19992975" y="13961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698" name="直線コネクタ 697">
          <a:extLst>
            <a:ext uri="{FF2B5EF4-FFF2-40B4-BE49-F238E27FC236}">
              <a16:creationId xmlns:a16="http://schemas.microsoft.com/office/drawing/2014/main" id="{82DF7CC8-D15D-48AB-AE10-50A8ECD1C27F}"/>
            </a:ext>
          </a:extLst>
        </xdr:cNvPr>
        <xdr:cNvCxnSpPr/>
      </xdr:nvCxnSpPr>
      <xdr:spPr>
        <a:xfrm>
          <a:off x="19878675" y="1395488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699" name="【消防施設】&#10;一人当たり面積最大値テキスト">
          <a:extLst>
            <a:ext uri="{FF2B5EF4-FFF2-40B4-BE49-F238E27FC236}">
              <a16:creationId xmlns:a16="http://schemas.microsoft.com/office/drawing/2014/main" id="{754E8E3B-4F8B-4F60-AB42-38ED9B3B3747}"/>
            </a:ext>
          </a:extLst>
        </xdr:cNvPr>
        <xdr:cNvSpPr txBox="1"/>
      </xdr:nvSpPr>
      <xdr:spPr>
        <a:xfrm>
          <a:off x="19992975" y="12564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700" name="直線コネクタ 699">
          <a:extLst>
            <a:ext uri="{FF2B5EF4-FFF2-40B4-BE49-F238E27FC236}">
              <a16:creationId xmlns:a16="http://schemas.microsoft.com/office/drawing/2014/main" id="{19222C74-2469-4D20-8156-7A1ADC7CA92E}"/>
            </a:ext>
          </a:extLst>
        </xdr:cNvPr>
        <xdr:cNvCxnSpPr/>
      </xdr:nvCxnSpPr>
      <xdr:spPr>
        <a:xfrm>
          <a:off x="19878675" y="127797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146321</xdr:rowOff>
    </xdr:from>
    <xdr:ext cx="469744" cy="259045"/>
    <xdr:sp macro="" textlink="">
      <xdr:nvSpPr>
        <xdr:cNvPr id="701" name="【消防施設】&#10;一人当たり面積平均値テキスト">
          <a:extLst>
            <a:ext uri="{FF2B5EF4-FFF2-40B4-BE49-F238E27FC236}">
              <a16:creationId xmlns:a16="http://schemas.microsoft.com/office/drawing/2014/main" id="{DB1A206A-4E0B-4CA8-9225-68C5B935F742}"/>
            </a:ext>
          </a:extLst>
        </xdr:cNvPr>
        <xdr:cNvSpPr txBox="1"/>
      </xdr:nvSpPr>
      <xdr:spPr>
        <a:xfrm>
          <a:off x="19992975" y="135924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702" name="フローチャート: 判断 701">
          <a:extLst>
            <a:ext uri="{FF2B5EF4-FFF2-40B4-BE49-F238E27FC236}">
              <a16:creationId xmlns:a16="http://schemas.microsoft.com/office/drawing/2014/main" id="{74460BB1-7784-403E-9952-90D51D336733}"/>
            </a:ext>
          </a:extLst>
        </xdr:cNvPr>
        <xdr:cNvSpPr/>
      </xdr:nvSpPr>
      <xdr:spPr>
        <a:xfrm>
          <a:off x="19897725" y="1361401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703" name="フローチャート: 判断 702">
          <a:extLst>
            <a:ext uri="{FF2B5EF4-FFF2-40B4-BE49-F238E27FC236}">
              <a16:creationId xmlns:a16="http://schemas.microsoft.com/office/drawing/2014/main" id="{FB184843-7654-487B-953E-E7E0E8A6C864}"/>
            </a:ext>
          </a:extLst>
        </xdr:cNvPr>
        <xdr:cNvSpPr/>
      </xdr:nvSpPr>
      <xdr:spPr>
        <a:xfrm>
          <a:off x="19154775" y="1361998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04" name="フローチャート: 判断 703">
          <a:extLst>
            <a:ext uri="{FF2B5EF4-FFF2-40B4-BE49-F238E27FC236}">
              <a16:creationId xmlns:a16="http://schemas.microsoft.com/office/drawing/2014/main" id="{0B13B960-689A-4BCD-8126-16BDBC95147A}"/>
            </a:ext>
          </a:extLst>
        </xdr:cNvPr>
        <xdr:cNvSpPr/>
      </xdr:nvSpPr>
      <xdr:spPr>
        <a:xfrm>
          <a:off x="18345150" y="1361821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705" name="フローチャート: 判断 704">
          <a:extLst>
            <a:ext uri="{FF2B5EF4-FFF2-40B4-BE49-F238E27FC236}">
              <a16:creationId xmlns:a16="http://schemas.microsoft.com/office/drawing/2014/main" id="{DFC76905-87E4-4B85-9CFE-9C86D30B28B2}"/>
            </a:ext>
          </a:extLst>
        </xdr:cNvPr>
        <xdr:cNvSpPr/>
      </xdr:nvSpPr>
      <xdr:spPr>
        <a:xfrm>
          <a:off x="17554575" y="1362278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706" name="フローチャート: 判断 705">
          <a:extLst>
            <a:ext uri="{FF2B5EF4-FFF2-40B4-BE49-F238E27FC236}">
              <a16:creationId xmlns:a16="http://schemas.microsoft.com/office/drawing/2014/main" id="{6669037C-9F26-472A-A1D5-46850E3CEEB9}"/>
            </a:ext>
          </a:extLst>
        </xdr:cNvPr>
        <xdr:cNvSpPr/>
      </xdr:nvSpPr>
      <xdr:spPr>
        <a:xfrm>
          <a:off x="16754475" y="1363827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0340024C-D37B-443D-BB9C-DE2F042DBDAE}"/>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84238C61-396C-419D-A82C-EBD1E0483172}"/>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CB3BF318-A9E3-404B-BAE0-421CCE10A2DF}"/>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C3F76CBB-65E7-4C33-8801-D01632052B08}"/>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7B98646D-CC19-42C2-B5DB-2A9E9C3A2773}"/>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113030</xdr:rowOff>
    </xdr:from>
    <xdr:to>
      <xdr:col>116</xdr:col>
      <xdr:colOff>114300</xdr:colOff>
      <xdr:row>84</xdr:row>
      <xdr:rowOff>43180</xdr:rowOff>
    </xdr:to>
    <xdr:sp macro="" textlink="">
      <xdr:nvSpPr>
        <xdr:cNvPr id="712" name="楕円 711">
          <a:extLst>
            <a:ext uri="{FF2B5EF4-FFF2-40B4-BE49-F238E27FC236}">
              <a16:creationId xmlns:a16="http://schemas.microsoft.com/office/drawing/2014/main" id="{14873DAE-181F-43C9-A637-3F0B2C997B3D}"/>
            </a:ext>
          </a:extLst>
        </xdr:cNvPr>
        <xdr:cNvSpPr/>
      </xdr:nvSpPr>
      <xdr:spPr>
        <a:xfrm>
          <a:off x="19897725" y="135623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135907</xdr:rowOff>
    </xdr:from>
    <xdr:ext cx="469744" cy="259045"/>
    <xdr:sp macro="" textlink="">
      <xdr:nvSpPr>
        <xdr:cNvPr id="713" name="【消防施設】&#10;一人当たり面積該当値テキスト">
          <a:extLst>
            <a:ext uri="{FF2B5EF4-FFF2-40B4-BE49-F238E27FC236}">
              <a16:creationId xmlns:a16="http://schemas.microsoft.com/office/drawing/2014/main" id="{5A454208-0A87-4BC0-BB0A-E9ED02074693}"/>
            </a:ext>
          </a:extLst>
        </xdr:cNvPr>
        <xdr:cNvSpPr txBox="1"/>
      </xdr:nvSpPr>
      <xdr:spPr>
        <a:xfrm>
          <a:off x="19992975" y="13423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113030</xdr:rowOff>
    </xdr:from>
    <xdr:to>
      <xdr:col>112</xdr:col>
      <xdr:colOff>38100</xdr:colOff>
      <xdr:row>84</xdr:row>
      <xdr:rowOff>43180</xdr:rowOff>
    </xdr:to>
    <xdr:sp macro="" textlink="">
      <xdr:nvSpPr>
        <xdr:cNvPr id="714" name="楕円 713">
          <a:extLst>
            <a:ext uri="{FF2B5EF4-FFF2-40B4-BE49-F238E27FC236}">
              <a16:creationId xmlns:a16="http://schemas.microsoft.com/office/drawing/2014/main" id="{2227A0A6-1499-4FAE-9169-B6BD32BB5962}"/>
            </a:ext>
          </a:extLst>
        </xdr:cNvPr>
        <xdr:cNvSpPr/>
      </xdr:nvSpPr>
      <xdr:spPr>
        <a:xfrm>
          <a:off x="19154775" y="135623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163830</xdr:rowOff>
    </xdr:from>
    <xdr:to>
      <xdr:col>116</xdr:col>
      <xdr:colOff>63500</xdr:colOff>
      <xdr:row>83</xdr:row>
      <xdr:rowOff>163830</xdr:rowOff>
    </xdr:to>
    <xdr:cxnSp macro="">
      <xdr:nvCxnSpPr>
        <xdr:cNvPr id="715" name="直線コネクタ 714">
          <a:extLst>
            <a:ext uri="{FF2B5EF4-FFF2-40B4-BE49-F238E27FC236}">
              <a16:creationId xmlns:a16="http://schemas.microsoft.com/office/drawing/2014/main" id="{AD625DB8-DBC7-4239-B012-38CEA0B3B353}"/>
            </a:ext>
          </a:extLst>
        </xdr:cNvPr>
        <xdr:cNvCxnSpPr/>
      </xdr:nvCxnSpPr>
      <xdr:spPr>
        <a:xfrm>
          <a:off x="19202400" y="1360995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126746</xdr:rowOff>
    </xdr:from>
    <xdr:to>
      <xdr:col>107</xdr:col>
      <xdr:colOff>101600</xdr:colOff>
      <xdr:row>84</xdr:row>
      <xdr:rowOff>56896</xdr:rowOff>
    </xdr:to>
    <xdr:sp macro="" textlink="">
      <xdr:nvSpPr>
        <xdr:cNvPr id="716" name="楕円 715">
          <a:extLst>
            <a:ext uri="{FF2B5EF4-FFF2-40B4-BE49-F238E27FC236}">
              <a16:creationId xmlns:a16="http://schemas.microsoft.com/office/drawing/2014/main" id="{1B377566-4DC7-4B7A-B72A-2577ACE9F62A}"/>
            </a:ext>
          </a:extLst>
        </xdr:cNvPr>
        <xdr:cNvSpPr/>
      </xdr:nvSpPr>
      <xdr:spPr>
        <a:xfrm>
          <a:off x="18345150" y="1357287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163830</xdr:rowOff>
    </xdr:from>
    <xdr:to>
      <xdr:col>111</xdr:col>
      <xdr:colOff>177800</xdr:colOff>
      <xdr:row>84</xdr:row>
      <xdr:rowOff>6096</xdr:rowOff>
    </xdr:to>
    <xdr:cxnSp macro="">
      <xdr:nvCxnSpPr>
        <xdr:cNvPr id="717" name="直線コネクタ 716">
          <a:extLst>
            <a:ext uri="{FF2B5EF4-FFF2-40B4-BE49-F238E27FC236}">
              <a16:creationId xmlns:a16="http://schemas.microsoft.com/office/drawing/2014/main" id="{D1CBFFA6-B21B-470E-86E2-8EE60036E318}"/>
            </a:ext>
          </a:extLst>
        </xdr:cNvPr>
        <xdr:cNvCxnSpPr/>
      </xdr:nvCxnSpPr>
      <xdr:spPr>
        <a:xfrm flipV="1">
          <a:off x="18392775" y="13609955"/>
          <a:ext cx="809625" cy="1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122174</xdr:rowOff>
    </xdr:from>
    <xdr:to>
      <xdr:col>102</xdr:col>
      <xdr:colOff>165100</xdr:colOff>
      <xdr:row>84</xdr:row>
      <xdr:rowOff>52324</xdr:rowOff>
    </xdr:to>
    <xdr:sp macro="" textlink="">
      <xdr:nvSpPr>
        <xdr:cNvPr id="718" name="楕円 717">
          <a:extLst>
            <a:ext uri="{FF2B5EF4-FFF2-40B4-BE49-F238E27FC236}">
              <a16:creationId xmlns:a16="http://schemas.microsoft.com/office/drawing/2014/main" id="{E2694142-84FB-49ED-B8A5-3914CC8CBA40}"/>
            </a:ext>
          </a:extLst>
        </xdr:cNvPr>
        <xdr:cNvSpPr/>
      </xdr:nvSpPr>
      <xdr:spPr>
        <a:xfrm>
          <a:off x="17554575" y="1357464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1524</xdr:rowOff>
    </xdr:from>
    <xdr:to>
      <xdr:col>107</xdr:col>
      <xdr:colOff>50800</xdr:colOff>
      <xdr:row>84</xdr:row>
      <xdr:rowOff>6096</xdr:rowOff>
    </xdr:to>
    <xdr:cxnSp macro="">
      <xdr:nvCxnSpPr>
        <xdr:cNvPr id="719" name="直線コネクタ 718">
          <a:extLst>
            <a:ext uri="{FF2B5EF4-FFF2-40B4-BE49-F238E27FC236}">
              <a16:creationId xmlns:a16="http://schemas.microsoft.com/office/drawing/2014/main" id="{331BD493-5CC3-4C65-8284-0700FAA83277}"/>
            </a:ext>
          </a:extLst>
        </xdr:cNvPr>
        <xdr:cNvCxnSpPr/>
      </xdr:nvCxnSpPr>
      <xdr:spPr>
        <a:xfrm>
          <a:off x="17602200" y="13612749"/>
          <a:ext cx="79057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98314</xdr:rowOff>
    </xdr:from>
    <xdr:ext cx="469744" cy="259045"/>
    <xdr:sp macro="" textlink="">
      <xdr:nvSpPr>
        <xdr:cNvPr id="720" name="n_1aveValue【消防施設】&#10;一人当たり面積">
          <a:extLst>
            <a:ext uri="{FF2B5EF4-FFF2-40B4-BE49-F238E27FC236}">
              <a16:creationId xmlns:a16="http://schemas.microsoft.com/office/drawing/2014/main" id="{9146F633-8D60-4A73-8E28-C55CC0AD2CB0}"/>
            </a:ext>
          </a:extLst>
        </xdr:cNvPr>
        <xdr:cNvSpPr txBox="1"/>
      </xdr:nvSpPr>
      <xdr:spPr>
        <a:xfrm>
          <a:off x="18983402" y="13709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721" name="n_2aveValue【消防施設】&#10;一人当たり面積">
          <a:extLst>
            <a:ext uri="{FF2B5EF4-FFF2-40B4-BE49-F238E27FC236}">
              <a16:creationId xmlns:a16="http://schemas.microsoft.com/office/drawing/2014/main" id="{672BDE8D-E969-489C-B096-C052F3CF1187}"/>
            </a:ext>
          </a:extLst>
        </xdr:cNvPr>
        <xdr:cNvSpPr txBox="1"/>
      </xdr:nvSpPr>
      <xdr:spPr>
        <a:xfrm>
          <a:off x="18183302" y="13717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107459</xdr:rowOff>
    </xdr:from>
    <xdr:ext cx="469744" cy="259045"/>
    <xdr:sp macro="" textlink="">
      <xdr:nvSpPr>
        <xdr:cNvPr id="722" name="n_3aveValue【消防施設】&#10;一人当たり面積">
          <a:extLst>
            <a:ext uri="{FF2B5EF4-FFF2-40B4-BE49-F238E27FC236}">
              <a16:creationId xmlns:a16="http://schemas.microsoft.com/office/drawing/2014/main" id="{D950EFE9-2D4C-45A2-9169-C32D968E17D2}"/>
            </a:ext>
          </a:extLst>
        </xdr:cNvPr>
        <xdr:cNvSpPr txBox="1"/>
      </xdr:nvSpPr>
      <xdr:spPr>
        <a:xfrm>
          <a:off x="17383202" y="13715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723" name="n_4aveValue【消防施設】&#10;一人当たり面積">
          <a:extLst>
            <a:ext uri="{FF2B5EF4-FFF2-40B4-BE49-F238E27FC236}">
              <a16:creationId xmlns:a16="http://schemas.microsoft.com/office/drawing/2014/main" id="{529D328A-8DC9-4CDF-9835-71EC51355E23}"/>
            </a:ext>
          </a:extLst>
        </xdr:cNvPr>
        <xdr:cNvSpPr txBox="1"/>
      </xdr:nvSpPr>
      <xdr:spPr>
        <a:xfrm>
          <a:off x="16592627" y="13432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59707</xdr:rowOff>
    </xdr:from>
    <xdr:ext cx="469744" cy="259045"/>
    <xdr:sp macro="" textlink="">
      <xdr:nvSpPr>
        <xdr:cNvPr id="724" name="n_1mainValue【消防施設】&#10;一人当たり面積">
          <a:extLst>
            <a:ext uri="{FF2B5EF4-FFF2-40B4-BE49-F238E27FC236}">
              <a16:creationId xmlns:a16="http://schemas.microsoft.com/office/drawing/2014/main" id="{7D62BA8E-C79B-4DF0-B893-C8A44F69A227}"/>
            </a:ext>
          </a:extLst>
        </xdr:cNvPr>
        <xdr:cNvSpPr txBox="1"/>
      </xdr:nvSpPr>
      <xdr:spPr>
        <a:xfrm>
          <a:off x="18983402" y="1334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73423</xdr:rowOff>
    </xdr:from>
    <xdr:ext cx="469744" cy="259045"/>
    <xdr:sp macro="" textlink="">
      <xdr:nvSpPr>
        <xdr:cNvPr id="725" name="n_2mainValue【消防施設】&#10;一人当たり面積">
          <a:extLst>
            <a:ext uri="{FF2B5EF4-FFF2-40B4-BE49-F238E27FC236}">
              <a16:creationId xmlns:a16="http://schemas.microsoft.com/office/drawing/2014/main" id="{F5E4B514-0A8C-4455-8EAF-0451D26FE4ED}"/>
            </a:ext>
          </a:extLst>
        </xdr:cNvPr>
        <xdr:cNvSpPr txBox="1"/>
      </xdr:nvSpPr>
      <xdr:spPr>
        <a:xfrm>
          <a:off x="18183302" y="13360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68851</xdr:rowOff>
    </xdr:from>
    <xdr:ext cx="469744" cy="259045"/>
    <xdr:sp macro="" textlink="">
      <xdr:nvSpPr>
        <xdr:cNvPr id="726" name="n_3mainValue【消防施設】&#10;一人当たり面積">
          <a:extLst>
            <a:ext uri="{FF2B5EF4-FFF2-40B4-BE49-F238E27FC236}">
              <a16:creationId xmlns:a16="http://schemas.microsoft.com/office/drawing/2014/main" id="{B780A187-1D54-487E-9B5E-D20F22261C88}"/>
            </a:ext>
          </a:extLst>
        </xdr:cNvPr>
        <xdr:cNvSpPr txBox="1"/>
      </xdr:nvSpPr>
      <xdr:spPr>
        <a:xfrm>
          <a:off x="17383202" y="13353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7" name="正方形/長方形 726">
          <a:extLst>
            <a:ext uri="{FF2B5EF4-FFF2-40B4-BE49-F238E27FC236}">
              <a16:creationId xmlns:a16="http://schemas.microsoft.com/office/drawing/2014/main" id="{771F0A87-39EF-400B-B28C-B96E0E1CD558}"/>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8" name="正方形/長方形 727">
          <a:extLst>
            <a:ext uri="{FF2B5EF4-FFF2-40B4-BE49-F238E27FC236}">
              <a16:creationId xmlns:a16="http://schemas.microsoft.com/office/drawing/2014/main" id="{1A7B90F2-BD98-440C-AB8D-123964E92BBA}"/>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9" name="正方形/長方形 728">
          <a:extLst>
            <a:ext uri="{FF2B5EF4-FFF2-40B4-BE49-F238E27FC236}">
              <a16:creationId xmlns:a16="http://schemas.microsoft.com/office/drawing/2014/main" id="{ABFA1111-79A7-48AA-9ECC-92F0B672C08B}"/>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0" name="正方形/長方形 729">
          <a:extLst>
            <a:ext uri="{FF2B5EF4-FFF2-40B4-BE49-F238E27FC236}">
              <a16:creationId xmlns:a16="http://schemas.microsoft.com/office/drawing/2014/main" id="{CB3DAD6D-F274-41A5-AB14-15A8D2CC9E25}"/>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1" name="正方形/長方形 730">
          <a:extLst>
            <a:ext uri="{FF2B5EF4-FFF2-40B4-BE49-F238E27FC236}">
              <a16:creationId xmlns:a16="http://schemas.microsoft.com/office/drawing/2014/main" id="{366F97BD-7FCE-402B-AA3B-82B610E388F5}"/>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2" name="正方形/長方形 731">
          <a:extLst>
            <a:ext uri="{FF2B5EF4-FFF2-40B4-BE49-F238E27FC236}">
              <a16:creationId xmlns:a16="http://schemas.microsoft.com/office/drawing/2014/main" id="{A9180034-9A6A-4290-BC66-F8FA15FCE050}"/>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3" name="正方形/長方形 732">
          <a:extLst>
            <a:ext uri="{FF2B5EF4-FFF2-40B4-BE49-F238E27FC236}">
              <a16:creationId xmlns:a16="http://schemas.microsoft.com/office/drawing/2014/main" id="{7B6A8D04-F525-4DD4-B86D-1D20D8687446}"/>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4" name="正方形/長方形 733">
          <a:extLst>
            <a:ext uri="{FF2B5EF4-FFF2-40B4-BE49-F238E27FC236}">
              <a16:creationId xmlns:a16="http://schemas.microsoft.com/office/drawing/2014/main" id="{C7964A8D-110B-46E7-BCE9-2A6A79FAA9B1}"/>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5" name="テキスト ボックス 734">
          <a:extLst>
            <a:ext uri="{FF2B5EF4-FFF2-40B4-BE49-F238E27FC236}">
              <a16:creationId xmlns:a16="http://schemas.microsoft.com/office/drawing/2014/main" id="{E0AC5605-0BDA-4BF0-8D23-701EF45E2E2C}"/>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6" name="直線コネクタ 735">
          <a:extLst>
            <a:ext uri="{FF2B5EF4-FFF2-40B4-BE49-F238E27FC236}">
              <a16:creationId xmlns:a16="http://schemas.microsoft.com/office/drawing/2014/main" id="{30CFDBC3-EB59-4C41-B8F9-ACA2E97DF642}"/>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7" name="テキスト ボックス 736">
          <a:extLst>
            <a:ext uri="{FF2B5EF4-FFF2-40B4-BE49-F238E27FC236}">
              <a16:creationId xmlns:a16="http://schemas.microsoft.com/office/drawing/2014/main" id="{FA359D6E-6AC1-4928-8EE4-4EAF3C7132A4}"/>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38" name="直線コネクタ 737">
          <a:extLst>
            <a:ext uri="{FF2B5EF4-FFF2-40B4-BE49-F238E27FC236}">
              <a16:creationId xmlns:a16="http://schemas.microsoft.com/office/drawing/2014/main" id="{7C69B0FE-24C4-4B13-A0AD-1F06F879C251}"/>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39" name="テキスト ボックス 738">
          <a:extLst>
            <a:ext uri="{FF2B5EF4-FFF2-40B4-BE49-F238E27FC236}">
              <a16:creationId xmlns:a16="http://schemas.microsoft.com/office/drawing/2014/main" id="{1ED16069-1F70-4F85-A2B3-88E278238FD1}"/>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0" name="直線コネクタ 739">
          <a:extLst>
            <a:ext uri="{FF2B5EF4-FFF2-40B4-BE49-F238E27FC236}">
              <a16:creationId xmlns:a16="http://schemas.microsoft.com/office/drawing/2014/main" id="{EB94E872-1B73-4C92-A9DC-1183231F8988}"/>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1" name="テキスト ボックス 740">
          <a:extLst>
            <a:ext uri="{FF2B5EF4-FFF2-40B4-BE49-F238E27FC236}">
              <a16:creationId xmlns:a16="http://schemas.microsoft.com/office/drawing/2014/main" id="{5270CF30-8A0D-4AC7-8B28-887DE27005F7}"/>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2" name="直線コネクタ 741">
          <a:extLst>
            <a:ext uri="{FF2B5EF4-FFF2-40B4-BE49-F238E27FC236}">
              <a16:creationId xmlns:a16="http://schemas.microsoft.com/office/drawing/2014/main" id="{E2F03C06-77D3-45F5-9C6A-68E977211415}"/>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3" name="テキスト ボックス 742">
          <a:extLst>
            <a:ext uri="{FF2B5EF4-FFF2-40B4-BE49-F238E27FC236}">
              <a16:creationId xmlns:a16="http://schemas.microsoft.com/office/drawing/2014/main" id="{C23122BF-3418-4AEF-A5E4-BBE61829E8E5}"/>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4" name="直線コネクタ 743">
          <a:extLst>
            <a:ext uri="{FF2B5EF4-FFF2-40B4-BE49-F238E27FC236}">
              <a16:creationId xmlns:a16="http://schemas.microsoft.com/office/drawing/2014/main" id="{C51CD0CC-A071-4B9B-9A37-CC4EAD82FFCE}"/>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5" name="テキスト ボックス 744">
          <a:extLst>
            <a:ext uri="{FF2B5EF4-FFF2-40B4-BE49-F238E27FC236}">
              <a16:creationId xmlns:a16="http://schemas.microsoft.com/office/drawing/2014/main" id="{29B156C1-3012-4C97-B7AD-8694CD24FEF4}"/>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6" name="直線コネクタ 745">
          <a:extLst>
            <a:ext uri="{FF2B5EF4-FFF2-40B4-BE49-F238E27FC236}">
              <a16:creationId xmlns:a16="http://schemas.microsoft.com/office/drawing/2014/main" id="{E1E6585E-8FFD-4ED0-8EAE-5F4413BE66F8}"/>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47" name="テキスト ボックス 746">
          <a:extLst>
            <a:ext uri="{FF2B5EF4-FFF2-40B4-BE49-F238E27FC236}">
              <a16:creationId xmlns:a16="http://schemas.microsoft.com/office/drawing/2014/main" id="{5D062F40-7456-415D-ADC8-3FFB19C159C7}"/>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48" name="直線コネクタ 747">
          <a:extLst>
            <a:ext uri="{FF2B5EF4-FFF2-40B4-BE49-F238E27FC236}">
              <a16:creationId xmlns:a16="http://schemas.microsoft.com/office/drawing/2014/main" id="{0FC1206A-E105-477B-AF94-C99EF94D407E}"/>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49" name="テキスト ボックス 748">
          <a:extLst>
            <a:ext uri="{FF2B5EF4-FFF2-40B4-BE49-F238E27FC236}">
              <a16:creationId xmlns:a16="http://schemas.microsoft.com/office/drawing/2014/main" id="{10729F31-D70F-4366-B353-2BAD0F2EC8E6}"/>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0" name="直線コネクタ 749">
          <a:extLst>
            <a:ext uri="{FF2B5EF4-FFF2-40B4-BE49-F238E27FC236}">
              <a16:creationId xmlns:a16="http://schemas.microsoft.com/office/drawing/2014/main" id="{CF24C07B-7F23-4042-8696-9B05C0FC23F9}"/>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1" name="【庁舎】&#10;有形固定資産減価償却率グラフ枠">
          <a:extLst>
            <a:ext uri="{FF2B5EF4-FFF2-40B4-BE49-F238E27FC236}">
              <a16:creationId xmlns:a16="http://schemas.microsoft.com/office/drawing/2014/main" id="{1EB74E69-F049-4263-A120-57D8D9D45174}"/>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752" name="直線コネクタ 751">
          <a:extLst>
            <a:ext uri="{FF2B5EF4-FFF2-40B4-BE49-F238E27FC236}">
              <a16:creationId xmlns:a16="http://schemas.microsoft.com/office/drawing/2014/main" id="{26BD160B-2C44-4715-86C1-5B2E682D72A8}"/>
            </a:ext>
          </a:extLst>
        </xdr:cNvPr>
        <xdr:cNvCxnSpPr/>
      </xdr:nvCxnSpPr>
      <xdr:spPr>
        <a:xfrm flipV="1">
          <a:off x="14696439" y="1628883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53" name="【庁舎】&#10;有形固定資産減価償却率最小値テキスト">
          <a:extLst>
            <a:ext uri="{FF2B5EF4-FFF2-40B4-BE49-F238E27FC236}">
              <a16:creationId xmlns:a16="http://schemas.microsoft.com/office/drawing/2014/main" id="{89F47820-B25E-41CF-9416-EF45E657260C}"/>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54" name="直線コネクタ 753">
          <a:extLst>
            <a:ext uri="{FF2B5EF4-FFF2-40B4-BE49-F238E27FC236}">
              <a16:creationId xmlns:a16="http://schemas.microsoft.com/office/drawing/2014/main" id="{99B91D70-F9D3-4AF0-B254-5A2EE7D98005}"/>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755" name="【庁舎】&#10;有形固定資産減価償却率最大値テキスト">
          <a:extLst>
            <a:ext uri="{FF2B5EF4-FFF2-40B4-BE49-F238E27FC236}">
              <a16:creationId xmlns:a16="http://schemas.microsoft.com/office/drawing/2014/main" id="{C4CD31AC-449B-40DA-A5F3-24475DC8FFA7}"/>
            </a:ext>
          </a:extLst>
        </xdr:cNvPr>
        <xdr:cNvSpPr txBox="1"/>
      </xdr:nvSpPr>
      <xdr:spPr>
        <a:xfrm>
          <a:off x="14735175" y="160672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756" name="直線コネクタ 755">
          <a:extLst>
            <a:ext uri="{FF2B5EF4-FFF2-40B4-BE49-F238E27FC236}">
              <a16:creationId xmlns:a16="http://schemas.microsoft.com/office/drawing/2014/main" id="{BE3D8909-CE48-443A-A594-81140E19004A}"/>
            </a:ext>
          </a:extLst>
        </xdr:cNvPr>
        <xdr:cNvCxnSpPr/>
      </xdr:nvCxnSpPr>
      <xdr:spPr>
        <a:xfrm>
          <a:off x="14611350" y="162888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macro="" textlink="">
      <xdr:nvSpPr>
        <xdr:cNvPr id="757" name="【庁舎】&#10;有形固定資産減価償却率平均値テキスト">
          <a:extLst>
            <a:ext uri="{FF2B5EF4-FFF2-40B4-BE49-F238E27FC236}">
              <a16:creationId xmlns:a16="http://schemas.microsoft.com/office/drawing/2014/main" id="{6E9ABEA4-C433-492D-A926-5300C40CA9BD}"/>
            </a:ext>
          </a:extLst>
        </xdr:cNvPr>
        <xdr:cNvSpPr txBox="1"/>
      </xdr:nvSpPr>
      <xdr:spPr>
        <a:xfrm>
          <a:off x="14735175" y="170574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758" name="フローチャート: 判断 757">
          <a:extLst>
            <a:ext uri="{FF2B5EF4-FFF2-40B4-BE49-F238E27FC236}">
              <a16:creationId xmlns:a16="http://schemas.microsoft.com/office/drawing/2014/main" id="{030D509A-36D1-4330-BB68-59510BAAAD4C}"/>
            </a:ext>
          </a:extLst>
        </xdr:cNvPr>
        <xdr:cNvSpPr/>
      </xdr:nvSpPr>
      <xdr:spPr>
        <a:xfrm>
          <a:off x="14649450" y="1707905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759" name="フローチャート: 判断 758">
          <a:extLst>
            <a:ext uri="{FF2B5EF4-FFF2-40B4-BE49-F238E27FC236}">
              <a16:creationId xmlns:a16="http://schemas.microsoft.com/office/drawing/2014/main" id="{8831A519-2075-42B1-B605-1F6E3E0CD647}"/>
            </a:ext>
          </a:extLst>
        </xdr:cNvPr>
        <xdr:cNvSpPr/>
      </xdr:nvSpPr>
      <xdr:spPr>
        <a:xfrm>
          <a:off x="13887450" y="1704312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760" name="フローチャート: 判断 759">
          <a:extLst>
            <a:ext uri="{FF2B5EF4-FFF2-40B4-BE49-F238E27FC236}">
              <a16:creationId xmlns:a16="http://schemas.microsoft.com/office/drawing/2014/main" id="{D1FD358F-6266-4ED9-906C-F3B30B3728DA}"/>
            </a:ext>
          </a:extLst>
        </xdr:cNvPr>
        <xdr:cNvSpPr/>
      </xdr:nvSpPr>
      <xdr:spPr>
        <a:xfrm>
          <a:off x="13096875" y="1702190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761" name="フローチャート: 判断 760">
          <a:extLst>
            <a:ext uri="{FF2B5EF4-FFF2-40B4-BE49-F238E27FC236}">
              <a16:creationId xmlns:a16="http://schemas.microsoft.com/office/drawing/2014/main" id="{3487C8EA-5370-4154-87EB-1D6552D445E0}"/>
            </a:ext>
          </a:extLst>
        </xdr:cNvPr>
        <xdr:cNvSpPr/>
      </xdr:nvSpPr>
      <xdr:spPr>
        <a:xfrm>
          <a:off x="12296775" y="1702335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762" name="フローチャート: 判断 761">
          <a:extLst>
            <a:ext uri="{FF2B5EF4-FFF2-40B4-BE49-F238E27FC236}">
              <a16:creationId xmlns:a16="http://schemas.microsoft.com/office/drawing/2014/main" id="{F04EA1D3-46C8-4470-8C48-4FDC5A5334B3}"/>
            </a:ext>
          </a:extLst>
        </xdr:cNvPr>
        <xdr:cNvSpPr/>
      </xdr:nvSpPr>
      <xdr:spPr>
        <a:xfrm>
          <a:off x="11487150" y="1705283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3" name="テキスト ボックス 762">
          <a:extLst>
            <a:ext uri="{FF2B5EF4-FFF2-40B4-BE49-F238E27FC236}">
              <a16:creationId xmlns:a16="http://schemas.microsoft.com/office/drawing/2014/main" id="{871D7BFC-96D6-4450-A005-8450778BD742}"/>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4" name="テキスト ボックス 763">
          <a:extLst>
            <a:ext uri="{FF2B5EF4-FFF2-40B4-BE49-F238E27FC236}">
              <a16:creationId xmlns:a16="http://schemas.microsoft.com/office/drawing/2014/main" id="{35CE0F1C-2235-40D0-9ED1-1287D69197A9}"/>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DF90F503-739C-43F4-8492-64ACA2A135AE}"/>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323DE343-74D5-4A3E-9159-C90EF330A6A3}"/>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D3DE11E2-B3B4-44E6-B0F4-ECFA066CC951}"/>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62956</xdr:rowOff>
    </xdr:from>
    <xdr:to>
      <xdr:col>85</xdr:col>
      <xdr:colOff>177800</xdr:colOff>
      <xdr:row>102</xdr:row>
      <xdr:rowOff>164556</xdr:rowOff>
    </xdr:to>
    <xdr:sp macro="" textlink="">
      <xdr:nvSpPr>
        <xdr:cNvPr id="768" name="楕円 767">
          <a:extLst>
            <a:ext uri="{FF2B5EF4-FFF2-40B4-BE49-F238E27FC236}">
              <a16:creationId xmlns:a16="http://schemas.microsoft.com/office/drawing/2014/main" id="{27D83CE8-F134-41B0-9045-722B4BFC406C}"/>
            </a:ext>
          </a:extLst>
        </xdr:cNvPr>
        <xdr:cNvSpPr/>
      </xdr:nvSpPr>
      <xdr:spPr>
        <a:xfrm>
          <a:off x="14649450" y="1669678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85833</xdr:rowOff>
    </xdr:from>
    <xdr:ext cx="405111" cy="259045"/>
    <xdr:sp macro="" textlink="">
      <xdr:nvSpPr>
        <xdr:cNvPr id="769" name="【庁舎】&#10;有形固定資産減価償却率該当値テキスト">
          <a:extLst>
            <a:ext uri="{FF2B5EF4-FFF2-40B4-BE49-F238E27FC236}">
              <a16:creationId xmlns:a16="http://schemas.microsoft.com/office/drawing/2014/main" id="{F265115C-EC83-44C9-87A7-A95B75D944FD}"/>
            </a:ext>
          </a:extLst>
        </xdr:cNvPr>
        <xdr:cNvSpPr txBox="1"/>
      </xdr:nvSpPr>
      <xdr:spPr>
        <a:xfrm>
          <a:off x="14735175" y="16541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27032</xdr:rowOff>
    </xdr:from>
    <xdr:to>
      <xdr:col>81</xdr:col>
      <xdr:colOff>101600</xdr:colOff>
      <xdr:row>102</xdr:row>
      <xdr:rowOff>128632</xdr:rowOff>
    </xdr:to>
    <xdr:sp macro="" textlink="">
      <xdr:nvSpPr>
        <xdr:cNvPr id="770" name="楕円 769">
          <a:extLst>
            <a:ext uri="{FF2B5EF4-FFF2-40B4-BE49-F238E27FC236}">
              <a16:creationId xmlns:a16="http://schemas.microsoft.com/office/drawing/2014/main" id="{A1420551-226D-4F0A-A6B4-CE9BB280D098}"/>
            </a:ext>
          </a:extLst>
        </xdr:cNvPr>
        <xdr:cNvSpPr/>
      </xdr:nvSpPr>
      <xdr:spPr>
        <a:xfrm>
          <a:off x="13887450" y="1666085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77832</xdr:rowOff>
    </xdr:from>
    <xdr:to>
      <xdr:col>85</xdr:col>
      <xdr:colOff>127000</xdr:colOff>
      <xdr:row>102</xdr:row>
      <xdr:rowOff>113756</xdr:rowOff>
    </xdr:to>
    <xdr:cxnSp macro="">
      <xdr:nvCxnSpPr>
        <xdr:cNvPr id="771" name="直線コネクタ 770">
          <a:extLst>
            <a:ext uri="{FF2B5EF4-FFF2-40B4-BE49-F238E27FC236}">
              <a16:creationId xmlns:a16="http://schemas.microsoft.com/office/drawing/2014/main" id="{0571CF18-B540-4B9C-97CA-D01D123A70E4}"/>
            </a:ext>
          </a:extLst>
        </xdr:cNvPr>
        <xdr:cNvCxnSpPr/>
      </xdr:nvCxnSpPr>
      <xdr:spPr>
        <a:xfrm>
          <a:off x="13935075" y="16708482"/>
          <a:ext cx="762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160927</xdr:rowOff>
    </xdr:from>
    <xdr:to>
      <xdr:col>76</xdr:col>
      <xdr:colOff>165100</xdr:colOff>
      <xdr:row>102</xdr:row>
      <xdr:rowOff>91077</xdr:rowOff>
    </xdr:to>
    <xdr:sp macro="" textlink="">
      <xdr:nvSpPr>
        <xdr:cNvPr id="772" name="楕円 771">
          <a:extLst>
            <a:ext uri="{FF2B5EF4-FFF2-40B4-BE49-F238E27FC236}">
              <a16:creationId xmlns:a16="http://schemas.microsoft.com/office/drawing/2014/main" id="{1A802A98-4FAC-4EFA-A3A6-BE0E829F98C0}"/>
            </a:ext>
          </a:extLst>
        </xdr:cNvPr>
        <xdr:cNvSpPr/>
      </xdr:nvSpPr>
      <xdr:spPr>
        <a:xfrm>
          <a:off x="13096875" y="1662330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40277</xdr:rowOff>
    </xdr:from>
    <xdr:to>
      <xdr:col>81</xdr:col>
      <xdr:colOff>50800</xdr:colOff>
      <xdr:row>102</xdr:row>
      <xdr:rowOff>77832</xdr:rowOff>
    </xdr:to>
    <xdr:cxnSp macro="">
      <xdr:nvCxnSpPr>
        <xdr:cNvPr id="773" name="直線コネクタ 772">
          <a:extLst>
            <a:ext uri="{FF2B5EF4-FFF2-40B4-BE49-F238E27FC236}">
              <a16:creationId xmlns:a16="http://schemas.microsoft.com/office/drawing/2014/main" id="{89064280-C4A0-40E0-A0CE-3D56329C0968}"/>
            </a:ext>
          </a:extLst>
        </xdr:cNvPr>
        <xdr:cNvCxnSpPr/>
      </xdr:nvCxnSpPr>
      <xdr:spPr>
        <a:xfrm>
          <a:off x="13144500" y="16670927"/>
          <a:ext cx="790575"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123371</xdr:rowOff>
    </xdr:from>
    <xdr:to>
      <xdr:col>72</xdr:col>
      <xdr:colOff>38100</xdr:colOff>
      <xdr:row>102</xdr:row>
      <xdr:rowOff>53521</xdr:rowOff>
    </xdr:to>
    <xdr:sp macro="" textlink="">
      <xdr:nvSpPr>
        <xdr:cNvPr id="774" name="楕円 773">
          <a:extLst>
            <a:ext uri="{FF2B5EF4-FFF2-40B4-BE49-F238E27FC236}">
              <a16:creationId xmlns:a16="http://schemas.microsoft.com/office/drawing/2014/main" id="{2780D4B1-E561-43E7-B597-56F788F4B642}"/>
            </a:ext>
          </a:extLst>
        </xdr:cNvPr>
        <xdr:cNvSpPr/>
      </xdr:nvSpPr>
      <xdr:spPr>
        <a:xfrm>
          <a:off x="12296775" y="1658574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2721</xdr:rowOff>
    </xdr:from>
    <xdr:to>
      <xdr:col>76</xdr:col>
      <xdr:colOff>114300</xdr:colOff>
      <xdr:row>102</xdr:row>
      <xdr:rowOff>40277</xdr:rowOff>
    </xdr:to>
    <xdr:cxnSp macro="">
      <xdr:nvCxnSpPr>
        <xdr:cNvPr id="775" name="直線コネクタ 774">
          <a:extLst>
            <a:ext uri="{FF2B5EF4-FFF2-40B4-BE49-F238E27FC236}">
              <a16:creationId xmlns:a16="http://schemas.microsoft.com/office/drawing/2014/main" id="{4FD84842-2502-4E67-BD2A-12DD12D9D759}"/>
            </a:ext>
          </a:extLst>
        </xdr:cNvPr>
        <xdr:cNvCxnSpPr/>
      </xdr:nvCxnSpPr>
      <xdr:spPr>
        <a:xfrm>
          <a:off x="12344400" y="16633371"/>
          <a:ext cx="8001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92348</xdr:rowOff>
    </xdr:from>
    <xdr:to>
      <xdr:col>67</xdr:col>
      <xdr:colOff>101600</xdr:colOff>
      <xdr:row>102</xdr:row>
      <xdr:rowOff>22498</xdr:rowOff>
    </xdr:to>
    <xdr:sp macro="" textlink="">
      <xdr:nvSpPr>
        <xdr:cNvPr id="776" name="楕円 775">
          <a:extLst>
            <a:ext uri="{FF2B5EF4-FFF2-40B4-BE49-F238E27FC236}">
              <a16:creationId xmlns:a16="http://schemas.microsoft.com/office/drawing/2014/main" id="{8C6A22E1-C1E8-4DF4-A80F-1B168E7741AA}"/>
            </a:ext>
          </a:extLst>
        </xdr:cNvPr>
        <xdr:cNvSpPr/>
      </xdr:nvSpPr>
      <xdr:spPr>
        <a:xfrm>
          <a:off x="11487150" y="1655154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143148</xdr:rowOff>
    </xdr:from>
    <xdr:to>
      <xdr:col>71</xdr:col>
      <xdr:colOff>177800</xdr:colOff>
      <xdr:row>102</xdr:row>
      <xdr:rowOff>2721</xdr:rowOff>
    </xdr:to>
    <xdr:cxnSp macro="">
      <xdr:nvCxnSpPr>
        <xdr:cNvPr id="777" name="直線コネクタ 776">
          <a:extLst>
            <a:ext uri="{FF2B5EF4-FFF2-40B4-BE49-F238E27FC236}">
              <a16:creationId xmlns:a16="http://schemas.microsoft.com/office/drawing/2014/main" id="{1F06D805-FB30-45FC-B1B8-C58044325877}"/>
            </a:ext>
          </a:extLst>
        </xdr:cNvPr>
        <xdr:cNvCxnSpPr/>
      </xdr:nvCxnSpPr>
      <xdr:spPr>
        <a:xfrm>
          <a:off x="11534775" y="16599173"/>
          <a:ext cx="809625" cy="34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778" name="n_1aveValue【庁舎】&#10;有形固定資産減価償却率">
          <a:extLst>
            <a:ext uri="{FF2B5EF4-FFF2-40B4-BE49-F238E27FC236}">
              <a16:creationId xmlns:a16="http://schemas.microsoft.com/office/drawing/2014/main" id="{9235D750-740C-4304-9950-315E73483198}"/>
            </a:ext>
          </a:extLst>
        </xdr:cNvPr>
        <xdr:cNvSpPr txBox="1"/>
      </xdr:nvSpPr>
      <xdr:spPr>
        <a:xfrm>
          <a:off x="13745219" y="17135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144253</xdr:rowOff>
    </xdr:from>
    <xdr:ext cx="405111" cy="259045"/>
    <xdr:sp macro="" textlink="">
      <xdr:nvSpPr>
        <xdr:cNvPr id="779" name="n_2aveValue【庁舎】&#10;有形固定資産減価償却率">
          <a:extLst>
            <a:ext uri="{FF2B5EF4-FFF2-40B4-BE49-F238E27FC236}">
              <a16:creationId xmlns:a16="http://schemas.microsoft.com/office/drawing/2014/main" id="{626808BA-0BEC-44DE-B5E4-14F8293305F9}"/>
            </a:ext>
          </a:extLst>
        </xdr:cNvPr>
        <xdr:cNvSpPr txBox="1"/>
      </xdr:nvSpPr>
      <xdr:spPr>
        <a:xfrm>
          <a:off x="12964169" y="17114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139354</xdr:rowOff>
    </xdr:from>
    <xdr:ext cx="405111" cy="259045"/>
    <xdr:sp macro="" textlink="">
      <xdr:nvSpPr>
        <xdr:cNvPr id="780" name="n_3aveValue【庁舎】&#10;有形固定資産減価償却率">
          <a:extLst>
            <a:ext uri="{FF2B5EF4-FFF2-40B4-BE49-F238E27FC236}">
              <a16:creationId xmlns:a16="http://schemas.microsoft.com/office/drawing/2014/main" id="{FEDB0C61-6DB7-4D3B-97F7-7E778523CC98}"/>
            </a:ext>
          </a:extLst>
        </xdr:cNvPr>
        <xdr:cNvSpPr txBox="1"/>
      </xdr:nvSpPr>
      <xdr:spPr>
        <a:xfrm>
          <a:off x="12164069" y="17116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561</xdr:rowOff>
    </xdr:from>
    <xdr:ext cx="405111" cy="259045"/>
    <xdr:sp macro="" textlink="">
      <xdr:nvSpPr>
        <xdr:cNvPr id="781" name="n_4aveValue【庁舎】&#10;有形固定資産減価償却率">
          <a:extLst>
            <a:ext uri="{FF2B5EF4-FFF2-40B4-BE49-F238E27FC236}">
              <a16:creationId xmlns:a16="http://schemas.microsoft.com/office/drawing/2014/main" id="{A63FB9A7-4A37-4332-9AB1-B1D51DD7692B}"/>
            </a:ext>
          </a:extLst>
        </xdr:cNvPr>
        <xdr:cNvSpPr txBox="1"/>
      </xdr:nvSpPr>
      <xdr:spPr>
        <a:xfrm>
          <a:off x="11354444" y="17145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145159</xdr:rowOff>
    </xdr:from>
    <xdr:ext cx="405111" cy="259045"/>
    <xdr:sp macro="" textlink="">
      <xdr:nvSpPr>
        <xdr:cNvPr id="782" name="n_1mainValue【庁舎】&#10;有形固定資産減価償却率">
          <a:extLst>
            <a:ext uri="{FF2B5EF4-FFF2-40B4-BE49-F238E27FC236}">
              <a16:creationId xmlns:a16="http://schemas.microsoft.com/office/drawing/2014/main" id="{9E1BC8A6-9A71-4BAE-9134-078EF148E1DA}"/>
            </a:ext>
          </a:extLst>
        </xdr:cNvPr>
        <xdr:cNvSpPr txBox="1"/>
      </xdr:nvSpPr>
      <xdr:spPr>
        <a:xfrm>
          <a:off x="13745219" y="16429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107604</xdr:rowOff>
    </xdr:from>
    <xdr:ext cx="405111" cy="259045"/>
    <xdr:sp macro="" textlink="">
      <xdr:nvSpPr>
        <xdr:cNvPr id="783" name="n_2mainValue【庁舎】&#10;有形固定資産減価償却率">
          <a:extLst>
            <a:ext uri="{FF2B5EF4-FFF2-40B4-BE49-F238E27FC236}">
              <a16:creationId xmlns:a16="http://schemas.microsoft.com/office/drawing/2014/main" id="{114260DB-8E20-4FF3-9EE7-64CADB4BE670}"/>
            </a:ext>
          </a:extLst>
        </xdr:cNvPr>
        <xdr:cNvSpPr txBox="1"/>
      </xdr:nvSpPr>
      <xdr:spPr>
        <a:xfrm>
          <a:off x="12964169" y="16392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70048</xdr:rowOff>
    </xdr:from>
    <xdr:ext cx="405111" cy="259045"/>
    <xdr:sp macro="" textlink="">
      <xdr:nvSpPr>
        <xdr:cNvPr id="784" name="n_3mainValue【庁舎】&#10;有形固定資産減価償却率">
          <a:extLst>
            <a:ext uri="{FF2B5EF4-FFF2-40B4-BE49-F238E27FC236}">
              <a16:creationId xmlns:a16="http://schemas.microsoft.com/office/drawing/2014/main" id="{9D463B63-4656-498C-95CC-B1C1E86E91FC}"/>
            </a:ext>
          </a:extLst>
        </xdr:cNvPr>
        <xdr:cNvSpPr txBox="1"/>
      </xdr:nvSpPr>
      <xdr:spPr>
        <a:xfrm>
          <a:off x="12164069" y="1635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39025</xdr:rowOff>
    </xdr:from>
    <xdr:ext cx="405111" cy="259045"/>
    <xdr:sp macro="" textlink="">
      <xdr:nvSpPr>
        <xdr:cNvPr id="785" name="n_4mainValue【庁舎】&#10;有形固定資産減価償却率">
          <a:extLst>
            <a:ext uri="{FF2B5EF4-FFF2-40B4-BE49-F238E27FC236}">
              <a16:creationId xmlns:a16="http://schemas.microsoft.com/office/drawing/2014/main" id="{C8585C1D-9247-449F-84FF-2DB3FBA76A79}"/>
            </a:ext>
          </a:extLst>
        </xdr:cNvPr>
        <xdr:cNvSpPr txBox="1"/>
      </xdr:nvSpPr>
      <xdr:spPr>
        <a:xfrm>
          <a:off x="11354444" y="16326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6" name="正方形/長方形 785">
          <a:extLst>
            <a:ext uri="{FF2B5EF4-FFF2-40B4-BE49-F238E27FC236}">
              <a16:creationId xmlns:a16="http://schemas.microsoft.com/office/drawing/2014/main" id="{A3DC727C-7431-447A-AE0B-273F3C14FAFC}"/>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7" name="正方形/長方形 786">
          <a:extLst>
            <a:ext uri="{FF2B5EF4-FFF2-40B4-BE49-F238E27FC236}">
              <a16:creationId xmlns:a16="http://schemas.microsoft.com/office/drawing/2014/main" id="{845E408A-9788-4C11-906D-99271BA08AA1}"/>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8" name="正方形/長方形 787">
          <a:extLst>
            <a:ext uri="{FF2B5EF4-FFF2-40B4-BE49-F238E27FC236}">
              <a16:creationId xmlns:a16="http://schemas.microsoft.com/office/drawing/2014/main" id="{BDA7254D-A01A-4D5C-9EC8-DE986A7FAB95}"/>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9" name="正方形/長方形 788">
          <a:extLst>
            <a:ext uri="{FF2B5EF4-FFF2-40B4-BE49-F238E27FC236}">
              <a16:creationId xmlns:a16="http://schemas.microsoft.com/office/drawing/2014/main" id="{82C08F71-9627-440D-9927-B747E4FAB08A}"/>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0" name="正方形/長方形 789">
          <a:extLst>
            <a:ext uri="{FF2B5EF4-FFF2-40B4-BE49-F238E27FC236}">
              <a16:creationId xmlns:a16="http://schemas.microsoft.com/office/drawing/2014/main" id="{693657C5-5A7A-4D93-ACAC-C9E86E60532E}"/>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1" name="正方形/長方形 790">
          <a:extLst>
            <a:ext uri="{FF2B5EF4-FFF2-40B4-BE49-F238E27FC236}">
              <a16:creationId xmlns:a16="http://schemas.microsoft.com/office/drawing/2014/main" id="{0E78AC0D-18D8-4C3C-A236-68D635EED73C}"/>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2" name="正方形/長方形 791">
          <a:extLst>
            <a:ext uri="{FF2B5EF4-FFF2-40B4-BE49-F238E27FC236}">
              <a16:creationId xmlns:a16="http://schemas.microsoft.com/office/drawing/2014/main" id="{8325D7C7-282B-4FAA-98BF-930403FA207C}"/>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3" name="正方形/長方形 792">
          <a:extLst>
            <a:ext uri="{FF2B5EF4-FFF2-40B4-BE49-F238E27FC236}">
              <a16:creationId xmlns:a16="http://schemas.microsoft.com/office/drawing/2014/main" id="{01959240-0889-4382-B0B4-4368DD8A2B20}"/>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4" name="テキスト ボックス 793">
          <a:extLst>
            <a:ext uri="{FF2B5EF4-FFF2-40B4-BE49-F238E27FC236}">
              <a16:creationId xmlns:a16="http://schemas.microsoft.com/office/drawing/2014/main" id="{81385C12-ED94-4590-BA4F-D8430203AC26}"/>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5" name="直線コネクタ 794">
          <a:extLst>
            <a:ext uri="{FF2B5EF4-FFF2-40B4-BE49-F238E27FC236}">
              <a16:creationId xmlns:a16="http://schemas.microsoft.com/office/drawing/2014/main" id="{B5F8ED43-C352-4A5E-A984-79E563484371}"/>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96" name="テキスト ボックス 795">
          <a:extLst>
            <a:ext uri="{FF2B5EF4-FFF2-40B4-BE49-F238E27FC236}">
              <a16:creationId xmlns:a16="http://schemas.microsoft.com/office/drawing/2014/main" id="{F4F7F5D6-3BEC-4A07-9154-61951ECB9C9E}"/>
            </a:ext>
          </a:extLst>
        </xdr:cNvPr>
        <xdr:cNvSpPr txBox="1"/>
      </xdr:nvSpPr>
      <xdr:spPr>
        <a:xfrm>
          <a:off x="160523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797" name="直線コネクタ 796">
          <a:extLst>
            <a:ext uri="{FF2B5EF4-FFF2-40B4-BE49-F238E27FC236}">
              <a16:creationId xmlns:a16="http://schemas.microsoft.com/office/drawing/2014/main" id="{9DA13B03-67F4-4D58-B536-FDF2342B67F2}"/>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98" name="テキスト ボックス 797">
          <a:extLst>
            <a:ext uri="{FF2B5EF4-FFF2-40B4-BE49-F238E27FC236}">
              <a16:creationId xmlns:a16="http://schemas.microsoft.com/office/drawing/2014/main" id="{D5E6E70C-6329-4924-9BD0-50637C410789}"/>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99" name="直線コネクタ 798">
          <a:extLst>
            <a:ext uri="{FF2B5EF4-FFF2-40B4-BE49-F238E27FC236}">
              <a16:creationId xmlns:a16="http://schemas.microsoft.com/office/drawing/2014/main" id="{26B3A63F-2F33-49FA-9291-3E4F67859FE3}"/>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0" name="テキスト ボックス 799">
          <a:extLst>
            <a:ext uri="{FF2B5EF4-FFF2-40B4-BE49-F238E27FC236}">
              <a16:creationId xmlns:a16="http://schemas.microsoft.com/office/drawing/2014/main" id="{D06602BB-638E-4B92-AA40-627067D9751C}"/>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1" name="直線コネクタ 800">
          <a:extLst>
            <a:ext uri="{FF2B5EF4-FFF2-40B4-BE49-F238E27FC236}">
              <a16:creationId xmlns:a16="http://schemas.microsoft.com/office/drawing/2014/main" id="{5B576602-C6D7-4408-BBAB-A62D6A488755}"/>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2" name="テキスト ボックス 801">
          <a:extLst>
            <a:ext uri="{FF2B5EF4-FFF2-40B4-BE49-F238E27FC236}">
              <a16:creationId xmlns:a16="http://schemas.microsoft.com/office/drawing/2014/main" id="{B2FD9E49-2AB1-4BCD-B246-470115F3D5D0}"/>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3" name="直線コネクタ 802">
          <a:extLst>
            <a:ext uri="{FF2B5EF4-FFF2-40B4-BE49-F238E27FC236}">
              <a16:creationId xmlns:a16="http://schemas.microsoft.com/office/drawing/2014/main" id="{9E11360C-6A35-4D2A-A92B-005C0A5515B3}"/>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4" name="テキスト ボックス 803">
          <a:extLst>
            <a:ext uri="{FF2B5EF4-FFF2-40B4-BE49-F238E27FC236}">
              <a16:creationId xmlns:a16="http://schemas.microsoft.com/office/drawing/2014/main" id="{C6C3B88F-E4DD-44FD-B119-6C8AC8337E99}"/>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5" name="直線コネクタ 804">
          <a:extLst>
            <a:ext uri="{FF2B5EF4-FFF2-40B4-BE49-F238E27FC236}">
              <a16:creationId xmlns:a16="http://schemas.microsoft.com/office/drawing/2014/main" id="{4CED0A3B-38A8-4B1F-B53E-3416076B44E1}"/>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06" name="テキスト ボックス 805">
          <a:extLst>
            <a:ext uri="{FF2B5EF4-FFF2-40B4-BE49-F238E27FC236}">
              <a16:creationId xmlns:a16="http://schemas.microsoft.com/office/drawing/2014/main" id="{56178446-A230-4382-A43C-98044476209D}"/>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07" name="直線コネクタ 806">
          <a:extLst>
            <a:ext uri="{FF2B5EF4-FFF2-40B4-BE49-F238E27FC236}">
              <a16:creationId xmlns:a16="http://schemas.microsoft.com/office/drawing/2014/main" id="{52A36F35-1D66-4885-9FD5-3584429AEEBE}"/>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08" name="テキスト ボックス 807">
          <a:extLst>
            <a:ext uri="{FF2B5EF4-FFF2-40B4-BE49-F238E27FC236}">
              <a16:creationId xmlns:a16="http://schemas.microsoft.com/office/drawing/2014/main" id="{374A0D8A-3C5F-40E3-A804-BDD91A999DF3}"/>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9" name="直線コネクタ 808">
          <a:extLst>
            <a:ext uri="{FF2B5EF4-FFF2-40B4-BE49-F238E27FC236}">
              <a16:creationId xmlns:a16="http://schemas.microsoft.com/office/drawing/2014/main" id="{A478A3B3-E82C-4E1B-9788-06F249805FC5}"/>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0" name="テキスト ボックス 809">
          <a:extLst>
            <a:ext uri="{FF2B5EF4-FFF2-40B4-BE49-F238E27FC236}">
              <a16:creationId xmlns:a16="http://schemas.microsoft.com/office/drawing/2014/main" id="{5410E9B6-90FC-403F-9745-D95003A4DDAE}"/>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1" name="【庁舎】&#10;一人当たり面積グラフ枠">
          <a:extLst>
            <a:ext uri="{FF2B5EF4-FFF2-40B4-BE49-F238E27FC236}">
              <a16:creationId xmlns:a16="http://schemas.microsoft.com/office/drawing/2014/main" id="{140AA750-FFFB-4A9F-9780-633F3280C29E}"/>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812" name="直線コネクタ 811">
          <a:extLst>
            <a:ext uri="{FF2B5EF4-FFF2-40B4-BE49-F238E27FC236}">
              <a16:creationId xmlns:a16="http://schemas.microsoft.com/office/drawing/2014/main" id="{C55F15EF-3016-4B62-A6F3-0F4BB2D518BC}"/>
            </a:ext>
          </a:extLst>
        </xdr:cNvPr>
        <xdr:cNvCxnSpPr/>
      </xdr:nvCxnSpPr>
      <xdr:spPr>
        <a:xfrm flipV="1">
          <a:off x="19954239" y="16243209"/>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813" name="【庁舎】&#10;一人当たり面積最小値テキスト">
          <a:extLst>
            <a:ext uri="{FF2B5EF4-FFF2-40B4-BE49-F238E27FC236}">
              <a16:creationId xmlns:a16="http://schemas.microsoft.com/office/drawing/2014/main" id="{A33B07C6-9792-4AF3-932B-898BFBA34732}"/>
            </a:ext>
          </a:extLst>
        </xdr:cNvPr>
        <xdr:cNvSpPr txBox="1"/>
      </xdr:nvSpPr>
      <xdr:spPr>
        <a:xfrm>
          <a:off x="19992975" y="17824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814" name="直線コネクタ 813">
          <a:extLst>
            <a:ext uri="{FF2B5EF4-FFF2-40B4-BE49-F238E27FC236}">
              <a16:creationId xmlns:a16="http://schemas.microsoft.com/office/drawing/2014/main" id="{B0A12D51-E140-4D5F-9C49-A1E8082A43E4}"/>
            </a:ext>
          </a:extLst>
        </xdr:cNvPr>
        <xdr:cNvCxnSpPr/>
      </xdr:nvCxnSpPr>
      <xdr:spPr>
        <a:xfrm>
          <a:off x="19878675" y="178205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815" name="【庁舎】&#10;一人当たり面積最大値テキスト">
          <a:extLst>
            <a:ext uri="{FF2B5EF4-FFF2-40B4-BE49-F238E27FC236}">
              <a16:creationId xmlns:a16="http://schemas.microsoft.com/office/drawing/2014/main" id="{E9CEBEE4-02F8-407E-90AE-A16F17513B18}"/>
            </a:ext>
          </a:extLst>
        </xdr:cNvPr>
        <xdr:cNvSpPr txBox="1"/>
      </xdr:nvSpPr>
      <xdr:spPr>
        <a:xfrm>
          <a:off x="19992975" y="16021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816" name="直線コネクタ 815">
          <a:extLst>
            <a:ext uri="{FF2B5EF4-FFF2-40B4-BE49-F238E27FC236}">
              <a16:creationId xmlns:a16="http://schemas.microsoft.com/office/drawing/2014/main" id="{6B86B7F0-2B4A-471D-BAC0-0DE6DECABA06}"/>
            </a:ext>
          </a:extLst>
        </xdr:cNvPr>
        <xdr:cNvCxnSpPr/>
      </xdr:nvCxnSpPr>
      <xdr:spPr>
        <a:xfrm>
          <a:off x="19878675" y="162432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817" name="【庁舎】&#10;一人当たり面積平均値テキスト">
          <a:extLst>
            <a:ext uri="{FF2B5EF4-FFF2-40B4-BE49-F238E27FC236}">
              <a16:creationId xmlns:a16="http://schemas.microsoft.com/office/drawing/2014/main" id="{32DB3EFA-16DD-4D36-888D-A319633F2D0F}"/>
            </a:ext>
          </a:extLst>
        </xdr:cNvPr>
        <xdr:cNvSpPr txBox="1"/>
      </xdr:nvSpPr>
      <xdr:spPr>
        <a:xfrm>
          <a:off x="19992975" y="172814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818" name="フローチャート: 判断 817">
          <a:extLst>
            <a:ext uri="{FF2B5EF4-FFF2-40B4-BE49-F238E27FC236}">
              <a16:creationId xmlns:a16="http://schemas.microsoft.com/office/drawing/2014/main" id="{1E5E99B3-29AD-45F1-BA90-188E8D7B29E0}"/>
            </a:ext>
          </a:extLst>
        </xdr:cNvPr>
        <xdr:cNvSpPr/>
      </xdr:nvSpPr>
      <xdr:spPr>
        <a:xfrm>
          <a:off x="19897725" y="1743002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819" name="フローチャート: 判断 818">
          <a:extLst>
            <a:ext uri="{FF2B5EF4-FFF2-40B4-BE49-F238E27FC236}">
              <a16:creationId xmlns:a16="http://schemas.microsoft.com/office/drawing/2014/main" id="{EFE44AC1-AE0D-4F98-8A7B-31DAB6A0FF47}"/>
            </a:ext>
          </a:extLst>
        </xdr:cNvPr>
        <xdr:cNvSpPr/>
      </xdr:nvSpPr>
      <xdr:spPr>
        <a:xfrm>
          <a:off x="19154775" y="174332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820" name="フローチャート: 判断 819">
          <a:extLst>
            <a:ext uri="{FF2B5EF4-FFF2-40B4-BE49-F238E27FC236}">
              <a16:creationId xmlns:a16="http://schemas.microsoft.com/office/drawing/2014/main" id="{05898274-AECF-490D-A80F-EB352C22E8BB}"/>
            </a:ext>
          </a:extLst>
        </xdr:cNvPr>
        <xdr:cNvSpPr/>
      </xdr:nvSpPr>
      <xdr:spPr>
        <a:xfrm>
          <a:off x="18345150" y="1743991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821" name="フローチャート: 判断 820">
          <a:extLst>
            <a:ext uri="{FF2B5EF4-FFF2-40B4-BE49-F238E27FC236}">
              <a16:creationId xmlns:a16="http://schemas.microsoft.com/office/drawing/2014/main" id="{4FE2D83C-AF3E-4E83-8296-DE4F2190FEB5}"/>
            </a:ext>
          </a:extLst>
        </xdr:cNvPr>
        <xdr:cNvSpPr/>
      </xdr:nvSpPr>
      <xdr:spPr>
        <a:xfrm>
          <a:off x="17554575" y="1743973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822" name="フローチャート: 判断 821">
          <a:extLst>
            <a:ext uri="{FF2B5EF4-FFF2-40B4-BE49-F238E27FC236}">
              <a16:creationId xmlns:a16="http://schemas.microsoft.com/office/drawing/2014/main" id="{AF5874AE-1B55-4E97-821A-49B1E79B1B77}"/>
            </a:ext>
          </a:extLst>
        </xdr:cNvPr>
        <xdr:cNvSpPr/>
      </xdr:nvSpPr>
      <xdr:spPr>
        <a:xfrm>
          <a:off x="16754475" y="174595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F69566B3-8291-49A8-8E65-D01C66A16107}"/>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65436EEA-8268-42FB-A953-51629CB19C97}"/>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6F32F3FE-57BA-460C-9741-60F531376FC8}"/>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0B4A23FF-6D6B-4A99-A5CD-5278C25A3AD5}"/>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AFBF328E-259E-4233-AF24-17DFF061972D}"/>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46627</xdr:rowOff>
    </xdr:from>
    <xdr:to>
      <xdr:col>116</xdr:col>
      <xdr:colOff>114300</xdr:colOff>
      <xdr:row>107</xdr:row>
      <xdr:rowOff>148227</xdr:rowOff>
    </xdr:to>
    <xdr:sp macro="" textlink="">
      <xdr:nvSpPr>
        <xdr:cNvPr id="828" name="楕円 827">
          <a:extLst>
            <a:ext uri="{FF2B5EF4-FFF2-40B4-BE49-F238E27FC236}">
              <a16:creationId xmlns:a16="http://schemas.microsoft.com/office/drawing/2014/main" id="{6C3848CF-8AD5-4913-992E-3AE64DAFF06E}"/>
            </a:ext>
          </a:extLst>
        </xdr:cNvPr>
        <xdr:cNvSpPr/>
      </xdr:nvSpPr>
      <xdr:spPr>
        <a:xfrm>
          <a:off x="19897725" y="1753770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25054</xdr:rowOff>
    </xdr:from>
    <xdr:ext cx="469744" cy="259045"/>
    <xdr:sp macro="" textlink="">
      <xdr:nvSpPr>
        <xdr:cNvPr id="829" name="【庁舎】&#10;一人当たり面積該当値テキスト">
          <a:extLst>
            <a:ext uri="{FF2B5EF4-FFF2-40B4-BE49-F238E27FC236}">
              <a16:creationId xmlns:a16="http://schemas.microsoft.com/office/drawing/2014/main" id="{7E1AE3DC-9271-49F1-9DE0-DD37D71D2B78}"/>
            </a:ext>
          </a:extLst>
        </xdr:cNvPr>
        <xdr:cNvSpPr txBox="1"/>
      </xdr:nvSpPr>
      <xdr:spPr>
        <a:xfrm>
          <a:off x="19992975" y="17516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49893</xdr:rowOff>
    </xdr:from>
    <xdr:to>
      <xdr:col>112</xdr:col>
      <xdr:colOff>38100</xdr:colOff>
      <xdr:row>107</xdr:row>
      <xdr:rowOff>151493</xdr:rowOff>
    </xdr:to>
    <xdr:sp macro="" textlink="">
      <xdr:nvSpPr>
        <xdr:cNvPr id="830" name="楕円 829">
          <a:extLst>
            <a:ext uri="{FF2B5EF4-FFF2-40B4-BE49-F238E27FC236}">
              <a16:creationId xmlns:a16="http://schemas.microsoft.com/office/drawing/2014/main" id="{58F4A09A-6BAD-4EB8-85CA-A3B554811A38}"/>
            </a:ext>
          </a:extLst>
        </xdr:cNvPr>
        <xdr:cNvSpPr/>
      </xdr:nvSpPr>
      <xdr:spPr>
        <a:xfrm>
          <a:off x="19154775" y="1753461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97427</xdr:rowOff>
    </xdr:from>
    <xdr:to>
      <xdr:col>116</xdr:col>
      <xdr:colOff>63500</xdr:colOff>
      <xdr:row>107</xdr:row>
      <xdr:rowOff>100693</xdr:rowOff>
    </xdr:to>
    <xdr:cxnSp macro="">
      <xdr:nvCxnSpPr>
        <xdr:cNvPr id="831" name="直線コネクタ 830">
          <a:extLst>
            <a:ext uri="{FF2B5EF4-FFF2-40B4-BE49-F238E27FC236}">
              <a16:creationId xmlns:a16="http://schemas.microsoft.com/office/drawing/2014/main" id="{A2542B5C-AA94-41DB-B0D6-F8DD1A5F6B36}"/>
            </a:ext>
          </a:extLst>
        </xdr:cNvPr>
        <xdr:cNvCxnSpPr/>
      </xdr:nvCxnSpPr>
      <xdr:spPr>
        <a:xfrm flipV="1">
          <a:off x="19202400" y="17585327"/>
          <a:ext cx="752475"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53158</xdr:rowOff>
    </xdr:from>
    <xdr:to>
      <xdr:col>107</xdr:col>
      <xdr:colOff>101600</xdr:colOff>
      <xdr:row>107</xdr:row>
      <xdr:rowOff>154758</xdr:rowOff>
    </xdr:to>
    <xdr:sp macro="" textlink="">
      <xdr:nvSpPr>
        <xdr:cNvPr id="832" name="楕円 831">
          <a:extLst>
            <a:ext uri="{FF2B5EF4-FFF2-40B4-BE49-F238E27FC236}">
              <a16:creationId xmlns:a16="http://schemas.microsoft.com/office/drawing/2014/main" id="{D4B312D5-3010-4C53-8F65-DF8A217D9CAE}"/>
            </a:ext>
          </a:extLst>
        </xdr:cNvPr>
        <xdr:cNvSpPr/>
      </xdr:nvSpPr>
      <xdr:spPr>
        <a:xfrm>
          <a:off x="18345150" y="1753788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100693</xdr:rowOff>
    </xdr:from>
    <xdr:to>
      <xdr:col>111</xdr:col>
      <xdr:colOff>177800</xdr:colOff>
      <xdr:row>107</xdr:row>
      <xdr:rowOff>103958</xdr:rowOff>
    </xdr:to>
    <xdr:cxnSp macro="">
      <xdr:nvCxnSpPr>
        <xdr:cNvPr id="833" name="直線コネクタ 832">
          <a:extLst>
            <a:ext uri="{FF2B5EF4-FFF2-40B4-BE49-F238E27FC236}">
              <a16:creationId xmlns:a16="http://schemas.microsoft.com/office/drawing/2014/main" id="{1C317CEC-AD30-4A20-B41E-CF8D737A2943}"/>
            </a:ext>
          </a:extLst>
        </xdr:cNvPr>
        <xdr:cNvCxnSpPr/>
      </xdr:nvCxnSpPr>
      <xdr:spPr>
        <a:xfrm flipV="1">
          <a:off x="18392775" y="17591768"/>
          <a:ext cx="809625"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53158</xdr:rowOff>
    </xdr:from>
    <xdr:to>
      <xdr:col>102</xdr:col>
      <xdr:colOff>165100</xdr:colOff>
      <xdr:row>107</xdr:row>
      <xdr:rowOff>154758</xdr:rowOff>
    </xdr:to>
    <xdr:sp macro="" textlink="">
      <xdr:nvSpPr>
        <xdr:cNvPr id="834" name="楕円 833">
          <a:extLst>
            <a:ext uri="{FF2B5EF4-FFF2-40B4-BE49-F238E27FC236}">
              <a16:creationId xmlns:a16="http://schemas.microsoft.com/office/drawing/2014/main" id="{F600C31C-A425-4702-B7F0-AD8991C1EDC8}"/>
            </a:ext>
          </a:extLst>
        </xdr:cNvPr>
        <xdr:cNvSpPr/>
      </xdr:nvSpPr>
      <xdr:spPr>
        <a:xfrm>
          <a:off x="17554575" y="1753788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103958</xdr:rowOff>
    </xdr:from>
    <xdr:to>
      <xdr:col>107</xdr:col>
      <xdr:colOff>50800</xdr:colOff>
      <xdr:row>107</xdr:row>
      <xdr:rowOff>103958</xdr:rowOff>
    </xdr:to>
    <xdr:cxnSp macro="">
      <xdr:nvCxnSpPr>
        <xdr:cNvPr id="835" name="直線コネクタ 834">
          <a:extLst>
            <a:ext uri="{FF2B5EF4-FFF2-40B4-BE49-F238E27FC236}">
              <a16:creationId xmlns:a16="http://schemas.microsoft.com/office/drawing/2014/main" id="{C1407E88-51DA-4E04-9C82-3CF5F007B07D}"/>
            </a:ext>
          </a:extLst>
        </xdr:cNvPr>
        <xdr:cNvCxnSpPr/>
      </xdr:nvCxnSpPr>
      <xdr:spPr>
        <a:xfrm>
          <a:off x="17602200" y="17595033"/>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56424</xdr:rowOff>
    </xdr:from>
    <xdr:to>
      <xdr:col>98</xdr:col>
      <xdr:colOff>38100</xdr:colOff>
      <xdr:row>107</xdr:row>
      <xdr:rowOff>158024</xdr:rowOff>
    </xdr:to>
    <xdr:sp macro="" textlink="">
      <xdr:nvSpPr>
        <xdr:cNvPr id="836" name="楕円 835">
          <a:extLst>
            <a:ext uri="{FF2B5EF4-FFF2-40B4-BE49-F238E27FC236}">
              <a16:creationId xmlns:a16="http://schemas.microsoft.com/office/drawing/2014/main" id="{CEE35314-5BBF-49C4-83AB-E6E8667DFB31}"/>
            </a:ext>
          </a:extLst>
        </xdr:cNvPr>
        <xdr:cNvSpPr/>
      </xdr:nvSpPr>
      <xdr:spPr>
        <a:xfrm>
          <a:off x="16754475" y="1754432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103958</xdr:rowOff>
    </xdr:from>
    <xdr:to>
      <xdr:col>102</xdr:col>
      <xdr:colOff>114300</xdr:colOff>
      <xdr:row>107</xdr:row>
      <xdr:rowOff>107224</xdr:rowOff>
    </xdr:to>
    <xdr:cxnSp macro="">
      <xdr:nvCxnSpPr>
        <xdr:cNvPr id="837" name="直線コネクタ 836">
          <a:extLst>
            <a:ext uri="{FF2B5EF4-FFF2-40B4-BE49-F238E27FC236}">
              <a16:creationId xmlns:a16="http://schemas.microsoft.com/office/drawing/2014/main" id="{53CAAC6D-7108-4567-B4EA-CDA6D76FC4ED}"/>
            </a:ext>
          </a:extLst>
        </xdr:cNvPr>
        <xdr:cNvCxnSpPr/>
      </xdr:nvCxnSpPr>
      <xdr:spPr>
        <a:xfrm flipV="1">
          <a:off x="16802100" y="17595033"/>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838" name="n_1aveValue【庁舎】&#10;一人当たり面積">
          <a:extLst>
            <a:ext uri="{FF2B5EF4-FFF2-40B4-BE49-F238E27FC236}">
              <a16:creationId xmlns:a16="http://schemas.microsoft.com/office/drawing/2014/main" id="{9E7AB63F-FC4D-492F-8E02-81CD5E73466B}"/>
            </a:ext>
          </a:extLst>
        </xdr:cNvPr>
        <xdr:cNvSpPr txBox="1"/>
      </xdr:nvSpPr>
      <xdr:spPr>
        <a:xfrm>
          <a:off x="18983402" y="1721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839" name="n_2aveValue【庁舎】&#10;一人当たり面積">
          <a:extLst>
            <a:ext uri="{FF2B5EF4-FFF2-40B4-BE49-F238E27FC236}">
              <a16:creationId xmlns:a16="http://schemas.microsoft.com/office/drawing/2014/main" id="{3E269CEA-AC34-4555-8C56-F2E28DBE468F}"/>
            </a:ext>
          </a:extLst>
        </xdr:cNvPr>
        <xdr:cNvSpPr txBox="1"/>
      </xdr:nvSpPr>
      <xdr:spPr>
        <a:xfrm>
          <a:off x="18183302" y="1721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840" name="n_3aveValue【庁舎】&#10;一人当たり面積">
          <a:extLst>
            <a:ext uri="{FF2B5EF4-FFF2-40B4-BE49-F238E27FC236}">
              <a16:creationId xmlns:a16="http://schemas.microsoft.com/office/drawing/2014/main" id="{E5F9A99B-3D58-449C-BB21-E336EE1AC945}"/>
            </a:ext>
          </a:extLst>
        </xdr:cNvPr>
        <xdr:cNvSpPr txBox="1"/>
      </xdr:nvSpPr>
      <xdr:spPr>
        <a:xfrm>
          <a:off x="17383202" y="17208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841" name="n_4aveValue【庁舎】&#10;一人当たり面積">
          <a:extLst>
            <a:ext uri="{FF2B5EF4-FFF2-40B4-BE49-F238E27FC236}">
              <a16:creationId xmlns:a16="http://schemas.microsoft.com/office/drawing/2014/main" id="{0713F535-9725-4C4D-9F21-79ECF24BC390}"/>
            </a:ext>
          </a:extLst>
        </xdr:cNvPr>
        <xdr:cNvSpPr txBox="1"/>
      </xdr:nvSpPr>
      <xdr:spPr>
        <a:xfrm>
          <a:off x="16592627" y="17237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142620</xdr:rowOff>
    </xdr:from>
    <xdr:ext cx="469744" cy="259045"/>
    <xdr:sp macro="" textlink="">
      <xdr:nvSpPr>
        <xdr:cNvPr id="842" name="n_1mainValue【庁舎】&#10;一人当たり面積">
          <a:extLst>
            <a:ext uri="{FF2B5EF4-FFF2-40B4-BE49-F238E27FC236}">
              <a16:creationId xmlns:a16="http://schemas.microsoft.com/office/drawing/2014/main" id="{AC042444-A28B-40B3-A18F-F92714B801FB}"/>
            </a:ext>
          </a:extLst>
        </xdr:cNvPr>
        <xdr:cNvSpPr txBox="1"/>
      </xdr:nvSpPr>
      <xdr:spPr>
        <a:xfrm>
          <a:off x="18983402" y="17633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145885</xdr:rowOff>
    </xdr:from>
    <xdr:ext cx="469744" cy="259045"/>
    <xdr:sp macro="" textlink="">
      <xdr:nvSpPr>
        <xdr:cNvPr id="843" name="n_2mainValue【庁舎】&#10;一人当たり面積">
          <a:extLst>
            <a:ext uri="{FF2B5EF4-FFF2-40B4-BE49-F238E27FC236}">
              <a16:creationId xmlns:a16="http://schemas.microsoft.com/office/drawing/2014/main" id="{859C6598-79E2-4657-BA6F-DA704F47585B}"/>
            </a:ext>
          </a:extLst>
        </xdr:cNvPr>
        <xdr:cNvSpPr txBox="1"/>
      </xdr:nvSpPr>
      <xdr:spPr>
        <a:xfrm>
          <a:off x="18183302" y="17630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145885</xdr:rowOff>
    </xdr:from>
    <xdr:ext cx="469744" cy="259045"/>
    <xdr:sp macro="" textlink="">
      <xdr:nvSpPr>
        <xdr:cNvPr id="844" name="n_3mainValue【庁舎】&#10;一人当たり面積">
          <a:extLst>
            <a:ext uri="{FF2B5EF4-FFF2-40B4-BE49-F238E27FC236}">
              <a16:creationId xmlns:a16="http://schemas.microsoft.com/office/drawing/2014/main" id="{BA81EDC5-3637-44A4-A97B-F4253CAEA30F}"/>
            </a:ext>
          </a:extLst>
        </xdr:cNvPr>
        <xdr:cNvSpPr txBox="1"/>
      </xdr:nvSpPr>
      <xdr:spPr>
        <a:xfrm>
          <a:off x="17383202" y="17630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149151</xdr:rowOff>
    </xdr:from>
    <xdr:ext cx="469744" cy="259045"/>
    <xdr:sp macro="" textlink="">
      <xdr:nvSpPr>
        <xdr:cNvPr id="845" name="n_4mainValue【庁舎】&#10;一人当たり面積">
          <a:extLst>
            <a:ext uri="{FF2B5EF4-FFF2-40B4-BE49-F238E27FC236}">
              <a16:creationId xmlns:a16="http://schemas.microsoft.com/office/drawing/2014/main" id="{5E605146-FEF3-4112-9808-174F76FA0619}"/>
            </a:ext>
          </a:extLst>
        </xdr:cNvPr>
        <xdr:cNvSpPr txBox="1"/>
      </xdr:nvSpPr>
      <xdr:spPr>
        <a:xfrm>
          <a:off x="16592627" y="17633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6" name="正方形/長方形 845">
          <a:extLst>
            <a:ext uri="{FF2B5EF4-FFF2-40B4-BE49-F238E27FC236}">
              <a16:creationId xmlns:a16="http://schemas.microsoft.com/office/drawing/2014/main" id="{FCBA7785-67F3-4BE2-9D46-6B6CB0CB1711}"/>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7" name="正方形/長方形 846">
          <a:extLst>
            <a:ext uri="{FF2B5EF4-FFF2-40B4-BE49-F238E27FC236}">
              <a16:creationId xmlns:a16="http://schemas.microsoft.com/office/drawing/2014/main" id="{01F9718D-ACB5-4959-9673-3DAE373DA6C9}"/>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8" name="テキスト ボックス 847">
          <a:extLst>
            <a:ext uri="{FF2B5EF4-FFF2-40B4-BE49-F238E27FC236}">
              <a16:creationId xmlns:a16="http://schemas.microsoft.com/office/drawing/2014/main" id="{00503797-AD07-4918-8FEC-DB42C2D471DA}"/>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一般廃棄物処理施設については広域行政事務組合での事務処理となり、減価償却率が低く、適正に維持管理がなされている。</a:t>
          </a:r>
          <a:endParaRPr lang="ja-JP" altLang="ja-JP" sz="1400">
            <a:effectLst/>
          </a:endParaRPr>
        </a:p>
        <a:p>
          <a:r>
            <a:rPr kumimoji="1" lang="ja-JP" altLang="ja-JP" sz="1100">
              <a:solidFill>
                <a:schemeClr val="dk1"/>
              </a:solidFill>
              <a:effectLst/>
              <a:latin typeface="+mn-lt"/>
              <a:ea typeface="+mn-ea"/>
              <a:cs typeface="+mn-cs"/>
            </a:rPr>
            <a:t>体育館・プール、保健センター・保健所、市民会館について、一人</a:t>
          </a:r>
          <a:r>
            <a:rPr kumimoji="1" lang="ja-JP" altLang="en-US" sz="1100">
              <a:solidFill>
                <a:schemeClr val="dk1"/>
              </a:solidFill>
              <a:effectLst/>
              <a:latin typeface="+mn-lt"/>
              <a:ea typeface="+mn-ea"/>
              <a:cs typeface="+mn-cs"/>
            </a:rPr>
            <a:t>当たり</a:t>
          </a:r>
          <a:r>
            <a:rPr kumimoji="1" lang="ja-JP" altLang="ja-JP" sz="1100">
              <a:solidFill>
                <a:schemeClr val="dk1"/>
              </a:solidFill>
              <a:effectLst/>
              <a:latin typeface="+mn-lt"/>
              <a:ea typeface="+mn-ea"/>
              <a:cs typeface="+mn-cs"/>
            </a:rPr>
            <a:t>の面積が平均を上回っており、十分な面積を確保している一方、有形固定資産減価償却率において増加傾向にある。これは他自治体と比較して施設の維持にかかる経費負担が大きいことを示しており、大規模修繕事業等の実施の際は特定の年度に集中することも予想されることから、今後は計画的に老朽化対策を実施し、財政負担の平準化を図る必要がある。</a:t>
          </a:r>
          <a:endParaRPr lang="ja-JP" altLang="ja-JP" sz="1400">
            <a:effectLst/>
          </a:endParaRPr>
        </a:p>
        <a:p>
          <a:r>
            <a:rPr kumimoji="1" lang="ja-JP" altLang="ja-JP" sz="1100">
              <a:solidFill>
                <a:schemeClr val="dk1"/>
              </a:solidFill>
              <a:effectLst/>
              <a:latin typeface="+mn-lt"/>
              <a:ea typeface="+mn-ea"/>
              <a:cs typeface="+mn-cs"/>
            </a:rPr>
            <a:t>福祉施設は、有形固定資産減価償却率が全国平均・県平均を上回っているが、一人</a:t>
          </a:r>
          <a:r>
            <a:rPr kumimoji="1" lang="ja-JP" altLang="en-US" sz="1100">
              <a:solidFill>
                <a:schemeClr val="dk1"/>
              </a:solidFill>
              <a:effectLst/>
              <a:latin typeface="+mn-lt"/>
              <a:ea typeface="+mn-ea"/>
              <a:cs typeface="+mn-cs"/>
            </a:rPr>
            <a:t>当たり</a:t>
          </a:r>
          <a:r>
            <a:rPr kumimoji="1" lang="ja-JP" altLang="ja-JP" sz="1100">
              <a:solidFill>
                <a:schemeClr val="dk1"/>
              </a:solidFill>
              <a:effectLst/>
              <a:latin typeface="+mn-lt"/>
              <a:ea typeface="+mn-ea"/>
              <a:cs typeface="+mn-cs"/>
            </a:rPr>
            <a:t>の面積が平均を大きく下回っていることもあり、適宜、施設の長寿命化を実施していく。</a:t>
          </a:r>
          <a:endParaRPr lang="ja-JP" altLang="ja-JP" sz="1400">
            <a:effectLst/>
          </a:endParaRPr>
        </a:p>
        <a:p>
          <a:r>
            <a:rPr kumimoji="1" lang="ja-JP" altLang="ja-JP" sz="1100">
              <a:solidFill>
                <a:schemeClr val="dk1"/>
              </a:solidFill>
              <a:effectLst/>
              <a:latin typeface="+mn-lt"/>
              <a:ea typeface="+mn-ea"/>
              <a:cs typeface="+mn-cs"/>
            </a:rPr>
            <a:t>庁舎については、平成</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年の本庁舎及び平成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年の出張所の移転で比較的新しいこともあり、有形固定資産減価償却率が全国平均・県平均より大幅に低くなっている。個別施設計画に基づく維持管理を実施し、今後も適正に管理するものとする。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1" zeroHeight="1" x14ac:dyDescent="0.2"/>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x14ac:dyDescent="0.2">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 thickBot="1" x14ac:dyDescent="0.25">
      <c r="B2" s="170" t="s">
        <v>77</v>
      </c>
      <c r="C2" s="170"/>
      <c r="D2" s="171"/>
    </row>
    <row r="3" spans="1:119" ht="18.75" customHeight="1" thickBot="1" x14ac:dyDescent="0.25">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2">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17767333</v>
      </c>
      <c r="BO4" s="407"/>
      <c r="BP4" s="407"/>
      <c r="BQ4" s="407"/>
      <c r="BR4" s="407"/>
      <c r="BS4" s="407"/>
      <c r="BT4" s="407"/>
      <c r="BU4" s="408"/>
      <c r="BV4" s="406">
        <v>15764999</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4.0999999999999996</v>
      </c>
      <c r="CU4" s="413"/>
      <c r="CV4" s="413"/>
      <c r="CW4" s="413"/>
      <c r="CX4" s="413"/>
      <c r="CY4" s="413"/>
      <c r="CZ4" s="413"/>
      <c r="DA4" s="414"/>
      <c r="DB4" s="412">
        <v>7.6</v>
      </c>
      <c r="DC4" s="413"/>
      <c r="DD4" s="413"/>
      <c r="DE4" s="413"/>
      <c r="DF4" s="413"/>
      <c r="DG4" s="413"/>
      <c r="DH4" s="413"/>
      <c r="DI4" s="414"/>
    </row>
    <row r="5" spans="1:119" ht="18.75" customHeight="1" x14ac:dyDescent="0.2">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17093954</v>
      </c>
      <c r="BO5" s="444"/>
      <c r="BP5" s="444"/>
      <c r="BQ5" s="444"/>
      <c r="BR5" s="444"/>
      <c r="BS5" s="444"/>
      <c r="BT5" s="444"/>
      <c r="BU5" s="445"/>
      <c r="BV5" s="443">
        <v>14306854</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101</v>
      </c>
      <c r="CU5" s="441"/>
      <c r="CV5" s="441"/>
      <c r="CW5" s="441"/>
      <c r="CX5" s="441"/>
      <c r="CY5" s="441"/>
      <c r="CZ5" s="441"/>
      <c r="DA5" s="442"/>
      <c r="DB5" s="440">
        <v>90.7</v>
      </c>
      <c r="DC5" s="441"/>
      <c r="DD5" s="441"/>
      <c r="DE5" s="441"/>
      <c r="DF5" s="441"/>
      <c r="DG5" s="441"/>
      <c r="DH5" s="441"/>
      <c r="DI5" s="442"/>
    </row>
    <row r="6" spans="1:119" ht="18.75" customHeight="1" x14ac:dyDescent="0.2">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98</v>
      </c>
      <c r="AV6" s="476"/>
      <c r="AW6" s="476"/>
      <c r="AX6" s="476"/>
      <c r="AY6" s="477" t="s">
        <v>99</v>
      </c>
      <c r="AZ6" s="478"/>
      <c r="BA6" s="478"/>
      <c r="BB6" s="478"/>
      <c r="BC6" s="478"/>
      <c r="BD6" s="478"/>
      <c r="BE6" s="478"/>
      <c r="BF6" s="478"/>
      <c r="BG6" s="478"/>
      <c r="BH6" s="478"/>
      <c r="BI6" s="478"/>
      <c r="BJ6" s="478"/>
      <c r="BK6" s="478"/>
      <c r="BL6" s="478"/>
      <c r="BM6" s="479"/>
      <c r="BN6" s="443">
        <v>673379</v>
      </c>
      <c r="BO6" s="444"/>
      <c r="BP6" s="444"/>
      <c r="BQ6" s="444"/>
      <c r="BR6" s="444"/>
      <c r="BS6" s="444"/>
      <c r="BT6" s="444"/>
      <c r="BU6" s="445"/>
      <c r="BV6" s="443">
        <v>1458145</v>
      </c>
      <c r="BW6" s="444"/>
      <c r="BX6" s="444"/>
      <c r="BY6" s="444"/>
      <c r="BZ6" s="444"/>
      <c r="CA6" s="444"/>
      <c r="CB6" s="444"/>
      <c r="CC6" s="445"/>
      <c r="CD6" s="446" t="s">
        <v>100</v>
      </c>
      <c r="CE6" s="447"/>
      <c r="CF6" s="447"/>
      <c r="CG6" s="447"/>
      <c r="CH6" s="447"/>
      <c r="CI6" s="447"/>
      <c r="CJ6" s="447"/>
      <c r="CK6" s="447"/>
      <c r="CL6" s="447"/>
      <c r="CM6" s="447"/>
      <c r="CN6" s="447"/>
      <c r="CO6" s="447"/>
      <c r="CP6" s="447"/>
      <c r="CQ6" s="447"/>
      <c r="CR6" s="447"/>
      <c r="CS6" s="448"/>
      <c r="CT6" s="480">
        <v>101</v>
      </c>
      <c r="CU6" s="481"/>
      <c r="CV6" s="481"/>
      <c r="CW6" s="481"/>
      <c r="CX6" s="481"/>
      <c r="CY6" s="481"/>
      <c r="CZ6" s="481"/>
      <c r="DA6" s="482"/>
      <c r="DB6" s="480">
        <v>102.4</v>
      </c>
      <c r="DC6" s="481"/>
      <c r="DD6" s="481"/>
      <c r="DE6" s="481"/>
      <c r="DF6" s="481"/>
      <c r="DG6" s="481"/>
      <c r="DH6" s="481"/>
      <c r="DI6" s="482"/>
    </row>
    <row r="7" spans="1:119" ht="18.75" customHeight="1" x14ac:dyDescent="0.2">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101</v>
      </c>
      <c r="AN7" s="473"/>
      <c r="AO7" s="473"/>
      <c r="AP7" s="473"/>
      <c r="AQ7" s="473"/>
      <c r="AR7" s="473"/>
      <c r="AS7" s="473"/>
      <c r="AT7" s="474"/>
      <c r="AU7" s="475" t="s">
        <v>90</v>
      </c>
      <c r="AV7" s="476"/>
      <c r="AW7" s="476"/>
      <c r="AX7" s="476"/>
      <c r="AY7" s="477" t="s">
        <v>102</v>
      </c>
      <c r="AZ7" s="478"/>
      <c r="BA7" s="478"/>
      <c r="BB7" s="478"/>
      <c r="BC7" s="478"/>
      <c r="BD7" s="478"/>
      <c r="BE7" s="478"/>
      <c r="BF7" s="478"/>
      <c r="BG7" s="478"/>
      <c r="BH7" s="478"/>
      <c r="BI7" s="478"/>
      <c r="BJ7" s="478"/>
      <c r="BK7" s="478"/>
      <c r="BL7" s="478"/>
      <c r="BM7" s="479"/>
      <c r="BN7" s="443">
        <v>332525</v>
      </c>
      <c r="BO7" s="444"/>
      <c r="BP7" s="444"/>
      <c r="BQ7" s="444"/>
      <c r="BR7" s="444"/>
      <c r="BS7" s="444"/>
      <c r="BT7" s="444"/>
      <c r="BU7" s="445"/>
      <c r="BV7" s="443">
        <v>738566</v>
      </c>
      <c r="BW7" s="444"/>
      <c r="BX7" s="444"/>
      <c r="BY7" s="444"/>
      <c r="BZ7" s="444"/>
      <c r="CA7" s="444"/>
      <c r="CB7" s="444"/>
      <c r="CC7" s="445"/>
      <c r="CD7" s="446" t="s">
        <v>103</v>
      </c>
      <c r="CE7" s="447"/>
      <c r="CF7" s="447"/>
      <c r="CG7" s="447"/>
      <c r="CH7" s="447"/>
      <c r="CI7" s="447"/>
      <c r="CJ7" s="447"/>
      <c r="CK7" s="447"/>
      <c r="CL7" s="447"/>
      <c r="CM7" s="447"/>
      <c r="CN7" s="447"/>
      <c r="CO7" s="447"/>
      <c r="CP7" s="447"/>
      <c r="CQ7" s="447"/>
      <c r="CR7" s="447"/>
      <c r="CS7" s="448"/>
      <c r="CT7" s="443">
        <v>8394897</v>
      </c>
      <c r="CU7" s="444"/>
      <c r="CV7" s="444"/>
      <c r="CW7" s="444"/>
      <c r="CX7" s="444"/>
      <c r="CY7" s="444"/>
      <c r="CZ7" s="444"/>
      <c r="DA7" s="445"/>
      <c r="DB7" s="443">
        <v>9487640</v>
      </c>
      <c r="DC7" s="444"/>
      <c r="DD7" s="444"/>
      <c r="DE7" s="444"/>
      <c r="DF7" s="444"/>
      <c r="DG7" s="444"/>
      <c r="DH7" s="444"/>
      <c r="DI7" s="445"/>
    </row>
    <row r="8" spans="1:119" ht="18.75" customHeight="1" thickBot="1" x14ac:dyDescent="0.25">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104</v>
      </c>
      <c r="AN8" s="473"/>
      <c r="AO8" s="473"/>
      <c r="AP8" s="473"/>
      <c r="AQ8" s="473"/>
      <c r="AR8" s="473"/>
      <c r="AS8" s="473"/>
      <c r="AT8" s="474"/>
      <c r="AU8" s="475" t="s">
        <v>90</v>
      </c>
      <c r="AV8" s="476"/>
      <c r="AW8" s="476"/>
      <c r="AX8" s="476"/>
      <c r="AY8" s="477" t="s">
        <v>105</v>
      </c>
      <c r="AZ8" s="478"/>
      <c r="BA8" s="478"/>
      <c r="BB8" s="478"/>
      <c r="BC8" s="478"/>
      <c r="BD8" s="478"/>
      <c r="BE8" s="478"/>
      <c r="BF8" s="478"/>
      <c r="BG8" s="478"/>
      <c r="BH8" s="478"/>
      <c r="BI8" s="478"/>
      <c r="BJ8" s="478"/>
      <c r="BK8" s="478"/>
      <c r="BL8" s="478"/>
      <c r="BM8" s="479"/>
      <c r="BN8" s="443">
        <v>340854</v>
      </c>
      <c r="BO8" s="444"/>
      <c r="BP8" s="444"/>
      <c r="BQ8" s="444"/>
      <c r="BR8" s="444"/>
      <c r="BS8" s="444"/>
      <c r="BT8" s="444"/>
      <c r="BU8" s="445"/>
      <c r="BV8" s="443">
        <v>719579</v>
      </c>
      <c r="BW8" s="444"/>
      <c r="BX8" s="444"/>
      <c r="BY8" s="444"/>
      <c r="BZ8" s="444"/>
      <c r="CA8" s="444"/>
      <c r="CB8" s="444"/>
      <c r="CC8" s="445"/>
      <c r="CD8" s="446" t="s">
        <v>106</v>
      </c>
      <c r="CE8" s="447"/>
      <c r="CF8" s="447"/>
      <c r="CG8" s="447"/>
      <c r="CH8" s="447"/>
      <c r="CI8" s="447"/>
      <c r="CJ8" s="447"/>
      <c r="CK8" s="447"/>
      <c r="CL8" s="447"/>
      <c r="CM8" s="447"/>
      <c r="CN8" s="447"/>
      <c r="CO8" s="447"/>
      <c r="CP8" s="447"/>
      <c r="CQ8" s="447"/>
      <c r="CR8" s="447"/>
      <c r="CS8" s="448"/>
      <c r="CT8" s="483">
        <v>1.06</v>
      </c>
      <c r="CU8" s="484"/>
      <c r="CV8" s="484"/>
      <c r="CW8" s="484"/>
      <c r="CX8" s="484"/>
      <c r="CY8" s="484"/>
      <c r="CZ8" s="484"/>
      <c r="DA8" s="485"/>
      <c r="DB8" s="483">
        <v>1.05</v>
      </c>
      <c r="DC8" s="484"/>
      <c r="DD8" s="484"/>
      <c r="DE8" s="484"/>
      <c r="DF8" s="484"/>
      <c r="DG8" s="484"/>
      <c r="DH8" s="484"/>
      <c r="DI8" s="485"/>
    </row>
    <row r="9" spans="1:119" ht="18.75" customHeight="1" thickBot="1" x14ac:dyDescent="0.25">
      <c r="A9" s="169"/>
      <c r="B9" s="437" t="s">
        <v>107</v>
      </c>
      <c r="C9" s="438"/>
      <c r="D9" s="438"/>
      <c r="E9" s="438"/>
      <c r="F9" s="438"/>
      <c r="G9" s="438"/>
      <c r="H9" s="438"/>
      <c r="I9" s="438"/>
      <c r="J9" s="438"/>
      <c r="K9" s="486"/>
      <c r="L9" s="487" t="s">
        <v>108</v>
      </c>
      <c r="M9" s="488"/>
      <c r="N9" s="488"/>
      <c r="O9" s="488"/>
      <c r="P9" s="488"/>
      <c r="Q9" s="489"/>
      <c r="R9" s="490">
        <v>28786</v>
      </c>
      <c r="S9" s="491"/>
      <c r="T9" s="491"/>
      <c r="U9" s="491"/>
      <c r="V9" s="492"/>
      <c r="W9" s="400" t="s">
        <v>109</v>
      </c>
      <c r="X9" s="401"/>
      <c r="Y9" s="401"/>
      <c r="Z9" s="401"/>
      <c r="AA9" s="401"/>
      <c r="AB9" s="401"/>
      <c r="AC9" s="401"/>
      <c r="AD9" s="401"/>
      <c r="AE9" s="401"/>
      <c r="AF9" s="401"/>
      <c r="AG9" s="401"/>
      <c r="AH9" s="401"/>
      <c r="AI9" s="401"/>
      <c r="AJ9" s="401"/>
      <c r="AK9" s="401"/>
      <c r="AL9" s="402"/>
      <c r="AM9" s="472" t="s">
        <v>110</v>
      </c>
      <c r="AN9" s="473"/>
      <c r="AO9" s="473"/>
      <c r="AP9" s="473"/>
      <c r="AQ9" s="473"/>
      <c r="AR9" s="473"/>
      <c r="AS9" s="473"/>
      <c r="AT9" s="474"/>
      <c r="AU9" s="475" t="s">
        <v>90</v>
      </c>
      <c r="AV9" s="476"/>
      <c r="AW9" s="476"/>
      <c r="AX9" s="476"/>
      <c r="AY9" s="477" t="s">
        <v>111</v>
      </c>
      <c r="AZ9" s="478"/>
      <c r="BA9" s="478"/>
      <c r="BB9" s="478"/>
      <c r="BC9" s="478"/>
      <c r="BD9" s="478"/>
      <c r="BE9" s="478"/>
      <c r="BF9" s="478"/>
      <c r="BG9" s="478"/>
      <c r="BH9" s="478"/>
      <c r="BI9" s="478"/>
      <c r="BJ9" s="478"/>
      <c r="BK9" s="478"/>
      <c r="BL9" s="478"/>
      <c r="BM9" s="479"/>
      <c r="BN9" s="443">
        <v>-378725</v>
      </c>
      <c r="BO9" s="444"/>
      <c r="BP9" s="444"/>
      <c r="BQ9" s="444"/>
      <c r="BR9" s="444"/>
      <c r="BS9" s="444"/>
      <c r="BT9" s="444"/>
      <c r="BU9" s="445"/>
      <c r="BV9" s="443">
        <v>175005</v>
      </c>
      <c r="BW9" s="444"/>
      <c r="BX9" s="444"/>
      <c r="BY9" s="444"/>
      <c r="BZ9" s="444"/>
      <c r="CA9" s="444"/>
      <c r="CB9" s="444"/>
      <c r="CC9" s="445"/>
      <c r="CD9" s="446" t="s">
        <v>112</v>
      </c>
      <c r="CE9" s="447"/>
      <c r="CF9" s="447"/>
      <c r="CG9" s="447"/>
      <c r="CH9" s="447"/>
      <c r="CI9" s="447"/>
      <c r="CJ9" s="447"/>
      <c r="CK9" s="447"/>
      <c r="CL9" s="447"/>
      <c r="CM9" s="447"/>
      <c r="CN9" s="447"/>
      <c r="CO9" s="447"/>
      <c r="CP9" s="447"/>
      <c r="CQ9" s="447"/>
      <c r="CR9" s="447"/>
      <c r="CS9" s="448"/>
      <c r="CT9" s="440">
        <v>5.3</v>
      </c>
      <c r="CU9" s="441"/>
      <c r="CV9" s="441"/>
      <c r="CW9" s="441"/>
      <c r="CX9" s="441"/>
      <c r="CY9" s="441"/>
      <c r="CZ9" s="441"/>
      <c r="DA9" s="442"/>
      <c r="DB9" s="440">
        <v>5.4</v>
      </c>
      <c r="DC9" s="441"/>
      <c r="DD9" s="441"/>
      <c r="DE9" s="441"/>
      <c r="DF9" s="441"/>
      <c r="DG9" s="441"/>
      <c r="DH9" s="441"/>
      <c r="DI9" s="442"/>
    </row>
    <row r="10" spans="1:119" ht="18.75" customHeight="1" thickBot="1" x14ac:dyDescent="0.25">
      <c r="A10" s="169"/>
      <c r="B10" s="437"/>
      <c r="C10" s="438"/>
      <c r="D10" s="438"/>
      <c r="E10" s="438"/>
      <c r="F10" s="438"/>
      <c r="G10" s="438"/>
      <c r="H10" s="438"/>
      <c r="I10" s="438"/>
      <c r="J10" s="438"/>
      <c r="K10" s="486"/>
      <c r="L10" s="493" t="s">
        <v>113</v>
      </c>
      <c r="M10" s="473"/>
      <c r="N10" s="473"/>
      <c r="O10" s="473"/>
      <c r="P10" s="473"/>
      <c r="Q10" s="474"/>
      <c r="R10" s="494">
        <v>28244</v>
      </c>
      <c r="S10" s="495"/>
      <c r="T10" s="495"/>
      <c r="U10" s="495"/>
      <c r="V10" s="496"/>
      <c r="W10" s="431"/>
      <c r="X10" s="432"/>
      <c r="Y10" s="432"/>
      <c r="Z10" s="432"/>
      <c r="AA10" s="432"/>
      <c r="AB10" s="432"/>
      <c r="AC10" s="432"/>
      <c r="AD10" s="432"/>
      <c r="AE10" s="432"/>
      <c r="AF10" s="432"/>
      <c r="AG10" s="432"/>
      <c r="AH10" s="432"/>
      <c r="AI10" s="432"/>
      <c r="AJ10" s="432"/>
      <c r="AK10" s="432"/>
      <c r="AL10" s="435"/>
      <c r="AM10" s="472" t="s">
        <v>114</v>
      </c>
      <c r="AN10" s="473"/>
      <c r="AO10" s="473"/>
      <c r="AP10" s="473"/>
      <c r="AQ10" s="473"/>
      <c r="AR10" s="473"/>
      <c r="AS10" s="473"/>
      <c r="AT10" s="474"/>
      <c r="AU10" s="475" t="s">
        <v>90</v>
      </c>
      <c r="AV10" s="476"/>
      <c r="AW10" s="476"/>
      <c r="AX10" s="476"/>
      <c r="AY10" s="477" t="s">
        <v>115</v>
      </c>
      <c r="AZ10" s="478"/>
      <c r="BA10" s="478"/>
      <c r="BB10" s="478"/>
      <c r="BC10" s="478"/>
      <c r="BD10" s="478"/>
      <c r="BE10" s="478"/>
      <c r="BF10" s="478"/>
      <c r="BG10" s="478"/>
      <c r="BH10" s="478"/>
      <c r="BI10" s="478"/>
      <c r="BJ10" s="478"/>
      <c r="BK10" s="478"/>
      <c r="BL10" s="478"/>
      <c r="BM10" s="479"/>
      <c r="BN10" s="443">
        <v>6831</v>
      </c>
      <c r="BO10" s="444"/>
      <c r="BP10" s="444"/>
      <c r="BQ10" s="444"/>
      <c r="BR10" s="444"/>
      <c r="BS10" s="444"/>
      <c r="BT10" s="444"/>
      <c r="BU10" s="445"/>
      <c r="BV10" s="443">
        <v>237145</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98</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2">
      <c r="A12" s="169"/>
      <c r="B12" s="503" t="s">
        <v>123</v>
      </c>
      <c r="C12" s="504"/>
      <c r="D12" s="504"/>
      <c r="E12" s="504"/>
      <c r="F12" s="504"/>
      <c r="G12" s="504"/>
      <c r="H12" s="504"/>
      <c r="I12" s="504"/>
      <c r="J12" s="504"/>
      <c r="K12" s="505"/>
      <c r="L12" s="512" t="s">
        <v>124</v>
      </c>
      <c r="M12" s="513"/>
      <c r="N12" s="513"/>
      <c r="O12" s="513"/>
      <c r="P12" s="513"/>
      <c r="Q12" s="514"/>
      <c r="R12" s="515">
        <v>27861</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814729</v>
      </c>
      <c r="BO12" s="444"/>
      <c r="BP12" s="444"/>
      <c r="BQ12" s="444"/>
      <c r="BR12" s="444"/>
      <c r="BS12" s="444"/>
      <c r="BT12" s="444"/>
      <c r="BU12" s="445"/>
      <c r="BV12" s="443">
        <v>0</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2">
      <c r="A13" s="169"/>
      <c r="B13" s="506"/>
      <c r="C13" s="507"/>
      <c r="D13" s="507"/>
      <c r="E13" s="507"/>
      <c r="F13" s="507"/>
      <c r="G13" s="507"/>
      <c r="H13" s="507"/>
      <c r="I13" s="507"/>
      <c r="J13" s="507"/>
      <c r="K13" s="508"/>
      <c r="L13" s="178"/>
      <c r="M13" s="534" t="s">
        <v>130</v>
      </c>
      <c r="N13" s="535"/>
      <c r="O13" s="535"/>
      <c r="P13" s="535"/>
      <c r="Q13" s="536"/>
      <c r="R13" s="527">
        <v>27427</v>
      </c>
      <c r="S13" s="528"/>
      <c r="T13" s="528"/>
      <c r="U13" s="528"/>
      <c r="V13" s="529"/>
      <c r="W13" s="459" t="s">
        <v>131</v>
      </c>
      <c r="X13" s="460"/>
      <c r="Y13" s="460"/>
      <c r="Z13" s="460"/>
      <c r="AA13" s="460"/>
      <c r="AB13" s="450"/>
      <c r="AC13" s="494">
        <v>630</v>
      </c>
      <c r="AD13" s="495"/>
      <c r="AE13" s="495"/>
      <c r="AF13" s="495"/>
      <c r="AG13" s="537"/>
      <c r="AH13" s="494">
        <v>669</v>
      </c>
      <c r="AI13" s="495"/>
      <c r="AJ13" s="495"/>
      <c r="AK13" s="495"/>
      <c r="AL13" s="496"/>
      <c r="AM13" s="472" t="s">
        <v>132</v>
      </c>
      <c r="AN13" s="473"/>
      <c r="AO13" s="473"/>
      <c r="AP13" s="473"/>
      <c r="AQ13" s="473"/>
      <c r="AR13" s="473"/>
      <c r="AS13" s="473"/>
      <c r="AT13" s="474"/>
      <c r="AU13" s="475" t="s">
        <v>90</v>
      </c>
      <c r="AV13" s="476"/>
      <c r="AW13" s="476"/>
      <c r="AX13" s="476"/>
      <c r="AY13" s="477" t="s">
        <v>133</v>
      </c>
      <c r="AZ13" s="478"/>
      <c r="BA13" s="478"/>
      <c r="BB13" s="478"/>
      <c r="BC13" s="478"/>
      <c r="BD13" s="478"/>
      <c r="BE13" s="478"/>
      <c r="BF13" s="478"/>
      <c r="BG13" s="478"/>
      <c r="BH13" s="478"/>
      <c r="BI13" s="478"/>
      <c r="BJ13" s="478"/>
      <c r="BK13" s="478"/>
      <c r="BL13" s="478"/>
      <c r="BM13" s="479"/>
      <c r="BN13" s="443">
        <v>-1186623</v>
      </c>
      <c r="BO13" s="444"/>
      <c r="BP13" s="444"/>
      <c r="BQ13" s="444"/>
      <c r="BR13" s="444"/>
      <c r="BS13" s="444"/>
      <c r="BT13" s="444"/>
      <c r="BU13" s="445"/>
      <c r="BV13" s="443">
        <v>412150</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3</v>
      </c>
      <c r="CU13" s="441"/>
      <c r="CV13" s="441"/>
      <c r="CW13" s="441"/>
      <c r="CX13" s="441"/>
      <c r="CY13" s="441"/>
      <c r="CZ13" s="441"/>
      <c r="DA13" s="442"/>
      <c r="DB13" s="440">
        <v>2.6</v>
      </c>
      <c r="DC13" s="441"/>
      <c r="DD13" s="441"/>
      <c r="DE13" s="441"/>
      <c r="DF13" s="441"/>
      <c r="DG13" s="441"/>
      <c r="DH13" s="441"/>
      <c r="DI13" s="442"/>
    </row>
    <row r="14" spans="1:119" ht="18.75" customHeight="1" thickBot="1" x14ac:dyDescent="0.25">
      <c r="A14" s="169"/>
      <c r="B14" s="506"/>
      <c r="C14" s="507"/>
      <c r="D14" s="507"/>
      <c r="E14" s="507"/>
      <c r="F14" s="507"/>
      <c r="G14" s="507"/>
      <c r="H14" s="507"/>
      <c r="I14" s="507"/>
      <c r="J14" s="507"/>
      <c r="K14" s="508"/>
      <c r="L14" s="524" t="s">
        <v>135</v>
      </c>
      <c r="M14" s="525"/>
      <c r="N14" s="525"/>
      <c r="O14" s="525"/>
      <c r="P14" s="525"/>
      <c r="Q14" s="526"/>
      <c r="R14" s="527">
        <v>27964</v>
      </c>
      <c r="S14" s="528"/>
      <c r="T14" s="528"/>
      <c r="U14" s="528"/>
      <c r="V14" s="529"/>
      <c r="W14" s="433"/>
      <c r="X14" s="434"/>
      <c r="Y14" s="434"/>
      <c r="Z14" s="434"/>
      <c r="AA14" s="434"/>
      <c r="AB14" s="423"/>
      <c r="AC14" s="530">
        <v>4.4000000000000004</v>
      </c>
      <c r="AD14" s="531"/>
      <c r="AE14" s="531"/>
      <c r="AF14" s="531"/>
      <c r="AG14" s="532"/>
      <c r="AH14" s="530">
        <v>4.9000000000000004</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122</v>
      </c>
      <c r="CU14" s="542"/>
      <c r="CV14" s="542"/>
      <c r="CW14" s="542"/>
      <c r="CX14" s="542"/>
      <c r="CY14" s="542"/>
      <c r="CZ14" s="542"/>
      <c r="DA14" s="543"/>
      <c r="DB14" s="541" t="s">
        <v>122</v>
      </c>
      <c r="DC14" s="542"/>
      <c r="DD14" s="542"/>
      <c r="DE14" s="542"/>
      <c r="DF14" s="542"/>
      <c r="DG14" s="542"/>
      <c r="DH14" s="542"/>
      <c r="DI14" s="543"/>
    </row>
    <row r="15" spans="1:119" ht="18.75" customHeight="1" x14ac:dyDescent="0.2">
      <c r="A15" s="169"/>
      <c r="B15" s="506"/>
      <c r="C15" s="507"/>
      <c r="D15" s="507"/>
      <c r="E15" s="507"/>
      <c r="F15" s="507"/>
      <c r="G15" s="507"/>
      <c r="H15" s="507"/>
      <c r="I15" s="507"/>
      <c r="J15" s="507"/>
      <c r="K15" s="508"/>
      <c r="L15" s="178"/>
      <c r="M15" s="534" t="s">
        <v>130</v>
      </c>
      <c r="N15" s="535"/>
      <c r="O15" s="535"/>
      <c r="P15" s="535"/>
      <c r="Q15" s="536"/>
      <c r="R15" s="527">
        <v>27570</v>
      </c>
      <c r="S15" s="528"/>
      <c r="T15" s="528"/>
      <c r="U15" s="528"/>
      <c r="V15" s="529"/>
      <c r="W15" s="459" t="s">
        <v>137</v>
      </c>
      <c r="X15" s="460"/>
      <c r="Y15" s="460"/>
      <c r="Z15" s="460"/>
      <c r="AA15" s="460"/>
      <c r="AB15" s="450"/>
      <c r="AC15" s="494">
        <v>4806</v>
      </c>
      <c r="AD15" s="495"/>
      <c r="AE15" s="495"/>
      <c r="AF15" s="495"/>
      <c r="AG15" s="537"/>
      <c r="AH15" s="494">
        <v>4302</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6527171</v>
      </c>
      <c r="BO15" s="407"/>
      <c r="BP15" s="407"/>
      <c r="BQ15" s="407"/>
      <c r="BR15" s="407"/>
      <c r="BS15" s="407"/>
      <c r="BT15" s="407"/>
      <c r="BU15" s="408"/>
      <c r="BV15" s="406">
        <v>7342553</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33.799999999999997</v>
      </c>
      <c r="AD16" s="531"/>
      <c r="AE16" s="531"/>
      <c r="AF16" s="531"/>
      <c r="AG16" s="532"/>
      <c r="AH16" s="530">
        <v>31.3</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6487615</v>
      </c>
      <c r="BO16" s="444"/>
      <c r="BP16" s="444"/>
      <c r="BQ16" s="444"/>
      <c r="BR16" s="444"/>
      <c r="BS16" s="444"/>
      <c r="BT16" s="444"/>
      <c r="BU16" s="445"/>
      <c r="BV16" s="443">
        <v>6227980</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8764</v>
      </c>
      <c r="AD17" s="495"/>
      <c r="AE17" s="495"/>
      <c r="AF17" s="495"/>
      <c r="AG17" s="537"/>
      <c r="AH17" s="494">
        <v>8769</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8394897</v>
      </c>
      <c r="BO17" s="444"/>
      <c r="BP17" s="444"/>
      <c r="BQ17" s="444"/>
      <c r="BR17" s="444"/>
      <c r="BS17" s="444"/>
      <c r="BT17" s="444"/>
      <c r="BU17" s="445"/>
      <c r="BV17" s="443">
        <v>9487640</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69"/>
      <c r="B18" s="565" t="s">
        <v>147</v>
      </c>
      <c r="C18" s="486"/>
      <c r="D18" s="486"/>
      <c r="E18" s="566"/>
      <c r="F18" s="566"/>
      <c r="G18" s="566"/>
      <c r="H18" s="566"/>
      <c r="I18" s="566"/>
      <c r="J18" s="566"/>
      <c r="K18" s="566"/>
      <c r="L18" s="567">
        <v>225.49</v>
      </c>
      <c r="M18" s="567"/>
      <c r="N18" s="567"/>
      <c r="O18" s="567"/>
      <c r="P18" s="567"/>
      <c r="Q18" s="567"/>
      <c r="R18" s="568"/>
      <c r="S18" s="568"/>
      <c r="T18" s="568"/>
      <c r="U18" s="568"/>
      <c r="V18" s="569"/>
      <c r="W18" s="461"/>
      <c r="X18" s="462"/>
      <c r="Y18" s="462"/>
      <c r="Z18" s="462"/>
      <c r="AA18" s="462"/>
      <c r="AB18" s="453"/>
      <c r="AC18" s="570">
        <v>61.7</v>
      </c>
      <c r="AD18" s="571"/>
      <c r="AE18" s="571"/>
      <c r="AF18" s="571"/>
      <c r="AG18" s="572"/>
      <c r="AH18" s="570">
        <v>63.8</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7510454</v>
      </c>
      <c r="BO18" s="444"/>
      <c r="BP18" s="444"/>
      <c r="BQ18" s="444"/>
      <c r="BR18" s="444"/>
      <c r="BS18" s="444"/>
      <c r="BT18" s="444"/>
      <c r="BU18" s="445"/>
      <c r="BV18" s="443">
        <v>7246120</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69"/>
      <c r="B19" s="565" t="s">
        <v>149</v>
      </c>
      <c r="C19" s="486"/>
      <c r="D19" s="486"/>
      <c r="E19" s="566"/>
      <c r="F19" s="566"/>
      <c r="G19" s="566"/>
      <c r="H19" s="566"/>
      <c r="I19" s="566"/>
      <c r="J19" s="566"/>
      <c r="K19" s="566"/>
      <c r="L19" s="574">
        <v>128</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11317909</v>
      </c>
      <c r="BO19" s="444"/>
      <c r="BP19" s="444"/>
      <c r="BQ19" s="444"/>
      <c r="BR19" s="444"/>
      <c r="BS19" s="444"/>
      <c r="BT19" s="444"/>
      <c r="BU19" s="445"/>
      <c r="BV19" s="443">
        <v>11243943</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69"/>
      <c r="B20" s="565" t="s">
        <v>151</v>
      </c>
      <c r="C20" s="486"/>
      <c r="D20" s="486"/>
      <c r="E20" s="566"/>
      <c r="F20" s="566"/>
      <c r="G20" s="566"/>
      <c r="H20" s="566"/>
      <c r="I20" s="566"/>
      <c r="J20" s="566"/>
      <c r="K20" s="566"/>
      <c r="L20" s="574">
        <v>11441</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8241692</v>
      </c>
      <c r="BO22" s="407"/>
      <c r="BP22" s="407"/>
      <c r="BQ22" s="407"/>
      <c r="BR22" s="407"/>
      <c r="BS22" s="407"/>
      <c r="BT22" s="407"/>
      <c r="BU22" s="408"/>
      <c r="BV22" s="406">
        <v>6446845</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5439781</v>
      </c>
      <c r="BO23" s="444"/>
      <c r="BP23" s="444"/>
      <c r="BQ23" s="444"/>
      <c r="BR23" s="444"/>
      <c r="BS23" s="444"/>
      <c r="BT23" s="444"/>
      <c r="BU23" s="445"/>
      <c r="BV23" s="443">
        <v>3899303</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69"/>
      <c r="B24" s="614"/>
      <c r="C24" s="590"/>
      <c r="D24" s="591"/>
      <c r="E24" s="493" t="s">
        <v>161</v>
      </c>
      <c r="F24" s="473"/>
      <c r="G24" s="473"/>
      <c r="H24" s="473"/>
      <c r="I24" s="473"/>
      <c r="J24" s="473"/>
      <c r="K24" s="474"/>
      <c r="L24" s="494">
        <v>1</v>
      </c>
      <c r="M24" s="495"/>
      <c r="N24" s="495"/>
      <c r="O24" s="495"/>
      <c r="P24" s="537"/>
      <c r="Q24" s="494">
        <v>7612</v>
      </c>
      <c r="R24" s="495"/>
      <c r="S24" s="495"/>
      <c r="T24" s="495"/>
      <c r="U24" s="495"/>
      <c r="V24" s="537"/>
      <c r="W24" s="589"/>
      <c r="X24" s="590"/>
      <c r="Y24" s="591"/>
      <c r="Z24" s="493" t="s">
        <v>162</v>
      </c>
      <c r="AA24" s="473"/>
      <c r="AB24" s="473"/>
      <c r="AC24" s="473"/>
      <c r="AD24" s="473"/>
      <c r="AE24" s="473"/>
      <c r="AF24" s="473"/>
      <c r="AG24" s="474"/>
      <c r="AH24" s="494">
        <v>193</v>
      </c>
      <c r="AI24" s="495"/>
      <c r="AJ24" s="495"/>
      <c r="AK24" s="495"/>
      <c r="AL24" s="537"/>
      <c r="AM24" s="494">
        <v>525153</v>
      </c>
      <c r="AN24" s="495"/>
      <c r="AO24" s="495"/>
      <c r="AP24" s="495"/>
      <c r="AQ24" s="495"/>
      <c r="AR24" s="537"/>
      <c r="AS24" s="494">
        <v>2721</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6657150</v>
      </c>
      <c r="BO24" s="444"/>
      <c r="BP24" s="444"/>
      <c r="BQ24" s="444"/>
      <c r="BR24" s="444"/>
      <c r="BS24" s="444"/>
      <c r="BT24" s="444"/>
      <c r="BU24" s="445"/>
      <c r="BV24" s="443">
        <v>4611404</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69"/>
      <c r="B25" s="614"/>
      <c r="C25" s="590"/>
      <c r="D25" s="591"/>
      <c r="E25" s="493" t="s">
        <v>164</v>
      </c>
      <c r="F25" s="473"/>
      <c r="G25" s="473"/>
      <c r="H25" s="473"/>
      <c r="I25" s="473"/>
      <c r="J25" s="473"/>
      <c r="K25" s="474"/>
      <c r="L25" s="494">
        <v>1</v>
      </c>
      <c r="M25" s="495"/>
      <c r="N25" s="495"/>
      <c r="O25" s="495"/>
      <c r="P25" s="537"/>
      <c r="Q25" s="494">
        <v>6030</v>
      </c>
      <c r="R25" s="495"/>
      <c r="S25" s="495"/>
      <c r="T25" s="495"/>
      <c r="U25" s="495"/>
      <c r="V25" s="537"/>
      <c r="W25" s="589"/>
      <c r="X25" s="590"/>
      <c r="Y25" s="591"/>
      <c r="Z25" s="493" t="s">
        <v>165</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3970624</v>
      </c>
      <c r="BO25" s="407"/>
      <c r="BP25" s="407"/>
      <c r="BQ25" s="407"/>
      <c r="BR25" s="407"/>
      <c r="BS25" s="407"/>
      <c r="BT25" s="407"/>
      <c r="BU25" s="408"/>
      <c r="BV25" s="406">
        <v>7084530</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69"/>
      <c r="B26" s="614"/>
      <c r="C26" s="590"/>
      <c r="D26" s="591"/>
      <c r="E26" s="493" t="s">
        <v>167</v>
      </c>
      <c r="F26" s="473"/>
      <c r="G26" s="473"/>
      <c r="H26" s="473"/>
      <c r="I26" s="473"/>
      <c r="J26" s="473"/>
      <c r="K26" s="474"/>
      <c r="L26" s="494">
        <v>1</v>
      </c>
      <c r="M26" s="495"/>
      <c r="N26" s="495"/>
      <c r="O26" s="495"/>
      <c r="P26" s="537"/>
      <c r="Q26" s="494">
        <v>5145</v>
      </c>
      <c r="R26" s="495"/>
      <c r="S26" s="495"/>
      <c r="T26" s="495"/>
      <c r="U26" s="495"/>
      <c r="V26" s="537"/>
      <c r="W26" s="589"/>
      <c r="X26" s="590"/>
      <c r="Y26" s="591"/>
      <c r="Z26" s="493" t="s">
        <v>168</v>
      </c>
      <c r="AA26" s="595"/>
      <c r="AB26" s="595"/>
      <c r="AC26" s="595"/>
      <c r="AD26" s="595"/>
      <c r="AE26" s="595"/>
      <c r="AF26" s="595"/>
      <c r="AG26" s="596"/>
      <c r="AH26" s="494">
        <v>2</v>
      </c>
      <c r="AI26" s="495"/>
      <c r="AJ26" s="495"/>
      <c r="AK26" s="495"/>
      <c r="AL26" s="537"/>
      <c r="AM26" s="494" t="s">
        <v>169</v>
      </c>
      <c r="AN26" s="495"/>
      <c r="AO26" s="495"/>
      <c r="AP26" s="495"/>
      <c r="AQ26" s="495"/>
      <c r="AR26" s="537"/>
      <c r="AS26" s="494" t="s">
        <v>169</v>
      </c>
      <c r="AT26" s="495"/>
      <c r="AU26" s="495"/>
      <c r="AV26" s="495"/>
      <c r="AW26" s="495"/>
      <c r="AX26" s="496"/>
      <c r="AY26" s="446" t="s">
        <v>170</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69"/>
      <c r="B27" s="614"/>
      <c r="C27" s="590"/>
      <c r="D27" s="591"/>
      <c r="E27" s="493" t="s">
        <v>171</v>
      </c>
      <c r="F27" s="473"/>
      <c r="G27" s="473"/>
      <c r="H27" s="473"/>
      <c r="I27" s="473"/>
      <c r="J27" s="473"/>
      <c r="K27" s="474"/>
      <c r="L27" s="494">
        <v>1</v>
      </c>
      <c r="M27" s="495"/>
      <c r="N27" s="495"/>
      <c r="O27" s="495"/>
      <c r="P27" s="537"/>
      <c r="Q27" s="494">
        <v>3860</v>
      </c>
      <c r="R27" s="495"/>
      <c r="S27" s="495"/>
      <c r="T27" s="495"/>
      <c r="U27" s="495"/>
      <c r="V27" s="537"/>
      <c r="W27" s="589"/>
      <c r="X27" s="590"/>
      <c r="Y27" s="591"/>
      <c r="Z27" s="493" t="s">
        <v>172</v>
      </c>
      <c r="AA27" s="473"/>
      <c r="AB27" s="473"/>
      <c r="AC27" s="473"/>
      <c r="AD27" s="473"/>
      <c r="AE27" s="473"/>
      <c r="AF27" s="473"/>
      <c r="AG27" s="474"/>
      <c r="AH27" s="494">
        <v>3</v>
      </c>
      <c r="AI27" s="495"/>
      <c r="AJ27" s="495"/>
      <c r="AK27" s="495"/>
      <c r="AL27" s="537"/>
      <c r="AM27" s="494">
        <v>9480</v>
      </c>
      <c r="AN27" s="495"/>
      <c r="AO27" s="495"/>
      <c r="AP27" s="495"/>
      <c r="AQ27" s="495"/>
      <c r="AR27" s="537"/>
      <c r="AS27" s="494">
        <v>3160</v>
      </c>
      <c r="AT27" s="495"/>
      <c r="AU27" s="495"/>
      <c r="AV27" s="495"/>
      <c r="AW27" s="495"/>
      <c r="AX27" s="496"/>
      <c r="AY27" s="538" t="s">
        <v>173</v>
      </c>
      <c r="AZ27" s="539"/>
      <c r="BA27" s="539"/>
      <c r="BB27" s="539"/>
      <c r="BC27" s="539"/>
      <c r="BD27" s="539"/>
      <c r="BE27" s="539"/>
      <c r="BF27" s="539"/>
      <c r="BG27" s="539"/>
      <c r="BH27" s="539"/>
      <c r="BI27" s="539"/>
      <c r="BJ27" s="539"/>
      <c r="BK27" s="539"/>
      <c r="BL27" s="539"/>
      <c r="BM27" s="540"/>
      <c r="BN27" s="562">
        <v>70007</v>
      </c>
      <c r="BO27" s="563"/>
      <c r="BP27" s="563"/>
      <c r="BQ27" s="563"/>
      <c r="BR27" s="563"/>
      <c r="BS27" s="563"/>
      <c r="BT27" s="563"/>
      <c r="BU27" s="564"/>
      <c r="BV27" s="562" t="s">
        <v>122</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69"/>
      <c r="B28" s="614"/>
      <c r="C28" s="590"/>
      <c r="D28" s="591"/>
      <c r="E28" s="493" t="s">
        <v>174</v>
      </c>
      <c r="F28" s="473"/>
      <c r="G28" s="473"/>
      <c r="H28" s="473"/>
      <c r="I28" s="473"/>
      <c r="J28" s="473"/>
      <c r="K28" s="474"/>
      <c r="L28" s="494">
        <v>1</v>
      </c>
      <c r="M28" s="495"/>
      <c r="N28" s="495"/>
      <c r="O28" s="495"/>
      <c r="P28" s="537"/>
      <c r="Q28" s="494">
        <v>3190</v>
      </c>
      <c r="R28" s="495"/>
      <c r="S28" s="495"/>
      <c r="T28" s="495"/>
      <c r="U28" s="495"/>
      <c r="V28" s="537"/>
      <c r="W28" s="589"/>
      <c r="X28" s="590"/>
      <c r="Y28" s="591"/>
      <c r="Z28" s="493" t="s">
        <v>175</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176</v>
      </c>
      <c r="AZ28" s="598"/>
      <c r="BA28" s="598"/>
      <c r="BB28" s="599"/>
      <c r="BC28" s="403" t="s">
        <v>46</v>
      </c>
      <c r="BD28" s="404"/>
      <c r="BE28" s="404"/>
      <c r="BF28" s="404"/>
      <c r="BG28" s="404"/>
      <c r="BH28" s="404"/>
      <c r="BI28" s="404"/>
      <c r="BJ28" s="404"/>
      <c r="BK28" s="404"/>
      <c r="BL28" s="404"/>
      <c r="BM28" s="405"/>
      <c r="BN28" s="406">
        <v>2881228</v>
      </c>
      <c r="BO28" s="407"/>
      <c r="BP28" s="407"/>
      <c r="BQ28" s="407"/>
      <c r="BR28" s="407"/>
      <c r="BS28" s="407"/>
      <c r="BT28" s="407"/>
      <c r="BU28" s="408"/>
      <c r="BV28" s="406">
        <v>3339126</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69"/>
      <c r="B29" s="614"/>
      <c r="C29" s="590"/>
      <c r="D29" s="591"/>
      <c r="E29" s="493" t="s">
        <v>177</v>
      </c>
      <c r="F29" s="473"/>
      <c r="G29" s="473"/>
      <c r="H29" s="473"/>
      <c r="I29" s="473"/>
      <c r="J29" s="473"/>
      <c r="K29" s="474"/>
      <c r="L29" s="494">
        <v>14</v>
      </c>
      <c r="M29" s="495"/>
      <c r="N29" s="495"/>
      <c r="O29" s="495"/>
      <c r="P29" s="537"/>
      <c r="Q29" s="494">
        <v>3000</v>
      </c>
      <c r="R29" s="495"/>
      <c r="S29" s="495"/>
      <c r="T29" s="495"/>
      <c r="U29" s="495"/>
      <c r="V29" s="537"/>
      <c r="W29" s="592"/>
      <c r="X29" s="593"/>
      <c r="Y29" s="594"/>
      <c r="Z29" s="493" t="s">
        <v>178</v>
      </c>
      <c r="AA29" s="473"/>
      <c r="AB29" s="473"/>
      <c r="AC29" s="473"/>
      <c r="AD29" s="473"/>
      <c r="AE29" s="473"/>
      <c r="AF29" s="473"/>
      <c r="AG29" s="474"/>
      <c r="AH29" s="494">
        <v>196</v>
      </c>
      <c r="AI29" s="495"/>
      <c r="AJ29" s="495"/>
      <c r="AK29" s="495"/>
      <c r="AL29" s="537"/>
      <c r="AM29" s="494">
        <v>534633</v>
      </c>
      <c r="AN29" s="495"/>
      <c r="AO29" s="495"/>
      <c r="AP29" s="495"/>
      <c r="AQ29" s="495"/>
      <c r="AR29" s="537"/>
      <c r="AS29" s="494">
        <v>2728</v>
      </c>
      <c r="AT29" s="495"/>
      <c r="AU29" s="495"/>
      <c r="AV29" s="495"/>
      <c r="AW29" s="495"/>
      <c r="AX29" s="496"/>
      <c r="AY29" s="600"/>
      <c r="AZ29" s="601"/>
      <c r="BA29" s="601"/>
      <c r="BB29" s="602"/>
      <c r="BC29" s="477" t="s">
        <v>179</v>
      </c>
      <c r="BD29" s="478"/>
      <c r="BE29" s="478"/>
      <c r="BF29" s="478"/>
      <c r="BG29" s="478"/>
      <c r="BH29" s="478"/>
      <c r="BI29" s="478"/>
      <c r="BJ29" s="478"/>
      <c r="BK29" s="478"/>
      <c r="BL29" s="478"/>
      <c r="BM29" s="479"/>
      <c r="BN29" s="443">
        <v>40619</v>
      </c>
      <c r="BO29" s="444"/>
      <c r="BP29" s="444"/>
      <c r="BQ29" s="444"/>
      <c r="BR29" s="444"/>
      <c r="BS29" s="444"/>
      <c r="BT29" s="444"/>
      <c r="BU29" s="445"/>
      <c r="BV29" s="443">
        <v>40606</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180</v>
      </c>
      <c r="X30" s="611"/>
      <c r="Y30" s="611"/>
      <c r="Z30" s="611"/>
      <c r="AA30" s="611"/>
      <c r="AB30" s="611"/>
      <c r="AC30" s="611"/>
      <c r="AD30" s="611"/>
      <c r="AE30" s="611"/>
      <c r="AF30" s="611"/>
      <c r="AG30" s="612"/>
      <c r="AH30" s="570">
        <v>96.4</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2606143</v>
      </c>
      <c r="BO30" s="563"/>
      <c r="BP30" s="563"/>
      <c r="BQ30" s="563"/>
      <c r="BR30" s="563"/>
      <c r="BS30" s="563"/>
      <c r="BT30" s="563"/>
      <c r="BU30" s="564"/>
      <c r="BV30" s="562">
        <v>2708083</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606" t="s">
        <v>181</v>
      </c>
      <c r="D32" s="606"/>
      <c r="E32" s="606"/>
      <c r="F32" s="606"/>
      <c r="G32" s="606"/>
      <c r="H32" s="606"/>
      <c r="I32" s="606"/>
      <c r="J32" s="606"/>
      <c r="K32" s="606"/>
      <c r="L32" s="606"/>
      <c r="M32" s="606"/>
      <c r="N32" s="606"/>
      <c r="O32" s="606"/>
      <c r="P32" s="606"/>
      <c r="Q32" s="606"/>
      <c r="R32" s="606"/>
      <c r="S32" s="606"/>
      <c r="U32" s="447" t="s">
        <v>182</v>
      </c>
      <c r="V32" s="447"/>
      <c r="W32" s="447"/>
      <c r="X32" s="447"/>
      <c r="Y32" s="447"/>
      <c r="Z32" s="447"/>
      <c r="AA32" s="447"/>
      <c r="AB32" s="447"/>
      <c r="AC32" s="447"/>
      <c r="AD32" s="447"/>
      <c r="AE32" s="447"/>
      <c r="AF32" s="447"/>
      <c r="AG32" s="447"/>
      <c r="AH32" s="447"/>
      <c r="AI32" s="447"/>
      <c r="AJ32" s="447"/>
      <c r="AK32" s="447"/>
      <c r="AM32" s="447" t="s">
        <v>183</v>
      </c>
      <c r="AN32" s="447"/>
      <c r="AO32" s="447"/>
      <c r="AP32" s="447"/>
      <c r="AQ32" s="447"/>
      <c r="AR32" s="447"/>
      <c r="AS32" s="447"/>
      <c r="AT32" s="447"/>
      <c r="AU32" s="447"/>
      <c r="AV32" s="447"/>
      <c r="AW32" s="447"/>
      <c r="AX32" s="447"/>
      <c r="AY32" s="447"/>
      <c r="AZ32" s="447"/>
      <c r="BA32" s="447"/>
      <c r="BB32" s="447"/>
      <c r="BC32" s="447"/>
      <c r="BE32" s="447" t="s">
        <v>184</v>
      </c>
      <c r="BF32" s="447"/>
      <c r="BG32" s="447"/>
      <c r="BH32" s="447"/>
      <c r="BI32" s="447"/>
      <c r="BJ32" s="447"/>
      <c r="BK32" s="447"/>
      <c r="BL32" s="447"/>
      <c r="BM32" s="447"/>
      <c r="BN32" s="447"/>
      <c r="BO32" s="447"/>
      <c r="BP32" s="447"/>
      <c r="BQ32" s="447"/>
      <c r="BR32" s="447"/>
      <c r="BS32" s="447"/>
      <c r="BT32" s="447"/>
      <c r="BU32" s="447"/>
      <c r="BW32" s="447" t="s">
        <v>185</v>
      </c>
      <c r="BX32" s="447"/>
      <c r="BY32" s="447"/>
      <c r="BZ32" s="447"/>
      <c r="CA32" s="447"/>
      <c r="CB32" s="447"/>
      <c r="CC32" s="447"/>
      <c r="CD32" s="447"/>
      <c r="CE32" s="447"/>
      <c r="CF32" s="447"/>
      <c r="CG32" s="447"/>
      <c r="CH32" s="447"/>
      <c r="CI32" s="447"/>
      <c r="CJ32" s="447"/>
      <c r="CK32" s="447"/>
      <c r="CL32" s="447"/>
      <c r="CM32" s="447"/>
      <c r="CO32" s="447" t="s">
        <v>186</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2">
      <c r="A33" s="169"/>
      <c r="B33" s="193"/>
      <c r="C33" s="467" t="s">
        <v>187</v>
      </c>
      <c r="D33" s="467"/>
      <c r="E33" s="432" t="s">
        <v>188</v>
      </c>
      <c r="F33" s="432"/>
      <c r="G33" s="432"/>
      <c r="H33" s="432"/>
      <c r="I33" s="432"/>
      <c r="J33" s="432"/>
      <c r="K33" s="432"/>
      <c r="L33" s="432"/>
      <c r="M33" s="432"/>
      <c r="N33" s="432"/>
      <c r="O33" s="432"/>
      <c r="P33" s="432"/>
      <c r="Q33" s="432"/>
      <c r="R33" s="432"/>
      <c r="S33" s="432"/>
      <c r="T33" s="194"/>
      <c r="U33" s="467" t="s">
        <v>187</v>
      </c>
      <c r="V33" s="467"/>
      <c r="W33" s="432" t="s">
        <v>188</v>
      </c>
      <c r="X33" s="432"/>
      <c r="Y33" s="432"/>
      <c r="Z33" s="432"/>
      <c r="AA33" s="432"/>
      <c r="AB33" s="432"/>
      <c r="AC33" s="432"/>
      <c r="AD33" s="432"/>
      <c r="AE33" s="432"/>
      <c r="AF33" s="432"/>
      <c r="AG33" s="432"/>
      <c r="AH33" s="432"/>
      <c r="AI33" s="432"/>
      <c r="AJ33" s="432"/>
      <c r="AK33" s="432"/>
      <c r="AL33" s="194"/>
      <c r="AM33" s="467" t="s">
        <v>187</v>
      </c>
      <c r="AN33" s="467"/>
      <c r="AO33" s="432" t="s">
        <v>188</v>
      </c>
      <c r="AP33" s="432"/>
      <c r="AQ33" s="432"/>
      <c r="AR33" s="432"/>
      <c r="AS33" s="432"/>
      <c r="AT33" s="432"/>
      <c r="AU33" s="432"/>
      <c r="AV33" s="432"/>
      <c r="AW33" s="432"/>
      <c r="AX33" s="432"/>
      <c r="AY33" s="432"/>
      <c r="AZ33" s="432"/>
      <c r="BA33" s="432"/>
      <c r="BB33" s="432"/>
      <c r="BC33" s="432"/>
      <c r="BD33" s="195"/>
      <c r="BE33" s="432" t="s">
        <v>189</v>
      </c>
      <c r="BF33" s="432"/>
      <c r="BG33" s="432" t="s">
        <v>190</v>
      </c>
      <c r="BH33" s="432"/>
      <c r="BI33" s="432"/>
      <c r="BJ33" s="432"/>
      <c r="BK33" s="432"/>
      <c r="BL33" s="432"/>
      <c r="BM33" s="432"/>
      <c r="BN33" s="432"/>
      <c r="BO33" s="432"/>
      <c r="BP33" s="432"/>
      <c r="BQ33" s="432"/>
      <c r="BR33" s="432"/>
      <c r="BS33" s="432"/>
      <c r="BT33" s="432"/>
      <c r="BU33" s="432"/>
      <c r="BV33" s="195"/>
      <c r="BW33" s="467" t="s">
        <v>189</v>
      </c>
      <c r="BX33" s="467"/>
      <c r="BY33" s="432" t="s">
        <v>191</v>
      </c>
      <c r="BZ33" s="432"/>
      <c r="CA33" s="432"/>
      <c r="CB33" s="432"/>
      <c r="CC33" s="432"/>
      <c r="CD33" s="432"/>
      <c r="CE33" s="432"/>
      <c r="CF33" s="432"/>
      <c r="CG33" s="432"/>
      <c r="CH33" s="432"/>
      <c r="CI33" s="432"/>
      <c r="CJ33" s="432"/>
      <c r="CK33" s="432"/>
      <c r="CL33" s="432"/>
      <c r="CM33" s="432"/>
      <c r="CN33" s="194"/>
      <c r="CO33" s="467" t="s">
        <v>187</v>
      </c>
      <c r="CP33" s="467"/>
      <c r="CQ33" s="432" t="s">
        <v>192</v>
      </c>
      <c r="CR33" s="432"/>
      <c r="CS33" s="432"/>
      <c r="CT33" s="432"/>
      <c r="CU33" s="432"/>
      <c r="CV33" s="432"/>
      <c r="CW33" s="432"/>
      <c r="CX33" s="432"/>
      <c r="CY33" s="432"/>
      <c r="CZ33" s="432"/>
      <c r="DA33" s="432"/>
      <c r="DB33" s="432"/>
      <c r="DC33" s="432"/>
      <c r="DD33" s="432"/>
      <c r="DE33" s="432"/>
      <c r="DF33" s="194"/>
      <c r="DG33" s="632" t="s">
        <v>193</v>
      </c>
      <c r="DH33" s="632"/>
      <c r="DI33" s="196"/>
    </row>
    <row r="34" spans="1:113" ht="32.25" customHeight="1" x14ac:dyDescent="0.2">
      <c r="A34" s="169"/>
      <c r="B34" s="193"/>
      <c r="C34" s="633">
        <f>IF(E34="","",1)</f>
        <v>1</v>
      </c>
      <c r="D34" s="633"/>
      <c r="E34" s="634" t="str">
        <f>IF('各会計、関係団体の財政状況及び健全化判断比率'!B7="","",'各会計、関係団体の財政状況及び健全化判断比率'!B7)</f>
        <v>大和町一般会計</v>
      </c>
      <c r="F34" s="634"/>
      <c r="G34" s="634"/>
      <c r="H34" s="634"/>
      <c r="I34" s="634"/>
      <c r="J34" s="634"/>
      <c r="K34" s="634"/>
      <c r="L34" s="634"/>
      <c r="M34" s="634"/>
      <c r="N34" s="634"/>
      <c r="O34" s="634"/>
      <c r="P34" s="634"/>
      <c r="Q34" s="634"/>
      <c r="R34" s="634"/>
      <c r="S34" s="634"/>
      <c r="T34" s="169"/>
      <c r="U34" s="633">
        <f>IF(W34="","",MAX(C34:D43)+1)</f>
        <v>3</v>
      </c>
      <c r="V34" s="633"/>
      <c r="W34" s="634" t="str">
        <f>IF('各会計、関係団体の財政状況及び健全化判断比率'!B28="","",'各会計、関係団体の財政状況及び健全化判断比率'!B28)</f>
        <v>大和町国民健康保険事業勘定特別会計</v>
      </c>
      <c r="X34" s="634"/>
      <c r="Y34" s="634"/>
      <c r="Z34" s="634"/>
      <c r="AA34" s="634"/>
      <c r="AB34" s="634"/>
      <c r="AC34" s="634"/>
      <c r="AD34" s="634"/>
      <c r="AE34" s="634"/>
      <c r="AF34" s="634"/>
      <c r="AG34" s="634"/>
      <c r="AH34" s="634"/>
      <c r="AI34" s="634"/>
      <c r="AJ34" s="634"/>
      <c r="AK34" s="634"/>
      <c r="AL34" s="169"/>
      <c r="AM34" s="633">
        <f>IF(AO34="","",MAX(C34:D43,U34:V43)+1)</f>
        <v>6</v>
      </c>
      <c r="AN34" s="633"/>
      <c r="AO34" s="634" t="str">
        <f>IF('各会計、関係団体の財政状況及び健全化判断比率'!B31="","",'各会計、関係団体の財政状況及び健全化判断比率'!B31)</f>
        <v>大和町水道事業会計</v>
      </c>
      <c r="AP34" s="634"/>
      <c r="AQ34" s="634"/>
      <c r="AR34" s="634"/>
      <c r="AS34" s="634"/>
      <c r="AT34" s="634"/>
      <c r="AU34" s="634"/>
      <c r="AV34" s="634"/>
      <c r="AW34" s="634"/>
      <c r="AX34" s="634"/>
      <c r="AY34" s="634"/>
      <c r="AZ34" s="634"/>
      <c r="BA34" s="634"/>
      <c r="BB34" s="634"/>
      <c r="BC34" s="634"/>
      <c r="BD34" s="169"/>
      <c r="BE34" s="633">
        <f>IF(BG34="","",MAX(C34:D43,U34:V43,AM34:AN43)+1)</f>
        <v>8</v>
      </c>
      <c r="BF34" s="633"/>
      <c r="BG34" s="634" t="str">
        <f>IF('各会計、関係団体の財政状況及び健全化判断比率'!B33="","",'各会計、関係団体の財政状況及び健全化判断比率'!B33)</f>
        <v>大和町吉岡西部土地区画整理事業特別会計</v>
      </c>
      <c r="BH34" s="634"/>
      <c r="BI34" s="634"/>
      <c r="BJ34" s="634"/>
      <c r="BK34" s="634"/>
      <c r="BL34" s="634"/>
      <c r="BM34" s="634"/>
      <c r="BN34" s="634"/>
      <c r="BO34" s="634"/>
      <c r="BP34" s="634"/>
      <c r="BQ34" s="634"/>
      <c r="BR34" s="634"/>
      <c r="BS34" s="634"/>
      <c r="BT34" s="634"/>
      <c r="BU34" s="634"/>
      <c r="BV34" s="169"/>
      <c r="BW34" s="633">
        <f>IF(BY34="","",MAX(C34:D43,U34:V43,AM34:AN43,BE34:BF43)+1)</f>
        <v>9</v>
      </c>
      <c r="BX34" s="633"/>
      <c r="BY34" s="634" t="str">
        <f>IF('各会計、関係団体の財政状況及び健全化判断比率'!B68="","",'各会計、関係団体の財政状況及び健全化判断比率'!B68)</f>
        <v>黒川地域行政事務組合(普通会計)</v>
      </c>
      <c r="BZ34" s="634"/>
      <c r="CA34" s="634"/>
      <c r="CB34" s="634"/>
      <c r="CC34" s="634"/>
      <c r="CD34" s="634"/>
      <c r="CE34" s="634"/>
      <c r="CF34" s="634"/>
      <c r="CG34" s="634"/>
      <c r="CH34" s="634"/>
      <c r="CI34" s="634"/>
      <c r="CJ34" s="634"/>
      <c r="CK34" s="634"/>
      <c r="CL34" s="634"/>
      <c r="CM34" s="634"/>
      <c r="CN34" s="169"/>
      <c r="CO34" s="633">
        <f>IF(CQ34="","",MAX(C34:D43,U34:V43,AM34:AN43,BE34:BF43,BW34:BX43)+1)</f>
        <v>19</v>
      </c>
      <c r="CP34" s="633"/>
      <c r="CQ34" s="634" t="str">
        <f>IF('各会計、関係団体の財政状況及び健全化判断比率'!BS7="","",'各会計、関係団体の財政状況及び健全化判断比率'!BS7)</f>
        <v>㈱大和町地域振興公社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2">
      <c r="A35" s="169"/>
      <c r="B35" s="193"/>
      <c r="C35" s="633">
        <f>IF(E35="","",C34+1)</f>
        <v>2</v>
      </c>
      <c r="D35" s="633"/>
      <c r="E35" s="634" t="str">
        <f>IF('各会計、関係団体の財政状況及び健全化判断比率'!B8="","",'各会計、関係団体の財政状況及び健全化判断比率'!B8)</f>
        <v>大和町奨学事業特別会計</v>
      </c>
      <c r="F35" s="634"/>
      <c r="G35" s="634"/>
      <c r="H35" s="634"/>
      <c r="I35" s="634"/>
      <c r="J35" s="634"/>
      <c r="K35" s="634"/>
      <c r="L35" s="634"/>
      <c r="M35" s="634"/>
      <c r="N35" s="634"/>
      <c r="O35" s="634"/>
      <c r="P35" s="634"/>
      <c r="Q35" s="634"/>
      <c r="R35" s="634"/>
      <c r="S35" s="634"/>
      <c r="T35" s="169"/>
      <c r="U35" s="633">
        <f>IF(W35="","",U34+1)</f>
        <v>4</v>
      </c>
      <c r="V35" s="633"/>
      <c r="W35" s="634" t="str">
        <f>IF('各会計、関係団体の財政状況及び健全化判断比率'!B29="","",'各会計、関係団体の財政状況及び健全化判断比率'!B29)</f>
        <v>大和町介護保険事業勘定特別会計</v>
      </c>
      <c r="X35" s="634"/>
      <c r="Y35" s="634"/>
      <c r="Z35" s="634"/>
      <c r="AA35" s="634"/>
      <c r="AB35" s="634"/>
      <c r="AC35" s="634"/>
      <c r="AD35" s="634"/>
      <c r="AE35" s="634"/>
      <c r="AF35" s="634"/>
      <c r="AG35" s="634"/>
      <c r="AH35" s="634"/>
      <c r="AI35" s="634"/>
      <c r="AJ35" s="634"/>
      <c r="AK35" s="634"/>
      <c r="AL35" s="169"/>
      <c r="AM35" s="633">
        <f t="shared" ref="AM35:AM43" si="0">IF(AO35="","",AM34+1)</f>
        <v>7</v>
      </c>
      <c r="AN35" s="633"/>
      <c r="AO35" s="634" t="str">
        <f>IF('各会計、関係団体の財政状況及び健全化判断比率'!B32="","",'各会計、関係団体の財政状況及び健全化判断比率'!B32)</f>
        <v>大和町下水道事業会計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10</v>
      </c>
      <c r="BX35" s="633"/>
      <c r="BY35" s="634" t="str">
        <f>IF('各会計、関係団体の財政状況及び健全化判断比率'!B69="","",'各会計、関係団体の財政状況及び健全化判断比率'!B69)</f>
        <v>黒川地域行政事務組合：病院事業会計</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2">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5</v>
      </c>
      <c r="V36" s="633"/>
      <c r="W36" s="634" t="str">
        <f>IF('各会計、関係団体の財政状況及び健全化判断比率'!B30="","",'各会計、関係団体の財政状況及び健全化判断比率'!B30)</f>
        <v>大和町後期高齢者医療特別会計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11</v>
      </c>
      <c r="BX36" s="633"/>
      <c r="BY36" s="634" t="str">
        <f>IF('各会計、関係団体の財政状況及び健全化判断比率'!B70="","",'各会計、関係団体の財政状況及び健全化判断比率'!B70)</f>
        <v>黒川地域行政事務組合：介護事業会計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2">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12</v>
      </c>
      <c r="BX37" s="633"/>
      <c r="BY37" s="634" t="str">
        <f>IF('各会計、関係団体の財政状況及び健全化判断比率'!B71="","",'各会計、関係団体の財政状況及び健全化判断比率'!B71)</f>
        <v>宮城県市町村職員退職手当組合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2">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13</v>
      </c>
      <c r="BX38" s="633"/>
      <c r="BY38" s="634" t="str">
        <f>IF('各会計、関係団体の財政状況及び健全化判断比率'!B72="","",'各会計、関係団体の財政状況及び健全化判断比率'!B72)</f>
        <v>宮城県市町村非常勤消防団員補償報償組合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2">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14</v>
      </c>
      <c r="BX39" s="633"/>
      <c r="BY39" s="634" t="str">
        <f>IF('各会計、関係団体の財政状況及び健全化判断比率'!B73="","",'各会計、関係団体の財政状況及び健全化判断比率'!B73)</f>
        <v>宮城県市町村自治振興センター</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2">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15</v>
      </c>
      <c r="BX40" s="633"/>
      <c r="BY40" s="634" t="str">
        <f>IF('各会計、関係団体の財政状況及び健全化判断比率'!B74="","",'各会計、関係団体の財政状況及び健全化判断比率'!B74)</f>
        <v>宮城県後期高齢者医療広域連合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2">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f t="shared" si="2"/>
        <v>16</v>
      </c>
      <c r="BX41" s="633"/>
      <c r="BY41" s="634" t="str">
        <f>IF('各会計、関係団体の財政状況及び健全化判断比率'!B75="","",'各会計、関係団体の財政状況及び健全化判断比率'!B75)</f>
        <v>宮城県後期高齢者医療事業会計</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2">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f t="shared" si="2"/>
        <v>17</v>
      </c>
      <c r="BX42" s="633"/>
      <c r="BY42" s="634" t="str">
        <f>IF('各会計、関係団体の財政状況及び健全化判断比率'!B76="","",'各会計、関係団体の財政状況及び健全化判断比率'!B76)</f>
        <v>吉田川流域溜池大和町外３市３ヶ町村組合</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2">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f t="shared" si="2"/>
        <v>18</v>
      </c>
      <c r="BX43" s="633"/>
      <c r="BY43" s="634" t="str">
        <f>IF('各会計、関係団体の財政状況及び健全化判断比率'!B77="","",'各会計、関係団体の財政状況及び健全化判断比率'!B77)</f>
        <v>大衡村外一町牛野ダム管理組合</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194</v>
      </c>
      <c r="E46" s="636" t="s">
        <v>195</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196</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197</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198</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199</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200</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201</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202</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PYJhHjHhrEYIjKsEdZRgUQdXlbGPQHpg6TbcB4Lt+cX5SNPe8vmu40dUx1Mqq/AGFPC8UdDgLRzgWmZBh5ZCOA==" saltValue="q+uM8IOHK3+Hvus7OdkOs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203</v>
      </c>
      <c r="DI1" s="639"/>
      <c r="DJ1" s="639"/>
      <c r="DK1" s="639"/>
      <c r="DL1" s="639"/>
      <c r="DM1" s="639"/>
      <c r="DN1" s="640"/>
      <c r="DO1" s="202"/>
      <c r="DP1" s="638" t="s">
        <v>204</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2">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41" t="s">
        <v>206</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207</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208</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209</v>
      </c>
      <c r="S4" s="642"/>
      <c r="T4" s="642"/>
      <c r="U4" s="642"/>
      <c r="V4" s="642"/>
      <c r="W4" s="642"/>
      <c r="X4" s="642"/>
      <c r="Y4" s="643"/>
      <c r="Z4" s="641" t="s">
        <v>210</v>
      </c>
      <c r="AA4" s="642"/>
      <c r="AB4" s="642"/>
      <c r="AC4" s="643"/>
      <c r="AD4" s="641" t="s">
        <v>211</v>
      </c>
      <c r="AE4" s="642"/>
      <c r="AF4" s="642"/>
      <c r="AG4" s="642"/>
      <c r="AH4" s="642"/>
      <c r="AI4" s="642"/>
      <c r="AJ4" s="642"/>
      <c r="AK4" s="643"/>
      <c r="AL4" s="641" t="s">
        <v>210</v>
      </c>
      <c r="AM4" s="642"/>
      <c r="AN4" s="642"/>
      <c r="AO4" s="643"/>
      <c r="AP4" s="644" t="s">
        <v>212</v>
      </c>
      <c r="AQ4" s="644"/>
      <c r="AR4" s="644"/>
      <c r="AS4" s="644"/>
      <c r="AT4" s="644"/>
      <c r="AU4" s="644"/>
      <c r="AV4" s="644"/>
      <c r="AW4" s="644"/>
      <c r="AX4" s="644"/>
      <c r="AY4" s="644"/>
      <c r="AZ4" s="644"/>
      <c r="BA4" s="644"/>
      <c r="BB4" s="644"/>
      <c r="BC4" s="644"/>
      <c r="BD4" s="644"/>
      <c r="BE4" s="644"/>
      <c r="BF4" s="644"/>
      <c r="BG4" s="644" t="s">
        <v>213</v>
      </c>
      <c r="BH4" s="644"/>
      <c r="BI4" s="644"/>
      <c r="BJ4" s="644"/>
      <c r="BK4" s="644"/>
      <c r="BL4" s="644"/>
      <c r="BM4" s="644"/>
      <c r="BN4" s="644"/>
      <c r="BO4" s="644" t="s">
        <v>210</v>
      </c>
      <c r="BP4" s="644"/>
      <c r="BQ4" s="644"/>
      <c r="BR4" s="644"/>
      <c r="BS4" s="644" t="s">
        <v>214</v>
      </c>
      <c r="BT4" s="644"/>
      <c r="BU4" s="644"/>
      <c r="BV4" s="644"/>
      <c r="BW4" s="644"/>
      <c r="BX4" s="644"/>
      <c r="BY4" s="644"/>
      <c r="BZ4" s="644"/>
      <c r="CA4" s="644"/>
      <c r="CB4" s="644"/>
      <c r="CD4" s="641" t="s">
        <v>215</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216</v>
      </c>
      <c r="C5" s="646"/>
      <c r="D5" s="646"/>
      <c r="E5" s="646"/>
      <c r="F5" s="646"/>
      <c r="G5" s="646"/>
      <c r="H5" s="646"/>
      <c r="I5" s="646"/>
      <c r="J5" s="646"/>
      <c r="K5" s="646"/>
      <c r="L5" s="646"/>
      <c r="M5" s="646"/>
      <c r="N5" s="646"/>
      <c r="O5" s="646"/>
      <c r="P5" s="646"/>
      <c r="Q5" s="647"/>
      <c r="R5" s="648">
        <v>6357860</v>
      </c>
      <c r="S5" s="649"/>
      <c r="T5" s="649"/>
      <c r="U5" s="649"/>
      <c r="V5" s="649"/>
      <c r="W5" s="649"/>
      <c r="X5" s="649"/>
      <c r="Y5" s="650"/>
      <c r="Z5" s="651">
        <v>35.799999999999997</v>
      </c>
      <c r="AA5" s="651"/>
      <c r="AB5" s="651"/>
      <c r="AC5" s="651"/>
      <c r="AD5" s="652">
        <v>6041579</v>
      </c>
      <c r="AE5" s="652"/>
      <c r="AF5" s="652"/>
      <c r="AG5" s="652"/>
      <c r="AH5" s="652"/>
      <c r="AI5" s="652"/>
      <c r="AJ5" s="652"/>
      <c r="AK5" s="652"/>
      <c r="AL5" s="653">
        <v>81.2</v>
      </c>
      <c r="AM5" s="654"/>
      <c r="AN5" s="654"/>
      <c r="AO5" s="655"/>
      <c r="AP5" s="645" t="s">
        <v>217</v>
      </c>
      <c r="AQ5" s="646"/>
      <c r="AR5" s="646"/>
      <c r="AS5" s="646"/>
      <c r="AT5" s="646"/>
      <c r="AU5" s="646"/>
      <c r="AV5" s="646"/>
      <c r="AW5" s="646"/>
      <c r="AX5" s="646"/>
      <c r="AY5" s="646"/>
      <c r="AZ5" s="646"/>
      <c r="BA5" s="646"/>
      <c r="BB5" s="646"/>
      <c r="BC5" s="646"/>
      <c r="BD5" s="646"/>
      <c r="BE5" s="646"/>
      <c r="BF5" s="647"/>
      <c r="BG5" s="659">
        <v>6041579</v>
      </c>
      <c r="BH5" s="660"/>
      <c r="BI5" s="660"/>
      <c r="BJ5" s="660"/>
      <c r="BK5" s="660"/>
      <c r="BL5" s="660"/>
      <c r="BM5" s="660"/>
      <c r="BN5" s="661"/>
      <c r="BO5" s="662">
        <v>95</v>
      </c>
      <c r="BP5" s="662"/>
      <c r="BQ5" s="662"/>
      <c r="BR5" s="662"/>
      <c r="BS5" s="663" t="s">
        <v>122</v>
      </c>
      <c r="BT5" s="663"/>
      <c r="BU5" s="663"/>
      <c r="BV5" s="663"/>
      <c r="BW5" s="663"/>
      <c r="BX5" s="663"/>
      <c r="BY5" s="663"/>
      <c r="BZ5" s="663"/>
      <c r="CA5" s="663"/>
      <c r="CB5" s="667"/>
      <c r="CD5" s="641" t="s">
        <v>212</v>
      </c>
      <c r="CE5" s="642"/>
      <c r="CF5" s="642"/>
      <c r="CG5" s="642"/>
      <c r="CH5" s="642"/>
      <c r="CI5" s="642"/>
      <c r="CJ5" s="642"/>
      <c r="CK5" s="642"/>
      <c r="CL5" s="642"/>
      <c r="CM5" s="642"/>
      <c r="CN5" s="642"/>
      <c r="CO5" s="642"/>
      <c r="CP5" s="642"/>
      <c r="CQ5" s="643"/>
      <c r="CR5" s="641" t="s">
        <v>218</v>
      </c>
      <c r="CS5" s="642"/>
      <c r="CT5" s="642"/>
      <c r="CU5" s="642"/>
      <c r="CV5" s="642"/>
      <c r="CW5" s="642"/>
      <c r="CX5" s="642"/>
      <c r="CY5" s="643"/>
      <c r="CZ5" s="641" t="s">
        <v>210</v>
      </c>
      <c r="DA5" s="642"/>
      <c r="DB5" s="642"/>
      <c r="DC5" s="643"/>
      <c r="DD5" s="641" t="s">
        <v>219</v>
      </c>
      <c r="DE5" s="642"/>
      <c r="DF5" s="642"/>
      <c r="DG5" s="642"/>
      <c r="DH5" s="642"/>
      <c r="DI5" s="642"/>
      <c r="DJ5" s="642"/>
      <c r="DK5" s="642"/>
      <c r="DL5" s="642"/>
      <c r="DM5" s="642"/>
      <c r="DN5" s="642"/>
      <c r="DO5" s="642"/>
      <c r="DP5" s="643"/>
      <c r="DQ5" s="641" t="s">
        <v>220</v>
      </c>
      <c r="DR5" s="642"/>
      <c r="DS5" s="642"/>
      <c r="DT5" s="642"/>
      <c r="DU5" s="642"/>
      <c r="DV5" s="642"/>
      <c r="DW5" s="642"/>
      <c r="DX5" s="642"/>
      <c r="DY5" s="642"/>
      <c r="DZ5" s="642"/>
      <c r="EA5" s="642"/>
      <c r="EB5" s="642"/>
      <c r="EC5" s="643"/>
    </row>
    <row r="6" spans="2:143" ht="11.25" customHeight="1" x14ac:dyDescent="0.2">
      <c r="B6" s="656" t="s">
        <v>221</v>
      </c>
      <c r="C6" s="657"/>
      <c r="D6" s="657"/>
      <c r="E6" s="657"/>
      <c r="F6" s="657"/>
      <c r="G6" s="657"/>
      <c r="H6" s="657"/>
      <c r="I6" s="657"/>
      <c r="J6" s="657"/>
      <c r="K6" s="657"/>
      <c r="L6" s="657"/>
      <c r="M6" s="657"/>
      <c r="N6" s="657"/>
      <c r="O6" s="657"/>
      <c r="P6" s="657"/>
      <c r="Q6" s="658"/>
      <c r="R6" s="659">
        <v>159211</v>
      </c>
      <c r="S6" s="660"/>
      <c r="T6" s="660"/>
      <c r="U6" s="660"/>
      <c r="V6" s="660"/>
      <c r="W6" s="660"/>
      <c r="X6" s="660"/>
      <c r="Y6" s="661"/>
      <c r="Z6" s="662">
        <v>0.9</v>
      </c>
      <c r="AA6" s="662"/>
      <c r="AB6" s="662"/>
      <c r="AC6" s="662"/>
      <c r="AD6" s="663">
        <v>159211</v>
      </c>
      <c r="AE6" s="663"/>
      <c r="AF6" s="663"/>
      <c r="AG6" s="663"/>
      <c r="AH6" s="663"/>
      <c r="AI6" s="663"/>
      <c r="AJ6" s="663"/>
      <c r="AK6" s="663"/>
      <c r="AL6" s="664">
        <v>2.1</v>
      </c>
      <c r="AM6" s="665"/>
      <c r="AN6" s="665"/>
      <c r="AO6" s="666"/>
      <c r="AP6" s="656" t="s">
        <v>222</v>
      </c>
      <c r="AQ6" s="657"/>
      <c r="AR6" s="657"/>
      <c r="AS6" s="657"/>
      <c r="AT6" s="657"/>
      <c r="AU6" s="657"/>
      <c r="AV6" s="657"/>
      <c r="AW6" s="657"/>
      <c r="AX6" s="657"/>
      <c r="AY6" s="657"/>
      <c r="AZ6" s="657"/>
      <c r="BA6" s="657"/>
      <c r="BB6" s="657"/>
      <c r="BC6" s="657"/>
      <c r="BD6" s="657"/>
      <c r="BE6" s="657"/>
      <c r="BF6" s="658"/>
      <c r="BG6" s="659">
        <v>6041579</v>
      </c>
      <c r="BH6" s="660"/>
      <c r="BI6" s="660"/>
      <c r="BJ6" s="660"/>
      <c r="BK6" s="660"/>
      <c r="BL6" s="660"/>
      <c r="BM6" s="660"/>
      <c r="BN6" s="661"/>
      <c r="BO6" s="662">
        <v>95</v>
      </c>
      <c r="BP6" s="662"/>
      <c r="BQ6" s="662"/>
      <c r="BR6" s="662"/>
      <c r="BS6" s="663" t="s">
        <v>122</v>
      </c>
      <c r="BT6" s="663"/>
      <c r="BU6" s="663"/>
      <c r="BV6" s="663"/>
      <c r="BW6" s="663"/>
      <c r="BX6" s="663"/>
      <c r="BY6" s="663"/>
      <c r="BZ6" s="663"/>
      <c r="CA6" s="663"/>
      <c r="CB6" s="667"/>
      <c r="CD6" s="645" t="s">
        <v>223</v>
      </c>
      <c r="CE6" s="646"/>
      <c r="CF6" s="646"/>
      <c r="CG6" s="646"/>
      <c r="CH6" s="646"/>
      <c r="CI6" s="646"/>
      <c r="CJ6" s="646"/>
      <c r="CK6" s="646"/>
      <c r="CL6" s="646"/>
      <c r="CM6" s="646"/>
      <c r="CN6" s="646"/>
      <c r="CO6" s="646"/>
      <c r="CP6" s="646"/>
      <c r="CQ6" s="647"/>
      <c r="CR6" s="659">
        <v>138712</v>
      </c>
      <c r="CS6" s="660"/>
      <c r="CT6" s="660"/>
      <c r="CU6" s="660"/>
      <c r="CV6" s="660"/>
      <c r="CW6" s="660"/>
      <c r="CX6" s="660"/>
      <c r="CY6" s="661"/>
      <c r="CZ6" s="653">
        <v>0.8</v>
      </c>
      <c r="DA6" s="654"/>
      <c r="DB6" s="654"/>
      <c r="DC6" s="670"/>
      <c r="DD6" s="668" t="s">
        <v>122</v>
      </c>
      <c r="DE6" s="660"/>
      <c r="DF6" s="660"/>
      <c r="DG6" s="660"/>
      <c r="DH6" s="660"/>
      <c r="DI6" s="660"/>
      <c r="DJ6" s="660"/>
      <c r="DK6" s="660"/>
      <c r="DL6" s="660"/>
      <c r="DM6" s="660"/>
      <c r="DN6" s="660"/>
      <c r="DO6" s="660"/>
      <c r="DP6" s="661"/>
      <c r="DQ6" s="668">
        <v>138712</v>
      </c>
      <c r="DR6" s="660"/>
      <c r="DS6" s="660"/>
      <c r="DT6" s="660"/>
      <c r="DU6" s="660"/>
      <c r="DV6" s="660"/>
      <c r="DW6" s="660"/>
      <c r="DX6" s="660"/>
      <c r="DY6" s="660"/>
      <c r="DZ6" s="660"/>
      <c r="EA6" s="660"/>
      <c r="EB6" s="660"/>
      <c r="EC6" s="669"/>
    </row>
    <row r="7" spans="2:143" ht="11.25" customHeight="1" x14ac:dyDescent="0.2">
      <c r="B7" s="656" t="s">
        <v>224</v>
      </c>
      <c r="C7" s="657"/>
      <c r="D7" s="657"/>
      <c r="E7" s="657"/>
      <c r="F7" s="657"/>
      <c r="G7" s="657"/>
      <c r="H7" s="657"/>
      <c r="I7" s="657"/>
      <c r="J7" s="657"/>
      <c r="K7" s="657"/>
      <c r="L7" s="657"/>
      <c r="M7" s="657"/>
      <c r="N7" s="657"/>
      <c r="O7" s="657"/>
      <c r="P7" s="657"/>
      <c r="Q7" s="658"/>
      <c r="R7" s="659">
        <v>1264</v>
      </c>
      <c r="S7" s="660"/>
      <c r="T7" s="660"/>
      <c r="U7" s="660"/>
      <c r="V7" s="660"/>
      <c r="W7" s="660"/>
      <c r="X7" s="660"/>
      <c r="Y7" s="661"/>
      <c r="Z7" s="662">
        <v>0</v>
      </c>
      <c r="AA7" s="662"/>
      <c r="AB7" s="662"/>
      <c r="AC7" s="662"/>
      <c r="AD7" s="663">
        <v>1264</v>
      </c>
      <c r="AE7" s="663"/>
      <c r="AF7" s="663"/>
      <c r="AG7" s="663"/>
      <c r="AH7" s="663"/>
      <c r="AI7" s="663"/>
      <c r="AJ7" s="663"/>
      <c r="AK7" s="663"/>
      <c r="AL7" s="664">
        <v>0</v>
      </c>
      <c r="AM7" s="665"/>
      <c r="AN7" s="665"/>
      <c r="AO7" s="666"/>
      <c r="AP7" s="656" t="s">
        <v>225</v>
      </c>
      <c r="AQ7" s="657"/>
      <c r="AR7" s="657"/>
      <c r="AS7" s="657"/>
      <c r="AT7" s="657"/>
      <c r="AU7" s="657"/>
      <c r="AV7" s="657"/>
      <c r="AW7" s="657"/>
      <c r="AX7" s="657"/>
      <c r="AY7" s="657"/>
      <c r="AZ7" s="657"/>
      <c r="BA7" s="657"/>
      <c r="BB7" s="657"/>
      <c r="BC7" s="657"/>
      <c r="BD7" s="657"/>
      <c r="BE7" s="657"/>
      <c r="BF7" s="658"/>
      <c r="BG7" s="659">
        <v>1712259</v>
      </c>
      <c r="BH7" s="660"/>
      <c r="BI7" s="660"/>
      <c r="BJ7" s="660"/>
      <c r="BK7" s="660"/>
      <c r="BL7" s="660"/>
      <c r="BM7" s="660"/>
      <c r="BN7" s="661"/>
      <c r="BO7" s="662">
        <v>26.9</v>
      </c>
      <c r="BP7" s="662"/>
      <c r="BQ7" s="662"/>
      <c r="BR7" s="662"/>
      <c r="BS7" s="663" t="s">
        <v>122</v>
      </c>
      <c r="BT7" s="663"/>
      <c r="BU7" s="663"/>
      <c r="BV7" s="663"/>
      <c r="BW7" s="663"/>
      <c r="BX7" s="663"/>
      <c r="BY7" s="663"/>
      <c r="BZ7" s="663"/>
      <c r="CA7" s="663"/>
      <c r="CB7" s="667"/>
      <c r="CD7" s="656" t="s">
        <v>226</v>
      </c>
      <c r="CE7" s="657"/>
      <c r="CF7" s="657"/>
      <c r="CG7" s="657"/>
      <c r="CH7" s="657"/>
      <c r="CI7" s="657"/>
      <c r="CJ7" s="657"/>
      <c r="CK7" s="657"/>
      <c r="CL7" s="657"/>
      <c r="CM7" s="657"/>
      <c r="CN7" s="657"/>
      <c r="CO7" s="657"/>
      <c r="CP7" s="657"/>
      <c r="CQ7" s="658"/>
      <c r="CR7" s="659">
        <v>2232338</v>
      </c>
      <c r="CS7" s="660"/>
      <c r="CT7" s="660"/>
      <c r="CU7" s="660"/>
      <c r="CV7" s="660"/>
      <c r="CW7" s="660"/>
      <c r="CX7" s="660"/>
      <c r="CY7" s="661"/>
      <c r="CZ7" s="662">
        <v>13.1</v>
      </c>
      <c r="DA7" s="662"/>
      <c r="DB7" s="662"/>
      <c r="DC7" s="662"/>
      <c r="DD7" s="668">
        <v>351791</v>
      </c>
      <c r="DE7" s="660"/>
      <c r="DF7" s="660"/>
      <c r="DG7" s="660"/>
      <c r="DH7" s="660"/>
      <c r="DI7" s="660"/>
      <c r="DJ7" s="660"/>
      <c r="DK7" s="660"/>
      <c r="DL7" s="660"/>
      <c r="DM7" s="660"/>
      <c r="DN7" s="660"/>
      <c r="DO7" s="660"/>
      <c r="DP7" s="661"/>
      <c r="DQ7" s="668">
        <v>1655512</v>
      </c>
      <c r="DR7" s="660"/>
      <c r="DS7" s="660"/>
      <c r="DT7" s="660"/>
      <c r="DU7" s="660"/>
      <c r="DV7" s="660"/>
      <c r="DW7" s="660"/>
      <c r="DX7" s="660"/>
      <c r="DY7" s="660"/>
      <c r="DZ7" s="660"/>
      <c r="EA7" s="660"/>
      <c r="EB7" s="660"/>
      <c r="EC7" s="669"/>
    </row>
    <row r="8" spans="2:143" ht="11.25" customHeight="1" x14ac:dyDescent="0.2">
      <c r="B8" s="656" t="s">
        <v>227</v>
      </c>
      <c r="C8" s="657"/>
      <c r="D8" s="657"/>
      <c r="E8" s="657"/>
      <c r="F8" s="657"/>
      <c r="G8" s="657"/>
      <c r="H8" s="657"/>
      <c r="I8" s="657"/>
      <c r="J8" s="657"/>
      <c r="K8" s="657"/>
      <c r="L8" s="657"/>
      <c r="M8" s="657"/>
      <c r="N8" s="657"/>
      <c r="O8" s="657"/>
      <c r="P8" s="657"/>
      <c r="Q8" s="658"/>
      <c r="R8" s="659">
        <v>21607</v>
      </c>
      <c r="S8" s="660"/>
      <c r="T8" s="660"/>
      <c r="U8" s="660"/>
      <c r="V8" s="660"/>
      <c r="W8" s="660"/>
      <c r="X8" s="660"/>
      <c r="Y8" s="661"/>
      <c r="Z8" s="662">
        <v>0.1</v>
      </c>
      <c r="AA8" s="662"/>
      <c r="AB8" s="662"/>
      <c r="AC8" s="662"/>
      <c r="AD8" s="663">
        <v>21607</v>
      </c>
      <c r="AE8" s="663"/>
      <c r="AF8" s="663"/>
      <c r="AG8" s="663"/>
      <c r="AH8" s="663"/>
      <c r="AI8" s="663"/>
      <c r="AJ8" s="663"/>
      <c r="AK8" s="663"/>
      <c r="AL8" s="664">
        <v>0.3</v>
      </c>
      <c r="AM8" s="665"/>
      <c r="AN8" s="665"/>
      <c r="AO8" s="666"/>
      <c r="AP8" s="656" t="s">
        <v>228</v>
      </c>
      <c r="AQ8" s="657"/>
      <c r="AR8" s="657"/>
      <c r="AS8" s="657"/>
      <c r="AT8" s="657"/>
      <c r="AU8" s="657"/>
      <c r="AV8" s="657"/>
      <c r="AW8" s="657"/>
      <c r="AX8" s="657"/>
      <c r="AY8" s="657"/>
      <c r="AZ8" s="657"/>
      <c r="BA8" s="657"/>
      <c r="BB8" s="657"/>
      <c r="BC8" s="657"/>
      <c r="BD8" s="657"/>
      <c r="BE8" s="657"/>
      <c r="BF8" s="658"/>
      <c r="BG8" s="659">
        <v>45680</v>
      </c>
      <c r="BH8" s="660"/>
      <c r="BI8" s="660"/>
      <c r="BJ8" s="660"/>
      <c r="BK8" s="660"/>
      <c r="BL8" s="660"/>
      <c r="BM8" s="660"/>
      <c r="BN8" s="661"/>
      <c r="BO8" s="662">
        <v>0.7</v>
      </c>
      <c r="BP8" s="662"/>
      <c r="BQ8" s="662"/>
      <c r="BR8" s="662"/>
      <c r="BS8" s="663" t="s">
        <v>122</v>
      </c>
      <c r="BT8" s="663"/>
      <c r="BU8" s="663"/>
      <c r="BV8" s="663"/>
      <c r="BW8" s="663"/>
      <c r="BX8" s="663"/>
      <c r="BY8" s="663"/>
      <c r="BZ8" s="663"/>
      <c r="CA8" s="663"/>
      <c r="CB8" s="667"/>
      <c r="CD8" s="656" t="s">
        <v>229</v>
      </c>
      <c r="CE8" s="657"/>
      <c r="CF8" s="657"/>
      <c r="CG8" s="657"/>
      <c r="CH8" s="657"/>
      <c r="CI8" s="657"/>
      <c r="CJ8" s="657"/>
      <c r="CK8" s="657"/>
      <c r="CL8" s="657"/>
      <c r="CM8" s="657"/>
      <c r="CN8" s="657"/>
      <c r="CO8" s="657"/>
      <c r="CP8" s="657"/>
      <c r="CQ8" s="658"/>
      <c r="CR8" s="659">
        <v>4684540</v>
      </c>
      <c r="CS8" s="660"/>
      <c r="CT8" s="660"/>
      <c r="CU8" s="660"/>
      <c r="CV8" s="660"/>
      <c r="CW8" s="660"/>
      <c r="CX8" s="660"/>
      <c r="CY8" s="661"/>
      <c r="CZ8" s="662">
        <v>27.4</v>
      </c>
      <c r="DA8" s="662"/>
      <c r="DB8" s="662"/>
      <c r="DC8" s="662"/>
      <c r="DD8" s="668">
        <v>54588</v>
      </c>
      <c r="DE8" s="660"/>
      <c r="DF8" s="660"/>
      <c r="DG8" s="660"/>
      <c r="DH8" s="660"/>
      <c r="DI8" s="660"/>
      <c r="DJ8" s="660"/>
      <c r="DK8" s="660"/>
      <c r="DL8" s="660"/>
      <c r="DM8" s="660"/>
      <c r="DN8" s="660"/>
      <c r="DO8" s="660"/>
      <c r="DP8" s="661"/>
      <c r="DQ8" s="668">
        <v>2356234</v>
      </c>
      <c r="DR8" s="660"/>
      <c r="DS8" s="660"/>
      <c r="DT8" s="660"/>
      <c r="DU8" s="660"/>
      <c r="DV8" s="660"/>
      <c r="DW8" s="660"/>
      <c r="DX8" s="660"/>
      <c r="DY8" s="660"/>
      <c r="DZ8" s="660"/>
      <c r="EA8" s="660"/>
      <c r="EB8" s="660"/>
      <c r="EC8" s="669"/>
    </row>
    <row r="9" spans="2:143" ht="11.25" customHeight="1" x14ac:dyDescent="0.2">
      <c r="B9" s="656" t="s">
        <v>230</v>
      </c>
      <c r="C9" s="657"/>
      <c r="D9" s="657"/>
      <c r="E9" s="657"/>
      <c r="F9" s="657"/>
      <c r="G9" s="657"/>
      <c r="H9" s="657"/>
      <c r="I9" s="657"/>
      <c r="J9" s="657"/>
      <c r="K9" s="657"/>
      <c r="L9" s="657"/>
      <c r="M9" s="657"/>
      <c r="N9" s="657"/>
      <c r="O9" s="657"/>
      <c r="P9" s="657"/>
      <c r="Q9" s="658"/>
      <c r="R9" s="659">
        <v>28853</v>
      </c>
      <c r="S9" s="660"/>
      <c r="T9" s="660"/>
      <c r="U9" s="660"/>
      <c r="V9" s="660"/>
      <c r="W9" s="660"/>
      <c r="X9" s="660"/>
      <c r="Y9" s="661"/>
      <c r="Z9" s="662">
        <v>0.2</v>
      </c>
      <c r="AA9" s="662"/>
      <c r="AB9" s="662"/>
      <c r="AC9" s="662"/>
      <c r="AD9" s="663">
        <v>28853</v>
      </c>
      <c r="AE9" s="663"/>
      <c r="AF9" s="663"/>
      <c r="AG9" s="663"/>
      <c r="AH9" s="663"/>
      <c r="AI9" s="663"/>
      <c r="AJ9" s="663"/>
      <c r="AK9" s="663"/>
      <c r="AL9" s="664">
        <v>0.4</v>
      </c>
      <c r="AM9" s="665"/>
      <c r="AN9" s="665"/>
      <c r="AO9" s="666"/>
      <c r="AP9" s="656" t="s">
        <v>231</v>
      </c>
      <c r="AQ9" s="657"/>
      <c r="AR9" s="657"/>
      <c r="AS9" s="657"/>
      <c r="AT9" s="657"/>
      <c r="AU9" s="657"/>
      <c r="AV9" s="657"/>
      <c r="AW9" s="657"/>
      <c r="AX9" s="657"/>
      <c r="AY9" s="657"/>
      <c r="AZ9" s="657"/>
      <c r="BA9" s="657"/>
      <c r="BB9" s="657"/>
      <c r="BC9" s="657"/>
      <c r="BD9" s="657"/>
      <c r="BE9" s="657"/>
      <c r="BF9" s="658"/>
      <c r="BG9" s="659">
        <v>1299990</v>
      </c>
      <c r="BH9" s="660"/>
      <c r="BI9" s="660"/>
      <c r="BJ9" s="660"/>
      <c r="BK9" s="660"/>
      <c r="BL9" s="660"/>
      <c r="BM9" s="660"/>
      <c r="BN9" s="661"/>
      <c r="BO9" s="662">
        <v>20.399999999999999</v>
      </c>
      <c r="BP9" s="662"/>
      <c r="BQ9" s="662"/>
      <c r="BR9" s="662"/>
      <c r="BS9" s="663" t="s">
        <v>122</v>
      </c>
      <c r="BT9" s="663"/>
      <c r="BU9" s="663"/>
      <c r="BV9" s="663"/>
      <c r="BW9" s="663"/>
      <c r="BX9" s="663"/>
      <c r="BY9" s="663"/>
      <c r="BZ9" s="663"/>
      <c r="CA9" s="663"/>
      <c r="CB9" s="667"/>
      <c r="CD9" s="656" t="s">
        <v>232</v>
      </c>
      <c r="CE9" s="657"/>
      <c r="CF9" s="657"/>
      <c r="CG9" s="657"/>
      <c r="CH9" s="657"/>
      <c r="CI9" s="657"/>
      <c r="CJ9" s="657"/>
      <c r="CK9" s="657"/>
      <c r="CL9" s="657"/>
      <c r="CM9" s="657"/>
      <c r="CN9" s="657"/>
      <c r="CO9" s="657"/>
      <c r="CP9" s="657"/>
      <c r="CQ9" s="658"/>
      <c r="CR9" s="659">
        <v>1488288</v>
      </c>
      <c r="CS9" s="660"/>
      <c r="CT9" s="660"/>
      <c r="CU9" s="660"/>
      <c r="CV9" s="660"/>
      <c r="CW9" s="660"/>
      <c r="CX9" s="660"/>
      <c r="CY9" s="661"/>
      <c r="CZ9" s="662">
        <v>8.6999999999999993</v>
      </c>
      <c r="DA9" s="662"/>
      <c r="DB9" s="662"/>
      <c r="DC9" s="662"/>
      <c r="DD9" s="668">
        <v>1100</v>
      </c>
      <c r="DE9" s="660"/>
      <c r="DF9" s="660"/>
      <c r="DG9" s="660"/>
      <c r="DH9" s="660"/>
      <c r="DI9" s="660"/>
      <c r="DJ9" s="660"/>
      <c r="DK9" s="660"/>
      <c r="DL9" s="660"/>
      <c r="DM9" s="660"/>
      <c r="DN9" s="660"/>
      <c r="DO9" s="660"/>
      <c r="DP9" s="661"/>
      <c r="DQ9" s="668">
        <v>1417580</v>
      </c>
      <c r="DR9" s="660"/>
      <c r="DS9" s="660"/>
      <c r="DT9" s="660"/>
      <c r="DU9" s="660"/>
      <c r="DV9" s="660"/>
      <c r="DW9" s="660"/>
      <c r="DX9" s="660"/>
      <c r="DY9" s="660"/>
      <c r="DZ9" s="660"/>
      <c r="EA9" s="660"/>
      <c r="EB9" s="660"/>
      <c r="EC9" s="669"/>
    </row>
    <row r="10" spans="2:143" ht="11.25" customHeight="1" x14ac:dyDescent="0.2">
      <c r="B10" s="656" t="s">
        <v>233</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234</v>
      </c>
      <c r="AQ10" s="657"/>
      <c r="AR10" s="657"/>
      <c r="AS10" s="657"/>
      <c r="AT10" s="657"/>
      <c r="AU10" s="657"/>
      <c r="AV10" s="657"/>
      <c r="AW10" s="657"/>
      <c r="AX10" s="657"/>
      <c r="AY10" s="657"/>
      <c r="AZ10" s="657"/>
      <c r="BA10" s="657"/>
      <c r="BB10" s="657"/>
      <c r="BC10" s="657"/>
      <c r="BD10" s="657"/>
      <c r="BE10" s="657"/>
      <c r="BF10" s="658"/>
      <c r="BG10" s="659">
        <v>127796</v>
      </c>
      <c r="BH10" s="660"/>
      <c r="BI10" s="660"/>
      <c r="BJ10" s="660"/>
      <c r="BK10" s="660"/>
      <c r="BL10" s="660"/>
      <c r="BM10" s="660"/>
      <c r="BN10" s="661"/>
      <c r="BO10" s="662">
        <v>2</v>
      </c>
      <c r="BP10" s="662"/>
      <c r="BQ10" s="662"/>
      <c r="BR10" s="662"/>
      <c r="BS10" s="663" t="s">
        <v>122</v>
      </c>
      <c r="BT10" s="663"/>
      <c r="BU10" s="663"/>
      <c r="BV10" s="663"/>
      <c r="BW10" s="663"/>
      <c r="BX10" s="663"/>
      <c r="BY10" s="663"/>
      <c r="BZ10" s="663"/>
      <c r="CA10" s="663"/>
      <c r="CB10" s="667"/>
      <c r="CD10" s="656" t="s">
        <v>235</v>
      </c>
      <c r="CE10" s="657"/>
      <c r="CF10" s="657"/>
      <c r="CG10" s="657"/>
      <c r="CH10" s="657"/>
      <c r="CI10" s="657"/>
      <c r="CJ10" s="657"/>
      <c r="CK10" s="657"/>
      <c r="CL10" s="657"/>
      <c r="CM10" s="657"/>
      <c r="CN10" s="657"/>
      <c r="CO10" s="657"/>
      <c r="CP10" s="657"/>
      <c r="CQ10" s="658"/>
      <c r="CR10" s="659" t="s">
        <v>122</v>
      </c>
      <c r="CS10" s="660"/>
      <c r="CT10" s="660"/>
      <c r="CU10" s="660"/>
      <c r="CV10" s="660"/>
      <c r="CW10" s="660"/>
      <c r="CX10" s="660"/>
      <c r="CY10" s="661"/>
      <c r="CZ10" s="662" t="s">
        <v>122</v>
      </c>
      <c r="DA10" s="662"/>
      <c r="DB10" s="662"/>
      <c r="DC10" s="662"/>
      <c r="DD10" s="668" t="s">
        <v>122</v>
      </c>
      <c r="DE10" s="660"/>
      <c r="DF10" s="660"/>
      <c r="DG10" s="660"/>
      <c r="DH10" s="660"/>
      <c r="DI10" s="660"/>
      <c r="DJ10" s="660"/>
      <c r="DK10" s="660"/>
      <c r="DL10" s="660"/>
      <c r="DM10" s="660"/>
      <c r="DN10" s="660"/>
      <c r="DO10" s="660"/>
      <c r="DP10" s="661"/>
      <c r="DQ10" s="668" t="s">
        <v>122</v>
      </c>
      <c r="DR10" s="660"/>
      <c r="DS10" s="660"/>
      <c r="DT10" s="660"/>
      <c r="DU10" s="660"/>
      <c r="DV10" s="660"/>
      <c r="DW10" s="660"/>
      <c r="DX10" s="660"/>
      <c r="DY10" s="660"/>
      <c r="DZ10" s="660"/>
      <c r="EA10" s="660"/>
      <c r="EB10" s="660"/>
      <c r="EC10" s="669"/>
    </row>
    <row r="11" spans="2:143" ht="11.25" customHeight="1" x14ac:dyDescent="0.2">
      <c r="B11" s="656" t="s">
        <v>236</v>
      </c>
      <c r="C11" s="657"/>
      <c r="D11" s="657"/>
      <c r="E11" s="657"/>
      <c r="F11" s="657"/>
      <c r="G11" s="657"/>
      <c r="H11" s="657"/>
      <c r="I11" s="657"/>
      <c r="J11" s="657"/>
      <c r="K11" s="657"/>
      <c r="L11" s="657"/>
      <c r="M11" s="657"/>
      <c r="N11" s="657"/>
      <c r="O11" s="657"/>
      <c r="P11" s="657"/>
      <c r="Q11" s="658"/>
      <c r="R11" s="659">
        <v>836656</v>
      </c>
      <c r="S11" s="660"/>
      <c r="T11" s="660"/>
      <c r="U11" s="660"/>
      <c r="V11" s="660"/>
      <c r="W11" s="660"/>
      <c r="X11" s="660"/>
      <c r="Y11" s="661"/>
      <c r="Z11" s="664">
        <v>4.7</v>
      </c>
      <c r="AA11" s="665"/>
      <c r="AB11" s="665"/>
      <c r="AC11" s="671"/>
      <c r="AD11" s="668">
        <v>836656</v>
      </c>
      <c r="AE11" s="660"/>
      <c r="AF11" s="660"/>
      <c r="AG11" s="660"/>
      <c r="AH11" s="660"/>
      <c r="AI11" s="660"/>
      <c r="AJ11" s="660"/>
      <c r="AK11" s="661"/>
      <c r="AL11" s="664">
        <v>11.2</v>
      </c>
      <c r="AM11" s="665"/>
      <c r="AN11" s="665"/>
      <c r="AO11" s="666"/>
      <c r="AP11" s="656" t="s">
        <v>237</v>
      </c>
      <c r="AQ11" s="657"/>
      <c r="AR11" s="657"/>
      <c r="AS11" s="657"/>
      <c r="AT11" s="657"/>
      <c r="AU11" s="657"/>
      <c r="AV11" s="657"/>
      <c r="AW11" s="657"/>
      <c r="AX11" s="657"/>
      <c r="AY11" s="657"/>
      <c r="AZ11" s="657"/>
      <c r="BA11" s="657"/>
      <c r="BB11" s="657"/>
      <c r="BC11" s="657"/>
      <c r="BD11" s="657"/>
      <c r="BE11" s="657"/>
      <c r="BF11" s="658"/>
      <c r="BG11" s="659">
        <v>238793</v>
      </c>
      <c r="BH11" s="660"/>
      <c r="BI11" s="660"/>
      <c r="BJ11" s="660"/>
      <c r="BK11" s="660"/>
      <c r="BL11" s="660"/>
      <c r="BM11" s="660"/>
      <c r="BN11" s="661"/>
      <c r="BO11" s="662">
        <v>3.8</v>
      </c>
      <c r="BP11" s="662"/>
      <c r="BQ11" s="662"/>
      <c r="BR11" s="662"/>
      <c r="BS11" s="663" t="s">
        <v>122</v>
      </c>
      <c r="BT11" s="663"/>
      <c r="BU11" s="663"/>
      <c r="BV11" s="663"/>
      <c r="BW11" s="663"/>
      <c r="BX11" s="663"/>
      <c r="BY11" s="663"/>
      <c r="BZ11" s="663"/>
      <c r="CA11" s="663"/>
      <c r="CB11" s="667"/>
      <c r="CD11" s="656" t="s">
        <v>238</v>
      </c>
      <c r="CE11" s="657"/>
      <c r="CF11" s="657"/>
      <c r="CG11" s="657"/>
      <c r="CH11" s="657"/>
      <c r="CI11" s="657"/>
      <c r="CJ11" s="657"/>
      <c r="CK11" s="657"/>
      <c r="CL11" s="657"/>
      <c r="CM11" s="657"/>
      <c r="CN11" s="657"/>
      <c r="CO11" s="657"/>
      <c r="CP11" s="657"/>
      <c r="CQ11" s="658"/>
      <c r="CR11" s="659">
        <v>558993</v>
      </c>
      <c r="CS11" s="660"/>
      <c r="CT11" s="660"/>
      <c r="CU11" s="660"/>
      <c r="CV11" s="660"/>
      <c r="CW11" s="660"/>
      <c r="CX11" s="660"/>
      <c r="CY11" s="661"/>
      <c r="CZ11" s="662">
        <v>3.3</v>
      </c>
      <c r="DA11" s="662"/>
      <c r="DB11" s="662"/>
      <c r="DC11" s="662"/>
      <c r="DD11" s="668">
        <v>202120</v>
      </c>
      <c r="DE11" s="660"/>
      <c r="DF11" s="660"/>
      <c r="DG11" s="660"/>
      <c r="DH11" s="660"/>
      <c r="DI11" s="660"/>
      <c r="DJ11" s="660"/>
      <c r="DK11" s="660"/>
      <c r="DL11" s="660"/>
      <c r="DM11" s="660"/>
      <c r="DN11" s="660"/>
      <c r="DO11" s="660"/>
      <c r="DP11" s="661"/>
      <c r="DQ11" s="668">
        <v>398182</v>
      </c>
      <c r="DR11" s="660"/>
      <c r="DS11" s="660"/>
      <c r="DT11" s="660"/>
      <c r="DU11" s="660"/>
      <c r="DV11" s="660"/>
      <c r="DW11" s="660"/>
      <c r="DX11" s="660"/>
      <c r="DY11" s="660"/>
      <c r="DZ11" s="660"/>
      <c r="EA11" s="660"/>
      <c r="EB11" s="660"/>
      <c r="EC11" s="669"/>
    </row>
    <row r="12" spans="2:143" ht="11.25" customHeight="1" x14ac:dyDescent="0.2">
      <c r="B12" s="656" t="s">
        <v>239</v>
      </c>
      <c r="C12" s="657"/>
      <c r="D12" s="657"/>
      <c r="E12" s="657"/>
      <c r="F12" s="657"/>
      <c r="G12" s="657"/>
      <c r="H12" s="657"/>
      <c r="I12" s="657"/>
      <c r="J12" s="657"/>
      <c r="K12" s="657"/>
      <c r="L12" s="657"/>
      <c r="M12" s="657"/>
      <c r="N12" s="657"/>
      <c r="O12" s="657"/>
      <c r="P12" s="657"/>
      <c r="Q12" s="658"/>
      <c r="R12" s="659">
        <v>21305</v>
      </c>
      <c r="S12" s="660"/>
      <c r="T12" s="660"/>
      <c r="U12" s="660"/>
      <c r="V12" s="660"/>
      <c r="W12" s="660"/>
      <c r="X12" s="660"/>
      <c r="Y12" s="661"/>
      <c r="Z12" s="662">
        <v>0.1</v>
      </c>
      <c r="AA12" s="662"/>
      <c r="AB12" s="662"/>
      <c r="AC12" s="662"/>
      <c r="AD12" s="663">
        <v>21305</v>
      </c>
      <c r="AE12" s="663"/>
      <c r="AF12" s="663"/>
      <c r="AG12" s="663"/>
      <c r="AH12" s="663"/>
      <c r="AI12" s="663"/>
      <c r="AJ12" s="663"/>
      <c r="AK12" s="663"/>
      <c r="AL12" s="664">
        <v>0.3</v>
      </c>
      <c r="AM12" s="665"/>
      <c r="AN12" s="665"/>
      <c r="AO12" s="666"/>
      <c r="AP12" s="656" t="s">
        <v>240</v>
      </c>
      <c r="AQ12" s="657"/>
      <c r="AR12" s="657"/>
      <c r="AS12" s="657"/>
      <c r="AT12" s="657"/>
      <c r="AU12" s="657"/>
      <c r="AV12" s="657"/>
      <c r="AW12" s="657"/>
      <c r="AX12" s="657"/>
      <c r="AY12" s="657"/>
      <c r="AZ12" s="657"/>
      <c r="BA12" s="657"/>
      <c r="BB12" s="657"/>
      <c r="BC12" s="657"/>
      <c r="BD12" s="657"/>
      <c r="BE12" s="657"/>
      <c r="BF12" s="658"/>
      <c r="BG12" s="659">
        <v>3892978</v>
      </c>
      <c r="BH12" s="660"/>
      <c r="BI12" s="660"/>
      <c r="BJ12" s="660"/>
      <c r="BK12" s="660"/>
      <c r="BL12" s="660"/>
      <c r="BM12" s="660"/>
      <c r="BN12" s="661"/>
      <c r="BO12" s="662">
        <v>61.2</v>
      </c>
      <c r="BP12" s="662"/>
      <c r="BQ12" s="662"/>
      <c r="BR12" s="662"/>
      <c r="BS12" s="663" t="s">
        <v>122</v>
      </c>
      <c r="BT12" s="663"/>
      <c r="BU12" s="663"/>
      <c r="BV12" s="663"/>
      <c r="BW12" s="663"/>
      <c r="BX12" s="663"/>
      <c r="BY12" s="663"/>
      <c r="BZ12" s="663"/>
      <c r="CA12" s="663"/>
      <c r="CB12" s="667"/>
      <c r="CD12" s="656" t="s">
        <v>241</v>
      </c>
      <c r="CE12" s="657"/>
      <c r="CF12" s="657"/>
      <c r="CG12" s="657"/>
      <c r="CH12" s="657"/>
      <c r="CI12" s="657"/>
      <c r="CJ12" s="657"/>
      <c r="CK12" s="657"/>
      <c r="CL12" s="657"/>
      <c r="CM12" s="657"/>
      <c r="CN12" s="657"/>
      <c r="CO12" s="657"/>
      <c r="CP12" s="657"/>
      <c r="CQ12" s="658"/>
      <c r="CR12" s="659">
        <v>318575</v>
      </c>
      <c r="CS12" s="660"/>
      <c r="CT12" s="660"/>
      <c r="CU12" s="660"/>
      <c r="CV12" s="660"/>
      <c r="CW12" s="660"/>
      <c r="CX12" s="660"/>
      <c r="CY12" s="661"/>
      <c r="CZ12" s="662">
        <v>1.9</v>
      </c>
      <c r="DA12" s="662"/>
      <c r="DB12" s="662"/>
      <c r="DC12" s="662"/>
      <c r="DD12" s="668">
        <v>40059</v>
      </c>
      <c r="DE12" s="660"/>
      <c r="DF12" s="660"/>
      <c r="DG12" s="660"/>
      <c r="DH12" s="660"/>
      <c r="DI12" s="660"/>
      <c r="DJ12" s="660"/>
      <c r="DK12" s="660"/>
      <c r="DL12" s="660"/>
      <c r="DM12" s="660"/>
      <c r="DN12" s="660"/>
      <c r="DO12" s="660"/>
      <c r="DP12" s="661"/>
      <c r="DQ12" s="668">
        <v>237938</v>
      </c>
      <c r="DR12" s="660"/>
      <c r="DS12" s="660"/>
      <c r="DT12" s="660"/>
      <c r="DU12" s="660"/>
      <c r="DV12" s="660"/>
      <c r="DW12" s="660"/>
      <c r="DX12" s="660"/>
      <c r="DY12" s="660"/>
      <c r="DZ12" s="660"/>
      <c r="EA12" s="660"/>
      <c r="EB12" s="660"/>
      <c r="EC12" s="669"/>
    </row>
    <row r="13" spans="2:143" ht="11.25" customHeight="1" x14ac:dyDescent="0.2">
      <c r="B13" s="656" t="s">
        <v>242</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243</v>
      </c>
      <c r="AQ13" s="657"/>
      <c r="AR13" s="657"/>
      <c r="AS13" s="657"/>
      <c r="AT13" s="657"/>
      <c r="AU13" s="657"/>
      <c r="AV13" s="657"/>
      <c r="AW13" s="657"/>
      <c r="AX13" s="657"/>
      <c r="AY13" s="657"/>
      <c r="AZ13" s="657"/>
      <c r="BA13" s="657"/>
      <c r="BB13" s="657"/>
      <c r="BC13" s="657"/>
      <c r="BD13" s="657"/>
      <c r="BE13" s="657"/>
      <c r="BF13" s="658"/>
      <c r="BG13" s="659">
        <v>3857129</v>
      </c>
      <c r="BH13" s="660"/>
      <c r="BI13" s="660"/>
      <c r="BJ13" s="660"/>
      <c r="BK13" s="660"/>
      <c r="BL13" s="660"/>
      <c r="BM13" s="660"/>
      <c r="BN13" s="661"/>
      <c r="BO13" s="662">
        <v>60.7</v>
      </c>
      <c r="BP13" s="662"/>
      <c r="BQ13" s="662"/>
      <c r="BR13" s="662"/>
      <c r="BS13" s="663" t="s">
        <v>122</v>
      </c>
      <c r="BT13" s="663"/>
      <c r="BU13" s="663"/>
      <c r="BV13" s="663"/>
      <c r="BW13" s="663"/>
      <c r="BX13" s="663"/>
      <c r="BY13" s="663"/>
      <c r="BZ13" s="663"/>
      <c r="CA13" s="663"/>
      <c r="CB13" s="667"/>
      <c r="CD13" s="656" t="s">
        <v>244</v>
      </c>
      <c r="CE13" s="657"/>
      <c r="CF13" s="657"/>
      <c r="CG13" s="657"/>
      <c r="CH13" s="657"/>
      <c r="CI13" s="657"/>
      <c r="CJ13" s="657"/>
      <c r="CK13" s="657"/>
      <c r="CL13" s="657"/>
      <c r="CM13" s="657"/>
      <c r="CN13" s="657"/>
      <c r="CO13" s="657"/>
      <c r="CP13" s="657"/>
      <c r="CQ13" s="658"/>
      <c r="CR13" s="659">
        <v>2313257</v>
      </c>
      <c r="CS13" s="660"/>
      <c r="CT13" s="660"/>
      <c r="CU13" s="660"/>
      <c r="CV13" s="660"/>
      <c r="CW13" s="660"/>
      <c r="CX13" s="660"/>
      <c r="CY13" s="661"/>
      <c r="CZ13" s="662">
        <v>13.5</v>
      </c>
      <c r="DA13" s="662"/>
      <c r="DB13" s="662"/>
      <c r="DC13" s="662"/>
      <c r="DD13" s="668">
        <v>1367050</v>
      </c>
      <c r="DE13" s="660"/>
      <c r="DF13" s="660"/>
      <c r="DG13" s="660"/>
      <c r="DH13" s="660"/>
      <c r="DI13" s="660"/>
      <c r="DJ13" s="660"/>
      <c r="DK13" s="660"/>
      <c r="DL13" s="660"/>
      <c r="DM13" s="660"/>
      <c r="DN13" s="660"/>
      <c r="DO13" s="660"/>
      <c r="DP13" s="661"/>
      <c r="DQ13" s="668">
        <v>1468013</v>
      </c>
      <c r="DR13" s="660"/>
      <c r="DS13" s="660"/>
      <c r="DT13" s="660"/>
      <c r="DU13" s="660"/>
      <c r="DV13" s="660"/>
      <c r="DW13" s="660"/>
      <c r="DX13" s="660"/>
      <c r="DY13" s="660"/>
      <c r="DZ13" s="660"/>
      <c r="EA13" s="660"/>
      <c r="EB13" s="660"/>
      <c r="EC13" s="669"/>
    </row>
    <row r="14" spans="2:143" ht="11.25" customHeight="1" x14ac:dyDescent="0.2">
      <c r="B14" s="656" t="s">
        <v>245</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246</v>
      </c>
      <c r="AQ14" s="657"/>
      <c r="AR14" s="657"/>
      <c r="AS14" s="657"/>
      <c r="AT14" s="657"/>
      <c r="AU14" s="657"/>
      <c r="AV14" s="657"/>
      <c r="AW14" s="657"/>
      <c r="AX14" s="657"/>
      <c r="AY14" s="657"/>
      <c r="AZ14" s="657"/>
      <c r="BA14" s="657"/>
      <c r="BB14" s="657"/>
      <c r="BC14" s="657"/>
      <c r="BD14" s="657"/>
      <c r="BE14" s="657"/>
      <c r="BF14" s="658"/>
      <c r="BG14" s="659">
        <v>102058</v>
      </c>
      <c r="BH14" s="660"/>
      <c r="BI14" s="660"/>
      <c r="BJ14" s="660"/>
      <c r="BK14" s="660"/>
      <c r="BL14" s="660"/>
      <c r="BM14" s="660"/>
      <c r="BN14" s="661"/>
      <c r="BO14" s="662">
        <v>1.6</v>
      </c>
      <c r="BP14" s="662"/>
      <c r="BQ14" s="662"/>
      <c r="BR14" s="662"/>
      <c r="BS14" s="663" t="s">
        <v>122</v>
      </c>
      <c r="BT14" s="663"/>
      <c r="BU14" s="663"/>
      <c r="BV14" s="663"/>
      <c r="BW14" s="663"/>
      <c r="BX14" s="663"/>
      <c r="BY14" s="663"/>
      <c r="BZ14" s="663"/>
      <c r="CA14" s="663"/>
      <c r="CB14" s="667"/>
      <c r="CD14" s="656" t="s">
        <v>247</v>
      </c>
      <c r="CE14" s="657"/>
      <c r="CF14" s="657"/>
      <c r="CG14" s="657"/>
      <c r="CH14" s="657"/>
      <c r="CI14" s="657"/>
      <c r="CJ14" s="657"/>
      <c r="CK14" s="657"/>
      <c r="CL14" s="657"/>
      <c r="CM14" s="657"/>
      <c r="CN14" s="657"/>
      <c r="CO14" s="657"/>
      <c r="CP14" s="657"/>
      <c r="CQ14" s="658"/>
      <c r="CR14" s="659">
        <v>510600</v>
      </c>
      <c r="CS14" s="660"/>
      <c r="CT14" s="660"/>
      <c r="CU14" s="660"/>
      <c r="CV14" s="660"/>
      <c r="CW14" s="660"/>
      <c r="CX14" s="660"/>
      <c r="CY14" s="661"/>
      <c r="CZ14" s="662">
        <v>3</v>
      </c>
      <c r="DA14" s="662"/>
      <c r="DB14" s="662"/>
      <c r="DC14" s="662"/>
      <c r="DD14" s="668">
        <v>3206</v>
      </c>
      <c r="DE14" s="660"/>
      <c r="DF14" s="660"/>
      <c r="DG14" s="660"/>
      <c r="DH14" s="660"/>
      <c r="DI14" s="660"/>
      <c r="DJ14" s="660"/>
      <c r="DK14" s="660"/>
      <c r="DL14" s="660"/>
      <c r="DM14" s="660"/>
      <c r="DN14" s="660"/>
      <c r="DO14" s="660"/>
      <c r="DP14" s="661"/>
      <c r="DQ14" s="668">
        <v>510600</v>
      </c>
      <c r="DR14" s="660"/>
      <c r="DS14" s="660"/>
      <c r="DT14" s="660"/>
      <c r="DU14" s="660"/>
      <c r="DV14" s="660"/>
      <c r="DW14" s="660"/>
      <c r="DX14" s="660"/>
      <c r="DY14" s="660"/>
      <c r="DZ14" s="660"/>
      <c r="EA14" s="660"/>
      <c r="EB14" s="660"/>
      <c r="EC14" s="669"/>
    </row>
    <row r="15" spans="2:143" ht="11.25" customHeight="1" x14ac:dyDescent="0.2">
      <c r="B15" s="656" t="s">
        <v>248</v>
      </c>
      <c r="C15" s="657"/>
      <c r="D15" s="657"/>
      <c r="E15" s="657"/>
      <c r="F15" s="657"/>
      <c r="G15" s="657"/>
      <c r="H15" s="657"/>
      <c r="I15" s="657"/>
      <c r="J15" s="657"/>
      <c r="K15" s="657"/>
      <c r="L15" s="657"/>
      <c r="M15" s="657"/>
      <c r="N15" s="657"/>
      <c r="O15" s="657"/>
      <c r="P15" s="657"/>
      <c r="Q15" s="658"/>
      <c r="R15" s="659">
        <v>17938</v>
      </c>
      <c r="S15" s="660"/>
      <c r="T15" s="660"/>
      <c r="U15" s="660"/>
      <c r="V15" s="660"/>
      <c r="W15" s="660"/>
      <c r="X15" s="660"/>
      <c r="Y15" s="661"/>
      <c r="Z15" s="662">
        <v>0.1</v>
      </c>
      <c r="AA15" s="662"/>
      <c r="AB15" s="662"/>
      <c r="AC15" s="662"/>
      <c r="AD15" s="663">
        <v>17938</v>
      </c>
      <c r="AE15" s="663"/>
      <c r="AF15" s="663"/>
      <c r="AG15" s="663"/>
      <c r="AH15" s="663"/>
      <c r="AI15" s="663"/>
      <c r="AJ15" s="663"/>
      <c r="AK15" s="663"/>
      <c r="AL15" s="664">
        <v>0.2</v>
      </c>
      <c r="AM15" s="665"/>
      <c r="AN15" s="665"/>
      <c r="AO15" s="666"/>
      <c r="AP15" s="656" t="s">
        <v>249</v>
      </c>
      <c r="AQ15" s="657"/>
      <c r="AR15" s="657"/>
      <c r="AS15" s="657"/>
      <c r="AT15" s="657"/>
      <c r="AU15" s="657"/>
      <c r="AV15" s="657"/>
      <c r="AW15" s="657"/>
      <c r="AX15" s="657"/>
      <c r="AY15" s="657"/>
      <c r="AZ15" s="657"/>
      <c r="BA15" s="657"/>
      <c r="BB15" s="657"/>
      <c r="BC15" s="657"/>
      <c r="BD15" s="657"/>
      <c r="BE15" s="657"/>
      <c r="BF15" s="658"/>
      <c r="BG15" s="659">
        <v>334284</v>
      </c>
      <c r="BH15" s="660"/>
      <c r="BI15" s="660"/>
      <c r="BJ15" s="660"/>
      <c r="BK15" s="660"/>
      <c r="BL15" s="660"/>
      <c r="BM15" s="660"/>
      <c r="BN15" s="661"/>
      <c r="BO15" s="662">
        <v>5.3</v>
      </c>
      <c r="BP15" s="662"/>
      <c r="BQ15" s="662"/>
      <c r="BR15" s="662"/>
      <c r="BS15" s="663" t="s">
        <v>122</v>
      </c>
      <c r="BT15" s="663"/>
      <c r="BU15" s="663"/>
      <c r="BV15" s="663"/>
      <c r="BW15" s="663"/>
      <c r="BX15" s="663"/>
      <c r="BY15" s="663"/>
      <c r="BZ15" s="663"/>
      <c r="CA15" s="663"/>
      <c r="CB15" s="667"/>
      <c r="CD15" s="656" t="s">
        <v>250</v>
      </c>
      <c r="CE15" s="657"/>
      <c r="CF15" s="657"/>
      <c r="CG15" s="657"/>
      <c r="CH15" s="657"/>
      <c r="CI15" s="657"/>
      <c r="CJ15" s="657"/>
      <c r="CK15" s="657"/>
      <c r="CL15" s="657"/>
      <c r="CM15" s="657"/>
      <c r="CN15" s="657"/>
      <c r="CO15" s="657"/>
      <c r="CP15" s="657"/>
      <c r="CQ15" s="658"/>
      <c r="CR15" s="659">
        <v>4243361</v>
      </c>
      <c r="CS15" s="660"/>
      <c r="CT15" s="660"/>
      <c r="CU15" s="660"/>
      <c r="CV15" s="660"/>
      <c r="CW15" s="660"/>
      <c r="CX15" s="660"/>
      <c r="CY15" s="661"/>
      <c r="CZ15" s="662">
        <v>24.8</v>
      </c>
      <c r="DA15" s="662"/>
      <c r="DB15" s="662"/>
      <c r="DC15" s="662"/>
      <c r="DD15" s="668">
        <v>2808541</v>
      </c>
      <c r="DE15" s="660"/>
      <c r="DF15" s="660"/>
      <c r="DG15" s="660"/>
      <c r="DH15" s="660"/>
      <c r="DI15" s="660"/>
      <c r="DJ15" s="660"/>
      <c r="DK15" s="660"/>
      <c r="DL15" s="660"/>
      <c r="DM15" s="660"/>
      <c r="DN15" s="660"/>
      <c r="DO15" s="660"/>
      <c r="DP15" s="661"/>
      <c r="DQ15" s="668">
        <v>1861566</v>
      </c>
      <c r="DR15" s="660"/>
      <c r="DS15" s="660"/>
      <c r="DT15" s="660"/>
      <c r="DU15" s="660"/>
      <c r="DV15" s="660"/>
      <c r="DW15" s="660"/>
      <c r="DX15" s="660"/>
      <c r="DY15" s="660"/>
      <c r="DZ15" s="660"/>
      <c r="EA15" s="660"/>
      <c r="EB15" s="660"/>
      <c r="EC15" s="669"/>
    </row>
    <row r="16" spans="2:143" ht="11.25" customHeight="1" x14ac:dyDescent="0.2">
      <c r="B16" s="656" t="s">
        <v>251</v>
      </c>
      <c r="C16" s="657"/>
      <c r="D16" s="657"/>
      <c r="E16" s="657"/>
      <c r="F16" s="657"/>
      <c r="G16" s="657"/>
      <c r="H16" s="657"/>
      <c r="I16" s="657"/>
      <c r="J16" s="657"/>
      <c r="K16" s="657"/>
      <c r="L16" s="657"/>
      <c r="M16" s="657"/>
      <c r="N16" s="657"/>
      <c r="O16" s="657"/>
      <c r="P16" s="657"/>
      <c r="Q16" s="658"/>
      <c r="R16" s="659">
        <v>114408</v>
      </c>
      <c r="S16" s="660"/>
      <c r="T16" s="660"/>
      <c r="U16" s="660"/>
      <c r="V16" s="660"/>
      <c r="W16" s="660"/>
      <c r="X16" s="660"/>
      <c r="Y16" s="661"/>
      <c r="Z16" s="662">
        <v>0.6</v>
      </c>
      <c r="AA16" s="662"/>
      <c r="AB16" s="662"/>
      <c r="AC16" s="662"/>
      <c r="AD16" s="663">
        <v>114408</v>
      </c>
      <c r="AE16" s="663"/>
      <c r="AF16" s="663"/>
      <c r="AG16" s="663"/>
      <c r="AH16" s="663"/>
      <c r="AI16" s="663"/>
      <c r="AJ16" s="663"/>
      <c r="AK16" s="663"/>
      <c r="AL16" s="664">
        <v>1.5</v>
      </c>
      <c r="AM16" s="665"/>
      <c r="AN16" s="665"/>
      <c r="AO16" s="666"/>
      <c r="AP16" s="656" t="s">
        <v>252</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253</v>
      </c>
      <c r="CE16" s="657"/>
      <c r="CF16" s="657"/>
      <c r="CG16" s="657"/>
      <c r="CH16" s="657"/>
      <c r="CI16" s="657"/>
      <c r="CJ16" s="657"/>
      <c r="CK16" s="657"/>
      <c r="CL16" s="657"/>
      <c r="CM16" s="657"/>
      <c r="CN16" s="657"/>
      <c r="CO16" s="657"/>
      <c r="CP16" s="657"/>
      <c r="CQ16" s="658"/>
      <c r="CR16" s="659" t="s">
        <v>122</v>
      </c>
      <c r="CS16" s="660"/>
      <c r="CT16" s="660"/>
      <c r="CU16" s="660"/>
      <c r="CV16" s="660"/>
      <c r="CW16" s="660"/>
      <c r="CX16" s="660"/>
      <c r="CY16" s="661"/>
      <c r="CZ16" s="662" t="s">
        <v>122</v>
      </c>
      <c r="DA16" s="662"/>
      <c r="DB16" s="662"/>
      <c r="DC16" s="662"/>
      <c r="DD16" s="668" t="s">
        <v>122</v>
      </c>
      <c r="DE16" s="660"/>
      <c r="DF16" s="660"/>
      <c r="DG16" s="660"/>
      <c r="DH16" s="660"/>
      <c r="DI16" s="660"/>
      <c r="DJ16" s="660"/>
      <c r="DK16" s="660"/>
      <c r="DL16" s="660"/>
      <c r="DM16" s="660"/>
      <c r="DN16" s="660"/>
      <c r="DO16" s="660"/>
      <c r="DP16" s="661"/>
      <c r="DQ16" s="668" t="s">
        <v>122</v>
      </c>
      <c r="DR16" s="660"/>
      <c r="DS16" s="660"/>
      <c r="DT16" s="660"/>
      <c r="DU16" s="660"/>
      <c r="DV16" s="660"/>
      <c r="DW16" s="660"/>
      <c r="DX16" s="660"/>
      <c r="DY16" s="660"/>
      <c r="DZ16" s="660"/>
      <c r="EA16" s="660"/>
      <c r="EB16" s="660"/>
      <c r="EC16" s="669"/>
    </row>
    <row r="17" spans="2:133" ht="11.25" customHeight="1" x14ac:dyDescent="0.2">
      <c r="B17" s="656" t="s">
        <v>254</v>
      </c>
      <c r="C17" s="657"/>
      <c r="D17" s="657"/>
      <c r="E17" s="657"/>
      <c r="F17" s="657"/>
      <c r="G17" s="657"/>
      <c r="H17" s="657"/>
      <c r="I17" s="657"/>
      <c r="J17" s="657"/>
      <c r="K17" s="657"/>
      <c r="L17" s="657"/>
      <c r="M17" s="657"/>
      <c r="N17" s="657"/>
      <c r="O17" s="657"/>
      <c r="P17" s="657"/>
      <c r="Q17" s="658"/>
      <c r="R17" s="659">
        <v>167131</v>
      </c>
      <c r="S17" s="660"/>
      <c r="T17" s="660"/>
      <c r="U17" s="660"/>
      <c r="V17" s="660"/>
      <c r="W17" s="660"/>
      <c r="X17" s="660"/>
      <c r="Y17" s="661"/>
      <c r="Z17" s="662">
        <v>0.9</v>
      </c>
      <c r="AA17" s="662"/>
      <c r="AB17" s="662"/>
      <c r="AC17" s="662"/>
      <c r="AD17" s="663">
        <v>167131</v>
      </c>
      <c r="AE17" s="663"/>
      <c r="AF17" s="663"/>
      <c r="AG17" s="663"/>
      <c r="AH17" s="663"/>
      <c r="AI17" s="663"/>
      <c r="AJ17" s="663"/>
      <c r="AK17" s="663"/>
      <c r="AL17" s="664">
        <v>2.2000000000000002</v>
      </c>
      <c r="AM17" s="665"/>
      <c r="AN17" s="665"/>
      <c r="AO17" s="666"/>
      <c r="AP17" s="656" t="s">
        <v>255</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256</v>
      </c>
      <c r="CE17" s="657"/>
      <c r="CF17" s="657"/>
      <c r="CG17" s="657"/>
      <c r="CH17" s="657"/>
      <c r="CI17" s="657"/>
      <c r="CJ17" s="657"/>
      <c r="CK17" s="657"/>
      <c r="CL17" s="657"/>
      <c r="CM17" s="657"/>
      <c r="CN17" s="657"/>
      <c r="CO17" s="657"/>
      <c r="CP17" s="657"/>
      <c r="CQ17" s="658"/>
      <c r="CR17" s="659">
        <v>605290</v>
      </c>
      <c r="CS17" s="660"/>
      <c r="CT17" s="660"/>
      <c r="CU17" s="660"/>
      <c r="CV17" s="660"/>
      <c r="CW17" s="660"/>
      <c r="CX17" s="660"/>
      <c r="CY17" s="661"/>
      <c r="CZ17" s="662">
        <v>3.5</v>
      </c>
      <c r="DA17" s="662"/>
      <c r="DB17" s="662"/>
      <c r="DC17" s="662"/>
      <c r="DD17" s="668" t="s">
        <v>122</v>
      </c>
      <c r="DE17" s="660"/>
      <c r="DF17" s="660"/>
      <c r="DG17" s="660"/>
      <c r="DH17" s="660"/>
      <c r="DI17" s="660"/>
      <c r="DJ17" s="660"/>
      <c r="DK17" s="660"/>
      <c r="DL17" s="660"/>
      <c r="DM17" s="660"/>
      <c r="DN17" s="660"/>
      <c r="DO17" s="660"/>
      <c r="DP17" s="661"/>
      <c r="DQ17" s="668">
        <v>600193</v>
      </c>
      <c r="DR17" s="660"/>
      <c r="DS17" s="660"/>
      <c r="DT17" s="660"/>
      <c r="DU17" s="660"/>
      <c r="DV17" s="660"/>
      <c r="DW17" s="660"/>
      <c r="DX17" s="660"/>
      <c r="DY17" s="660"/>
      <c r="DZ17" s="660"/>
      <c r="EA17" s="660"/>
      <c r="EB17" s="660"/>
      <c r="EC17" s="669"/>
    </row>
    <row r="18" spans="2:133" ht="11.25" customHeight="1" x14ac:dyDescent="0.2">
      <c r="B18" s="656" t="s">
        <v>257</v>
      </c>
      <c r="C18" s="657"/>
      <c r="D18" s="657"/>
      <c r="E18" s="657"/>
      <c r="F18" s="657"/>
      <c r="G18" s="657"/>
      <c r="H18" s="657"/>
      <c r="I18" s="657"/>
      <c r="J18" s="657"/>
      <c r="K18" s="657"/>
      <c r="L18" s="657"/>
      <c r="M18" s="657"/>
      <c r="N18" s="657"/>
      <c r="O18" s="657"/>
      <c r="P18" s="657"/>
      <c r="Q18" s="658"/>
      <c r="R18" s="659">
        <v>35247</v>
      </c>
      <c r="S18" s="660"/>
      <c r="T18" s="660"/>
      <c r="U18" s="660"/>
      <c r="V18" s="660"/>
      <c r="W18" s="660"/>
      <c r="X18" s="660"/>
      <c r="Y18" s="661"/>
      <c r="Z18" s="662">
        <v>0.2</v>
      </c>
      <c r="AA18" s="662"/>
      <c r="AB18" s="662"/>
      <c r="AC18" s="662"/>
      <c r="AD18" s="663">
        <v>35247</v>
      </c>
      <c r="AE18" s="663"/>
      <c r="AF18" s="663"/>
      <c r="AG18" s="663"/>
      <c r="AH18" s="663"/>
      <c r="AI18" s="663"/>
      <c r="AJ18" s="663"/>
      <c r="AK18" s="663"/>
      <c r="AL18" s="664">
        <v>0.5</v>
      </c>
      <c r="AM18" s="665"/>
      <c r="AN18" s="665"/>
      <c r="AO18" s="666"/>
      <c r="AP18" s="656" t="s">
        <v>258</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259</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2">
      <c r="B19" s="656" t="s">
        <v>260</v>
      </c>
      <c r="C19" s="657"/>
      <c r="D19" s="657"/>
      <c r="E19" s="657"/>
      <c r="F19" s="657"/>
      <c r="G19" s="657"/>
      <c r="H19" s="657"/>
      <c r="I19" s="657"/>
      <c r="J19" s="657"/>
      <c r="K19" s="657"/>
      <c r="L19" s="657"/>
      <c r="M19" s="657"/>
      <c r="N19" s="657"/>
      <c r="O19" s="657"/>
      <c r="P19" s="657"/>
      <c r="Q19" s="658"/>
      <c r="R19" s="659">
        <v>131292</v>
      </c>
      <c r="S19" s="660"/>
      <c r="T19" s="660"/>
      <c r="U19" s="660"/>
      <c r="V19" s="660"/>
      <c r="W19" s="660"/>
      <c r="X19" s="660"/>
      <c r="Y19" s="661"/>
      <c r="Z19" s="662">
        <v>0.7</v>
      </c>
      <c r="AA19" s="662"/>
      <c r="AB19" s="662"/>
      <c r="AC19" s="662"/>
      <c r="AD19" s="663">
        <v>131292</v>
      </c>
      <c r="AE19" s="663"/>
      <c r="AF19" s="663"/>
      <c r="AG19" s="663"/>
      <c r="AH19" s="663"/>
      <c r="AI19" s="663"/>
      <c r="AJ19" s="663"/>
      <c r="AK19" s="663"/>
      <c r="AL19" s="664">
        <v>1.8</v>
      </c>
      <c r="AM19" s="665"/>
      <c r="AN19" s="665"/>
      <c r="AO19" s="666"/>
      <c r="AP19" s="656" t="s">
        <v>261</v>
      </c>
      <c r="AQ19" s="657"/>
      <c r="AR19" s="657"/>
      <c r="AS19" s="657"/>
      <c r="AT19" s="657"/>
      <c r="AU19" s="657"/>
      <c r="AV19" s="657"/>
      <c r="AW19" s="657"/>
      <c r="AX19" s="657"/>
      <c r="AY19" s="657"/>
      <c r="AZ19" s="657"/>
      <c r="BA19" s="657"/>
      <c r="BB19" s="657"/>
      <c r="BC19" s="657"/>
      <c r="BD19" s="657"/>
      <c r="BE19" s="657"/>
      <c r="BF19" s="658"/>
      <c r="BG19" s="659">
        <v>316281</v>
      </c>
      <c r="BH19" s="660"/>
      <c r="BI19" s="660"/>
      <c r="BJ19" s="660"/>
      <c r="BK19" s="660"/>
      <c r="BL19" s="660"/>
      <c r="BM19" s="660"/>
      <c r="BN19" s="661"/>
      <c r="BO19" s="662">
        <v>5</v>
      </c>
      <c r="BP19" s="662"/>
      <c r="BQ19" s="662"/>
      <c r="BR19" s="662"/>
      <c r="BS19" s="663" t="s">
        <v>122</v>
      </c>
      <c r="BT19" s="663"/>
      <c r="BU19" s="663"/>
      <c r="BV19" s="663"/>
      <c r="BW19" s="663"/>
      <c r="BX19" s="663"/>
      <c r="BY19" s="663"/>
      <c r="BZ19" s="663"/>
      <c r="CA19" s="663"/>
      <c r="CB19" s="667"/>
      <c r="CD19" s="656" t="s">
        <v>262</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2">
      <c r="B20" s="672" t="s">
        <v>263</v>
      </c>
      <c r="C20" s="673"/>
      <c r="D20" s="673"/>
      <c r="E20" s="673"/>
      <c r="F20" s="673"/>
      <c r="G20" s="673"/>
      <c r="H20" s="673"/>
      <c r="I20" s="673"/>
      <c r="J20" s="673"/>
      <c r="K20" s="673"/>
      <c r="L20" s="673"/>
      <c r="M20" s="673"/>
      <c r="N20" s="673"/>
      <c r="O20" s="673"/>
      <c r="P20" s="673"/>
      <c r="Q20" s="674"/>
      <c r="R20" s="659">
        <v>592</v>
      </c>
      <c r="S20" s="660"/>
      <c r="T20" s="660"/>
      <c r="U20" s="660"/>
      <c r="V20" s="660"/>
      <c r="W20" s="660"/>
      <c r="X20" s="660"/>
      <c r="Y20" s="661"/>
      <c r="Z20" s="662">
        <v>0</v>
      </c>
      <c r="AA20" s="662"/>
      <c r="AB20" s="662"/>
      <c r="AC20" s="662"/>
      <c r="AD20" s="663">
        <v>592</v>
      </c>
      <c r="AE20" s="663"/>
      <c r="AF20" s="663"/>
      <c r="AG20" s="663"/>
      <c r="AH20" s="663"/>
      <c r="AI20" s="663"/>
      <c r="AJ20" s="663"/>
      <c r="AK20" s="663"/>
      <c r="AL20" s="664">
        <v>0</v>
      </c>
      <c r="AM20" s="665"/>
      <c r="AN20" s="665"/>
      <c r="AO20" s="666"/>
      <c r="AP20" s="656" t="s">
        <v>264</v>
      </c>
      <c r="AQ20" s="657"/>
      <c r="AR20" s="657"/>
      <c r="AS20" s="657"/>
      <c r="AT20" s="657"/>
      <c r="AU20" s="657"/>
      <c r="AV20" s="657"/>
      <c r="AW20" s="657"/>
      <c r="AX20" s="657"/>
      <c r="AY20" s="657"/>
      <c r="AZ20" s="657"/>
      <c r="BA20" s="657"/>
      <c r="BB20" s="657"/>
      <c r="BC20" s="657"/>
      <c r="BD20" s="657"/>
      <c r="BE20" s="657"/>
      <c r="BF20" s="658"/>
      <c r="BG20" s="659">
        <v>316281</v>
      </c>
      <c r="BH20" s="660"/>
      <c r="BI20" s="660"/>
      <c r="BJ20" s="660"/>
      <c r="BK20" s="660"/>
      <c r="BL20" s="660"/>
      <c r="BM20" s="660"/>
      <c r="BN20" s="661"/>
      <c r="BO20" s="662">
        <v>5</v>
      </c>
      <c r="BP20" s="662"/>
      <c r="BQ20" s="662"/>
      <c r="BR20" s="662"/>
      <c r="BS20" s="663" t="s">
        <v>122</v>
      </c>
      <c r="BT20" s="663"/>
      <c r="BU20" s="663"/>
      <c r="BV20" s="663"/>
      <c r="BW20" s="663"/>
      <c r="BX20" s="663"/>
      <c r="BY20" s="663"/>
      <c r="BZ20" s="663"/>
      <c r="CA20" s="663"/>
      <c r="CB20" s="667"/>
      <c r="CD20" s="656" t="s">
        <v>265</v>
      </c>
      <c r="CE20" s="657"/>
      <c r="CF20" s="657"/>
      <c r="CG20" s="657"/>
      <c r="CH20" s="657"/>
      <c r="CI20" s="657"/>
      <c r="CJ20" s="657"/>
      <c r="CK20" s="657"/>
      <c r="CL20" s="657"/>
      <c r="CM20" s="657"/>
      <c r="CN20" s="657"/>
      <c r="CO20" s="657"/>
      <c r="CP20" s="657"/>
      <c r="CQ20" s="658"/>
      <c r="CR20" s="659">
        <v>17093954</v>
      </c>
      <c r="CS20" s="660"/>
      <c r="CT20" s="660"/>
      <c r="CU20" s="660"/>
      <c r="CV20" s="660"/>
      <c r="CW20" s="660"/>
      <c r="CX20" s="660"/>
      <c r="CY20" s="661"/>
      <c r="CZ20" s="662">
        <v>100</v>
      </c>
      <c r="DA20" s="662"/>
      <c r="DB20" s="662"/>
      <c r="DC20" s="662"/>
      <c r="DD20" s="668">
        <v>4828455</v>
      </c>
      <c r="DE20" s="660"/>
      <c r="DF20" s="660"/>
      <c r="DG20" s="660"/>
      <c r="DH20" s="660"/>
      <c r="DI20" s="660"/>
      <c r="DJ20" s="660"/>
      <c r="DK20" s="660"/>
      <c r="DL20" s="660"/>
      <c r="DM20" s="660"/>
      <c r="DN20" s="660"/>
      <c r="DO20" s="660"/>
      <c r="DP20" s="661"/>
      <c r="DQ20" s="668">
        <v>10644530</v>
      </c>
      <c r="DR20" s="660"/>
      <c r="DS20" s="660"/>
      <c r="DT20" s="660"/>
      <c r="DU20" s="660"/>
      <c r="DV20" s="660"/>
      <c r="DW20" s="660"/>
      <c r="DX20" s="660"/>
      <c r="DY20" s="660"/>
      <c r="DZ20" s="660"/>
      <c r="EA20" s="660"/>
      <c r="EB20" s="660"/>
      <c r="EC20" s="669"/>
    </row>
    <row r="21" spans="2:133" ht="11.25" customHeight="1" x14ac:dyDescent="0.2">
      <c r="B21" s="656" t="s">
        <v>266</v>
      </c>
      <c r="C21" s="657"/>
      <c r="D21" s="657"/>
      <c r="E21" s="657"/>
      <c r="F21" s="657"/>
      <c r="G21" s="657"/>
      <c r="H21" s="657"/>
      <c r="I21" s="657"/>
      <c r="J21" s="657"/>
      <c r="K21" s="657"/>
      <c r="L21" s="657"/>
      <c r="M21" s="657"/>
      <c r="N21" s="657"/>
      <c r="O21" s="657"/>
      <c r="P21" s="657"/>
      <c r="Q21" s="658"/>
      <c r="R21" s="659">
        <v>499406</v>
      </c>
      <c r="S21" s="660"/>
      <c r="T21" s="660"/>
      <c r="U21" s="660"/>
      <c r="V21" s="660"/>
      <c r="W21" s="660"/>
      <c r="X21" s="660"/>
      <c r="Y21" s="661"/>
      <c r="Z21" s="662">
        <v>2.8</v>
      </c>
      <c r="AA21" s="662"/>
      <c r="AB21" s="662"/>
      <c r="AC21" s="662"/>
      <c r="AD21" s="663" t="s">
        <v>122</v>
      </c>
      <c r="AE21" s="663"/>
      <c r="AF21" s="663"/>
      <c r="AG21" s="663"/>
      <c r="AH21" s="663"/>
      <c r="AI21" s="663"/>
      <c r="AJ21" s="663"/>
      <c r="AK21" s="663"/>
      <c r="AL21" s="664" t="s">
        <v>122</v>
      </c>
      <c r="AM21" s="665"/>
      <c r="AN21" s="665"/>
      <c r="AO21" s="666"/>
      <c r="AP21" s="656" t="s">
        <v>267</v>
      </c>
      <c r="AQ21" s="675"/>
      <c r="AR21" s="675"/>
      <c r="AS21" s="675"/>
      <c r="AT21" s="675"/>
      <c r="AU21" s="675"/>
      <c r="AV21" s="675"/>
      <c r="AW21" s="675"/>
      <c r="AX21" s="675"/>
      <c r="AY21" s="675"/>
      <c r="AZ21" s="675"/>
      <c r="BA21" s="675"/>
      <c r="BB21" s="675"/>
      <c r="BC21" s="675"/>
      <c r="BD21" s="675"/>
      <c r="BE21" s="675"/>
      <c r="BF21" s="676"/>
      <c r="BG21" s="659">
        <v>234</v>
      </c>
      <c r="BH21" s="660"/>
      <c r="BI21" s="660"/>
      <c r="BJ21" s="660"/>
      <c r="BK21" s="660"/>
      <c r="BL21" s="660"/>
      <c r="BM21" s="660"/>
      <c r="BN21" s="661"/>
      <c r="BO21" s="662">
        <v>0</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2">
      <c r="B22" s="656" t="s">
        <v>268</v>
      </c>
      <c r="C22" s="657"/>
      <c r="D22" s="657"/>
      <c r="E22" s="657"/>
      <c r="F22" s="657"/>
      <c r="G22" s="657"/>
      <c r="H22" s="657"/>
      <c r="I22" s="657"/>
      <c r="J22" s="657"/>
      <c r="K22" s="657"/>
      <c r="L22" s="657"/>
      <c r="M22" s="657"/>
      <c r="N22" s="657"/>
      <c r="O22" s="657"/>
      <c r="P22" s="657"/>
      <c r="Q22" s="658"/>
      <c r="R22" s="659" t="s">
        <v>122</v>
      </c>
      <c r="S22" s="660"/>
      <c r="T22" s="660"/>
      <c r="U22" s="660"/>
      <c r="V22" s="660"/>
      <c r="W22" s="660"/>
      <c r="X22" s="660"/>
      <c r="Y22" s="661"/>
      <c r="Z22" s="662" t="s">
        <v>122</v>
      </c>
      <c r="AA22" s="662"/>
      <c r="AB22" s="662"/>
      <c r="AC22" s="662"/>
      <c r="AD22" s="663" t="s">
        <v>122</v>
      </c>
      <c r="AE22" s="663"/>
      <c r="AF22" s="663"/>
      <c r="AG22" s="663"/>
      <c r="AH22" s="663"/>
      <c r="AI22" s="663"/>
      <c r="AJ22" s="663"/>
      <c r="AK22" s="663"/>
      <c r="AL22" s="664" t="s">
        <v>122</v>
      </c>
      <c r="AM22" s="665"/>
      <c r="AN22" s="665"/>
      <c r="AO22" s="666"/>
      <c r="AP22" s="656" t="s">
        <v>269</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270</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271</v>
      </c>
      <c r="C23" s="657"/>
      <c r="D23" s="657"/>
      <c r="E23" s="657"/>
      <c r="F23" s="657"/>
      <c r="G23" s="657"/>
      <c r="H23" s="657"/>
      <c r="I23" s="657"/>
      <c r="J23" s="657"/>
      <c r="K23" s="657"/>
      <c r="L23" s="657"/>
      <c r="M23" s="657"/>
      <c r="N23" s="657"/>
      <c r="O23" s="657"/>
      <c r="P23" s="657"/>
      <c r="Q23" s="658"/>
      <c r="R23" s="659">
        <v>195225</v>
      </c>
      <c r="S23" s="660"/>
      <c r="T23" s="660"/>
      <c r="U23" s="660"/>
      <c r="V23" s="660"/>
      <c r="W23" s="660"/>
      <c r="X23" s="660"/>
      <c r="Y23" s="661"/>
      <c r="Z23" s="662">
        <v>1.1000000000000001</v>
      </c>
      <c r="AA23" s="662"/>
      <c r="AB23" s="662"/>
      <c r="AC23" s="662"/>
      <c r="AD23" s="663" t="s">
        <v>122</v>
      </c>
      <c r="AE23" s="663"/>
      <c r="AF23" s="663"/>
      <c r="AG23" s="663"/>
      <c r="AH23" s="663"/>
      <c r="AI23" s="663"/>
      <c r="AJ23" s="663"/>
      <c r="AK23" s="663"/>
      <c r="AL23" s="664" t="s">
        <v>122</v>
      </c>
      <c r="AM23" s="665"/>
      <c r="AN23" s="665"/>
      <c r="AO23" s="666"/>
      <c r="AP23" s="656" t="s">
        <v>272</v>
      </c>
      <c r="AQ23" s="675"/>
      <c r="AR23" s="675"/>
      <c r="AS23" s="675"/>
      <c r="AT23" s="675"/>
      <c r="AU23" s="675"/>
      <c r="AV23" s="675"/>
      <c r="AW23" s="675"/>
      <c r="AX23" s="675"/>
      <c r="AY23" s="675"/>
      <c r="AZ23" s="675"/>
      <c r="BA23" s="675"/>
      <c r="BB23" s="675"/>
      <c r="BC23" s="675"/>
      <c r="BD23" s="675"/>
      <c r="BE23" s="675"/>
      <c r="BF23" s="676"/>
      <c r="BG23" s="659">
        <v>316047</v>
      </c>
      <c r="BH23" s="660"/>
      <c r="BI23" s="660"/>
      <c r="BJ23" s="660"/>
      <c r="BK23" s="660"/>
      <c r="BL23" s="660"/>
      <c r="BM23" s="660"/>
      <c r="BN23" s="661"/>
      <c r="BO23" s="662">
        <v>5</v>
      </c>
      <c r="BP23" s="662"/>
      <c r="BQ23" s="662"/>
      <c r="BR23" s="662"/>
      <c r="BS23" s="663" t="s">
        <v>122</v>
      </c>
      <c r="BT23" s="663"/>
      <c r="BU23" s="663"/>
      <c r="BV23" s="663"/>
      <c r="BW23" s="663"/>
      <c r="BX23" s="663"/>
      <c r="BY23" s="663"/>
      <c r="BZ23" s="663"/>
      <c r="CA23" s="663"/>
      <c r="CB23" s="667"/>
      <c r="CD23" s="641" t="s">
        <v>212</v>
      </c>
      <c r="CE23" s="642"/>
      <c r="CF23" s="642"/>
      <c r="CG23" s="642"/>
      <c r="CH23" s="642"/>
      <c r="CI23" s="642"/>
      <c r="CJ23" s="642"/>
      <c r="CK23" s="642"/>
      <c r="CL23" s="642"/>
      <c r="CM23" s="642"/>
      <c r="CN23" s="642"/>
      <c r="CO23" s="642"/>
      <c r="CP23" s="642"/>
      <c r="CQ23" s="643"/>
      <c r="CR23" s="641" t="s">
        <v>273</v>
      </c>
      <c r="CS23" s="642"/>
      <c r="CT23" s="642"/>
      <c r="CU23" s="642"/>
      <c r="CV23" s="642"/>
      <c r="CW23" s="642"/>
      <c r="CX23" s="642"/>
      <c r="CY23" s="643"/>
      <c r="CZ23" s="641" t="s">
        <v>274</v>
      </c>
      <c r="DA23" s="642"/>
      <c r="DB23" s="642"/>
      <c r="DC23" s="643"/>
      <c r="DD23" s="641" t="s">
        <v>275</v>
      </c>
      <c r="DE23" s="642"/>
      <c r="DF23" s="642"/>
      <c r="DG23" s="642"/>
      <c r="DH23" s="642"/>
      <c r="DI23" s="642"/>
      <c r="DJ23" s="642"/>
      <c r="DK23" s="643"/>
      <c r="DL23" s="686" t="s">
        <v>276</v>
      </c>
      <c r="DM23" s="687"/>
      <c r="DN23" s="687"/>
      <c r="DO23" s="687"/>
      <c r="DP23" s="687"/>
      <c r="DQ23" s="687"/>
      <c r="DR23" s="687"/>
      <c r="DS23" s="687"/>
      <c r="DT23" s="687"/>
      <c r="DU23" s="687"/>
      <c r="DV23" s="688"/>
      <c r="DW23" s="641" t="s">
        <v>277</v>
      </c>
      <c r="DX23" s="642"/>
      <c r="DY23" s="642"/>
      <c r="DZ23" s="642"/>
      <c r="EA23" s="642"/>
      <c r="EB23" s="642"/>
      <c r="EC23" s="643"/>
    </row>
    <row r="24" spans="2:133" ht="11.25" customHeight="1" x14ac:dyDescent="0.2">
      <c r="B24" s="656" t="s">
        <v>278</v>
      </c>
      <c r="C24" s="657"/>
      <c r="D24" s="657"/>
      <c r="E24" s="657"/>
      <c r="F24" s="657"/>
      <c r="G24" s="657"/>
      <c r="H24" s="657"/>
      <c r="I24" s="657"/>
      <c r="J24" s="657"/>
      <c r="K24" s="657"/>
      <c r="L24" s="657"/>
      <c r="M24" s="657"/>
      <c r="N24" s="657"/>
      <c r="O24" s="657"/>
      <c r="P24" s="657"/>
      <c r="Q24" s="658"/>
      <c r="R24" s="659">
        <v>304181</v>
      </c>
      <c r="S24" s="660"/>
      <c r="T24" s="660"/>
      <c r="U24" s="660"/>
      <c r="V24" s="660"/>
      <c r="W24" s="660"/>
      <c r="X24" s="660"/>
      <c r="Y24" s="661"/>
      <c r="Z24" s="662">
        <v>1.7</v>
      </c>
      <c r="AA24" s="662"/>
      <c r="AB24" s="662"/>
      <c r="AC24" s="662"/>
      <c r="AD24" s="663" t="s">
        <v>122</v>
      </c>
      <c r="AE24" s="663"/>
      <c r="AF24" s="663"/>
      <c r="AG24" s="663"/>
      <c r="AH24" s="663"/>
      <c r="AI24" s="663"/>
      <c r="AJ24" s="663"/>
      <c r="AK24" s="663"/>
      <c r="AL24" s="664" t="s">
        <v>122</v>
      </c>
      <c r="AM24" s="665"/>
      <c r="AN24" s="665"/>
      <c r="AO24" s="666"/>
      <c r="AP24" s="656" t="s">
        <v>279</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280</v>
      </c>
      <c r="CE24" s="646"/>
      <c r="CF24" s="646"/>
      <c r="CG24" s="646"/>
      <c r="CH24" s="646"/>
      <c r="CI24" s="646"/>
      <c r="CJ24" s="646"/>
      <c r="CK24" s="646"/>
      <c r="CL24" s="646"/>
      <c r="CM24" s="646"/>
      <c r="CN24" s="646"/>
      <c r="CO24" s="646"/>
      <c r="CP24" s="646"/>
      <c r="CQ24" s="647"/>
      <c r="CR24" s="648">
        <v>5282104</v>
      </c>
      <c r="CS24" s="649"/>
      <c r="CT24" s="649"/>
      <c r="CU24" s="649"/>
      <c r="CV24" s="649"/>
      <c r="CW24" s="649"/>
      <c r="CX24" s="649"/>
      <c r="CY24" s="650"/>
      <c r="CZ24" s="653">
        <v>30.9</v>
      </c>
      <c r="DA24" s="654"/>
      <c r="DB24" s="654"/>
      <c r="DC24" s="670"/>
      <c r="DD24" s="689">
        <v>3118158</v>
      </c>
      <c r="DE24" s="649"/>
      <c r="DF24" s="649"/>
      <c r="DG24" s="649"/>
      <c r="DH24" s="649"/>
      <c r="DI24" s="649"/>
      <c r="DJ24" s="649"/>
      <c r="DK24" s="650"/>
      <c r="DL24" s="689">
        <v>2506727</v>
      </c>
      <c r="DM24" s="649"/>
      <c r="DN24" s="649"/>
      <c r="DO24" s="649"/>
      <c r="DP24" s="649"/>
      <c r="DQ24" s="649"/>
      <c r="DR24" s="649"/>
      <c r="DS24" s="649"/>
      <c r="DT24" s="649"/>
      <c r="DU24" s="649"/>
      <c r="DV24" s="650"/>
      <c r="DW24" s="653">
        <v>33.700000000000003</v>
      </c>
      <c r="DX24" s="654"/>
      <c r="DY24" s="654"/>
      <c r="DZ24" s="654"/>
      <c r="EA24" s="654"/>
      <c r="EB24" s="654"/>
      <c r="EC24" s="655"/>
    </row>
    <row r="25" spans="2:133" ht="11.25" customHeight="1" x14ac:dyDescent="0.2">
      <c r="B25" s="656" t="s">
        <v>281</v>
      </c>
      <c r="C25" s="657"/>
      <c r="D25" s="657"/>
      <c r="E25" s="657"/>
      <c r="F25" s="657"/>
      <c r="G25" s="657"/>
      <c r="H25" s="657"/>
      <c r="I25" s="657"/>
      <c r="J25" s="657"/>
      <c r="K25" s="657"/>
      <c r="L25" s="657"/>
      <c r="M25" s="657"/>
      <c r="N25" s="657"/>
      <c r="O25" s="657"/>
      <c r="P25" s="657"/>
      <c r="Q25" s="658"/>
      <c r="R25" s="659">
        <v>8225639</v>
      </c>
      <c r="S25" s="660"/>
      <c r="T25" s="660"/>
      <c r="U25" s="660"/>
      <c r="V25" s="660"/>
      <c r="W25" s="660"/>
      <c r="X25" s="660"/>
      <c r="Y25" s="661"/>
      <c r="Z25" s="662">
        <v>46.3</v>
      </c>
      <c r="AA25" s="662"/>
      <c r="AB25" s="662"/>
      <c r="AC25" s="662"/>
      <c r="AD25" s="663">
        <v>7409952</v>
      </c>
      <c r="AE25" s="663"/>
      <c r="AF25" s="663"/>
      <c r="AG25" s="663"/>
      <c r="AH25" s="663"/>
      <c r="AI25" s="663"/>
      <c r="AJ25" s="663"/>
      <c r="AK25" s="663"/>
      <c r="AL25" s="664">
        <v>99.6</v>
      </c>
      <c r="AM25" s="665"/>
      <c r="AN25" s="665"/>
      <c r="AO25" s="666"/>
      <c r="AP25" s="656" t="s">
        <v>282</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283</v>
      </c>
      <c r="CE25" s="657"/>
      <c r="CF25" s="657"/>
      <c r="CG25" s="657"/>
      <c r="CH25" s="657"/>
      <c r="CI25" s="657"/>
      <c r="CJ25" s="657"/>
      <c r="CK25" s="657"/>
      <c r="CL25" s="657"/>
      <c r="CM25" s="657"/>
      <c r="CN25" s="657"/>
      <c r="CO25" s="657"/>
      <c r="CP25" s="657"/>
      <c r="CQ25" s="658"/>
      <c r="CR25" s="659">
        <v>1697041</v>
      </c>
      <c r="CS25" s="692"/>
      <c r="CT25" s="692"/>
      <c r="CU25" s="692"/>
      <c r="CV25" s="692"/>
      <c r="CW25" s="692"/>
      <c r="CX25" s="692"/>
      <c r="CY25" s="693"/>
      <c r="CZ25" s="664">
        <v>9.9</v>
      </c>
      <c r="DA25" s="690"/>
      <c r="DB25" s="690"/>
      <c r="DC25" s="694"/>
      <c r="DD25" s="668">
        <v>1575424</v>
      </c>
      <c r="DE25" s="692"/>
      <c r="DF25" s="692"/>
      <c r="DG25" s="692"/>
      <c r="DH25" s="692"/>
      <c r="DI25" s="692"/>
      <c r="DJ25" s="692"/>
      <c r="DK25" s="693"/>
      <c r="DL25" s="668">
        <v>1565248</v>
      </c>
      <c r="DM25" s="692"/>
      <c r="DN25" s="692"/>
      <c r="DO25" s="692"/>
      <c r="DP25" s="692"/>
      <c r="DQ25" s="692"/>
      <c r="DR25" s="692"/>
      <c r="DS25" s="692"/>
      <c r="DT25" s="692"/>
      <c r="DU25" s="692"/>
      <c r="DV25" s="693"/>
      <c r="DW25" s="664">
        <v>21</v>
      </c>
      <c r="DX25" s="690"/>
      <c r="DY25" s="690"/>
      <c r="DZ25" s="690"/>
      <c r="EA25" s="690"/>
      <c r="EB25" s="690"/>
      <c r="EC25" s="691"/>
    </row>
    <row r="26" spans="2:133" ht="11.25" customHeight="1" x14ac:dyDescent="0.2">
      <c r="B26" s="656" t="s">
        <v>284</v>
      </c>
      <c r="C26" s="657"/>
      <c r="D26" s="657"/>
      <c r="E26" s="657"/>
      <c r="F26" s="657"/>
      <c r="G26" s="657"/>
      <c r="H26" s="657"/>
      <c r="I26" s="657"/>
      <c r="J26" s="657"/>
      <c r="K26" s="657"/>
      <c r="L26" s="657"/>
      <c r="M26" s="657"/>
      <c r="N26" s="657"/>
      <c r="O26" s="657"/>
      <c r="P26" s="657"/>
      <c r="Q26" s="658"/>
      <c r="R26" s="659">
        <v>3416</v>
      </c>
      <c r="S26" s="660"/>
      <c r="T26" s="660"/>
      <c r="U26" s="660"/>
      <c r="V26" s="660"/>
      <c r="W26" s="660"/>
      <c r="X26" s="660"/>
      <c r="Y26" s="661"/>
      <c r="Z26" s="662">
        <v>0</v>
      </c>
      <c r="AA26" s="662"/>
      <c r="AB26" s="662"/>
      <c r="AC26" s="662"/>
      <c r="AD26" s="663">
        <v>3416</v>
      </c>
      <c r="AE26" s="663"/>
      <c r="AF26" s="663"/>
      <c r="AG26" s="663"/>
      <c r="AH26" s="663"/>
      <c r="AI26" s="663"/>
      <c r="AJ26" s="663"/>
      <c r="AK26" s="663"/>
      <c r="AL26" s="664">
        <v>0</v>
      </c>
      <c r="AM26" s="665"/>
      <c r="AN26" s="665"/>
      <c r="AO26" s="666"/>
      <c r="AP26" s="656" t="s">
        <v>285</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286</v>
      </c>
      <c r="CE26" s="657"/>
      <c r="CF26" s="657"/>
      <c r="CG26" s="657"/>
      <c r="CH26" s="657"/>
      <c r="CI26" s="657"/>
      <c r="CJ26" s="657"/>
      <c r="CK26" s="657"/>
      <c r="CL26" s="657"/>
      <c r="CM26" s="657"/>
      <c r="CN26" s="657"/>
      <c r="CO26" s="657"/>
      <c r="CP26" s="657"/>
      <c r="CQ26" s="658"/>
      <c r="CR26" s="659">
        <v>1058020</v>
      </c>
      <c r="CS26" s="660"/>
      <c r="CT26" s="660"/>
      <c r="CU26" s="660"/>
      <c r="CV26" s="660"/>
      <c r="CW26" s="660"/>
      <c r="CX26" s="660"/>
      <c r="CY26" s="661"/>
      <c r="CZ26" s="664">
        <v>6.2</v>
      </c>
      <c r="DA26" s="690"/>
      <c r="DB26" s="690"/>
      <c r="DC26" s="694"/>
      <c r="DD26" s="668">
        <v>1050126</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90"/>
      <c r="DY26" s="690"/>
      <c r="DZ26" s="690"/>
      <c r="EA26" s="690"/>
      <c r="EB26" s="690"/>
      <c r="EC26" s="691"/>
    </row>
    <row r="27" spans="2:133" ht="11.25" customHeight="1" x14ac:dyDescent="0.2">
      <c r="B27" s="656" t="s">
        <v>287</v>
      </c>
      <c r="C27" s="657"/>
      <c r="D27" s="657"/>
      <c r="E27" s="657"/>
      <c r="F27" s="657"/>
      <c r="G27" s="657"/>
      <c r="H27" s="657"/>
      <c r="I27" s="657"/>
      <c r="J27" s="657"/>
      <c r="K27" s="657"/>
      <c r="L27" s="657"/>
      <c r="M27" s="657"/>
      <c r="N27" s="657"/>
      <c r="O27" s="657"/>
      <c r="P27" s="657"/>
      <c r="Q27" s="658"/>
      <c r="R27" s="659">
        <v>45564</v>
      </c>
      <c r="S27" s="660"/>
      <c r="T27" s="660"/>
      <c r="U27" s="660"/>
      <c r="V27" s="660"/>
      <c r="W27" s="660"/>
      <c r="X27" s="660"/>
      <c r="Y27" s="661"/>
      <c r="Z27" s="662">
        <v>0.3</v>
      </c>
      <c r="AA27" s="662"/>
      <c r="AB27" s="662"/>
      <c r="AC27" s="662"/>
      <c r="AD27" s="663">
        <v>27</v>
      </c>
      <c r="AE27" s="663"/>
      <c r="AF27" s="663"/>
      <c r="AG27" s="663"/>
      <c r="AH27" s="663"/>
      <c r="AI27" s="663"/>
      <c r="AJ27" s="663"/>
      <c r="AK27" s="663"/>
      <c r="AL27" s="664">
        <v>0</v>
      </c>
      <c r="AM27" s="665"/>
      <c r="AN27" s="665"/>
      <c r="AO27" s="666"/>
      <c r="AP27" s="656" t="s">
        <v>288</v>
      </c>
      <c r="AQ27" s="657"/>
      <c r="AR27" s="657"/>
      <c r="AS27" s="657"/>
      <c r="AT27" s="657"/>
      <c r="AU27" s="657"/>
      <c r="AV27" s="657"/>
      <c r="AW27" s="657"/>
      <c r="AX27" s="657"/>
      <c r="AY27" s="657"/>
      <c r="AZ27" s="657"/>
      <c r="BA27" s="657"/>
      <c r="BB27" s="657"/>
      <c r="BC27" s="657"/>
      <c r="BD27" s="657"/>
      <c r="BE27" s="657"/>
      <c r="BF27" s="658"/>
      <c r="BG27" s="659">
        <v>6357860</v>
      </c>
      <c r="BH27" s="660"/>
      <c r="BI27" s="660"/>
      <c r="BJ27" s="660"/>
      <c r="BK27" s="660"/>
      <c r="BL27" s="660"/>
      <c r="BM27" s="660"/>
      <c r="BN27" s="661"/>
      <c r="BO27" s="662">
        <v>100</v>
      </c>
      <c r="BP27" s="662"/>
      <c r="BQ27" s="662"/>
      <c r="BR27" s="662"/>
      <c r="BS27" s="663" t="s">
        <v>122</v>
      </c>
      <c r="BT27" s="663"/>
      <c r="BU27" s="663"/>
      <c r="BV27" s="663"/>
      <c r="BW27" s="663"/>
      <c r="BX27" s="663"/>
      <c r="BY27" s="663"/>
      <c r="BZ27" s="663"/>
      <c r="CA27" s="663"/>
      <c r="CB27" s="667"/>
      <c r="CD27" s="656" t="s">
        <v>289</v>
      </c>
      <c r="CE27" s="657"/>
      <c r="CF27" s="657"/>
      <c r="CG27" s="657"/>
      <c r="CH27" s="657"/>
      <c r="CI27" s="657"/>
      <c r="CJ27" s="657"/>
      <c r="CK27" s="657"/>
      <c r="CL27" s="657"/>
      <c r="CM27" s="657"/>
      <c r="CN27" s="657"/>
      <c r="CO27" s="657"/>
      <c r="CP27" s="657"/>
      <c r="CQ27" s="658"/>
      <c r="CR27" s="659">
        <v>2979773</v>
      </c>
      <c r="CS27" s="692"/>
      <c r="CT27" s="692"/>
      <c r="CU27" s="692"/>
      <c r="CV27" s="692"/>
      <c r="CW27" s="692"/>
      <c r="CX27" s="692"/>
      <c r="CY27" s="693"/>
      <c r="CZ27" s="664">
        <v>17.399999999999999</v>
      </c>
      <c r="DA27" s="690"/>
      <c r="DB27" s="690"/>
      <c r="DC27" s="694"/>
      <c r="DD27" s="668">
        <v>942541</v>
      </c>
      <c r="DE27" s="692"/>
      <c r="DF27" s="692"/>
      <c r="DG27" s="692"/>
      <c r="DH27" s="692"/>
      <c r="DI27" s="692"/>
      <c r="DJ27" s="692"/>
      <c r="DK27" s="693"/>
      <c r="DL27" s="668">
        <v>341286</v>
      </c>
      <c r="DM27" s="692"/>
      <c r="DN27" s="692"/>
      <c r="DO27" s="692"/>
      <c r="DP27" s="692"/>
      <c r="DQ27" s="692"/>
      <c r="DR27" s="692"/>
      <c r="DS27" s="692"/>
      <c r="DT27" s="692"/>
      <c r="DU27" s="692"/>
      <c r="DV27" s="693"/>
      <c r="DW27" s="664">
        <v>4.5999999999999996</v>
      </c>
      <c r="DX27" s="690"/>
      <c r="DY27" s="690"/>
      <c r="DZ27" s="690"/>
      <c r="EA27" s="690"/>
      <c r="EB27" s="690"/>
      <c r="EC27" s="691"/>
    </row>
    <row r="28" spans="2:133" ht="11.25" customHeight="1" x14ac:dyDescent="0.2">
      <c r="B28" s="656" t="s">
        <v>290</v>
      </c>
      <c r="C28" s="657"/>
      <c r="D28" s="657"/>
      <c r="E28" s="657"/>
      <c r="F28" s="657"/>
      <c r="G28" s="657"/>
      <c r="H28" s="657"/>
      <c r="I28" s="657"/>
      <c r="J28" s="657"/>
      <c r="K28" s="657"/>
      <c r="L28" s="657"/>
      <c r="M28" s="657"/>
      <c r="N28" s="657"/>
      <c r="O28" s="657"/>
      <c r="P28" s="657"/>
      <c r="Q28" s="658"/>
      <c r="R28" s="659">
        <v>110079</v>
      </c>
      <c r="S28" s="660"/>
      <c r="T28" s="660"/>
      <c r="U28" s="660"/>
      <c r="V28" s="660"/>
      <c r="W28" s="660"/>
      <c r="X28" s="660"/>
      <c r="Y28" s="661"/>
      <c r="Z28" s="662">
        <v>0.6</v>
      </c>
      <c r="AA28" s="662"/>
      <c r="AB28" s="662"/>
      <c r="AC28" s="662"/>
      <c r="AD28" s="663">
        <v>7768</v>
      </c>
      <c r="AE28" s="663"/>
      <c r="AF28" s="663"/>
      <c r="AG28" s="663"/>
      <c r="AH28" s="663"/>
      <c r="AI28" s="663"/>
      <c r="AJ28" s="663"/>
      <c r="AK28" s="663"/>
      <c r="AL28" s="664">
        <v>0.1</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291</v>
      </c>
      <c r="CE28" s="657"/>
      <c r="CF28" s="657"/>
      <c r="CG28" s="657"/>
      <c r="CH28" s="657"/>
      <c r="CI28" s="657"/>
      <c r="CJ28" s="657"/>
      <c r="CK28" s="657"/>
      <c r="CL28" s="657"/>
      <c r="CM28" s="657"/>
      <c r="CN28" s="657"/>
      <c r="CO28" s="657"/>
      <c r="CP28" s="657"/>
      <c r="CQ28" s="658"/>
      <c r="CR28" s="659">
        <v>605290</v>
      </c>
      <c r="CS28" s="660"/>
      <c r="CT28" s="660"/>
      <c r="CU28" s="660"/>
      <c r="CV28" s="660"/>
      <c r="CW28" s="660"/>
      <c r="CX28" s="660"/>
      <c r="CY28" s="661"/>
      <c r="CZ28" s="664">
        <v>3.5</v>
      </c>
      <c r="DA28" s="690"/>
      <c r="DB28" s="690"/>
      <c r="DC28" s="694"/>
      <c r="DD28" s="668">
        <v>600193</v>
      </c>
      <c r="DE28" s="660"/>
      <c r="DF28" s="660"/>
      <c r="DG28" s="660"/>
      <c r="DH28" s="660"/>
      <c r="DI28" s="660"/>
      <c r="DJ28" s="660"/>
      <c r="DK28" s="661"/>
      <c r="DL28" s="668">
        <v>600193</v>
      </c>
      <c r="DM28" s="660"/>
      <c r="DN28" s="660"/>
      <c r="DO28" s="660"/>
      <c r="DP28" s="660"/>
      <c r="DQ28" s="660"/>
      <c r="DR28" s="660"/>
      <c r="DS28" s="660"/>
      <c r="DT28" s="660"/>
      <c r="DU28" s="660"/>
      <c r="DV28" s="661"/>
      <c r="DW28" s="664">
        <v>8.1</v>
      </c>
      <c r="DX28" s="690"/>
      <c r="DY28" s="690"/>
      <c r="DZ28" s="690"/>
      <c r="EA28" s="690"/>
      <c r="EB28" s="690"/>
      <c r="EC28" s="691"/>
    </row>
    <row r="29" spans="2:133" ht="11.25" customHeight="1" x14ac:dyDescent="0.2">
      <c r="B29" s="656" t="s">
        <v>292</v>
      </c>
      <c r="C29" s="657"/>
      <c r="D29" s="657"/>
      <c r="E29" s="657"/>
      <c r="F29" s="657"/>
      <c r="G29" s="657"/>
      <c r="H29" s="657"/>
      <c r="I29" s="657"/>
      <c r="J29" s="657"/>
      <c r="K29" s="657"/>
      <c r="L29" s="657"/>
      <c r="M29" s="657"/>
      <c r="N29" s="657"/>
      <c r="O29" s="657"/>
      <c r="P29" s="657"/>
      <c r="Q29" s="658"/>
      <c r="R29" s="659">
        <v>64701</v>
      </c>
      <c r="S29" s="660"/>
      <c r="T29" s="660"/>
      <c r="U29" s="660"/>
      <c r="V29" s="660"/>
      <c r="W29" s="660"/>
      <c r="X29" s="660"/>
      <c r="Y29" s="661"/>
      <c r="Z29" s="662">
        <v>0.4</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293</v>
      </c>
      <c r="CE29" s="696"/>
      <c r="CF29" s="656" t="s">
        <v>66</v>
      </c>
      <c r="CG29" s="657"/>
      <c r="CH29" s="657"/>
      <c r="CI29" s="657"/>
      <c r="CJ29" s="657"/>
      <c r="CK29" s="657"/>
      <c r="CL29" s="657"/>
      <c r="CM29" s="657"/>
      <c r="CN29" s="657"/>
      <c r="CO29" s="657"/>
      <c r="CP29" s="657"/>
      <c r="CQ29" s="658"/>
      <c r="CR29" s="659">
        <v>605290</v>
      </c>
      <c r="CS29" s="692"/>
      <c r="CT29" s="692"/>
      <c r="CU29" s="692"/>
      <c r="CV29" s="692"/>
      <c r="CW29" s="692"/>
      <c r="CX29" s="692"/>
      <c r="CY29" s="693"/>
      <c r="CZ29" s="664">
        <v>3.5</v>
      </c>
      <c r="DA29" s="690"/>
      <c r="DB29" s="690"/>
      <c r="DC29" s="694"/>
      <c r="DD29" s="668">
        <v>600193</v>
      </c>
      <c r="DE29" s="692"/>
      <c r="DF29" s="692"/>
      <c r="DG29" s="692"/>
      <c r="DH29" s="692"/>
      <c r="DI29" s="692"/>
      <c r="DJ29" s="692"/>
      <c r="DK29" s="693"/>
      <c r="DL29" s="668">
        <v>600193</v>
      </c>
      <c r="DM29" s="692"/>
      <c r="DN29" s="692"/>
      <c r="DO29" s="692"/>
      <c r="DP29" s="692"/>
      <c r="DQ29" s="692"/>
      <c r="DR29" s="692"/>
      <c r="DS29" s="692"/>
      <c r="DT29" s="692"/>
      <c r="DU29" s="692"/>
      <c r="DV29" s="693"/>
      <c r="DW29" s="664">
        <v>8.1</v>
      </c>
      <c r="DX29" s="690"/>
      <c r="DY29" s="690"/>
      <c r="DZ29" s="690"/>
      <c r="EA29" s="690"/>
      <c r="EB29" s="690"/>
      <c r="EC29" s="691"/>
    </row>
    <row r="30" spans="2:133" ht="11.25" customHeight="1" x14ac:dyDescent="0.2">
      <c r="B30" s="656" t="s">
        <v>294</v>
      </c>
      <c r="C30" s="657"/>
      <c r="D30" s="657"/>
      <c r="E30" s="657"/>
      <c r="F30" s="657"/>
      <c r="G30" s="657"/>
      <c r="H30" s="657"/>
      <c r="I30" s="657"/>
      <c r="J30" s="657"/>
      <c r="K30" s="657"/>
      <c r="L30" s="657"/>
      <c r="M30" s="657"/>
      <c r="N30" s="657"/>
      <c r="O30" s="657"/>
      <c r="P30" s="657"/>
      <c r="Q30" s="658"/>
      <c r="R30" s="659">
        <v>3434085</v>
      </c>
      <c r="S30" s="660"/>
      <c r="T30" s="660"/>
      <c r="U30" s="660"/>
      <c r="V30" s="660"/>
      <c r="W30" s="660"/>
      <c r="X30" s="660"/>
      <c r="Y30" s="661"/>
      <c r="Z30" s="662">
        <v>19.3</v>
      </c>
      <c r="AA30" s="662"/>
      <c r="AB30" s="662"/>
      <c r="AC30" s="662"/>
      <c r="AD30" s="663" t="s">
        <v>122</v>
      </c>
      <c r="AE30" s="663"/>
      <c r="AF30" s="663"/>
      <c r="AG30" s="663"/>
      <c r="AH30" s="663"/>
      <c r="AI30" s="663"/>
      <c r="AJ30" s="663"/>
      <c r="AK30" s="663"/>
      <c r="AL30" s="664" t="s">
        <v>122</v>
      </c>
      <c r="AM30" s="665"/>
      <c r="AN30" s="665"/>
      <c r="AO30" s="666"/>
      <c r="AP30" s="641" t="s">
        <v>212</v>
      </c>
      <c r="AQ30" s="642"/>
      <c r="AR30" s="642"/>
      <c r="AS30" s="642"/>
      <c r="AT30" s="642"/>
      <c r="AU30" s="642"/>
      <c r="AV30" s="642"/>
      <c r="AW30" s="642"/>
      <c r="AX30" s="642"/>
      <c r="AY30" s="642"/>
      <c r="AZ30" s="642"/>
      <c r="BA30" s="642"/>
      <c r="BB30" s="642"/>
      <c r="BC30" s="642"/>
      <c r="BD30" s="642"/>
      <c r="BE30" s="642"/>
      <c r="BF30" s="643"/>
      <c r="BG30" s="641" t="s">
        <v>295</v>
      </c>
      <c r="BH30" s="701"/>
      <c r="BI30" s="701"/>
      <c r="BJ30" s="701"/>
      <c r="BK30" s="701"/>
      <c r="BL30" s="701"/>
      <c r="BM30" s="701"/>
      <c r="BN30" s="701"/>
      <c r="BO30" s="701"/>
      <c r="BP30" s="701"/>
      <c r="BQ30" s="702"/>
      <c r="BR30" s="641" t="s">
        <v>296</v>
      </c>
      <c r="BS30" s="701"/>
      <c r="BT30" s="701"/>
      <c r="BU30" s="701"/>
      <c r="BV30" s="701"/>
      <c r="BW30" s="701"/>
      <c r="BX30" s="701"/>
      <c r="BY30" s="701"/>
      <c r="BZ30" s="701"/>
      <c r="CA30" s="701"/>
      <c r="CB30" s="702"/>
      <c r="CD30" s="697"/>
      <c r="CE30" s="698"/>
      <c r="CF30" s="656" t="s">
        <v>297</v>
      </c>
      <c r="CG30" s="657"/>
      <c r="CH30" s="657"/>
      <c r="CI30" s="657"/>
      <c r="CJ30" s="657"/>
      <c r="CK30" s="657"/>
      <c r="CL30" s="657"/>
      <c r="CM30" s="657"/>
      <c r="CN30" s="657"/>
      <c r="CO30" s="657"/>
      <c r="CP30" s="657"/>
      <c r="CQ30" s="658"/>
      <c r="CR30" s="659">
        <v>569254</v>
      </c>
      <c r="CS30" s="660"/>
      <c r="CT30" s="660"/>
      <c r="CU30" s="660"/>
      <c r="CV30" s="660"/>
      <c r="CW30" s="660"/>
      <c r="CX30" s="660"/>
      <c r="CY30" s="661"/>
      <c r="CZ30" s="664">
        <v>3.3</v>
      </c>
      <c r="DA30" s="690"/>
      <c r="DB30" s="690"/>
      <c r="DC30" s="694"/>
      <c r="DD30" s="668">
        <v>564673</v>
      </c>
      <c r="DE30" s="660"/>
      <c r="DF30" s="660"/>
      <c r="DG30" s="660"/>
      <c r="DH30" s="660"/>
      <c r="DI30" s="660"/>
      <c r="DJ30" s="660"/>
      <c r="DK30" s="661"/>
      <c r="DL30" s="668">
        <v>564673</v>
      </c>
      <c r="DM30" s="660"/>
      <c r="DN30" s="660"/>
      <c r="DO30" s="660"/>
      <c r="DP30" s="660"/>
      <c r="DQ30" s="660"/>
      <c r="DR30" s="660"/>
      <c r="DS30" s="660"/>
      <c r="DT30" s="660"/>
      <c r="DU30" s="660"/>
      <c r="DV30" s="661"/>
      <c r="DW30" s="664">
        <v>7.6</v>
      </c>
      <c r="DX30" s="690"/>
      <c r="DY30" s="690"/>
      <c r="DZ30" s="690"/>
      <c r="EA30" s="690"/>
      <c r="EB30" s="690"/>
      <c r="EC30" s="691"/>
    </row>
    <row r="31" spans="2:133" ht="11.25" customHeight="1" x14ac:dyDescent="0.2">
      <c r="B31" s="672" t="s">
        <v>298</v>
      </c>
      <c r="C31" s="673"/>
      <c r="D31" s="673"/>
      <c r="E31" s="673"/>
      <c r="F31" s="673"/>
      <c r="G31" s="673"/>
      <c r="H31" s="673"/>
      <c r="I31" s="673"/>
      <c r="J31" s="673"/>
      <c r="K31" s="673"/>
      <c r="L31" s="673"/>
      <c r="M31" s="673"/>
      <c r="N31" s="673"/>
      <c r="O31" s="673"/>
      <c r="P31" s="673"/>
      <c r="Q31" s="674"/>
      <c r="R31" s="659">
        <v>14953</v>
      </c>
      <c r="S31" s="660"/>
      <c r="T31" s="660"/>
      <c r="U31" s="660"/>
      <c r="V31" s="660"/>
      <c r="W31" s="660"/>
      <c r="X31" s="660"/>
      <c r="Y31" s="661"/>
      <c r="Z31" s="662">
        <v>0.1</v>
      </c>
      <c r="AA31" s="662"/>
      <c r="AB31" s="662"/>
      <c r="AC31" s="662"/>
      <c r="AD31" s="663">
        <v>14953</v>
      </c>
      <c r="AE31" s="663"/>
      <c r="AF31" s="663"/>
      <c r="AG31" s="663"/>
      <c r="AH31" s="663"/>
      <c r="AI31" s="663"/>
      <c r="AJ31" s="663"/>
      <c r="AK31" s="663"/>
      <c r="AL31" s="664">
        <v>0.2</v>
      </c>
      <c r="AM31" s="665"/>
      <c r="AN31" s="665"/>
      <c r="AO31" s="666"/>
      <c r="AP31" s="705" t="s">
        <v>299</v>
      </c>
      <c r="AQ31" s="706"/>
      <c r="AR31" s="706"/>
      <c r="AS31" s="706"/>
      <c r="AT31" s="711" t="s">
        <v>300</v>
      </c>
      <c r="AU31" s="206"/>
      <c r="AV31" s="206"/>
      <c r="AW31" s="206"/>
      <c r="AX31" s="645" t="s">
        <v>178</v>
      </c>
      <c r="AY31" s="646"/>
      <c r="AZ31" s="646"/>
      <c r="BA31" s="646"/>
      <c r="BB31" s="646"/>
      <c r="BC31" s="646"/>
      <c r="BD31" s="646"/>
      <c r="BE31" s="646"/>
      <c r="BF31" s="647"/>
      <c r="BG31" s="715">
        <v>99.5</v>
      </c>
      <c r="BH31" s="703"/>
      <c r="BI31" s="703"/>
      <c r="BJ31" s="703"/>
      <c r="BK31" s="703"/>
      <c r="BL31" s="703"/>
      <c r="BM31" s="654">
        <v>98.4</v>
      </c>
      <c r="BN31" s="703"/>
      <c r="BO31" s="703"/>
      <c r="BP31" s="703"/>
      <c r="BQ31" s="704"/>
      <c r="BR31" s="715">
        <v>99.5</v>
      </c>
      <c r="BS31" s="703"/>
      <c r="BT31" s="703"/>
      <c r="BU31" s="703"/>
      <c r="BV31" s="703"/>
      <c r="BW31" s="703"/>
      <c r="BX31" s="654">
        <v>98.6</v>
      </c>
      <c r="BY31" s="703"/>
      <c r="BZ31" s="703"/>
      <c r="CA31" s="703"/>
      <c r="CB31" s="704"/>
      <c r="CD31" s="697"/>
      <c r="CE31" s="698"/>
      <c r="CF31" s="656" t="s">
        <v>301</v>
      </c>
      <c r="CG31" s="657"/>
      <c r="CH31" s="657"/>
      <c r="CI31" s="657"/>
      <c r="CJ31" s="657"/>
      <c r="CK31" s="657"/>
      <c r="CL31" s="657"/>
      <c r="CM31" s="657"/>
      <c r="CN31" s="657"/>
      <c r="CO31" s="657"/>
      <c r="CP31" s="657"/>
      <c r="CQ31" s="658"/>
      <c r="CR31" s="659">
        <v>36036</v>
      </c>
      <c r="CS31" s="692"/>
      <c r="CT31" s="692"/>
      <c r="CU31" s="692"/>
      <c r="CV31" s="692"/>
      <c r="CW31" s="692"/>
      <c r="CX31" s="692"/>
      <c r="CY31" s="693"/>
      <c r="CZ31" s="664">
        <v>0.2</v>
      </c>
      <c r="DA31" s="690"/>
      <c r="DB31" s="690"/>
      <c r="DC31" s="694"/>
      <c r="DD31" s="668">
        <v>35520</v>
      </c>
      <c r="DE31" s="692"/>
      <c r="DF31" s="692"/>
      <c r="DG31" s="692"/>
      <c r="DH31" s="692"/>
      <c r="DI31" s="692"/>
      <c r="DJ31" s="692"/>
      <c r="DK31" s="693"/>
      <c r="DL31" s="668">
        <v>35520</v>
      </c>
      <c r="DM31" s="692"/>
      <c r="DN31" s="692"/>
      <c r="DO31" s="692"/>
      <c r="DP31" s="692"/>
      <c r="DQ31" s="692"/>
      <c r="DR31" s="692"/>
      <c r="DS31" s="692"/>
      <c r="DT31" s="692"/>
      <c r="DU31" s="692"/>
      <c r="DV31" s="693"/>
      <c r="DW31" s="664">
        <v>0.5</v>
      </c>
      <c r="DX31" s="690"/>
      <c r="DY31" s="690"/>
      <c r="DZ31" s="690"/>
      <c r="EA31" s="690"/>
      <c r="EB31" s="690"/>
      <c r="EC31" s="691"/>
    </row>
    <row r="32" spans="2:133" ht="11.25" customHeight="1" x14ac:dyDescent="0.2">
      <c r="B32" s="656" t="s">
        <v>302</v>
      </c>
      <c r="C32" s="657"/>
      <c r="D32" s="657"/>
      <c r="E32" s="657"/>
      <c r="F32" s="657"/>
      <c r="G32" s="657"/>
      <c r="H32" s="657"/>
      <c r="I32" s="657"/>
      <c r="J32" s="657"/>
      <c r="K32" s="657"/>
      <c r="L32" s="657"/>
      <c r="M32" s="657"/>
      <c r="N32" s="657"/>
      <c r="O32" s="657"/>
      <c r="P32" s="657"/>
      <c r="Q32" s="658"/>
      <c r="R32" s="659">
        <v>941474</v>
      </c>
      <c r="S32" s="660"/>
      <c r="T32" s="660"/>
      <c r="U32" s="660"/>
      <c r="V32" s="660"/>
      <c r="W32" s="660"/>
      <c r="X32" s="660"/>
      <c r="Y32" s="661"/>
      <c r="Z32" s="662">
        <v>5.3</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303</v>
      </c>
      <c r="AX32" s="656" t="s">
        <v>304</v>
      </c>
      <c r="AY32" s="657"/>
      <c r="AZ32" s="657"/>
      <c r="BA32" s="657"/>
      <c r="BB32" s="657"/>
      <c r="BC32" s="657"/>
      <c r="BD32" s="657"/>
      <c r="BE32" s="657"/>
      <c r="BF32" s="658"/>
      <c r="BG32" s="716">
        <v>99</v>
      </c>
      <c r="BH32" s="692"/>
      <c r="BI32" s="692"/>
      <c r="BJ32" s="692"/>
      <c r="BK32" s="692"/>
      <c r="BL32" s="692"/>
      <c r="BM32" s="665">
        <v>97.7</v>
      </c>
      <c r="BN32" s="692"/>
      <c r="BO32" s="692"/>
      <c r="BP32" s="692"/>
      <c r="BQ32" s="714"/>
      <c r="BR32" s="716">
        <v>99.3</v>
      </c>
      <c r="BS32" s="692"/>
      <c r="BT32" s="692"/>
      <c r="BU32" s="692"/>
      <c r="BV32" s="692"/>
      <c r="BW32" s="692"/>
      <c r="BX32" s="665">
        <v>98.3</v>
      </c>
      <c r="BY32" s="692"/>
      <c r="BZ32" s="692"/>
      <c r="CA32" s="692"/>
      <c r="CB32" s="714"/>
      <c r="CD32" s="699"/>
      <c r="CE32" s="700"/>
      <c r="CF32" s="656" t="s">
        <v>305</v>
      </c>
      <c r="CG32" s="657"/>
      <c r="CH32" s="657"/>
      <c r="CI32" s="657"/>
      <c r="CJ32" s="657"/>
      <c r="CK32" s="657"/>
      <c r="CL32" s="657"/>
      <c r="CM32" s="657"/>
      <c r="CN32" s="657"/>
      <c r="CO32" s="657"/>
      <c r="CP32" s="657"/>
      <c r="CQ32" s="658"/>
      <c r="CR32" s="659" t="s">
        <v>122</v>
      </c>
      <c r="CS32" s="660"/>
      <c r="CT32" s="660"/>
      <c r="CU32" s="660"/>
      <c r="CV32" s="660"/>
      <c r="CW32" s="660"/>
      <c r="CX32" s="660"/>
      <c r="CY32" s="661"/>
      <c r="CZ32" s="664" t="s">
        <v>122</v>
      </c>
      <c r="DA32" s="690"/>
      <c r="DB32" s="690"/>
      <c r="DC32" s="694"/>
      <c r="DD32" s="668" t="s">
        <v>122</v>
      </c>
      <c r="DE32" s="660"/>
      <c r="DF32" s="660"/>
      <c r="DG32" s="660"/>
      <c r="DH32" s="660"/>
      <c r="DI32" s="660"/>
      <c r="DJ32" s="660"/>
      <c r="DK32" s="661"/>
      <c r="DL32" s="668" t="s">
        <v>122</v>
      </c>
      <c r="DM32" s="660"/>
      <c r="DN32" s="660"/>
      <c r="DO32" s="660"/>
      <c r="DP32" s="660"/>
      <c r="DQ32" s="660"/>
      <c r="DR32" s="660"/>
      <c r="DS32" s="660"/>
      <c r="DT32" s="660"/>
      <c r="DU32" s="660"/>
      <c r="DV32" s="661"/>
      <c r="DW32" s="664" t="s">
        <v>122</v>
      </c>
      <c r="DX32" s="690"/>
      <c r="DY32" s="690"/>
      <c r="DZ32" s="690"/>
      <c r="EA32" s="690"/>
      <c r="EB32" s="690"/>
      <c r="EC32" s="691"/>
    </row>
    <row r="33" spans="2:133" ht="11.25" customHeight="1" x14ac:dyDescent="0.2">
      <c r="B33" s="656" t="s">
        <v>306</v>
      </c>
      <c r="C33" s="657"/>
      <c r="D33" s="657"/>
      <c r="E33" s="657"/>
      <c r="F33" s="657"/>
      <c r="G33" s="657"/>
      <c r="H33" s="657"/>
      <c r="I33" s="657"/>
      <c r="J33" s="657"/>
      <c r="K33" s="657"/>
      <c r="L33" s="657"/>
      <c r="M33" s="657"/>
      <c r="N33" s="657"/>
      <c r="O33" s="657"/>
      <c r="P33" s="657"/>
      <c r="Q33" s="658"/>
      <c r="R33" s="659">
        <v>26812</v>
      </c>
      <c r="S33" s="660"/>
      <c r="T33" s="660"/>
      <c r="U33" s="660"/>
      <c r="V33" s="660"/>
      <c r="W33" s="660"/>
      <c r="X33" s="660"/>
      <c r="Y33" s="661"/>
      <c r="Z33" s="662">
        <v>0.2</v>
      </c>
      <c r="AA33" s="662"/>
      <c r="AB33" s="662"/>
      <c r="AC33" s="662"/>
      <c r="AD33" s="663">
        <v>9</v>
      </c>
      <c r="AE33" s="663"/>
      <c r="AF33" s="663"/>
      <c r="AG33" s="663"/>
      <c r="AH33" s="663"/>
      <c r="AI33" s="663"/>
      <c r="AJ33" s="663"/>
      <c r="AK33" s="663"/>
      <c r="AL33" s="664">
        <v>0</v>
      </c>
      <c r="AM33" s="665"/>
      <c r="AN33" s="665"/>
      <c r="AO33" s="666"/>
      <c r="AP33" s="709"/>
      <c r="AQ33" s="710"/>
      <c r="AR33" s="710"/>
      <c r="AS33" s="710"/>
      <c r="AT33" s="713"/>
      <c r="AU33" s="207"/>
      <c r="AV33" s="207"/>
      <c r="AW33" s="207"/>
      <c r="AX33" s="680" t="s">
        <v>307</v>
      </c>
      <c r="AY33" s="681"/>
      <c r="AZ33" s="681"/>
      <c r="BA33" s="681"/>
      <c r="BB33" s="681"/>
      <c r="BC33" s="681"/>
      <c r="BD33" s="681"/>
      <c r="BE33" s="681"/>
      <c r="BF33" s="682"/>
      <c r="BG33" s="717">
        <v>99.6</v>
      </c>
      <c r="BH33" s="718"/>
      <c r="BI33" s="718"/>
      <c r="BJ33" s="718"/>
      <c r="BK33" s="718"/>
      <c r="BL33" s="718"/>
      <c r="BM33" s="719">
        <v>98.5</v>
      </c>
      <c r="BN33" s="718"/>
      <c r="BO33" s="718"/>
      <c r="BP33" s="718"/>
      <c r="BQ33" s="720"/>
      <c r="BR33" s="717">
        <v>99.6</v>
      </c>
      <c r="BS33" s="718"/>
      <c r="BT33" s="718"/>
      <c r="BU33" s="718"/>
      <c r="BV33" s="718"/>
      <c r="BW33" s="718"/>
      <c r="BX33" s="719">
        <v>98.5</v>
      </c>
      <c r="BY33" s="718"/>
      <c r="BZ33" s="718"/>
      <c r="CA33" s="718"/>
      <c r="CB33" s="720"/>
      <c r="CD33" s="656" t="s">
        <v>308</v>
      </c>
      <c r="CE33" s="657"/>
      <c r="CF33" s="657"/>
      <c r="CG33" s="657"/>
      <c r="CH33" s="657"/>
      <c r="CI33" s="657"/>
      <c r="CJ33" s="657"/>
      <c r="CK33" s="657"/>
      <c r="CL33" s="657"/>
      <c r="CM33" s="657"/>
      <c r="CN33" s="657"/>
      <c r="CO33" s="657"/>
      <c r="CP33" s="657"/>
      <c r="CQ33" s="658"/>
      <c r="CR33" s="659">
        <v>6983395</v>
      </c>
      <c r="CS33" s="692"/>
      <c r="CT33" s="692"/>
      <c r="CU33" s="692"/>
      <c r="CV33" s="692"/>
      <c r="CW33" s="692"/>
      <c r="CX33" s="692"/>
      <c r="CY33" s="693"/>
      <c r="CZ33" s="664">
        <v>40.9</v>
      </c>
      <c r="DA33" s="690"/>
      <c r="DB33" s="690"/>
      <c r="DC33" s="694"/>
      <c r="DD33" s="668">
        <v>6037922</v>
      </c>
      <c r="DE33" s="692"/>
      <c r="DF33" s="692"/>
      <c r="DG33" s="692"/>
      <c r="DH33" s="692"/>
      <c r="DI33" s="692"/>
      <c r="DJ33" s="692"/>
      <c r="DK33" s="693"/>
      <c r="DL33" s="668">
        <v>5003727</v>
      </c>
      <c r="DM33" s="692"/>
      <c r="DN33" s="692"/>
      <c r="DO33" s="692"/>
      <c r="DP33" s="692"/>
      <c r="DQ33" s="692"/>
      <c r="DR33" s="692"/>
      <c r="DS33" s="692"/>
      <c r="DT33" s="692"/>
      <c r="DU33" s="692"/>
      <c r="DV33" s="693"/>
      <c r="DW33" s="664">
        <v>67.3</v>
      </c>
      <c r="DX33" s="690"/>
      <c r="DY33" s="690"/>
      <c r="DZ33" s="690"/>
      <c r="EA33" s="690"/>
      <c r="EB33" s="690"/>
      <c r="EC33" s="691"/>
    </row>
    <row r="34" spans="2:133" ht="11.25" customHeight="1" x14ac:dyDescent="0.2">
      <c r="B34" s="656" t="s">
        <v>309</v>
      </c>
      <c r="C34" s="657"/>
      <c r="D34" s="657"/>
      <c r="E34" s="657"/>
      <c r="F34" s="657"/>
      <c r="G34" s="657"/>
      <c r="H34" s="657"/>
      <c r="I34" s="657"/>
      <c r="J34" s="657"/>
      <c r="K34" s="657"/>
      <c r="L34" s="657"/>
      <c r="M34" s="657"/>
      <c r="N34" s="657"/>
      <c r="O34" s="657"/>
      <c r="P34" s="657"/>
      <c r="Q34" s="658"/>
      <c r="R34" s="659">
        <v>161678</v>
      </c>
      <c r="S34" s="660"/>
      <c r="T34" s="660"/>
      <c r="U34" s="660"/>
      <c r="V34" s="660"/>
      <c r="W34" s="660"/>
      <c r="X34" s="660"/>
      <c r="Y34" s="661"/>
      <c r="Z34" s="662">
        <v>0.9</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310</v>
      </c>
      <c r="CE34" s="657"/>
      <c r="CF34" s="657"/>
      <c r="CG34" s="657"/>
      <c r="CH34" s="657"/>
      <c r="CI34" s="657"/>
      <c r="CJ34" s="657"/>
      <c r="CK34" s="657"/>
      <c r="CL34" s="657"/>
      <c r="CM34" s="657"/>
      <c r="CN34" s="657"/>
      <c r="CO34" s="657"/>
      <c r="CP34" s="657"/>
      <c r="CQ34" s="658"/>
      <c r="CR34" s="659">
        <v>2907280</v>
      </c>
      <c r="CS34" s="660"/>
      <c r="CT34" s="660"/>
      <c r="CU34" s="660"/>
      <c r="CV34" s="660"/>
      <c r="CW34" s="660"/>
      <c r="CX34" s="660"/>
      <c r="CY34" s="661"/>
      <c r="CZ34" s="664">
        <v>17</v>
      </c>
      <c r="DA34" s="690"/>
      <c r="DB34" s="690"/>
      <c r="DC34" s="694"/>
      <c r="DD34" s="668">
        <v>2486125</v>
      </c>
      <c r="DE34" s="660"/>
      <c r="DF34" s="660"/>
      <c r="DG34" s="660"/>
      <c r="DH34" s="660"/>
      <c r="DI34" s="660"/>
      <c r="DJ34" s="660"/>
      <c r="DK34" s="661"/>
      <c r="DL34" s="668">
        <v>2306862</v>
      </c>
      <c r="DM34" s="660"/>
      <c r="DN34" s="660"/>
      <c r="DO34" s="660"/>
      <c r="DP34" s="660"/>
      <c r="DQ34" s="660"/>
      <c r="DR34" s="660"/>
      <c r="DS34" s="660"/>
      <c r="DT34" s="660"/>
      <c r="DU34" s="660"/>
      <c r="DV34" s="661"/>
      <c r="DW34" s="664">
        <v>31</v>
      </c>
      <c r="DX34" s="690"/>
      <c r="DY34" s="690"/>
      <c r="DZ34" s="690"/>
      <c r="EA34" s="690"/>
      <c r="EB34" s="690"/>
      <c r="EC34" s="691"/>
    </row>
    <row r="35" spans="2:133" ht="11.25" customHeight="1" x14ac:dyDescent="0.2">
      <c r="B35" s="656" t="s">
        <v>311</v>
      </c>
      <c r="C35" s="657"/>
      <c r="D35" s="657"/>
      <c r="E35" s="657"/>
      <c r="F35" s="657"/>
      <c r="G35" s="657"/>
      <c r="H35" s="657"/>
      <c r="I35" s="657"/>
      <c r="J35" s="657"/>
      <c r="K35" s="657"/>
      <c r="L35" s="657"/>
      <c r="M35" s="657"/>
      <c r="N35" s="657"/>
      <c r="O35" s="657"/>
      <c r="P35" s="657"/>
      <c r="Q35" s="658"/>
      <c r="R35" s="659">
        <v>1073957</v>
      </c>
      <c r="S35" s="660"/>
      <c r="T35" s="660"/>
      <c r="U35" s="660"/>
      <c r="V35" s="660"/>
      <c r="W35" s="660"/>
      <c r="X35" s="660"/>
      <c r="Y35" s="661"/>
      <c r="Z35" s="662">
        <v>6</v>
      </c>
      <c r="AA35" s="662"/>
      <c r="AB35" s="662"/>
      <c r="AC35" s="662"/>
      <c r="AD35" s="663" t="s">
        <v>122</v>
      </c>
      <c r="AE35" s="663"/>
      <c r="AF35" s="663"/>
      <c r="AG35" s="663"/>
      <c r="AH35" s="663"/>
      <c r="AI35" s="663"/>
      <c r="AJ35" s="663"/>
      <c r="AK35" s="663"/>
      <c r="AL35" s="664" t="s">
        <v>122</v>
      </c>
      <c r="AM35" s="665"/>
      <c r="AN35" s="665"/>
      <c r="AO35" s="666"/>
      <c r="AP35" s="210"/>
      <c r="AQ35" s="641" t="s">
        <v>312</v>
      </c>
      <c r="AR35" s="642"/>
      <c r="AS35" s="642"/>
      <c r="AT35" s="642"/>
      <c r="AU35" s="642"/>
      <c r="AV35" s="642"/>
      <c r="AW35" s="642"/>
      <c r="AX35" s="642"/>
      <c r="AY35" s="642"/>
      <c r="AZ35" s="642"/>
      <c r="BA35" s="642"/>
      <c r="BB35" s="642"/>
      <c r="BC35" s="642"/>
      <c r="BD35" s="642"/>
      <c r="BE35" s="642"/>
      <c r="BF35" s="643"/>
      <c r="BG35" s="641" t="s">
        <v>313</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314</v>
      </c>
      <c r="CE35" s="657"/>
      <c r="CF35" s="657"/>
      <c r="CG35" s="657"/>
      <c r="CH35" s="657"/>
      <c r="CI35" s="657"/>
      <c r="CJ35" s="657"/>
      <c r="CK35" s="657"/>
      <c r="CL35" s="657"/>
      <c r="CM35" s="657"/>
      <c r="CN35" s="657"/>
      <c r="CO35" s="657"/>
      <c r="CP35" s="657"/>
      <c r="CQ35" s="658"/>
      <c r="CR35" s="659">
        <v>373305</v>
      </c>
      <c r="CS35" s="692"/>
      <c r="CT35" s="692"/>
      <c r="CU35" s="692"/>
      <c r="CV35" s="692"/>
      <c r="CW35" s="692"/>
      <c r="CX35" s="692"/>
      <c r="CY35" s="693"/>
      <c r="CZ35" s="664">
        <v>2.2000000000000002</v>
      </c>
      <c r="DA35" s="690"/>
      <c r="DB35" s="690"/>
      <c r="DC35" s="694"/>
      <c r="DD35" s="668">
        <v>351775</v>
      </c>
      <c r="DE35" s="692"/>
      <c r="DF35" s="692"/>
      <c r="DG35" s="692"/>
      <c r="DH35" s="692"/>
      <c r="DI35" s="692"/>
      <c r="DJ35" s="692"/>
      <c r="DK35" s="693"/>
      <c r="DL35" s="668">
        <v>351579</v>
      </c>
      <c r="DM35" s="692"/>
      <c r="DN35" s="692"/>
      <c r="DO35" s="692"/>
      <c r="DP35" s="692"/>
      <c r="DQ35" s="692"/>
      <c r="DR35" s="692"/>
      <c r="DS35" s="692"/>
      <c r="DT35" s="692"/>
      <c r="DU35" s="692"/>
      <c r="DV35" s="693"/>
      <c r="DW35" s="664">
        <v>4.7</v>
      </c>
      <c r="DX35" s="690"/>
      <c r="DY35" s="690"/>
      <c r="DZ35" s="690"/>
      <c r="EA35" s="690"/>
      <c r="EB35" s="690"/>
      <c r="EC35" s="691"/>
    </row>
    <row r="36" spans="2:133" ht="11.25" customHeight="1" x14ac:dyDescent="0.2">
      <c r="B36" s="656" t="s">
        <v>315</v>
      </c>
      <c r="C36" s="657"/>
      <c r="D36" s="657"/>
      <c r="E36" s="657"/>
      <c r="F36" s="657"/>
      <c r="G36" s="657"/>
      <c r="H36" s="657"/>
      <c r="I36" s="657"/>
      <c r="J36" s="657"/>
      <c r="K36" s="657"/>
      <c r="L36" s="657"/>
      <c r="M36" s="657"/>
      <c r="N36" s="657"/>
      <c r="O36" s="657"/>
      <c r="P36" s="657"/>
      <c r="Q36" s="658"/>
      <c r="R36" s="659">
        <v>1079110</v>
      </c>
      <c r="S36" s="660"/>
      <c r="T36" s="660"/>
      <c r="U36" s="660"/>
      <c r="V36" s="660"/>
      <c r="W36" s="660"/>
      <c r="X36" s="660"/>
      <c r="Y36" s="661"/>
      <c r="Z36" s="662">
        <v>6.1</v>
      </c>
      <c r="AA36" s="662"/>
      <c r="AB36" s="662"/>
      <c r="AC36" s="662"/>
      <c r="AD36" s="663" t="s">
        <v>122</v>
      </c>
      <c r="AE36" s="663"/>
      <c r="AF36" s="663"/>
      <c r="AG36" s="663"/>
      <c r="AH36" s="663"/>
      <c r="AI36" s="663"/>
      <c r="AJ36" s="663"/>
      <c r="AK36" s="663"/>
      <c r="AL36" s="664" t="s">
        <v>122</v>
      </c>
      <c r="AM36" s="665"/>
      <c r="AN36" s="665"/>
      <c r="AO36" s="666"/>
      <c r="AP36" s="210"/>
      <c r="AQ36" s="725" t="s">
        <v>316</v>
      </c>
      <c r="AR36" s="726"/>
      <c r="AS36" s="726"/>
      <c r="AT36" s="726"/>
      <c r="AU36" s="726"/>
      <c r="AV36" s="726"/>
      <c r="AW36" s="726"/>
      <c r="AX36" s="726"/>
      <c r="AY36" s="727"/>
      <c r="AZ36" s="648">
        <v>1755207</v>
      </c>
      <c r="BA36" s="649"/>
      <c r="BB36" s="649"/>
      <c r="BC36" s="649"/>
      <c r="BD36" s="649"/>
      <c r="BE36" s="649"/>
      <c r="BF36" s="721"/>
      <c r="BG36" s="645" t="s">
        <v>317</v>
      </c>
      <c r="BH36" s="646"/>
      <c r="BI36" s="646"/>
      <c r="BJ36" s="646"/>
      <c r="BK36" s="646"/>
      <c r="BL36" s="646"/>
      <c r="BM36" s="646"/>
      <c r="BN36" s="646"/>
      <c r="BO36" s="646"/>
      <c r="BP36" s="646"/>
      <c r="BQ36" s="646"/>
      <c r="BR36" s="646"/>
      <c r="BS36" s="646"/>
      <c r="BT36" s="646"/>
      <c r="BU36" s="647"/>
      <c r="BV36" s="648">
        <v>34596</v>
      </c>
      <c r="BW36" s="649"/>
      <c r="BX36" s="649"/>
      <c r="BY36" s="649"/>
      <c r="BZ36" s="649"/>
      <c r="CA36" s="649"/>
      <c r="CB36" s="721"/>
      <c r="CD36" s="656" t="s">
        <v>318</v>
      </c>
      <c r="CE36" s="657"/>
      <c r="CF36" s="657"/>
      <c r="CG36" s="657"/>
      <c r="CH36" s="657"/>
      <c r="CI36" s="657"/>
      <c r="CJ36" s="657"/>
      <c r="CK36" s="657"/>
      <c r="CL36" s="657"/>
      <c r="CM36" s="657"/>
      <c r="CN36" s="657"/>
      <c r="CO36" s="657"/>
      <c r="CP36" s="657"/>
      <c r="CQ36" s="658"/>
      <c r="CR36" s="659">
        <v>2311610</v>
      </c>
      <c r="CS36" s="660"/>
      <c r="CT36" s="660"/>
      <c r="CU36" s="660"/>
      <c r="CV36" s="660"/>
      <c r="CW36" s="660"/>
      <c r="CX36" s="660"/>
      <c r="CY36" s="661"/>
      <c r="CZ36" s="664">
        <v>13.5</v>
      </c>
      <c r="DA36" s="690"/>
      <c r="DB36" s="690"/>
      <c r="DC36" s="694"/>
      <c r="DD36" s="668">
        <v>2188527</v>
      </c>
      <c r="DE36" s="660"/>
      <c r="DF36" s="660"/>
      <c r="DG36" s="660"/>
      <c r="DH36" s="660"/>
      <c r="DI36" s="660"/>
      <c r="DJ36" s="660"/>
      <c r="DK36" s="661"/>
      <c r="DL36" s="668">
        <v>1650983</v>
      </c>
      <c r="DM36" s="660"/>
      <c r="DN36" s="660"/>
      <c r="DO36" s="660"/>
      <c r="DP36" s="660"/>
      <c r="DQ36" s="660"/>
      <c r="DR36" s="660"/>
      <c r="DS36" s="660"/>
      <c r="DT36" s="660"/>
      <c r="DU36" s="660"/>
      <c r="DV36" s="661"/>
      <c r="DW36" s="664">
        <v>22.2</v>
      </c>
      <c r="DX36" s="690"/>
      <c r="DY36" s="690"/>
      <c r="DZ36" s="690"/>
      <c r="EA36" s="690"/>
      <c r="EB36" s="690"/>
      <c r="EC36" s="691"/>
    </row>
    <row r="37" spans="2:133" ht="11.25" customHeight="1" x14ac:dyDescent="0.2">
      <c r="B37" s="656" t="s">
        <v>319</v>
      </c>
      <c r="C37" s="657"/>
      <c r="D37" s="657"/>
      <c r="E37" s="657"/>
      <c r="F37" s="657"/>
      <c r="G37" s="657"/>
      <c r="H37" s="657"/>
      <c r="I37" s="657"/>
      <c r="J37" s="657"/>
      <c r="K37" s="657"/>
      <c r="L37" s="657"/>
      <c r="M37" s="657"/>
      <c r="N37" s="657"/>
      <c r="O37" s="657"/>
      <c r="P37" s="657"/>
      <c r="Q37" s="658"/>
      <c r="R37" s="659">
        <v>221765</v>
      </c>
      <c r="S37" s="660"/>
      <c r="T37" s="660"/>
      <c r="U37" s="660"/>
      <c r="V37" s="660"/>
      <c r="W37" s="660"/>
      <c r="X37" s="660"/>
      <c r="Y37" s="661"/>
      <c r="Z37" s="662">
        <v>1.2</v>
      </c>
      <c r="AA37" s="662"/>
      <c r="AB37" s="662"/>
      <c r="AC37" s="662"/>
      <c r="AD37" s="663">
        <v>2343</v>
      </c>
      <c r="AE37" s="663"/>
      <c r="AF37" s="663"/>
      <c r="AG37" s="663"/>
      <c r="AH37" s="663"/>
      <c r="AI37" s="663"/>
      <c r="AJ37" s="663"/>
      <c r="AK37" s="663"/>
      <c r="AL37" s="664">
        <v>0</v>
      </c>
      <c r="AM37" s="665"/>
      <c r="AN37" s="665"/>
      <c r="AO37" s="666"/>
      <c r="AQ37" s="722" t="s">
        <v>320</v>
      </c>
      <c r="AR37" s="723"/>
      <c r="AS37" s="723"/>
      <c r="AT37" s="723"/>
      <c r="AU37" s="723"/>
      <c r="AV37" s="723"/>
      <c r="AW37" s="723"/>
      <c r="AX37" s="723"/>
      <c r="AY37" s="724"/>
      <c r="AZ37" s="659">
        <v>405707</v>
      </c>
      <c r="BA37" s="660"/>
      <c r="BB37" s="660"/>
      <c r="BC37" s="660"/>
      <c r="BD37" s="692"/>
      <c r="BE37" s="692"/>
      <c r="BF37" s="714"/>
      <c r="BG37" s="656" t="s">
        <v>321</v>
      </c>
      <c r="BH37" s="657"/>
      <c r="BI37" s="657"/>
      <c r="BJ37" s="657"/>
      <c r="BK37" s="657"/>
      <c r="BL37" s="657"/>
      <c r="BM37" s="657"/>
      <c r="BN37" s="657"/>
      <c r="BO37" s="657"/>
      <c r="BP37" s="657"/>
      <c r="BQ37" s="657"/>
      <c r="BR37" s="657"/>
      <c r="BS37" s="657"/>
      <c r="BT37" s="657"/>
      <c r="BU37" s="658"/>
      <c r="BV37" s="659">
        <v>19001</v>
      </c>
      <c r="BW37" s="660"/>
      <c r="BX37" s="660"/>
      <c r="BY37" s="660"/>
      <c r="BZ37" s="660"/>
      <c r="CA37" s="660"/>
      <c r="CB37" s="669"/>
      <c r="CD37" s="656" t="s">
        <v>322</v>
      </c>
      <c r="CE37" s="657"/>
      <c r="CF37" s="657"/>
      <c r="CG37" s="657"/>
      <c r="CH37" s="657"/>
      <c r="CI37" s="657"/>
      <c r="CJ37" s="657"/>
      <c r="CK37" s="657"/>
      <c r="CL37" s="657"/>
      <c r="CM37" s="657"/>
      <c r="CN37" s="657"/>
      <c r="CO37" s="657"/>
      <c r="CP37" s="657"/>
      <c r="CQ37" s="658"/>
      <c r="CR37" s="659">
        <v>944193</v>
      </c>
      <c r="CS37" s="692"/>
      <c r="CT37" s="692"/>
      <c r="CU37" s="692"/>
      <c r="CV37" s="692"/>
      <c r="CW37" s="692"/>
      <c r="CX37" s="692"/>
      <c r="CY37" s="693"/>
      <c r="CZ37" s="664">
        <v>5.5</v>
      </c>
      <c r="DA37" s="690"/>
      <c r="DB37" s="690"/>
      <c r="DC37" s="694"/>
      <c r="DD37" s="668">
        <v>943842</v>
      </c>
      <c r="DE37" s="692"/>
      <c r="DF37" s="692"/>
      <c r="DG37" s="692"/>
      <c r="DH37" s="692"/>
      <c r="DI37" s="692"/>
      <c r="DJ37" s="692"/>
      <c r="DK37" s="693"/>
      <c r="DL37" s="668">
        <v>943842</v>
      </c>
      <c r="DM37" s="692"/>
      <c r="DN37" s="692"/>
      <c r="DO37" s="692"/>
      <c r="DP37" s="692"/>
      <c r="DQ37" s="692"/>
      <c r="DR37" s="692"/>
      <c r="DS37" s="692"/>
      <c r="DT37" s="692"/>
      <c r="DU37" s="692"/>
      <c r="DV37" s="693"/>
      <c r="DW37" s="664">
        <v>12.7</v>
      </c>
      <c r="DX37" s="690"/>
      <c r="DY37" s="690"/>
      <c r="DZ37" s="690"/>
      <c r="EA37" s="690"/>
      <c r="EB37" s="690"/>
      <c r="EC37" s="691"/>
    </row>
    <row r="38" spans="2:133" ht="11.25" customHeight="1" x14ac:dyDescent="0.2">
      <c r="B38" s="656" t="s">
        <v>323</v>
      </c>
      <c r="C38" s="657"/>
      <c r="D38" s="657"/>
      <c r="E38" s="657"/>
      <c r="F38" s="657"/>
      <c r="G38" s="657"/>
      <c r="H38" s="657"/>
      <c r="I38" s="657"/>
      <c r="J38" s="657"/>
      <c r="K38" s="657"/>
      <c r="L38" s="657"/>
      <c r="M38" s="657"/>
      <c r="N38" s="657"/>
      <c r="O38" s="657"/>
      <c r="P38" s="657"/>
      <c r="Q38" s="658"/>
      <c r="R38" s="659">
        <v>2364100</v>
      </c>
      <c r="S38" s="660"/>
      <c r="T38" s="660"/>
      <c r="U38" s="660"/>
      <c r="V38" s="660"/>
      <c r="W38" s="660"/>
      <c r="X38" s="660"/>
      <c r="Y38" s="661"/>
      <c r="Z38" s="662">
        <v>13.3</v>
      </c>
      <c r="AA38" s="662"/>
      <c r="AB38" s="662"/>
      <c r="AC38" s="662"/>
      <c r="AD38" s="663" t="s">
        <v>122</v>
      </c>
      <c r="AE38" s="663"/>
      <c r="AF38" s="663"/>
      <c r="AG38" s="663"/>
      <c r="AH38" s="663"/>
      <c r="AI38" s="663"/>
      <c r="AJ38" s="663"/>
      <c r="AK38" s="663"/>
      <c r="AL38" s="664" t="s">
        <v>122</v>
      </c>
      <c r="AM38" s="665"/>
      <c r="AN38" s="665"/>
      <c r="AO38" s="666"/>
      <c r="AQ38" s="722" t="s">
        <v>324</v>
      </c>
      <c r="AR38" s="723"/>
      <c r="AS38" s="723"/>
      <c r="AT38" s="723"/>
      <c r="AU38" s="723"/>
      <c r="AV38" s="723"/>
      <c r="AW38" s="723"/>
      <c r="AX38" s="723"/>
      <c r="AY38" s="724"/>
      <c r="AZ38" s="659">
        <v>266357</v>
      </c>
      <c r="BA38" s="660"/>
      <c r="BB38" s="660"/>
      <c r="BC38" s="660"/>
      <c r="BD38" s="692"/>
      <c r="BE38" s="692"/>
      <c r="BF38" s="714"/>
      <c r="BG38" s="656" t="s">
        <v>325</v>
      </c>
      <c r="BH38" s="657"/>
      <c r="BI38" s="657"/>
      <c r="BJ38" s="657"/>
      <c r="BK38" s="657"/>
      <c r="BL38" s="657"/>
      <c r="BM38" s="657"/>
      <c r="BN38" s="657"/>
      <c r="BO38" s="657"/>
      <c r="BP38" s="657"/>
      <c r="BQ38" s="657"/>
      <c r="BR38" s="657"/>
      <c r="BS38" s="657"/>
      <c r="BT38" s="657"/>
      <c r="BU38" s="658"/>
      <c r="BV38" s="659">
        <v>2900</v>
      </c>
      <c r="BW38" s="660"/>
      <c r="BX38" s="660"/>
      <c r="BY38" s="660"/>
      <c r="BZ38" s="660"/>
      <c r="CA38" s="660"/>
      <c r="CB38" s="669"/>
      <c r="CD38" s="656" t="s">
        <v>326</v>
      </c>
      <c r="CE38" s="657"/>
      <c r="CF38" s="657"/>
      <c r="CG38" s="657"/>
      <c r="CH38" s="657"/>
      <c r="CI38" s="657"/>
      <c r="CJ38" s="657"/>
      <c r="CK38" s="657"/>
      <c r="CL38" s="657"/>
      <c r="CM38" s="657"/>
      <c r="CN38" s="657"/>
      <c r="CO38" s="657"/>
      <c r="CP38" s="657"/>
      <c r="CQ38" s="658"/>
      <c r="CR38" s="659">
        <v>958183</v>
      </c>
      <c r="CS38" s="660"/>
      <c r="CT38" s="660"/>
      <c r="CU38" s="660"/>
      <c r="CV38" s="660"/>
      <c r="CW38" s="660"/>
      <c r="CX38" s="660"/>
      <c r="CY38" s="661"/>
      <c r="CZ38" s="664">
        <v>5.6</v>
      </c>
      <c r="DA38" s="690"/>
      <c r="DB38" s="690"/>
      <c r="DC38" s="694"/>
      <c r="DD38" s="668">
        <v>738225</v>
      </c>
      <c r="DE38" s="660"/>
      <c r="DF38" s="660"/>
      <c r="DG38" s="660"/>
      <c r="DH38" s="660"/>
      <c r="DI38" s="660"/>
      <c r="DJ38" s="660"/>
      <c r="DK38" s="661"/>
      <c r="DL38" s="668">
        <v>691423</v>
      </c>
      <c r="DM38" s="660"/>
      <c r="DN38" s="660"/>
      <c r="DO38" s="660"/>
      <c r="DP38" s="660"/>
      <c r="DQ38" s="660"/>
      <c r="DR38" s="660"/>
      <c r="DS38" s="660"/>
      <c r="DT38" s="660"/>
      <c r="DU38" s="660"/>
      <c r="DV38" s="661"/>
      <c r="DW38" s="664">
        <v>9.3000000000000007</v>
      </c>
      <c r="DX38" s="690"/>
      <c r="DY38" s="690"/>
      <c r="DZ38" s="690"/>
      <c r="EA38" s="690"/>
      <c r="EB38" s="690"/>
      <c r="EC38" s="691"/>
    </row>
    <row r="39" spans="2:133" ht="11.25" customHeight="1" x14ac:dyDescent="0.2">
      <c r="B39" s="656" t="s">
        <v>327</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328</v>
      </c>
      <c r="AR39" s="723"/>
      <c r="AS39" s="723"/>
      <c r="AT39" s="723"/>
      <c r="AU39" s="723"/>
      <c r="AV39" s="723"/>
      <c r="AW39" s="723"/>
      <c r="AX39" s="723"/>
      <c r="AY39" s="724"/>
      <c r="AZ39" s="659">
        <v>124960</v>
      </c>
      <c r="BA39" s="660"/>
      <c r="BB39" s="660"/>
      <c r="BC39" s="660"/>
      <c r="BD39" s="692"/>
      <c r="BE39" s="692"/>
      <c r="BF39" s="714"/>
      <c r="BG39" s="656" t="s">
        <v>329</v>
      </c>
      <c r="BH39" s="657"/>
      <c r="BI39" s="657"/>
      <c r="BJ39" s="657"/>
      <c r="BK39" s="657"/>
      <c r="BL39" s="657"/>
      <c r="BM39" s="657"/>
      <c r="BN39" s="657"/>
      <c r="BO39" s="657"/>
      <c r="BP39" s="657"/>
      <c r="BQ39" s="657"/>
      <c r="BR39" s="657"/>
      <c r="BS39" s="657"/>
      <c r="BT39" s="657"/>
      <c r="BU39" s="658"/>
      <c r="BV39" s="659">
        <v>4339</v>
      </c>
      <c r="BW39" s="660"/>
      <c r="BX39" s="660"/>
      <c r="BY39" s="660"/>
      <c r="BZ39" s="660"/>
      <c r="CA39" s="660"/>
      <c r="CB39" s="669"/>
      <c r="CD39" s="656" t="s">
        <v>330</v>
      </c>
      <c r="CE39" s="657"/>
      <c r="CF39" s="657"/>
      <c r="CG39" s="657"/>
      <c r="CH39" s="657"/>
      <c r="CI39" s="657"/>
      <c r="CJ39" s="657"/>
      <c r="CK39" s="657"/>
      <c r="CL39" s="657"/>
      <c r="CM39" s="657"/>
      <c r="CN39" s="657"/>
      <c r="CO39" s="657"/>
      <c r="CP39" s="657"/>
      <c r="CQ39" s="658"/>
      <c r="CR39" s="659">
        <v>131928</v>
      </c>
      <c r="CS39" s="692"/>
      <c r="CT39" s="692"/>
      <c r="CU39" s="692"/>
      <c r="CV39" s="692"/>
      <c r="CW39" s="692"/>
      <c r="CX39" s="692"/>
      <c r="CY39" s="693"/>
      <c r="CZ39" s="664">
        <v>0.8</v>
      </c>
      <c r="DA39" s="690"/>
      <c r="DB39" s="690"/>
      <c r="DC39" s="694"/>
      <c r="DD39" s="668">
        <v>41181</v>
      </c>
      <c r="DE39" s="692"/>
      <c r="DF39" s="692"/>
      <c r="DG39" s="692"/>
      <c r="DH39" s="692"/>
      <c r="DI39" s="692"/>
      <c r="DJ39" s="692"/>
      <c r="DK39" s="693"/>
      <c r="DL39" s="668" t="s">
        <v>122</v>
      </c>
      <c r="DM39" s="692"/>
      <c r="DN39" s="692"/>
      <c r="DO39" s="692"/>
      <c r="DP39" s="692"/>
      <c r="DQ39" s="692"/>
      <c r="DR39" s="692"/>
      <c r="DS39" s="692"/>
      <c r="DT39" s="692"/>
      <c r="DU39" s="692"/>
      <c r="DV39" s="693"/>
      <c r="DW39" s="664" t="s">
        <v>122</v>
      </c>
      <c r="DX39" s="690"/>
      <c r="DY39" s="690"/>
      <c r="DZ39" s="690"/>
      <c r="EA39" s="690"/>
      <c r="EB39" s="690"/>
      <c r="EC39" s="691"/>
    </row>
    <row r="40" spans="2:133" ht="11.25" customHeight="1" x14ac:dyDescent="0.2">
      <c r="B40" s="656" t="s">
        <v>331</v>
      </c>
      <c r="C40" s="657"/>
      <c r="D40" s="657"/>
      <c r="E40" s="657"/>
      <c r="F40" s="657"/>
      <c r="G40" s="657"/>
      <c r="H40" s="657"/>
      <c r="I40" s="657"/>
      <c r="J40" s="657"/>
      <c r="K40" s="657"/>
      <c r="L40" s="657"/>
      <c r="M40" s="657"/>
      <c r="N40" s="657"/>
      <c r="O40" s="657"/>
      <c r="P40" s="657"/>
      <c r="Q40" s="658"/>
      <c r="R40" s="659" t="s">
        <v>122</v>
      </c>
      <c r="S40" s="660"/>
      <c r="T40" s="660"/>
      <c r="U40" s="660"/>
      <c r="V40" s="660"/>
      <c r="W40" s="660"/>
      <c r="X40" s="660"/>
      <c r="Y40" s="661"/>
      <c r="Z40" s="662" t="s">
        <v>122</v>
      </c>
      <c r="AA40" s="662"/>
      <c r="AB40" s="662"/>
      <c r="AC40" s="662"/>
      <c r="AD40" s="663" t="s">
        <v>122</v>
      </c>
      <c r="AE40" s="663"/>
      <c r="AF40" s="663"/>
      <c r="AG40" s="663"/>
      <c r="AH40" s="663"/>
      <c r="AI40" s="663"/>
      <c r="AJ40" s="663"/>
      <c r="AK40" s="663"/>
      <c r="AL40" s="664" t="s">
        <v>122</v>
      </c>
      <c r="AM40" s="665"/>
      <c r="AN40" s="665"/>
      <c r="AO40" s="666"/>
      <c r="AQ40" s="722" t="s">
        <v>332</v>
      </c>
      <c r="AR40" s="723"/>
      <c r="AS40" s="723"/>
      <c r="AT40" s="723"/>
      <c r="AU40" s="723"/>
      <c r="AV40" s="723"/>
      <c r="AW40" s="723"/>
      <c r="AX40" s="723"/>
      <c r="AY40" s="724"/>
      <c r="AZ40" s="659">
        <v>46802</v>
      </c>
      <c r="BA40" s="660"/>
      <c r="BB40" s="660"/>
      <c r="BC40" s="660"/>
      <c r="BD40" s="692"/>
      <c r="BE40" s="692"/>
      <c r="BF40" s="714"/>
      <c r="BG40" s="707" t="s">
        <v>333</v>
      </c>
      <c r="BH40" s="708"/>
      <c r="BI40" s="708"/>
      <c r="BJ40" s="708"/>
      <c r="BK40" s="708"/>
      <c r="BL40" s="211"/>
      <c r="BM40" s="657" t="s">
        <v>334</v>
      </c>
      <c r="BN40" s="657"/>
      <c r="BO40" s="657"/>
      <c r="BP40" s="657"/>
      <c r="BQ40" s="657"/>
      <c r="BR40" s="657"/>
      <c r="BS40" s="657"/>
      <c r="BT40" s="657"/>
      <c r="BU40" s="658"/>
      <c r="BV40" s="659">
        <v>94</v>
      </c>
      <c r="BW40" s="660"/>
      <c r="BX40" s="660"/>
      <c r="BY40" s="660"/>
      <c r="BZ40" s="660"/>
      <c r="CA40" s="660"/>
      <c r="CB40" s="669"/>
      <c r="CD40" s="656" t="s">
        <v>335</v>
      </c>
      <c r="CE40" s="657"/>
      <c r="CF40" s="657"/>
      <c r="CG40" s="657"/>
      <c r="CH40" s="657"/>
      <c r="CI40" s="657"/>
      <c r="CJ40" s="657"/>
      <c r="CK40" s="657"/>
      <c r="CL40" s="657"/>
      <c r="CM40" s="657"/>
      <c r="CN40" s="657"/>
      <c r="CO40" s="657"/>
      <c r="CP40" s="657"/>
      <c r="CQ40" s="658"/>
      <c r="CR40" s="659">
        <v>301089</v>
      </c>
      <c r="CS40" s="660"/>
      <c r="CT40" s="660"/>
      <c r="CU40" s="660"/>
      <c r="CV40" s="660"/>
      <c r="CW40" s="660"/>
      <c r="CX40" s="660"/>
      <c r="CY40" s="661"/>
      <c r="CZ40" s="664">
        <v>1.8</v>
      </c>
      <c r="DA40" s="690"/>
      <c r="DB40" s="690"/>
      <c r="DC40" s="694"/>
      <c r="DD40" s="668">
        <v>232089</v>
      </c>
      <c r="DE40" s="660"/>
      <c r="DF40" s="660"/>
      <c r="DG40" s="660"/>
      <c r="DH40" s="660"/>
      <c r="DI40" s="660"/>
      <c r="DJ40" s="660"/>
      <c r="DK40" s="661"/>
      <c r="DL40" s="668">
        <v>2880</v>
      </c>
      <c r="DM40" s="660"/>
      <c r="DN40" s="660"/>
      <c r="DO40" s="660"/>
      <c r="DP40" s="660"/>
      <c r="DQ40" s="660"/>
      <c r="DR40" s="660"/>
      <c r="DS40" s="660"/>
      <c r="DT40" s="660"/>
      <c r="DU40" s="660"/>
      <c r="DV40" s="661"/>
      <c r="DW40" s="664">
        <v>0</v>
      </c>
      <c r="DX40" s="690"/>
      <c r="DY40" s="690"/>
      <c r="DZ40" s="690"/>
      <c r="EA40" s="690"/>
      <c r="EB40" s="690"/>
      <c r="EC40" s="691"/>
    </row>
    <row r="41" spans="2:133" ht="11.25" customHeight="1" x14ac:dyDescent="0.2">
      <c r="B41" s="680" t="s">
        <v>336</v>
      </c>
      <c r="C41" s="681"/>
      <c r="D41" s="681"/>
      <c r="E41" s="681"/>
      <c r="F41" s="681"/>
      <c r="G41" s="681"/>
      <c r="H41" s="681"/>
      <c r="I41" s="681"/>
      <c r="J41" s="681"/>
      <c r="K41" s="681"/>
      <c r="L41" s="681"/>
      <c r="M41" s="681"/>
      <c r="N41" s="681"/>
      <c r="O41" s="681"/>
      <c r="P41" s="681"/>
      <c r="Q41" s="682"/>
      <c r="R41" s="731">
        <v>17767333</v>
      </c>
      <c r="S41" s="732"/>
      <c r="T41" s="732"/>
      <c r="U41" s="732"/>
      <c r="V41" s="732"/>
      <c r="W41" s="732"/>
      <c r="X41" s="732"/>
      <c r="Y41" s="736"/>
      <c r="Z41" s="737">
        <v>100</v>
      </c>
      <c r="AA41" s="737"/>
      <c r="AB41" s="737"/>
      <c r="AC41" s="737"/>
      <c r="AD41" s="738">
        <v>7438468</v>
      </c>
      <c r="AE41" s="738"/>
      <c r="AF41" s="738"/>
      <c r="AG41" s="738"/>
      <c r="AH41" s="738"/>
      <c r="AI41" s="738"/>
      <c r="AJ41" s="738"/>
      <c r="AK41" s="738"/>
      <c r="AL41" s="739">
        <v>100</v>
      </c>
      <c r="AM41" s="719"/>
      <c r="AN41" s="719"/>
      <c r="AO41" s="740"/>
      <c r="AQ41" s="722" t="s">
        <v>337</v>
      </c>
      <c r="AR41" s="723"/>
      <c r="AS41" s="723"/>
      <c r="AT41" s="723"/>
      <c r="AU41" s="723"/>
      <c r="AV41" s="723"/>
      <c r="AW41" s="723"/>
      <c r="AX41" s="723"/>
      <c r="AY41" s="724"/>
      <c r="AZ41" s="659">
        <v>163385</v>
      </c>
      <c r="BA41" s="660"/>
      <c r="BB41" s="660"/>
      <c r="BC41" s="660"/>
      <c r="BD41" s="692"/>
      <c r="BE41" s="692"/>
      <c r="BF41" s="714"/>
      <c r="BG41" s="707"/>
      <c r="BH41" s="708"/>
      <c r="BI41" s="708"/>
      <c r="BJ41" s="708"/>
      <c r="BK41" s="708"/>
      <c r="BL41" s="211"/>
      <c r="BM41" s="657" t="s">
        <v>338</v>
      </c>
      <c r="BN41" s="657"/>
      <c r="BO41" s="657"/>
      <c r="BP41" s="657"/>
      <c r="BQ41" s="657"/>
      <c r="BR41" s="657"/>
      <c r="BS41" s="657"/>
      <c r="BT41" s="657"/>
      <c r="BU41" s="658"/>
      <c r="BV41" s="659">
        <v>1</v>
      </c>
      <c r="BW41" s="660"/>
      <c r="BX41" s="660"/>
      <c r="BY41" s="660"/>
      <c r="BZ41" s="660"/>
      <c r="CA41" s="660"/>
      <c r="CB41" s="669"/>
      <c r="CD41" s="656" t="s">
        <v>339</v>
      </c>
      <c r="CE41" s="657"/>
      <c r="CF41" s="657"/>
      <c r="CG41" s="657"/>
      <c r="CH41" s="657"/>
      <c r="CI41" s="657"/>
      <c r="CJ41" s="657"/>
      <c r="CK41" s="657"/>
      <c r="CL41" s="657"/>
      <c r="CM41" s="657"/>
      <c r="CN41" s="657"/>
      <c r="CO41" s="657"/>
      <c r="CP41" s="657"/>
      <c r="CQ41" s="658"/>
      <c r="CR41" s="659" t="s">
        <v>122</v>
      </c>
      <c r="CS41" s="692"/>
      <c r="CT41" s="692"/>
      <c r="CU41" s="692"/>
      <c r="CV41" s="692"/>
      <c r="CW41" s="692"/>
      <c r="CX41" s="692"/>
      <c r="CY41" s="693"/>
      <c r="CZ41" s="664" t="s">
        <v>122</v>
      </c>
      <c r="DA41" s="690"/>
      <c r="DB41" s="690"/>
      <c r="DC41" s="694"/>
      <c r="DD41" s="668" t="s">
        <v>122</v>
      </c>
      <c r="DE41" s="692"/>
      <c r="DF41" s="692"/>
      <c r="DG41" s="692"/>
      <c r="DH41" s="692"/>
      <c r="DI41" s="692"/>
      <c r="DJ41" s="692"/>
      <c r="DK41" s="693"/>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340</v>
      </c>
      <c r="AR42" s="729"/>
      <c r="AS42" s="729"/>
      <c r="AT42" s="729"/>
      <c r="AU42" s="729"/>
      <c r="AV42" s="729"/>
      <c r="AW42" s="729"/>
      <c r="AX42" s="729"/>
      <c r="AY42" s="730"/>
      <c r="AZ42" s="731">
        <v>747996</v>
      </c>
      <c r="BA42" s="732"/>
      <c r="BB42" s="732"/>
      <c r="BC42" s="732"/>
      <c r="BD42" s="718"/>
      <c r="BE42" s="718"/>
      <c r="BF42" s="720"/>
      <c r="BG42" s="709"/>
      <c r="BH42" s="710"/>
      <c r="BI42" s="710"/>
      <c r="BJ42" s="710"/>
      <c r="BK42" s="710"/>
      <c r="BL42" s="212"/>
      <c r="BM42" s="681" t="s">
        <v>341</v>
      </c>
      <c r="BN42" s="681"/>
      <c r="BO42" s="681"/>
      <c r="BP42" s="681"/>
      <c r="BQ42" s="681"/>
      <c r="BR42" s="681"/>
      <c r="BS42" s="681"/>
      <c r="BT42" s="681"/>
      <c r="BU42" s="682"/>
      <c r="BV42" s="731">
        <v>380</v>
      </c>
      <c r="BW42" s="732"/>
      <c r="BX42" s="732"/>
      <c r="BY42" s="732"/>
      <c r="BZ42" s="732"/>
      <c r="CA42" s="732"/>
      <c r="CB42" s="741"/>
      <c r="CD42" s="656" t="s">
        <v>342</v>
      </c>
      <c r="CE42" s="657"/>
      <c r="CF42" s="657"/>
      <c r="CG42" s="657"/>
      <c r="CH42" s="657"/>
      <c r="CI42" s="657"/>
      <c r="CJ42" s="657"/>
      <c r="CK42" s="657"/>
      <c r="CL42" s="657"/>
      <c r="CM42" s="657"/>
      <c r="CN42" s="657"/>
      <c r="CO42" s="657"/>
      <c r="CP42" s="657"/>
      <c r="CQ42" s="658"/>
      <c r="CR42" s="659">
        <v>4828455</v>
      </c>
      <c r="CS42" s="692"/>
      <c r="CT42" s="692"/>
      <c r="CU42" s="692"/>
      <c r="CV42" s="692"/>
      <c r="CW42" s="692"/>
      <c r="CX42" s="692"/>
      <c r="CY42" s="693"/>
      <c r="CZ42" s="664">
        <v>28.2</v>
      </c>
      <c r="DA42" s="690"/>
      <c r="DB42" s="690"/>
      <c r="DC42" s="694"/>
      <c r="DD42" s="668">
        <v>1488450</v>
      </c>
      <c r="DE42" s="692"/>
      <c r="DF42" s="692"/>
      <c r="DG42" s="692"/>
      <c r="DH42" s="692"/>
      <c r="DI42" s="692"/>
      <c r="DJ42" s="692"/>
      <c r="DK42" s="693"/>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02" t="s">
        <v>343</v>
      </c>
      <c r="CD43" s="656" t="s">
        <v>344</v>
      </c>
      <c r="CE43" s="657"/>
      <c r="CF43" s="657"/>
      <c r="CG43" s="657"/>
      <c r="CH43" s="657"/>
      <c r="CI43" s="657"/>
      <c r="CJ43" s="657"/>
      <c r="CK43" s="657"/>
      <c r="CL43" s="657"/>
      <c r="CM43" s="657"/>
      <c r="CN43" s="657"/>
      <c r="CO43" s="657"/>
      <c r="CP43" s="657"/>
      <c r="CQ43" s="658"/>
      <c r="CR43" s="659">
        <v>21806</v>
      </c>
      <c r="CS43" s="692"/>
      <c r="CT43" s="692"/>
      <c r="CU43" s="692"/>
      <c r="CV43" s="692"/>
      <c r="CW43" s="692"/>
      <c r="CX43" s="692"/>
      <c r="CY43" s="693"/>
      <c r="CZ43" s="664">
        <v>0.1</v>
      </c>
      <c r="DA43" s="690"/>
      <c r="DB43" s="690"/>
      <c r="DC43" s="694"/>
      <c r="DD43" s="668">
        <v>21806</v>
      </c>
      <c r="DE43" s="692"/>
      <c r="DF43" s="692"/>
      <c r="DG43" s="692"/>
      <c r="DH43" s="692"/>
      <c r="DI43" s="692"/>
      <c r="DJ43" s="692"/>
      <c r="DK43" s="693"/>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345</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293</v>
      </c>
      <c r="CE44" s="696"/>
      <c r="CF44" s="656" t="s">
        <v>346</v>
      </c>
      <c r="CG44" s="657"/>
      <c r="CH44" s="657"/>
      <c r="CI44" s="657"/>
      <c r="CJ44" s="657"/>
      <c r="CK44" s="657"/>
      <c r="CL44" s="657"/>
      <c r="CM44" s="657"/>
      <c r="CN44" s="657"/>
      <c r="CO44" s="657"/>
      <c r="CP44" s="657"/>
      <c r="CQ44" s="658"/>
      <c r="CR44" s="659">
        <v>4828455</v>
      </c>
      <c r="CS44" s="660"/>
      <c r="CT44" s="660"/>
      <c r="CU44" s="660"/>
      <c r="CV44" s="660"/>
      <c r="CW44" s="660"/>
      <c r="CX44" s="660"/>
      <c r="CY44" s="661"/>
      <c r="CZ44" s="664">
        <v>28.2</v>
      </c>
      <c r="DA44" s="665"/>
      <c r="DB44" s="665"/>
      <c r="DC44" s="671"/>
      <c r="DD44" s="668">
        <v>1488450</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347</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348</v>
      </c>
      <c r="CG45" s="657"/>
      <c r="CH45" s="657"/>
      <c r="CI45" s="657"/>
      <c r="CJ45" s="657"/>
      <c r="CK45" s="657"/>
      <c r="CL45" s="657"/>
      <c r="CM45" s="657"/>
      <c r="CN45" s="657"/>
      <c r="CO45" s="657"/>
      <c r="CP45" s="657"/>
      <c r="CQ45" s="658"/>
      <c r="CR45" s="659">
        <v>3622536</v>
      </c>
      <c r="CS45" s="692"/>
      <c r="CT45" s="692"/>
      <c r="CU45" s="692"/>
      <c r="CV45" s="692"/>
      <c r="CW45" s="692"/>
      <c r="CX45" s="692"/>
      <c r="CY45" s="693"/>
      <c r="CZ45" s="664">
        <v>21.2</v>
      </c>
      <c r="DA45" s="690"/>
      <c r="DB45" s="690"/>
      <c r="DC45" s="694"/>
      <c r="DD45" s="668">
        <v>535212</v>
      </c>
      <c r="DE45" s="692"/>
      <c r="DF45" s="692"/>
      <c r="DG45" s="692"/>
      <c r="DH45" s="692"/>
      <c r="DI45" s="692"/>
      <c r="DJ45" s="692"/>
      <c r="DK45" s="693"/>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13"/>
      <c r="CD46" s="697"/>
      <c r="CE46" s="698"/>
      <c r="CF46" s="656" t="s">
        <v>349</v>
      </c>
      <c r="CG46" s="657"/>
      <c r="CH46" s="657"/>
      <c r="CI46" s="657"/>
      <c r="CJ46" s="657"/>
      <c r="CK46" s="657"/>
      <c r="CL46" s="657"/>
      <c r="CM46" s="657"/>
      <c r="CN46" s="657"/>
      <c r="CO46" s="657"/>
      <c r="CP46" s="657"/>
      <c r="CQ46" s="658"/>
      <c r="CR46" s="659">
        <v>1186478</v>
      </c>
      <c r="CS46" s="660"/>
      <c r="CT46" s="660"/>
      <c r="CU46" s="660"/>
      <c r="CV46" s="660"/>
      <c r="CW46" s="660"/>
      <c r="CX46" s="660"/>
      <c r="CY46" s="661"/>
      <c r="CZ46" s="664">
        <v>6.9</v>
      </c>
      <c r="DA46" s="665"/>
      <c r="DB46" s="665"/>
      <c r="DC46" s="671"/>
      <c r="DD46" s="668">
        <v>933797</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13"/>
      <c r="CD47" s="697"/>
      <c r="CE47" s="698"/>
      <c r="CF47" s="656" t="s">
        <v>350</v>
      </c>
      <c r="CG47" s="657"/>
      <c r="CH47" s="657"/>
      <c r="CI47" s="657"/>
      <c r="CJ47" s="657"/>
      <c r="CK47" s="657"/>
      <c r="CL47" s="657"/>
      <c r="CM47" s="657"/>
      <c r="CN47" s="657"/>
      <c r="CO47" s="657"/>
      <c r="CP47" s="657"/>
      <c r="CQ47" s="658"/>
      <c r="CR47" s="659" t="s">
        <v>122</v>
      </c>
      <c r="CS47" s="692"/>
      <c r="CT47" s="692"/>
      <c r="CU47" s="692"/>
      <c r="CV47" s="692"/>
      <c r="CW47" s="692"/>
      <c r="CX47" s="692"/>
      <c r="CY47" s="693"/>
      <c r="CZ47" s="664" t="s">
        <v>122</v>
      </c>
      <c r="DA47" s="690"/>
      <c r="DB47" s="690"/>
      <c r="DC47" s="694"/>
      <c r="DD47" s="668" t="s">
        <v>122</v>
      </c>
      <c r="DE47" s="692"/>
      <c r="DF47" s="692"/>
      <c r="DG47" s="692"/>
      <c r="DH47" s="692"/>
      <c r="DI47" s="692"/>
      <c r="DJ47" s="692"/>
      <c r="DK47" s="693"/>
      <c r="DL47" s="742"/>
      <c r="DM47" s="743"/>
      <c r="DN47" s="743"/>
      <c r="DO47" s="743"/>
      <c r="DP47" s="743"/>
      <c r="DQ47" s="743"/>
      <c r="DR47" s="743"/>
      <c r="DS47" s="743"/>
      <c r="DT47" s="743"/>
      <c r="DU47" s="743"/>
      <c r="DV47" s="744"/>
      <c r="DW47" s="733"/>
      <c r="DX47" s="734"/>
      <c r="DY47" s="734"/>
      <c r="DZ47" s="734"/>
      <c r="EA47" s="734"/>
      <c r="EB47" s="734"/>
      <c r="EC47" s="735"/>
    </row>
    <row r="48" spans="2:133" ht="11" x14ac:dyDescent="0.2">
      <c r="B48" s="213"/>
      <c r="CD48" s="699"/>
      <c r="CE48" s="700"/>
      <c r="CF48" s="656" t="s">
        <v>351</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13"/>
      <c r="CD49" s="680" t="s">
        <v>352</v>
      </c>
      <c r="CE49" s="681"/>
      <c r="CF49" s="681"/>
      <c r="CG49" s="681"/>
      <c r="CH49" s="681"/>
      <c r="CI49" s="681"/>
      <c r="CJ49" s="681"/>
      <c r="CK49" s="681"/>
      <c r="CL49" s="681"/>
      <c r="CM49" s="681"/>
      <c r="CN49" s="681"/>
      <c r="CO49" s="681"/>
      <c r="CP49" s="681"/>
      <c r="CQ49" s="682"/>
      <c r="CR49" s="731">
        <v>17093954</v>
      </c>
      <c r="CS49" s="718"/>
      <c r="CT49" s="718"/>
      <c r="CU49" s="718"/>
      <c r="CV49" s="718"/>
      <c r="CW49" s="718"/>
      <c r="CX49" s="718"/>
      <c r="CY49" s="747"/>
      <c r="CZ49" s="739">
        <v>100</v>
      </c>
      <c r="DA49" s="748"/>
      <c r="DB49" s="748"/>
      <c r="DC49" s="749"/>
      <c r="DD49" s="750">
        <v>10644530</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ICgARimIDL257NdBnIZHj6cWbgDiOJdySr+3/XIljs5JZ31G9JnYD6nHUvM4gt7eV6emH43pRyIRnO70fgGHdw==" saltValue="7Pej/K+Ew40Z++ON+9B7F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57" t="s">
        <v>353</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354</v>
      </c>
      <c r="DK2" s="759"/>
      <c r="DL2" s="759"/>
      <c r="DM2" s="759"/>
      <c r="DN2" s="759"/>
      <c r="DO2" s="760"/>
      <c r="DP2" s="216"/>
      <c r="DQ2" s="758" t="s">
        <v>355</v>
      </c>
      <c r="DR2" s="759"/>
      <c r="DS2" s="759"/>
      <c r="DT2" s="759"/>
      <c r="DU2" s="759"/>
      <c r="DV2" s="759"/>
      <c r="DW2" s="759"/>
      <c r="DX2" s="759"/>
      <c r="DY2" s="759"/>
      <c r="DZ2" s="760"/>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761" t="s">
        <v>356</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357</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2">
      <c r="A5" s="763" t="s">
        <v>358</v>
      </c>
      <c r="B5" s="764"/>
      <c r="C5" s="764"/>
      <c r="D5" s="764"/>
      <c r="E5" s="764"/>
      <c r="F5" s="764"/>
      <c r="G5" s="764"/>
      <c r="H5" s="764"/>
      <c r="I5" s="764"/>
      <c r="J5" s="764"/>
      <c r="K5" s="764"/>
      <c r="L5" s="764"/>
      <c r="M5" s="764"/>
      <c r="N5" s="764"/>
      <c r="O5" s="764"/>
      <c r="P5" s="765"/>
      <c r="Q5" s="769" t="s">
        <v>359</v>
      </c>
      <c r="R5" s="770"/>
      <c r="S5" s="770"/>
      <c r="T5" s="770"/>
      <c r="U5" s="771"/>
      <c r="V5" s="769" t="s">
        <v>360</v>
      </c>
      <c r="W5" s="770"/>
      <c r="X5" s="770"/>
      <c r="Y5" s="770"/>
      <c r="Z5" s="771"/>
      <c r="AA5" s="769" t="s">
        <v>361</v>
      </c>
      <c r="AB5" s="770"/>
      <c r="AC5" s="770"/>
      <c r="AD5" s="770"/>
      <c r="AE5" s="770"/>
      <c r="AF5" s="775" t="s">
        <v>362</v>
      </c>
      <c r="AG5" s="770"/>
      <c r="AH5" s="770"/>
      <c r="AI5" s="770"/>
      <c r="AJ5" s="776"/>
      <c r="AK5" s="770" t="s">
        <v>363</v>
      </c>
      <c r="AL5" s="770"/>
      <c r="AM5" s="770"/>
      <c r="AN5" s="770"/>
      <c r="AO5" s="771"/>
      <c r="AP5" s="769" t="s">
        <v>364</v>
      </c>
      <c r="AQ5" s="770"/>
      <c r="AR5" s="770"/>
      <c r="AS5" s="770"/>
      <c r="AT5" s="771"/>
      <c r="AU5" s="769" t="s">
        <v>365</v>
      </c>
      <c r="AV5" s="770"/>
      <c r="AW5" s="770"/>
      <c r="AX5" s="770"/>
      <c r="AY5" s="776"/>
      <c r="AZ5" s="220"/>
      <c r="BA5" s="220"/>
      <c r="BB5" s="220"/>
      <c r="BC5" s="220"/>
      <c r="BD5" s="220"/>
      <c r="BE5" s="221"/>
      <c r="BF5" s="221"/>
      <c r="BG5" s="221"/>
      <c r="BH5" s="221"/>
      <c r="BI5" s="221"/>
      <c r="BJ5" s="221"/>
      <c r="BK5" s="221"/>
      <c r="BL5" s="221"/>
      <c r="BM5" s="221"/>
      <c r="BN5" s="221"/>
      <c r="BO5" s="221"/>
      <c r="BP5" s="221"/>
      <c r="BQ5" s="763" t="s">
        <v>366</v>
      </c>
      <c r="BR5" s="764"/>
      <c r="BS5" s="764"/>
      <c r="BT5" s="764"/>
      <c r="BU5" s="764"/>
      <c r="BV5" s="764"/>
      <c r="BW5" s="764"/>
      <c r="BX5" s="764"/>
      <c r="BY5" s="764"/>
      <c r="BZ5" s="764"/>
      <c r="CA5" s="764"/>
      <c r="CB5" s="764"/>
      <c r="CC5" s="764"/>
      <c r="CD5" s="764"/>
      <c r="CE5" s="764"/>
      <c r="CF5" s="764"/>
      <c r="CG5" s="765"/>
      <c r="CH5" s="769" t="s">
        <v>367</v>
      </c>
      <c r="CI5" s="770"/>
      <c r="CJ5" s="770"/>
      <c r="CK5" s="770"/>
      <c r="CL5" s="771"/>
      <c r="CM5" s="769" t="s">
        <v>368</v>
      </c>
      <c r="CN5" s="770"/>
      <c r="CO5" s="770"/>
      <c r="CP5" s="770"/>
      <c r="CQ5" s="771"/>
      <c r="CR5" s="769" t="s">
        <v>369</v>
      </c>
      <c r="CS5" s="770"/>
      <c r="CT5" s="770"/>
      <c r="CU5" s="770"/>
      <c r="CV5" s="771"/>
      <c r="CW5" s="769" t="s">
        <v>370</v>
      </c>
      <c r="CX5" s="770"/>
      <c r="CY5" s="770"/>
      <c r="CZ5" s="770"/>
      <c r="DA5" s="771"/>
      <c r="DB5" s="769" t="s">
        <v>371</v>
      </c>
      <c r="DC5" s="770"/>
      <c r="DD5" s="770"/>
      <c r="DE5" s="770"/>
      <c r="DF5" s="771"/>
      <c r="DG5" s="799" t="s">
        <v>372</v>
      </c>
      <c r="DH5" s="800"/>
      <c r="DI5" s="800"/>
      <c r="DJ5" s="800"/>
      <c r="DK5" s="801"/>
      <c r="DL5" s="799" t="s">
        <v>373</v>
      </c>
      <c r="DM5" s="800"/>
      <c r="DN5" s="800"/>
      <c r="DO5" s="800"/>
      <c r="DP5" s="801"/>
      <c r="DQ5" s="769" t="s">
        <v>374</v>
      </c>
      <c r="DR5" s="770"/>
      <c r="DS5" s="770"/>
      <c r="DT5" s="770"/>
      <c r="DU5" s="771"/>
      <c r="DV5" s="769" t="s">
        <v>365</v>
      </c>
      <c r="DW5" s="770"/>
      <c r="DX5" s="770"/>
      <c r="DY5" s="770"/>
      <c r="DZ5" s="776"/>
      <c r="EA5" s="222"/>
    </row>
    <row r="6" spans="1:131" s="223"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2">
      <c r="A7" s="224">
        <v>1</v>
      </c>
      <c r="B7" s="785" t="s">
        <v>375</v>
      </c>
      <c r="C7" s="786"/>
      <c r="D7" s="786"/>
      <c r="E7" s="786"/>
      <c r="F7" s="786"/>
      <c r="G7" s="786"/>
      <c r="H7" s="786"/>
      <c r="I7" s="786"/>
      <c r="J7" s="786"/>
      <c r="K7" s="786"/>
      <c r="L7" s="786"/>
      <c r="M7" s="786"/>
      <c r="N7" s="786"/>
      <c r="O7" s="786"/>
      <c r="P7" s="787"/>
      <c r="Q7" s="788">
        <v>17762</v>
      </c>
      <c r="R7" s="789"/>
      <c r="S7" s="789"/>
      <c r="T7" s="789"/>
      <c r="U7" s="789"/>
      <c r="V7" s="789">
        <v>17090</v>
      </c>
      <c r="W7" s="789"/>
      <c r="X7" s="789"/>
      <c r="Y7" s="789"/>
      <c r="Z7" s="789"/>
      <c r="AA7" s="789">
        <v>672</v>
      </c>
      <c r="AB7" s="789"/>
      <c r="AC7" s="789"/>
      <c r="AD7" s="789"/>
      <c r="AE7" s="790"/>
      <c r="AF7" s="791">
        <v>339</v>
      </c>
      <c r="AG7" s="792"/>
      <c r="AH7" s="792"/>
      <c r="AI7" s="792"/>
      <c r="AJ7" s="793"/>
      <c r="AK7" s="794">
        <v>1058</v>
      </c>
      <c r="AL7" s="795"/>
      <c r="AM7" s="795"/>
      <c r="AN7" s="795"/>
      <c r="AO7" s="795"/>
      <c r="AP7" s="795">
        <v>8242</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557</v>
      </c>
      <c r="BT7" s="783"/>
      <c r="BU7" s="783"/>
      <c r="BV7" s="783"/>
      <c r="BW7" s="783"/>
      <c r="BX7" s="783"/>
      <c r="BY7" s="783"/>
      <c r="BZ7" s="783"/>
      <c r="CA7" s="783"/>
      <c r="CB7" s="783"/>
      <c r="CC7" s="783"/>
      <c r="CD7" s="783"/>
      <c r="CE7" s="783"/>
      <c r="CF7" s="783"/>
      <c r="CG7" s="798"/>
      <c r="CH7" s="779">
        <v>-4</v>
      </c>
      <c r="CI7" s="780"/>
      <c r="CJ7" s="780"/>
      <c r="CK7" s="780"/>
      <c r="CL7" s="781"/>
      <c r="CM7" s="779">
        <v>160</v>
      </c>
      <c r="CN7" s="780"/>
      <c r="CO7" s="780"/>
      <c r="CP7" s="780"/>
      <c r="CQ7" s="781"/>
      <c r="CR7" s="779">
        <v>9</v>
      </c>
      <c r="CS7" s="780"/>
      <c r="CT7" s="780"/>
      <c r="CU7" s="780"/>
      <c r="CV7" s="781"/>
      <c r="CW7" s="779" t="s">
        <v>556</v>
      </c>
      <c r="CX7" s="780"/>
      <c r="CY7" s="780"/>
      <c r="CZ7" s="780"/>
      <c r="DA7" s="781"/>
      <c r="DB7" s="779" t="s">
        <v>556</v>
      </c>
      <c r="DC7" s="780"/>
      <c r="DD7" s="780"/>
      <c r="DE7" s="780"/>
      <c r="DF7" s="781"/>
      <c r="DG7" s="779" t="s">
        <v>556</v>
      </c>
      <c r="DH7" s="780"/>
      <c r="DI7" s="780"/>
      <c r="DJ7" s="780"/>
      <c r="DK7" s="781"/>
      <c r="DL7" s="779" t="s">
        <v>556</v>
      </c>
      <c r="DM7" s="780"/>
      <c r="DN7" s="780"/>
      <c r="DO7" s="780"/>
      <c r="DP7" s="781"/>
      <c r="DQ7" s="779" t="s">
        <v>556</v>
      </c>
      <c r="DR7" s="780"/>
      <c r="DS7" s="780"/>
      <c r="DT7" s="780"/>
      <c r="DU7" s="781"/>
      <c r="DV7" s="782"/>
      <c r="DW7" s="783"/>
      <c r="DX7" s="783"/>
      <c r="DY7" s="783"/>
      <c r="DZ7" s="784"/>
      <c r="EA7" s="222"/>
    </row>
    <row r="8" spans="1:131" s="223" customFormat="1" ht="26.25" customHeight="1" x14ac:dyDescent="0.2">
      <c r="A8" s="226">
        <v>2</v>
      </c>
      <c r="B8" s="816" t="s">
        <v>376</v>
      </c>
      <c r="C8" s="817"/>
      <c r="D8" s="817"/>
      <c r="E8" s="817"/>
      <c r="F8" s="817"/>
      <c r="G8" s="817"/>
      <c r="H8" s="817"/>
      <c r="I8" s="817"/>
      <c r="J8" s="817"/>
      <c r="K8" s="817"/>
      <c r="L8" s="817"/>
      <c r="M8" s="817"/>
      <c r="N8" s="817"/>
      <c r="O8" s="817"/>
      <c r="P8" s="818"/>
      <c r="Q8" s="819">
        <v>6</v>
      </c>
      <c r="R8" s="820"/>
      <c r="S8" s="820"/>
      <c r="T8" s="820"/>
      <c r="U8" s="820"/>
      <c r="V8" s="820">
        <v>4</v>
      </c>
      <c r="W8" s="820"/>
      <c r="X8" s="820"/>
      <c r="Y8" s="820"/>
      <c r="Z8" s="820"/>
      <c r="AA8" s="820">
        <v>1</v>
      </c>
      <c r="AB8" s="820"/>
      <c r="AC8" s="820"/>
      <c r="AD8" s="820"/>
      <c r="AE8" s="821"/>
      <c r="AF8" s="822">
        <v>1</v>
      </c>
      <c r="AG8" s="823"/>
      <c r="AH8" s="823"/>
      <c r="AI8" s="823"/>
      <c r="AJ8" s="824"/>
      <c r="AK8" s="805" t="s">
        <v>556</v>
      </c>
      <c r="AL8" s="806"/>
      <c r="AM8" s="806"/>
      <c r="AN8" s="806"/>
      <c r="AO8" s="806"/>
      <c r="AP8" s="806" t="s">
        <v>556</v>
      </c>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2">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2">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2">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2">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2">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2">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2">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2">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2">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2">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2">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2">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5">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2">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377</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5">
      <c r="A23" s="228" t="s">
        <v>378</v>
      </c>
      <c r="B23" s="825" t="s">
        <v>379</v>
      </c>
      <c r="C23" s="826"/>
      <c r="D23" s="826"/>
      <c r="E23" s="826"/>
      <c r="F23" s="826"/>
      <c r="G23" s="826"/>
      <c r="H23" s="826"/>
      <c r="I23" s="826"/>
      <c r="J23" s="826"/>
      <c r="K23" s="826"/>
      <c r="L23" s="826"/>
      <c r="M23" s="826"/>
      <c r="N23" s="826"/>
      <c r="O23" s="826"/>
      <c r="P23" s="827"/>
      <c r="Q23" s="828">
        <v>17767</v>
      </c>
      <c r="R23" s="829"/>
      <c r="S23" s="829"/>
      <c r="T23" s="829"/>
      <c r="U23" s="829"/>
      <c r="V23" s="829">
        <v>17094</v>
      </c>
      <c r="W23" s="829"/>
      <c r="X23" s="829"/>
      <c r="Y23" s="829"/>
      <c r="Z23" s="829"/>
      <c r="AA23" s="829">
        <v>673</v>
      </c>
      <c r="AB23" s="829"/>
      <c r="AC23" s="829"/>
      <c r="AD23" s="829"/>
      <c r="AE23" s="830"/>
      <c r="AF23" s="831">
        <v>341</v>
      </c>
      <c r="AG23" s="829"/>
      <c r="AH23" s="829"/>
      <c r="AI23" s="829"/>
      <c r="AJ23" s="832"/>
      <c r="AK23" s="833"/>
      <c r="AL23" s="834"/>
      <c r="AM23" s="834"/>
      <c r="AN23" s="834"/>
      <c r="AO23" s="834"/>
      <c r="AP23" s="829">
        <v>8242</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2">
      <c r="A24" s="844" t="s">
        <v>380</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5">
      <c r="A25" s="761" t="s">
        <v>381</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2">
      <c r="A26" s="763" t="s">
        <v>358</v>
      </c>
      <c r="B26" s="764"/>
      <c r="C26" s="764"/>
      <c r="D26" s="764"/>
      <c r="E26" s="764"/>
      <c r="F26" s="764"/>
      <c r="G26" s="764"/>
      <c r="H26" s="764"/>
      <c r="I26" s="764"/>
      <c r="J26" s="764"/>
      <c r="K26" s="764"/>
      <c r="L26" s="764"/>
      <c r="M26" s="764"/>
      <c r="N26" s="764"/>
      <c r="O26" s="764"/>
      <c r="P26" s="765"/>
      <c r="Q26" s="769" t="s">
        <v>382</v>
      </c>
      <c r="R26" s="770"/>
      <c r="S26" s="770"/>
      <c r="T26" s="770"/>
      <c r="U26" s="771"/>
      <c r="V26" s="769" t="s">
        <v>383</v>
      </c>
      <c r="W26" s="770"/>
      <c r="X26" s="770"/>
      <c r="Y26" s="770"/>
      <c r="Z26" s="771"/>
      <c r="AA26" s="769" t="s">
        <v>384</v>
      </c>
      <c r="AB26" s="770"/>
      <c r="AC26" s="770"/>
      <c r="AD26" s="770"/>
      <c r="AE26" s="770"/>
      <c r="AF26" s="850" t="s">
        <v>385</v>
      </c>
      <c r="AG26" s="851"/>
      <c r="AH26" s="851"/>
      <c r="AI26" s="851"/>
      <c r="AJ26" s="852"/>
      <c r="AK26" s="770" t="s">
        <v>386</v>
      </c>
      <c r="AL26" s="770"/>
      <c r="AM26" s="770"/>
      <c r="AN26" s="770"/>
      <c r="AO26" s="771"/>
      <c r="AP26" s="769" t="s">
        <v>387</v>
      </c>
      <c r="AQ26" s="770"/>
      <c r="AR26" s="770"/>
      <c r="AS26" s="770"/>
      <c r="AT26" s="771"/>
      <c r="AU26" s="769" t="s">
        <v>388</v>
      </c>
      <c r="AV26" s="770"/>
      <c r="AW26" s="770"/>
      <c r="AX26" s="770"/>
      <c r="AY26" s="771"/>
      <c r="AZ26" s="769" t="s">
        <v>389</v>
      </c>
      <c r="BA26" s="770"/>
      <c r="BB26" s="770"/>
      <c r="BC26" s="770"/>
      <c r="BD26" s="771"/>
      <c r="BE26" s="769" t="s">
        <v>365</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2">
      <c r="A28" s="230">
        <v>1</v>
      </c>
      <c r="B28" s="785" t="s">
        <v>390</v>
      </c>
      <c r="C28" s="786"/>
      <c r="D28" s="786"/>
      <c r="E28" s="786"/>
      <c r="F28" s="786"/>
      <c r="G28" s="786"/>
      <c r="H28" s="786"/>
      <c r="I28" s="786"/>
      <c r="J28" s="786"/>
      <c r="K28" s="786"/>
      <c r="L28" s="786"/>
      <c r="M28" s="786"/>
      <c r="N28" s="786"/>
      <c r="O28" s="786"/>
      <c r="P28" s="787"/>
      <c r="Q28" s="858">
        <v>2366</v>
      </c>
      <c r="R28" s="859"/>
      <c r="S28" s="859"/>
      <c r="T28" s="859"/>
      <c r="U28" s="859"/>
      <c r="V28" s="859">
        <v>2331</v>
      </c>
      <c r="W28" s="859"/>
      <c r="X28" s="859"/>
      <c r="Y28" s="859"/>
      <c r="Z28" s="859"/>
      <c r="AA28" s="859">
        <v>35</v>
      </c>
      <c r="AB28" s="859"/>
      <c r="AC28" s="859"/>
      <c r="AD28" s="859"/>
      <c r="AE28" s="860"/>
      <c r="AF28" s="861">
        <v>35</v>
      </c>
      <c r="AG28" s="859"/>
      <c r="AH28" s="859"/>
      <c r="AI28" s="859"/>
      <c r="AJ28" s="862"/>
      <c r="AK28" s="863">
        <v>243</v>
      </c>
      <c r="AL28" s="864"/>
      <c r="AM28" s="864"/>
      <c r="AN28" s="864"/>
      <c r="AO28" s="864"/>
      <c r="AP28" s="864" t="s">
        <v>556</v>
      </c>
      <c r="AQ28" s="864"/>
      <c r="AR28" s="864"/>
      <c r="AS28" s="864"/>
      <c r="AT28" s="864"/>
      <c r="AU28" s="864" t="s">
        <v>556</v>
      </c>
      <c r="AV28" s="864"/>
      <c r="AW28" s="864"/>
      <c r="AX28" s="864"/>
      <c r="AY28" s="864"/>
      <c r="AZ28" s="865" t="s">
        <v>556</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2">
      <c r="A29" s="230">
        <v>2</v>
      </c>
      <c r="B29" s="816" t="s">
        <v>391</v>
      </c>
      <c r="C29" s="817"/>
      <c r="D29" s="817"/>
      <c r="E29" s="817"/>
      <c r="F29" s="817"/>
      <c r="G29" s="817"/>
      <c r="H29" s="817"/>
      <c r="I29" s="817"/>
      <c r="J29" s="817"/>
      <c r="K29" s="817"/>
      <c r="L29" s="817"/>
      <c r="M29" s="817"/>
      <c r="N29" s="817"/>
      <c r="O29" s="817"/>
      <c r="P29" s="818"/>
      <c r="Q29" s="819">
        <v>2354</v>
      </c>
      <c r="R29" s="820"/>
      <c r="S29" s="820"/>
      <c r="T29" s="820"/>
      <c r="U29" s="820"/>
      <c r="V29" s="820">
        <v>2288</v>
      </c>
      <c r="W29" s="820"/>
      <c r="X29" s="820"/>
      <c r="Y29" s="820"/>
      <c r="Z29" s="820"/>
      <c r="AA29" s="820">
        <v>66</v>
      </c>
      <c r="AB29" s="820"/>
      <c r="AC29" s="820"/>
      <c r="AD29" s="820"/>
      <c r="AE29" s="821"/>
      <c r="AF29" s="822">
        <v>66</v>
      </c>
      <c r="AG29" s="823"/>
      <c r="AH29" s="823"/>
      <c r="AI29" s="823"/>
      <c r="AJ29" s="824"/>
      <c r="AK29" s="870">
        <v>390</v>
      </c>
      <c r="AL29" s="866"/>
      <c r="AM29" s="866"/>
      <c r="AN29" s="866"/>
      <c r="AO29" s="866"/>
      <c r="AP29" s="866" t="s">
        <v>556</v>
      </c>
      <c r="AQ29" s="866"/>
      <c r="AR29" s="866"/>
      <c r="AS29" s="866"/>
      <c r="AT29" s="866"/>
      <c r="AU29" s="866" t="s">
        <v>556</v>
      </c>
      <c r="AV29" s="866"/>
      <c r="AW29" s="866"/>
      <c r="AX29" s="866"/>
      <c r="AY29" s="866"/>
      <c r="AZ29" s="867" t="s">
        <v>556</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2">
      <c r="A30" s="230">
        <v>3</v>
      </c>
      <c r="B30" s="816" t="s">
        <v>392</v>
      </c>
      <c r="C30" s="817"/>
      <c r="D30" s="817"/>
      <c r="E30" s="817"/>
      <c r="F30" s="817"/>
      <c r="G30" s="817"/>
      <c r="H30" s="817"/>
      <c r="I30" s="817"/>
      <c r="J30" s="817"/>
      <c r="K30" s="817"/>
      <c r="L30" s="817"/>
      <c r="M30" s="817"/>
      <c r="N30" s="817"/>
      <c r="O30" s="817"/>
      <c r="P30" s="818"/>
      <c r="Q30" s="819">
        <v>297</v>
      </c>
      <c r="R30" s="820"/>
      <c r="S30" s="820"/>
      <c r="T30" s="820"/>
      <c r="U30" s="820"/>
      <c r="V30" s="820">
        <v>292</v>
      </c>
      <c r="W30" s="820"/>
      <c r="X30" s="820"/>
      <c r="Y30" s="820"/>
      <c r="Z30" s="820"/>
      <c r="AA30" s="820">
        <v>5</v>
      </c>
      <c r="AB30" s="820"/>
      <c r="AC30" s="820"/>
      <c r="AD30" s="820"/>
      <c r="AE30" s="821"/>
      <c r="AF30" s="822">
        <v>5</v>
      </c>
      <c r="AG30" s="823"/>
      <c r="AH30" s="823"/>
      <c r="AI30" s="823"/>
      <c r="AJ30" s="824"/>
      <c r="AK30" s="870">
        <v>67</v>
      </c>
      <c r="AL30" s="866"/>
      <c r="AM30" s="866"/>
      <c r="AN30" s="866"/>
      <c r="AO30" s="866"/>
      <c r="AP30" s="866" t="s">
        <v>556</v>
      </c>
      <c r="AQ30" s="866"/>
      <c r="AR30" s="866"/>
      <c r="AS30" s="866"/>
      <c r="AT30" s="866"/>
      <c r="AU30" s="866" t="s">
        <v>556</v>
      </c>
      <c r="AV30" s="866"/>
      <c r="AW30" s="866"/>
      <c r="AX30" s="866"/>
      <c r="AY30" s="866"/>
      <c r="AZ30" s="867" t="s">
        <v>556</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2">
      <c r="A31" s="230">
        <v>4</v>
      </c>
      <c r="B31" s="816" t="s">
        <v>393</v>
      </c>
      <c r="C31" s="817"/>
      <c r="D31" s="817"/>
      <c r="E31" s="817"/>
      <c r="F31" s="817"/>
      <c r="G31" s="817"/>
      <c r="H31" s="817"/>
      <c r="I31" s="817"/>
      <c r="J31" s="817"/>
      <c r="K31" s="817"/>
      <c r="L31" s="817"/>
      <c r="M31" s="817"/>
      <c r="N31" s="817"/>
      <c r="O31" s="817"/>
      <c r="P31" s="818"/>
      <c r="Q31" s="819">
        <v>940</v>
      </c>
      <c r="R31" s="820"/>
      <c r="S31" s="820"/>
      <c r="T31" s="820"/>
      <c r="U31" s="820"/>
      <c r="V31" s="820">
        <v>866</v>
      </c>
      <c r="W31" s="820"/>
      <c r="X31" s="820"/>
      <c r="Y31" s="820"/>
      <c r="Z31" s="820"/>
      <c r="AA31" s="820">
        <v>74</v>
      </c>
      <c r="AB31" s="820"/>
      <c r="AC31" s="820"/>
      <c r="AD31" s="820"/>
      <c r="AE31" s="821"/>
      <c r="AF31" s="822">
        <v>575</v>
      </c>
      <c r="AG31" s="823"/>
      <c r="AH31" s="823"/>
      <c r="AI31" s="823"/>
      <c r="AJ31" s="824"/>
      <c r="AK31" s="870">
        <v>125</v>
      </c>
      <c r="AL31" s="866"/>
      <c r="AM31" s="866"/>
      <c r="AN31" s="866"/>
      <c r="AO31" s="866"/>
      <c r="AP31" s="866">
        <v>1127</v>
      </c>
      <c r="AQ31" s="866"/>
      <c r="AR31" s="866"/>
      <c r="AS31" s="866"/>
      <c r="AT31" s="866"/>
      <c r="AU31" s="866">
        <v>294</v>
      </c>
      <c r="AV31" s="866"/>
      <c r="AW31" s="866"/>
      <c r="AX31" s="866"/>
      <c r="AY31" s="866"/>
      <c r="AZ31" s="867" t="s">
        <v>556</v>
      </c>
      <c r="BA31" s="867"/>
      <c r="BB31" s="867"/>
      <c r="BC31" s="867"/>
      <c r="BD31" s="867"/>
      <c r="BE31" s="868" t="s">
        <v>394</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2">
      <c r="A32" s="230">
        <v>5</v>
      </c>
      <c r="B32" s="816" t="s">
        <v>395</v>
      </c>
      <c r="C32" s="817"/>
      <c r="D32" s="817"/>
      <c r="E32" s="817"/>
      <c r="F32" s="817"/>
      <c r="G32" s="817"/>
      <c r="H32" s="817"/>
      <c r="I32" s="817"/>
      <c r="J32" s="817"/>
      <c r="K32" s="817"/>
      <c r="L32" s="817"/>
      <c r="M32" s="817"/>
      <c r="N32" s="817"/>
      <c r="O32" s="817"/>
      <c r="P32" s="818"/>
      <c r="Q32" s="819">
        <v>838</v>
      </c>
      <c r="R32" s="820"/>
      <c r="S32" s="820"/>
      <c r="T32" s="820"/>
      <c r="U32" s="820"/>
      <c r="V32" s="820">
        <v>857</v>
      </c>
      <c r="W32" s="820"/>
      <c r="X32" s="820"/>
      <c r="Y32" s="820"/>
      <c r="Z32" s="820"/>
      <c r="AA32" s="820">
        <v>-18</v>
      </c>
      <c r="AB32" s="820"/>
      <c r="AC32" s="820"/>
      <c r="AD32" s="820"/>
      <c r="AE32" s="821"/>
      <c r="AF32" s="822">
        <v>470</v>
      </c>
      <c r="AG32" s="823"/>
      <c r="AH32" s="823"/>
      <c r="AI32" s="823"/>
      <c r="AJ32" s="824"/>
      <c r="AK32" s="870">
        <v>406</v>
      </c>
      <c r="AL32" s="866"/>
      <c r="AM32" s="866"/>
      <c r="AN32" s="866"/>
      <c r="AO32" s="866"/>
      <c r="AP32" s="866">
        <v>3200</v>
      </c>
      <c r="AQ32" s="866"/>
      <c r="AR32" s="866"/>
      <c r="AS32" s="866"/>
      <c r="AT32" s="866"/>
      <c r="AU32" s="866">
        <v>2672</v>
      </c>
      <c r="AV32" s="866"/>
      <c r="AW32" s="866"/>
      <c r="AX32" s="866"/>
      <c r="AY32" s="866"/>
      <c r="AZ32" s="867" t="s">
        <v>556</v>
      </c>
      <c r="BA32" s="867"/>
      <c r="BB32" s="867"/>
      <c r="BC32" s="867"/>
      <c r="BD32" s="867"/>
      <c r="BE32" s="868" t="s">
        <v>394</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2">
      <c r="A33" s="230">
        <v>6</v>
      </c>
      <c r="B33" s="816" t="s">
        <v>396</v>
      </c>
      <c r="C33" s="817"/>
      <c r="D33" s="817"/>
      <c r="E33" s="817"/>
      <c r="F33" s="817"/>
      <c r="G33" s="817"/>
      <c r="H33" s="817"/>
      <c r="I33" s="817"/>
      <c r="J33" s="817"/>
      <c r="K33" s="817"/>
      <c r="L33" s="817"/>
      <c r="M33" s="817"/>
      <c r="N33" s="817"/>
      <c r="O33" s="817"/>
      <c r="P33" s="818"/>
      <c r="Q33" s="819">
        <v>1078</v>
      </c>
      <c r="R33" s="820"/>
      <c r="S33" s="820"/>
      <c r="T33" s="820"/>
      <c r="U33" s="820"/>
      <c r="V33" s="820">
        <v>1051</v>
      </c>
      <c r="W33" s="820"/>
      <c r="X33" s="820"/>
      <c r="Y33" s="820"/>
      <c r="Z33" s="820"/>
      <c r="AA33" s="820">
        <v>27</v>
      </c>
      <c r="AB33" s="820"/>
      <c r="AC33" s="820"/>
      <c r="AD33" s="820"/>
      <c r="AE33" s="821"/>
      <c r="AF33" s="822" t="s">
        <v>122</v>
      </c>
      <c r="AG33" s="823"/>
      <c r="AH33" s="823"/>
      <c r="AI33" s="823"/>
      <c r="AJ33" s="824"/>
      <c r="AK33" s="870">
        <v>47</v>
      </c>
      <c r="AL33" s="866"/>
      <c r="AM33" s="866"/>
      <c r="AN33" s="866"/>
      <c r="AO33" s="866"/>
      <c r="AP33" s="866">
        <v>1404</v>
      </c>
      <c r="AQ33" s="866"/>
      <c r="AR33" s="866"/>
      <c r="AS33" s="866"/>
      <c r="AT33" s="866"/>
      <c r="AU33" s="866" t="s">
        <v>556</v>
      </c>
      <c r="AV33" s="866"/>
      <c r="AW33" s="866"/>
      <c r="AX33" s="866"/>
      <c r="AY33" s="866"/>
      <c r="AZ33" s="867" t="s">
        <v>556</v>
      </c>
      <c r="BA33" s="867"/>
      <c r="BB33" s="867"/>
      <c r="BC33" s="867"/>
      <c r="BD33" s="867"/>
      <c r="BE33" s="868" t="s">
        <v>397</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2">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2">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2">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2">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2">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2">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2">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2">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2">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2">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2">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2">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2">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2">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2">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2">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2">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2">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2">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2">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2">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2">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2">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2">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2">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2">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2">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5">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2">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398</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5">
      <c r="A63" s="228" t="s">
        <v>378</v>
      </c>
      <c r="B63" s="825" t="s">
        <v>399</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1150</v>
      </c>
      <c r="AG63" s="880"/>
      <c r="AH63" s="880"/>
      <c r="AI63" s="880"/>
      <c r="AJ63" s="881"/>
      <c r="AK63" s="882"/>
      <c r="AL63" s="877"/>
      <c r="AM63" s="877"/>
      <c r="AN63" s="877"/>
      <c r="AO63" s="877"/>
      <c r="AP63" s="880">
        <v>5731</v>
      </c>
      <c r="AQ63" s="880"/>
      <c r="AR63" s="880"/>
      <c r="AS63" s="880"/>
      <c r="AT63" s="880"/>
      <c r="AU63" s="880">
        <v>2966</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5">
      <c r="A65" s="220" t="s">
        <v>400</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2">
      <c r="A66" s="763" t="s">
        <v>401</v>
      </c>
      <c r="B66" s="764"/>
      <c r="C66" s="764"/>
      <c r="D66" s="764"/>
      <c r="E66" s="764"/>
      <c r="F66" s="764"/>
      <c r="G66" s="764"/>
      <c r="H66" s="764"/>
      <c r="I66" s="764"/>
      <c r="J66" s="764"/>
      <c r="K66" s="764"/>
      <c r="L66" s="764"/>
      <c r="M66" s="764"/>
      <c r="N66" s="764"/>
      <c r="O66" s="764"/>
      <c r="P66" s="765"/>
      <c r="Q66" s="769" t="s">
        <v>382</v>
      </c>
      <c r="R66" s="770"/>
      <c r="S66" s="770"/>
      <c r="T66" s="770"/>
      <c r="U66" s="771"/>
      <c r="V66" s="769" t="s">
        <v>383</v>
      </c>
      <c r="W66" s="770"/>
      <c r="X66" s="770"/>
      <c r="Y66" s="770"/>
      <c r="Z66" s="771"/>
      <c r="AA66" s="769" t="s">
        <v>384</v>
      </c>
      <c r="AB66" s="770"/>
      <c r="AC66" s="770"/>
      <c r="AD66" s="770"/>
      <c r="AE66" s="771"/>
      <c r="AF66" s="890" t="s">
        <v>385</v>
      </c>
      <c r="AG66" s="851"/>
      <c r="AH66" s="851"/>
      <c r="AI66" s="851"/>
      <c r="AJ66" s="891"/>
      <c r="AK66" s="769" t="s">
        <v>386</v>
      </c>
      <c r="AL66" s="764"/>
      <c r="AM66" s="764"/>
      <c r="AN66" s="764"/>
      <c r="AO66" s="765"/>
      <c r="AP66" s="769" t="s">
        <v>387</v>
      </c>
      <c r="AQ66" s="770"/>
      <c r="AR66" s="770"/>
      <c r="AS66" s="770"/>
      <c r="AT66" s="771"/>
      <c r="AU66" s="769" t="s">
        <v>402</v>
      </c>
      <c r="AV66" s="770"/>
      <c r="AW66" s="770"/>
      <c r="AX66" s="770"/>
      <c r="AY66" s="771"/>
      <c r="AZ66" s="769" t="s">
        <v>365</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2">
      <c r="A68" s="224">
        <v>1</v>
      </c>
      <c r="B68" s="905" t="s">
        <v>558</v>
      </c>
      <c r="C68" s="906"/>
      <c r="D68" s="906"/>
      <c r="E68" s="906"/>
      <c r="F68" s="906"/>
      <c r="G68" s="906"/>
      <c r="H68" s="906"/>
      <c r="I68" s="906"/>
      <c r="J68" s="906"/>
      <c r="K68" s="906"/>
      <c r="L68" s="906"/>
      <c r="M68" s="906"/>
      <c r="N68" s="906"/>
      <c r="O68" s="906"/>
      <c r="P68" s="907"/>
      <c r="Q68" s="908">
        <v>3302</v>
      </c>
      <c r="R68" s="902"/>
      <c r="S68" s="902"/>
      <c r="T68" s="902"/>
      <c r="U68" s="902"/>
      <c r="V68" s="902">
        <v>3214</v>
      </c>
      <c r="W68" s="902"/>
      <c r="X68" s="902"/>
      <c r="Y68" s="902"/>
      <c r="Z68" s="902"/>
      <c r="AA68" s="902">
        <v>88</v>
      </c>
      <c r="AB68" s="902"/>
      <c r="AC68" s="902"/>
      <c r="AD68" s="902"/>
      <c r="AE68" s="902"/>
      <c r="AF68" s="902">
        <v>54</v>
      </c>
      <c r="AG68" s="902"/>
      <c r="AH68" s="902"/>
      <c r="AI68" s="902"/>
      <c r="AJ68" s="902"/>
      <c r="AK68" s="902">
        <v>61</v>
      </c>
      <c r="AL68" s="902"/>
      <c r="AM68" s="902"/>
      <c r="AN68" s="902"/>
      <c r="AO68" s="902"/>
      <c r="AP68" s="902">
        <v>1730</v>
      </c>
      <c r="AQ68" s="902"/>
      <c r="AR68" s="902"/>
      <c r="AS68" s="902"/>
      <c r="AT68" s="902"/>
      <c r="AU68" s="902" t="s">
        <v>556</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2">
      <c r="A69" s="226">
        <v>2</v>
      </c>
      <c r="B69" s="909" t="s">
        <v>559</v>
      </c>
      <c r="C69" s="910"/>
      <c r="D69" s="910"/>
      <c r="E69" s="910"/>
      <c r="F69" s="910"/>
      <c r="G69" s="910"/>
      <c r="H69" s="910"/>
      <c r="I69" s="910"/>
      <c r="J69" s="910"/>
      <c r="K69" s="910"/>
      <c r="L69" s="910"/>
      <c r="M69" s="910"/>
      <c r="N69" s="910"/>
      <c r="O69" s="910"/>
      <c r="P69" s="911"/>
      <c r="Q69" s="912">
        <v>198</v>
      </c>
      <c r="R69" s="866"/>
      <c r="S69" s="866"/>
      <c r="T69" s="866"/>
      <c r="U69" s="866"/>
      <c r="V69" s="866">
        <v>351</v>
      </c>
      <c r="W69" s="866"/>
      <c r="X69" s="866"/>
      <c r="Y69" s="866"/>
      <c r="Z69" s="866"/>
      <c r="AA69" s="866">
        <v>-153</v>
      </c>
      <c r="AB69" s="866"/>
      <c r="AC69" s="866"/>
      <c r="AD69" s="866"/>
      <c r="AE69" s="866"/>
      <c r="AF69" s="866" t="s">
        <v>556</v>
      </c>
      <c r="AG69" s="866"/>
      <c r="AH69" s="866"/>
      <c r="AI69" s="866"/>
      <c r="AJ69" s="866"/>
      <c r="AK69" s="866">
        <v>444</v>
      </c>
      <c r="AL69" s="866"/>
      <c r="AM69" s="866"/>
      <c r="AN69" s="866"/>
      <c r="AO69" s="866"/>
      <c r="AP69" s="866">
        <v>729</v>
      </c>
      <c r="AQ69" s="866"/>
      <c r="AR69" s="866"/>
      <c r="AS69" s="866"/>
      <c r="AT69" s="866"/>
      <c r="AU69" s="866" t="s">
        <v>556</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2">
      <c r="A70" s="226">
        <v>3</v>
      </c>
      <c r="B70" s="909" t="s">
        <v>560</v>
      </c>
      <c r="C70" s="910"/>
      <c r="D70" s="910"/>
      <c r="E70" s="910"/>
      <c r="F70" s="910"/>
      <c r="G70" s="910"/>
      <c r="H70" s="910"/>
      <c r="I70" s="910"/>
      <c r="J70" s="910"/>
      <c r="K70" s="910"/>
      <c r="L70" s="910"/>
      <c r="M70" s="910"/>
      <c r="N70" s="910"/>
      <c r="O70" s="910"/>
      <c r="P70" s="911"/>
      <c r="Q70" s="912">
        <v>0</v>
      </c>
      <c r="R70" s="866"/>
      <c r="S70" s="866"/>
      <c r="T70" s="866"/>
      <c r="U70" s="866"/>
      <c r="V70" s="866">
        <v>0</v>
      </c>
      <c r="W70" s="866"/>
      <c r="X70" s="866"/>
      <c r="Y70" s="866"/>
      <c r="Z70" s="866"/>
      <c r="AA70" s="866" t="s">
        <v>568</v>
      </c>
      <c r="AB70" s="866"/>
      <c r="AC70" s="866"/>
      <c r="AD70" s="866"/>
      <c r="AE70" s="866"/>
      <c r="AF70" s="866">
        <v>9</v>
      </c>
      <c r="AG70" s="866"/>
      <c r="AH70" s="866"/>
      <c r="AI70" s="866"/>
      <c r="AJ70" s="866"/>
      <c r="AK70" s="866" t="s">
        <v>556</v>
      </c>
      <c r="AL70" s="866"/>
      <c r="AM70" s="866"/>
      <c r="AN70" s="866"/>
      <c r="AO70" s="866"/>
      <c r="AP70" s="866" t="s">
        <v>556</v>
      </c>
      <c r="AQ70" s="866"/>
      <c r="AR70" s="866"/>
      <c r="AS70" s="866"/>
      <c r="AT70" s="866"/>
      <c r="AU70" s="866" t="s">
        <v>556</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2">
      <c r="A71" s="226">
        <v>4</v>
      </c>
      <c r="B71" s="909" t="s">
        <v>561</v>
      </c>
      <c r="C71" s="910"/>
      <c r="D71" s="910"/>
      <c r="E71" s="910"/>
      <c r="F71" s="910"/>
      <c r="G71" s="910"/>
      <c r="H71" s="910"/>
      <c r="I71" s="910"/>
      <c r="J71" s="910"/>
      <c r="K71" s="910"/>
      <c r="L71" s="910"/>
      <c r="M71" s="910"/>
      <c r="N71" s="910"/>
      <c r="O71" s="910"/>
      <c r="P71" s="911"/>
      <c r="Q71" s="912">
        <v>10670</v>
      </c>
      <c r="R71" s="866"/>
      <c r="S71" s="866"/>
      <c r="T71" s="866"/>
      <c r="U71" s="866"/>
      <c r="V71" s="866">
        <v>10603</v>
      </c>
      <c r="W71" s="866"/>
      <c r="X71" s="866"/>
      <c r="Y71" s="866"/>
      <c r="Z71" s="866"/>
      <c r="AA71" s="866">
        <v>67</v>
      </c>
      <c r="AB71" s="866"/>
      <c r="AC71" s="866"/>
      <c r="AD71" s="866"/>
      <c r="AE71" s="866"/>
      <c r="AF71" s="866">
        <v>67</v>
      </c>
      <c r="AG71" s="866"/>
      <c r="AH71" s="866"/>
      <c r="AI71" s="866"/>
      <c r="AJ71" s="866"/>
      <c r="AK71" s="866" t="s">
        <v>556</v>
      </c>
      <c r="AL71" s="866"/>
      <c r="AM71" s="866"/>
      <c r="AN71" s="866"/>
      <c r="AO71" s="866"/>
      <c r="AP71" s="866" t="s">
        <v>556</v>
      </c>
      <c r="AQ71" s="866"/>
      <c r="AR71" s="866"/>
      <c r="AS71" s="866"/>
      <c r="AT71" s="866"/>
      <c r="AU71" s="866" t="s">
        <v>556</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2">
      <c r="A72" s="226">
        <v>5</v>
      </c>
      <c r="B72" s="909" t="s">
        <v>562</v>
      </c>
      <c r="C72" s="910"/>
      <c r="D72" s="910"/>
      <c r="E72" s="910"/>
      <c r="F72" s="910"/>
      <c r="G72" s="910"/>
      <c r="H72" s="910"/>
      <c r="I72" s="910"/>
      <c r="J72" s="910"/>
      <c r="K72" s="910"/>
      <c r="L72" s="910"/>
      <c r="M72" s="910"/>
      <c r="N72" s="910"/>
      <c r="O72" s="910"/>
      <c r="P72" s="911"/>
      <c r="Q72" s="912">
        <v>860</v>
      </c>
      <c r="R72" s="866"/>
      <c r="S72" s="866"/>
      <c r="T72" s="866"/>
      <c r="U72" s="866"/>
      <c r="V72" s="866">
        <v>858</v>
      </c>
      <c r="W72" s="866"/>
      <c r="X72" s="866"/>
      <c r="Y72" s="866"/>
      <c r="Z72" s="866"/>
      <c r="AA72" s="866">
        <v>2</v>
      </c>
      <c r="AB72" s="866"/>
      <c r="AC72" s="866"/>
      <c r="AD72" s="866"/>
      <c r="AE72" s="866"/>
      <c r="AF72" s="866">
        <v>2</v>
      </c>
      <c r="AG72" s="866"/>
      <c r="AH72" s="866"/>
      <c r="AI72" s="866"/>
      <c r="AJ72" s="866"/>
      <c r="AK72" s="866">
        <v>2</v>
      </c>
      <c r="AL72" s="866"/>
      <c r="AM72" s="866"/>
      <c r="AN72" s="866"/>
      <c r="AO72" s="866"/>
      <c r="AP72" s="866" t="s">
        <v>556</v>
      </c>
      <c r="AQ72" s="866"/>
      <c r="AR72" s="866"/>
      <c r="AS72" s="866"/>
      <c r="AT72" s="866"/>
      <c r="AU72" s="866" t="s">
        <v>556</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2">
      <c r="A73" s="226">
        <v>6</v>
      </c>
      <c r="B73" s="909" t="s">
        <v>563</v>
      </c>
      <c r="C73" s="910"/>
      <c r="D73" s="910"/>
      <c r="E73" s="910"/>
      <c r="F73" s="910"/>
      <c r="G73" s="910"/>
      <c r="H73" s="910"/>
      <c r="I73" s="910"/>
      <c r="J73" s="910"/>
      <c r="K73" s="910"/>
      <c r="L73" s="910"/>
      <c r="M73" s="910"/>
      <c r="N73" s="910"/>
      <c r="O73" s="910"/>
      <c r="P73" s="911"/>
      <c r="Q73" s="912">
        <v>243</v>
      </c>
      <c r="R73" s="866"/>
      <c r="S73" s="866"/>
      <c r="T73" s="866"/>
      <c r="U73" s="866"/>
      <c r="V73" s="866">
        <v>238</v>
      </c>
      <c r="W73" s="866"/>
      <c r="X73" s="866"/>
      <c r="Y73" s="866"/>
      <c r="Z73" s="866"/>
      <c r="AA73" s="866">
        <v>5</v>
      </c>
      <c r="AB73" s="866"/>
      <c r="AC73" s="866"/>
      <c r="AD73" s="866"/>
      <c r="AE73" s="866"/>
      <c r="AF73" s="866">
        <v>5</v>
      </c>
      <c r="AG73" s="866"/>
      <c r="AH73" s="866"/>
      <c r="AI73" s="866"/>
      <c r="AJ73" s="866"/>
      <c r="AK73" s="866">
        <v>3</v>
      </c>
      <c r="AL73" s="866"/>
      <c r="AM73" s="866"/>
      <c r="AN73" s="866"/>
      <c r="AO73" s="866"/>
      <c r="AP73" s="866" t="s">
        <v>556</v>
      </c>
      <c r="AQ73" s="866"/>
      <c r="AR73" s="866"/>
      <c r="AS73" s="866"/>
      <c r="AT73" s="866"/>
      <c r="AU73" s="866" t="s">
        <v>556</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2">
      <c r="A74" s="226">
        <v>7</v>
      </c>
      <c r="B74" s="909" t="s">
        <v>564</v>
      </c>
      <c r="C74" s="910"/>
      <c r="D74" s="910"/>
      <c r="E74" s="910"/>
      <c r="F74" s="910"/>
      <c r="G74" s="910"/>
      <c r="H74" s="910"/>
      <c r="I74" s="910"/>
      <c r="J74" s="910"/>
      <c r="K74" s="910"/>
      <c r="L74" s="910"/>
      <c r="M74" s="910"/>
      <c r="N74" s="910"/>
      <c r="O74" s="910"/>
      <c r="P74" s="911"/>
      <c r="Q74" s="912">
        <v>967</v>
      </c>
      <c r="R74" s="866"/>
      <c r="S74" s="866"/>
      <c r="T74" s="866"/>
      <c r="U74" s="866"/>
      <c r="V74" s="866">
        <v>732</v>
      </c>
      <c r="W74" s="866"/>
      <c r="X74" s="866"/>
      <c r="Y74" s="866"/>
      <c r="Z74" s="866"/>
      <c r="AA74" s="866">
        <v>236</v>
      </c>
      <c r="AB74" s="866"/>
      <c r="AC74" s="866"/>
      <c r="AD74" s="866"/>
      <c r="AE74" s="866"/>
      <c r="AF74" s="866">
        <v>236</v>
      </c>
      <c r="AG74" s="866"/>
      <c r="AH74" s="866"/>
      <c r="AI74" s="866"/>
      <c r="AJ74" s="866"/>
      <c r="AK74" s="866">
        <v>510</v>
      </c>
      <c r="AL74" s="866"/>
      <c r="AM74" s="866"/>
      <c r="AN74" s="866"/>
      <c r="AO74" s="866"/>
      <c r="AP74" s="866" t="s">
        <v>556</v>
      </c>
      <c r="AQ74" s="866"/>
      <c r="AR74" s="866"/>
      <c r="AS74" s="866"/>
      <c r="AT74" s="866"/>
      <c r="AU74" s="866" t="s">
        <v>556</v>
      </c>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2">
      <c r="A75" s="226">
        <v>8</v>
      </c>
      <c r="B75" s="909" t="s">
        <v>565</v>
      </c>
      <c r="C75" s="910"/>
      <c r="D75" s="910"/>
      <c r="E75" s="910"/>
      <c r="F75" s="910"/>
      <c r="G75" s="910"/>
      <c r="H75" s="910"/>
      <c r="I75" s="910"/>
      <c r="J75" s="910"/>
      <c r="K75" s="910"/>
      <c r="L75" s="910"/>
      <c r="M75" s="910"/>
      <c r="N75" s="910"/>
      <c r="O75" s="910"/>
      <c r="P75" s="911"/>
      <c r="Q75" s="913">
        <v>294625</v>
      </c>
      <c r="R75" s="914"/>
      <c r="S75" s="914"/>
      <c r="T75" s="914"/>
      <c r="U75" s="870"/>
      <c r="V75" s="915">
        <v>290389</v>
      </c>
      <c r="W75" s="914"/>
      <c r="X75" s="914"/>
      <c r="Y75" s="914"/>
      <c r="Z75" s="870"/>
      <c r="AA75" s="915">
        <v>4236</v>
      </c>
      <c r="AB75" s="914"/>
      <c r="AC75" s="914"/>
      <c r="AD75" s="914"/>
      <c r="AE75" s="870"/>
      <c r="AF75" s="915">
        <v>4236</v>
      </c>
      <c r="AG75" s="914"/>
      <c r="AH75" s="914"/>
      <c r="AI75" s="914"/>
      <c r="AJ75" s="870"/>
      <c r="AK75" s="915">
        <v>5909</v>
      </c>
      <c r="AL75" s="914"/>
      <c r="AM75" s="914"/>
      <c r="AN75" s="914"/>
      <c r="AO75" s="870"/>
      <c r="AP75" s="915" t="s">
        <v>556</v>
      </c>
      <c r="AQ75" s="914"/>
      <c r="AR75" s="914"/>
      <c r="AS75" s="914"/>
      <c r="AT75" s="870"/>
      <c r="AU75" s="915" t="s">
        <v>556</v>
      </c>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2">
      <c r="A76" s="226">
        <v>9</v>
      </c>
      <c r="B76" s="909" t="s">
        <v>566</v>
      </c>
      <c r="C76" s="910"/>
      <c r="D76" s="910"/>
      <c r="E76" s="910"/>
      <c r="F76" s="910"/>
      <c r="G76" s="910"/>
      <c r="H76" s="910"/>
      <c r="I76" s="910"/>
      <c r="J76" s="910"/>
      <c r="K76" s="910"/>
      <c r="L76" s="910"/>
      <c r="M76" s="910"/>
      <c r="N76" s="910"/>
      <c r="O76" s="910"/>
      <c r="P76" s="911"/>
      <c r="Q76" s="913">
        <v>2</v>
      </c>
      <c r="R76" s="914"/>
      <c r="S76" s="914"/>
      <c r="T76" s="914"/>
      <c r="U76" s="870"/>
      <c r="V76" s="915">
        <v>1</v>
      </c>
      <c r="W76" s="914"/>
      <c r="X76" s="914"/>
      <c r="Y76" s="914"/>
      <c r="Z76" s="870"/>
      <c r="AA76" s="915">
        <v>0</v>
      </c>
      <c r="AB76" s="914"/>
      <c r="AC76" s="914"/>
      <c r="AD76" s="914"/>
      <c r="AE76" s="870"/>
      <c r="AF76" s="915">
        <v>0</v>
      </c>
      <c r="AG76" s="914"/>
      <c r="AH76" s="914"/>
      <c r="AI76" s="914"/>
      <c r="AJ76" s="870"/>
      <c r="AK76" s="915" t="s">
        <v>556</v>
      </c>
      <c r="AL76" s="914"/>
      <c r="AM76" s="914"/>
      <c r="AN76" s="914"/>
      <c r="AO76" s="870"/>
      <c r="AP76" s="915" t="s">
        <v>556</v>
      </c>
      <c r="AQ76" s="914"/>
      <c r="AR76" s="914"/>
      <c r="AS76" s="914"/>
      <c r="AT76" s="870"/>
      <c r="AU76" s="915" t="s">
        <v>556</v>
      </c>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2">
      <c r="A77" s="226">
        <v>10</v>
      </c>
      <c r="B77" s="909" t="s">
        <v>567</v>
      </c>
      <c r="C77" s="910"/>
      <c r="D77" s="910"/>
      <c r="E77" s="910"/>
      <c r="F77" s="910"/>
      <c r="G77" s="910"/>
      <c r="H77" s="910"/>
      <c r="I77" s="910"/>
      <c r="J77" s="910"/>
      <c r="K77" s="910"/>
      <c r="L77" s="910"/>
      <c r="M77" s="910"/>
      <c r="N77" s="910"/>
      <c r="O77" s="910"/>
      <c r="P77" s="911"/>
      <c r="Q77" s="913">
        <v>2</v>
      </c>
      <c r="R77" s="914"/>
      <c r="S77" s="914"/>
      <c r="T77" s="914"/>
      <c r="U77" s="870"/>
      <c r="V77" s="915">
        <v>1</v>
      </c>
      <c r="W77" s="914"/>
      <c r="X77" s="914"/>
      <c r="Y77" s="914"/>
      <c r="Z77" s="870"/>
      <c r="AA77" s="915">
        <v>0</v>
      </c>
      <c r="AB77" s="914"/>
      <c r="AC77" s="914"/>
      <c r="AD77" s="914"/>
      <c r="AE77" s="870"/>
      <c r="AF77" s="915">
        <v>0</v>
      </c>
      <c r="AG77" s="914"/>
      <c r="AH77" s="914"/>
      <c r="AI77" s="914"/>
      <c r="AJ77" s="870"/>
      <c r="AK77" s="915" t="s">
        <v>556</v>
      </c>
      <c r="AL77" s="914"/>
      <c r="AM77" s="914"/>
      <c r="AN77" s="914"/>
      <c r="AO77" s="870"/>
      <c r="AP77" s="915" t="s">
        <v>556</v>
      </c>
      <c r="AQ77" s="914"/>
      <c r="AR77" s="914"/>
      <c r="AS77" s="914"/>
      <c r="AT77" s="870"/>
      <c r="AU77" s="915" t="s">
        <v>556</v>
      </c>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2">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2">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2">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2">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2">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2">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2">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2">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2">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2">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5">
      <c r="A88" s="228" t="s">
        <v>378</v>
      </c>
      <c r="B88" s="825" t="s">
        <v>403</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4609</v>
      </c>
      <c r="AG88" s="880"/>
      <c r="AH88" s="880"/>
      <c r="AI88" s="880"/>
      <c r="AJ88" s="880"/>
      <c r="AK88" s="877"/>
      <c r="AL88" s="877"/>
      <c r="AM88" s="877"/>
      <c r="AN88" s="877"/>
      <c r="AO88" s="877"/>
      <c r="AP88" s="880">
        <v>2459</v>
      </c>
      <c r="AQ88" s="880"/>
      <c r="AR88" s="880"/>
      <c r="AS88" s="880"/>
      <c r="AT88" s="880"/>
      <c r="AU88" s="880" t="s">
        <v>556</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825" t="s">
        <v>404</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9</v>
      </c>
      <c r="CS102" s="888"/>
      <c r="CT102" s="888"/>
      <c r="CU102" s="888"/>
      <c r="CV102" s="927"/>
      <c r="CW102" s="926" t="s">
        <v>556</v>
      </c>
      <c r="CX102" s="888"/>
      <c r="CY102" s="888"/>
      <c r="CZ102" s="888"/>
      <c r="DA102" s="927"/>
      <c r="DB102" s="926" t="s">
        <v>556</v>
      </c>
      <c r="DC102" s="888"/>
      <c r="DD102" s="888"/>
      <c r="DE102" s="888"/>
      <c r="DF102" s="927"/>
      <c r="DG102" s="926" t="s">
        <v>556</v>
      </c>
      <c r="DH102" s="888"/>
      <c r="DI102" s="888"/>
      <c r="DJ102" s="888"/>
      <c r="DK102" s="927"/>
      <c r="DL102" s="926" t="s">
        <v>556</v>
      </c>
      <c r="DM102" s="888"/>
      <c r="DN102" s="888"/>
      <c r="DO102" s="888"/>
      <c r="DP102" s="927"/>
      <c r="DQ102" s="926" t="s">
        <v>556</v>
      </c>
      <c r="DR102" s="888"/>
      <c r="DS102" s="888"/>
      <c r="DT102" s="888"/>
      <c r="DU102" s="927"/>
      <c r="DV102" s="825"/>
      <c r="DW102" s="826"/>
      <c r="DX102" s="826"/>
      <c r="DY102" s="826"/>
      <c r="DZ102" s="950"/>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405</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406</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407</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408</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53" t="s">
        <v>409</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410</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2">
      <c r="A109" s="948" t="s">
        <v>411</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412</v>
      </c>
      <c r="AB109" s="929"/>
      <c r="AC109" s="929"/>
      <c r="AD109" s="929"/>
      <c r="AE109" s="930"/>
      <c r="AF109" s="928" t="s">
        <v>413</v>
      </c>
      <c r="AG109" s="929"/>
      <c r="AH109" s="929"/>
      <c r="AI109" s="929"/>
      <c r="AJ109" s="930"/>
      <c r="AK109" s="928" t="s">
        <v>295</v>
      </c>
      <c r="AL109" s="929"/>
      <c r="AM109" s="929"/>
      <c r="AN109" s="929"/>
      <c r="AO109" s="930"/>
      <c r="AP109" s="928" t="s">
        <v>414</v>
      </c>
      <c r="AQ109" s="929"/>
      <c r="AR109" s="929"/>
      <c r="AS109" s="929"/>
      <c r="AT109" s="931"/>
      <c r="AU109" s="948" t="s">
        <v>411</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412</v>
      </c>
      <c r="BR109" s="929"/>
      <c r="BS109" s="929"/>
      <c r="BT109" s="929"/>
      <c r="BU109" s="930"/>
      <c r="BV109" s="928" t="s">
        <v>413</v>
      </c>
      <c r="BW109" s="929"/>
      <c r="BX109" s="929"/>
      <c r="BY109" s="929"/>
      <c r="BZ109" s="930"/>
      <c r="CA109" s="928" t="s">
        <v>295</v>
      </c>
      <c r="CB109" s="929"/>
      <c r="CC109" s="929"/>
      <c r="CD109" s="929"/>
      <c r="CE109" s="930"/>
      <c r="CF109" s="949" t="s">
        <v>414</v>
      </c>
      <c r="CG109" s="949"/>
      <c r="CH109" s="949"/>
      <c r="CI109" s="949"/>
      <c r="CJ109" s="949"/>
      <c r="CK109" s="928" t="s">
        <v>415</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412</v>
      </c>
      <c r="DH109" s="929"/>
      <c r="DI109" s="929"/>
      <c r="DJ109" s="929"/>
      <c r="DK109" s="930"/>
      <c r="DL109" s="928" t="s">
        <v>413</v>
      </c>
      <c r="DM109" s="929"/>
      <c r="DN109" s="929"/>
      <c r="DO109" s="929"/>
      <c r="DP109" s="930"/>
      <c r="DQ109" s="928" t="s">
        <v>295</v>
      </c>
      <c r="DR109" s="929"/>
      <c r="DS109" s="929"/>
      <c r="DT109" s="929"/>
      <c r="DU109" s="930"/>
      <c r="DV109" s="928" t="s">
        <v>414</v>
      </c>
      <c r="DW109" s="929"/>
      <c r="DX109" s="929"/>
      <c r="DY109" s="929"/>
      <c r="DZ109" s="931"/>
    </row>
    <row r="110" spans="1:131" s="218" customFormat="1" ht="26.25" customHeight="1" x14ac:dyDescent="0.2">
      <c r="A110" s="932" t="s">
        <v>416</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619409</v>
      </c>
      <c r="AB110" s="936"/>
      <c r="AC110" s="936"/>
      <c r="AD110" s="936"/>
      <c r="AE110" s="937"/>
      <c r="AF110" s="938">
        <v>611146</v>
      </c>
      <c r="AG110" s="936"/>
      <c r="AH110" s="936"/>
      <c r="AI110" s="936"/>
      <c r="AJ110" s="937"/>
      <c r="AK110" s="938">
        <v>605290</v>
      </c>
      <c r="AL110" s="936"/>
      <c r="AM110" s="936"/>
      <c r="AN110" s="936"/>
      <c r="AO110" s="937"/>
      <c r="AP110" s="939">
        <v>7.9</v>
      </c>
      <c r="AQ110" s="940"/>
      <c r="AR110" s="940"/>
      <c r="AS110" s="940"/>
      <c r="AT110" s="941"/>
      <c r="AU110" s="942" t="s">
        <v>69</v>
      </c>
      <c r="AV110" s="943"/>
      <c r="AW110" s="943"/>
      <c r="AX110" s="943"/>
      <c r="AY110" s="943"/>
      <c r="AZ110" s="965" t="s">
        <v>417</v>
      </c>
      <c r="BA110" s="933"/>
      <c r="BB110" s="933"/>
      <c r="BC110" s="933"/>
      <c r="BD110" s="933"/>
      <c r="BE110" s="933"/>
      <c r="BF110" s="933"/>
      <c r="BG110" s="933"/>
      <c r="BH110" s="933"/>
      <c r="BI110" s="933"/>
      <c r="BJ110" s="933"/>
      <c r="BK110" s="933"/>
      <c r="BL110" s="933"/>
      <c r="BM110" s="933"/>
      <c r="BN110" s="933"/>
      <c r="BO110" s="933"/>
      <c r="BP110" s="934"/>
      <c r="BQ110" s="966">
        <v>4827363</v>
      </c>
      <c r="BR110" s="967"/>
      <c r="BS110" s="967"/>
      <c r="BT110" s="967"/>
      <c r="BU110" s="967"/>
      <c r="BV110" s="967">
        <v>6446845</v>
      </c>
      <c r="BW110" s="967"/>
      <c r="BX110" s="967"/>
      <c r="BY110" s="967"/>
      <c r="BZ110" s="967"/>
      <c r="CA110" s="967">
        <v>8241692</v>
      </c>
      <c r="CB110" s="967"/>
      <c r="CC110" s="967"/>
      <c r="CD110" s="967"/>
      <c r="CE110" s="967"/>
      <c r="CF110" s="980">
        <v>107.4</v>
      </c>
      <c r="CG110" s="981"/>
      <c r="CH110" s="981"/>
      <c r="CI110" s="981"/>
      <c r="CJ110" s="981"/>
      <c r="CK110" s="982" t="s">
        <v>418</v>
      </c>
      <c r="CL110" s="983"/>
      <c r="CM110" s="965" t="s">
        <v>419</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25" customHeight="1" x14ac:dyDescent="0.2">
      <c r="A111" s="970" t="s">
        <v>420</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421</v>
      </c>
      <c r="BA111" s="959"/>
      <c r="BB111" s="959"/>
      <c r="BC111" s="959"/>
      <c r="BD111" s="959"/>
      <c r="BE111" s="959"/>
      <c r="BF111" s="959"/>
      <c r="BG111" s="959"/>
      <c r="BH111" s="959"/>
      <c r="BI111" s="959"/>
      <c r="BJ111" s="959"/>
      <c r="BK111" s="959"/>
      <c r="BL111" s="959"/>
      <c r="BM111" s="959"/>
      <c r="BN111" s="959"/>
      <c r="BO111" s="959"/>
      <c r="BP111" s="960"/>
      <c r="BQ111" s="961" t="s">
        <v>122</v>
      </c>
      <c r="BR111" s="962"/>
      <c r="BS111" s="962"/>
      <c r="BT111" s="962"/>
      <c r="BU111" s="962"/>
      <c r="BV111" s="962" t="s">
        <v>122</v>
      </c>
      <c r="BW111" s="962"/>
      <c r="BX111" s="962"/>
      <c r="BY111" s="962"/>
      <c r="BZ111" s="962"/>
      <c r="CA111" s="962" t="s">
        <v>122</v>
      </c>
      <c r="CB111" s="962"/>
      <c r="CC111" s="962"/>
      <c r="CD111" s="962"/>
      <c r="CE111" s="962"/>
      <c r="CF111" s="956" t="s">
        <v>122</v>
      </c>
      <c r="CG111" s="957"/>
      <c r="CH111" s="957"/>
      <c r="CI111" s="957"/>
      <c r="CJ111" s="957"/>
      <c r="CK111" s="984"/>
      <c r="CL111" s="985"/>
      <c r="CM111" s="958" t="s">
        <v>422</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2">
      <c r="A112" s="988" t="s">
        <v>423</v>
      </c>
      <c r="B112" s="989"/>
      <c r="C112" s="959" t="s">
        <v>424</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425</v>
      </c>
      <c r="BA112" s="959"/>
      <c r="BB112" s="959"/>
      <c r="BC112" s="959"/>
      <c r="BD112" s="959"/>
      <c r="BE112" s="959"/>
      <c r="BF112" s="959"/>
      <c r="BG112" s="959"/>
      <c r="BH112" s="959"/>
      <c r="BI112" s="959"/>
      <c r="BJ112" s="959"/>
      <c r="BK112" s="959"/>
      <c r="BL112" s="959"/>
      <c r="BM112" s="959"/>
      <c r="BN112" s="959"/>
      <c r="BO112" s="959"/>
      <c r="BP112" s="960"/>
      <c r="BQ112" s="961">
        <v>2503246</v>
      </c>
      <c r="BR112" s="962"/>
      <c r="BS112" s="962"/>
      <c r="BT112" s="962"/>
      <c r="BU112" s="962"/>
      <c r="BV112" s="962">
        <v>3213138</v>
      </c>
      <c r="BW112" s="962"/>
      <c r="BX112" s="962"/>
      <c r="BY112" s="962"/>
      <c r="BZ112" s="962"/>
      <c r="CA112" s="962">
        <v>2966067</v>
      </c>
      <c r="CB112" s="962"/>
      <c r="CC112" s="962"/>
      <c r="CD112" s="962"/>
      <c r="CE112" s="962"/>
      <c r="CF112" s="956">
        <v>38.6</v>
      </c>
      <c r="CG112" s="957"/>
      <c r="CH112" s="957"/>
      <c r="CI112" s="957"/>
      <c r="CJ112" s="957"/>
      <c r="CK112" s="984"/>
      <c r="CL112" s="985"/>
      <c r="CM112" s="958" t="s">
        <v>426</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2">
      <c r="A113" s="990"/>
      <c r="B113" s="991"/>
      <c r="C113" s="959" t="s">
        <v>427</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316698</v>
      </c>
      <c r="AB113" s="974"/>
      <c r="AC113" s="974"/>
      <c r="AD113" s="974"/>
      <c r="AE113" s="975"/>
      <c r="AF113" s="976">
        <v>324069</v>
      </c>
      <c r="AG113" s="974"/>
      <c r="AH113" s="974"/>
      <c r="AI113" s="974"/>
      <c r="AJ113" s="975"/>
      <c r="AK113" s="976">
        <v>248421</v>
      </c>
      <c r="AL113" s="974"/>
      <c r="AM113" s="974"/>
      <c r="AN113" s="974"/>
      <c r="AO113" s="975"/>
      <c r="AP113" s="977">
        <v>3.2</v>
      </c>
      <c r="AQ113" s="978"/>
      <c r="AR113" s="978"/>
      <c r="AS113" s="978"/>
      <c r="AT113" s="979"/>
      <c r="AU113" s="944"/>
      <c r="AV113" s="945"/>
      <c r="AW113" s="945"/>
      <c r="AX113" s="945"/>
      <c r="AY113" s="945"/>
      <c r="AZ113" s="958" t="s">
        <v>428</v>
      </c>
      <c r="BA113" s="959"/>
      <c r="BB113" s="959"/>
      <c r="BC113" s="959"/>
      <c r="BD113" s="959"/>
      <c r="BE113" s="959"/>
      <c r="BF113" s="959"/>
      <c r="BG113" s="959"/>
      <c r="BH113" s="959"/>
      <c r="BI113" s="959"/>
      <c r="BJ113" s="959"/>
      <c r="BK113" s="959"/>
      <c r="BL113" s="959"/>
      <c r="BM113" s="959"/>
      <c r="BN113" s="959"/>
      <c r="BO113" s="959"/>
      <c r="BP113" s="960"/>
      <c r="BQ113" s="961">
        <v>1322935</v>
      </c>
      <c r="BR113" s="962"/>
      <c r="BS113" s="962"/>
      <c r="BT113" s="962"/>
      <c r="BU113" s="962"/>
      <c r="BV113" s="962">
        <v>1133805</v>
      </c>
      <c r="BW113" s="962"/>
      <c r="BX113" s="962"/>
      <c r="BY113" s="962"/>
      <c r="BZ113" s="962"/>
      <c r="CA113" s="962">
        <v>1144154</v>
      </c>
      <c r="CB113" s="962"/>
      <c r="CC113" s="962"/>
      <c r="CD113" s="962"/>
      <c r="CE113" s="962"/>
      <c r="CF113" s="956">
        <v>14.9</v>
      </c>
      <c r="CG113" s="957"/>
      <c r="CH113" s="957"/>
      <c r="CI113" s="957"/>
      <c r="CJ113" s="957"/>
      <c r="CK113" s="984"/>
      <c r="CL113" s="985"/>
      <c r="CM113" s="958" t="s">
        <v>429</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2">
      <c r="A114" s="990"/>
      <c r="B114" s="991"/>
      <c r="C114" s="959" t="s">
        <v>430</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153594</v>
      </c>
      <c r="AB114" s="995"/>
      <c r="AC114" s="995"/>
      <c r="AD114" s="995"/>
      <c r="AE114" s="996"/>
      <c r="AF114" s="997">
        <v>167276</v>
      </c>
      <c r="AG114" s="995"/>
      <c r="AH114" s="995"/>
      <c r="AI114" s="995"/>
      <c r="AJ114" s="996"/>
      <c r="AK114" s="997">
        <v>173003</v>
      </c>
      <c r="AL114" s="995"/>
      <c r="AM114" s="995"/>
      <c r="AN114" s="995"/>
      <c r="AO114" s="996"/>
      <c r="AP114" s="998">
        <v>2.2999999999999998</v>
      </c>
      <c r="AQ114" s="999"/>
      <c r="AR114" s="999"/>
      <c r="AS114" s="999"/>
      <c r="AT114" s="1000"/>
      <c r="AU114" s="944"/>
      <c r="AV114" s="945"/>
      <c r="AW114" s="945"/>
      <c r="AX114" s="945"/>
      <c r="AY114" s="945"/>
      <c r="AZ114" s="958" t="s">
        <v>431</v>
      </c>
      <c r="BA114" s="959"/>
      <c r="BB114" s="959"/>
      <c r="BC114" s="959"/>
      <c r="BD114" s="959"/>
      <c r="BE114" s="959"/>
      <c r="BF114" s="959"/>
      <c r="BG114" s="959"/>
      <c r="BH114" s="959"/>
      <c r="BI114" s="959"/>
      <c r="BJ114" s="959"/>
      <c r="BK114" s="959"/>
      <c r="BL114" s="959"/>
      <c r="BM114" s="959"/>
      <c r="BN114" s="959"/>
      <c r="BO114" s="959"/>
      <c r="BP114" s="960"/>
      <c r="BQ114" s="961">
        <v>694973</v>
      </c>
      <c r="BR114" s="962"/>
      <c r="BS114" s="962"/>
      <c r="BT114" s="962"/>
      <c r="BU114" s="962"/>
      <c r="BV114" s="962">
        <v>685338</v>
      </c>
      <c r="BW114" s="962"/>
      <c r="BX114" s="962"/>
      <c r="BY114" s="962"/>
      <c r="BZ114" s="962"/>
      <c r="CA114" s="962">
        <v>672678</v>
      </c>
      <c r="CB114" s="962"/>
      <c r="CC114" s="962"/>
      <c r="CD114" s="962"/>
      <c r="CE114" s="962"/>
      <c r="CF114" s="956">
        <v>8.8000000000000007</v>
      </c>
      <c r="CG114" s="957"/>
      <c r="CH114" s="957"/>
      <c r="CI114" s="957"/>
      <c r="CJ114" s="957"/>
      <c r="CK114" s="984"/>
      <c r="CL114" s="985"/>
      <c r="CM114" s="958" t="s">
        <v>432</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2">
      <c r="A115" s="990"/>
      <c r="B115" s="991"/>
      <c r="C115" s="959" t="s">
        <v>433</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t="s">
        <v>122</v>
      </c>
      <c r="AB115" s="974"/>
      <c r="AC115" s="974"/>
      <c r="AD115" s="974"/>
      <c r="AE115" s="975"/>
      <c r="AF115" s="976" t="s">
        <v>122</v>
      </c>
      <c r="AG115" s="974"/>
      <c r="AH115" s="974"/>
      <c r="AI115" s="974"/>
      <c r="AJ115" s="975"/>
      <c r="AK115" s="976" t="s">
        <v>122</v>
      </c>
      <c r="AL115" s="974"/>
      <c r="AM115" s="974"/>
      <c r="AN115" s="974"/>
      <c r="AO115" s="975"/>
      <c r="AP115" s="977" t="s">
        <v>122</v>
      </c>
      <c r="AQ115" s="978"/>
      <c r="AR115" s="978"/>
      <c r="AS115" s="978"/>
      <c r="AT115" s="979"/>
      <c r="AU115" s="944"/>
      <c r="AV115" s="945"/>
      <c r="AW115" s="945"/>
      <c r="AX115" s="945"/>
      <c r="AY115" s="945"/>
      <c r="AZ115" s="958" t="s">
        <v>434</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435</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2">
      <c r="A116" s="992"/>
      <c r="B116" s="993"/>
      <c r="C116" s="1001" t="s">
        <v>436</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437</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438</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8" customFormat="1" ht="26.25" customHeight="1" x14ac:dyDescent="0.2">
      <c r="A117" s="948" t="s">
        <v>178</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439</v>
      </c>
      <c r="Z117" s="930"/>
      <c r="AA117" s="1014">
        <v>1089701</v>
      </c>
      <c r="AB117" s="1015"/>
      <c r="AC117" s="1015"/>
      <c r="AD117" s="1015"/>
      <c r="AE117" s="1016"/>
      <c r="AF117" s="1017">
        <v>1102491</v>
      </c>
      <c r="AG117" s="1015"/>
      <c r="AH117" s="1015"/>
      <c r="AI117" s="1015"/>
      <c r="AJ117" s="1016"/>
      <c r="AK117" s="1017">
        <v>1026714</v>
      </c>
      <c r="AL117" s="1015"/>
      <c r="AM117" s="1015"/>
      <c r="AN117" s="1015"/>
      <c r="AO117" s="1016"/>
      <c r="AP117" s="1018"/>
      <c r="AQ117" s="1019"/>
      <c r="AR117" s="1019"/>
      <c r="AS117" s="1019"/>
      <c r="AT117" s="1020"/>
      <c r="AU117" s="944"/>
      <c r="AV117" s="945"/>
      <c r="AW117" s="945"/>
      <c r="AX117" s="945"/>
      <c r="AY117" s="945"/>
      <c r="AZ117" s="1010" t="s">
        <v>440</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441</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2">
      <c r="A118" s="948" t="s">
        <v>415</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412</v>
      </c>
      <c r="AB118" s="929"/>
      <c r="AC118" s="929"/>
      <c r="AD118" s="929"/>
      <c r="AE118" s="930"/>
      <c r="AF118" s="928" t="s">
        <v>413</v>
      </c>
      <c r="AG118" s="929"/>
      <c r="AH118" s="929"/>
      <c r="AI118" s="929"/>
      <c r="AJ118" s="930"/>
      <c r="AK118" s="928" t="s">
        <v>295</v>
      </c>
      <c r="AL118" s="929"/>
      <c r="AM118" s="929"/>
      <c r="AN118" s="929"/>
      <c r="AO118" s="930"/>
      <c r="AP118" s="1006" t="s">
        <v>414</v>
      </c>
      <c r="AQ118" s="1007"/>
      <c r="AR118" s="1007"/>
      <c r="AS118" s="1007"/>
      <c r="AT118" s="1008"/>
      <c r="AU118" s="944"/>
      <c r="AV118" s="945"/>
      <c r="AW118" s="945"/>
      <c r="AX118" s="945"/>
      <c r="AY118" s="945"/>
      <c r="AZ118" s="1009" t="s">
        <v>442</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443</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2">
      <c r="A119" s="1092" t="s">
        <v>418</v>
      </c>
      <c r="B119" s="983"/>
      <c r="C119" s="965" t="s">
        <v>419</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178</v>
      </c>
      <c r="BA119" s="239"/>
      <c r="BB119" s="239"/>
      <c r="BC119" s="239"/>
      <c r="BD119" s="239"/>
      <c r="BE119" s="239"/>
      <c r="BF119" s="239"/>
      <c r="BG119" s="239"/>
      <c r="BH119" s="239"/>
      <c r="BI119" s="239"/>
      <c r="BJ119" s="239"/>
      <c r="BK119" s="239"/>
      <c r="BL119" s="239"/>
      <c r="BM119" s="239"/>
      <c r="BN119" s="239"/>
      <c r="BO119" s="1013" t="s">
        <v>444</v>
      </c>
      <c r="BP119" s="1041"/>
      <c r="BQ119" s="1035">
        <v>9348517</v>
      </c>
      <c r="BR119" s="1036"/>
      <c r="BS119" s="1036"/>
      <c r="BT119" s="1036"/>
      <c r="BU119" s="1036"/>
      <c r="BV119" s="1036">
        <v>11479126</v>
      </c>
      <c r="BW119" s="1036"/>
      <c r="BX119" s="1036"/>
      <c r="BY119" s="1036"/>
      <c r="BZ119" s="1036"/>
      <c r="CA119" s="1036">
        <v>13024591</v>
      </c>
      <c r="CB119" s="1036"/>
      <c r="CC119" s="1036"/>
      <c r="CD119" s="1036"/>
      <c r="CE119" s="1036"/>
      <c r="CF119" s="1037"/>
      <c r="CG119" s="1038"/>
      <c r="CH119" s="1038"/>
      <c r="CI119" s="1038"/>
      <c r="CJ119" s="1039"/>
      <c r="CK119" s="986"/>
      <c r="CL119" s="987"/>
      <c r="CM119" s="1009" t="s">
        <v>445</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8" customFormat="1" ht="26.25" customHeight="1" x14ac:dyDescent="0.2">
      <c r="A120" s="1093"/>
      <c r="B120" s="985"/>
      <c r="C120" s="958" t="s">
        <v>422</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446</v>
      </c>
      <c r="AV120" s="1028"/>
      <c r="AW120" s="1028"/>
      <c r="AX120" s="1028"/>
      <c r="AY120" s="1029"/>
      <c r="AZ120" s="965" t="s">
        <v>447</v>
      </c>
      <c r="BA120" s="933"/>
      <c r="BB120" s="933"/>
      <c r="BC120" s="933"/>
      <c r="BD120" s="933"/>
      <c r="BE120" s="933"/>
      <c r="BF120" s="933"/>
      <c r="BG120" s="933"/>
      <c r="BH120" s="933"/>
      <c r="BI120" s="933"/>
      <c r="BJ120" s="933"/>
      <c r="BK120" s="933"/>
      <c r="BL120" s="933"/>
      <c r="BM120" s="933"/>
      <c r="BN120" s="933"/>
      <c r="BO120" s="933"/>
      <c r="BP120" s="934"/>
      <c r="BQ120" s="966">
        <v>6631177</v>
      </c>
      <c r="BR120" s="967"/>
      <c r="BS120" s="967"/>
      <c r="BT120" s="967"/>
      <c r="BU120" s="967"/>
      <c r="BV120" s="967">
        <v>6512420</v>
      </c>
      <c r="BW120" s="967"/>
      <c r="BX120" s="967"/>
      <c r="BY120" s="967"/>
      <c r="BZ120" s="967"/>
      <c r="CA120" s="967">
        <v>5956917</v>
      </c>
      <c r="CB120" s="967"/>
      <c r="CC120" s="967"/>
      <c r="CD120" s="967"/>
      <c r="CE120" s="967"/>
      <c r="CF120" s="980">
        <v>77.599999999999994</v>
      </c>
      <c r="CG120" s="981"/>
      <c r="CH120" s="981"/>
      <c r="CI120" s="981"/>
      <c r="CJ120" s="981"/>
      <c r="CK120" s="1042" t="s">
        <v>448</v>
      </c>
      <c r="CL120" s="1043"/>
      <c r="CM120" s="1043"/>
      <c r="CN120" s="1043"/>
      <c r="CO120" s="1044"/>
      <c r="CP120" s="1050" t="s">
        <v>395</v>
      </c>
      <c r="CQ120" s="1051"/>
      <c r="CR120" s="1051"/>
      <c r="CS120" s="1051"/>
      <c r="CT120" s="1051"/>
      <c r="CU120" s="1051"/>
      <c r="CV120" s="1051"/>
      <c r="CW120" s="1051"/>
      <c r="CX120" s="1051"/>
      <c r="CY120" s="1051"/>
      <c r="CZ120" s="1051"/>
      <c r="DA120" s="1051"/>
      <c r="DB120" s="1051"/>
      <c r="DC120" s="1051"/>
      <c r="DD120" s="1051"/>
      <c r="DE120" s="1051"/>
      <c r="DF120" s="1052"/>
      <c r="DG120" s="966">
        <v>2208628</v>
      </c>
      <c r="DH120" s="967"/>
      <c r="DI120" s="967"/>
      <c r="DJ120" s="967"/>
      <c r="DK120" s="967"/>
      <c r="DL120" s="967">
        <v>2539005</v>
      </c>
      <c r="DM120" s="967"/>
      <c r="DN120" s="967"/>
      <c r="DO120" s="967"/>
      <c r="DP120" s="967"/>
      <c r="DQ120" s="967">
        <v>2671914</v>
      </c>
      <c r="DR120" s="967"/>
      <c r="DS120" s="967"/>
      <c r="DT120" s="967"/>
      <c r="DU120" s="967"/>
      <c r="DV120" s="968">
        <v>34.799999999999997</v>
      </c>
      <c r="DW120" s="968"/>
      <c r="DX120" s="968"/>
      <c r="DY120" s="968"/>
      <c r="DZ120" s="969"/>
    </row>
    <row r="121" spans="1:130" s="218" customFormat="1" ht="26.25" customHeight="1" x14ac:dyDescent="0.2">
      <c r="A121" s="1093"/>
      <c r="B121" s="985"/>
      <c r="C121" s="1010" t="s">
        <v>449</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450</v>
      </c>
      <c r="BA121" s="959"/>
      <c r="BB121" s="959"/>
      <c r="BC121" s="959"/>
      <c r="BD121" s="959"/>
      <c r="BE121" s="959"/>
      <c r="BF121" s="959"/>
      <c r="BG121" s="959"/>
      <c r="BH121" s="959"/>
      <c r="BI121" s="959"/>
      <c r="BJ121" s="959"/>
      <c r="BK121" s="959"/>
      <c r="BL121" s="959"/>
      <c r="BM121" s="959"/>
      <c r="BN121" s="959"/>
      <c r="BO121" s="959"/>
      <c r="BP121" s="960"/>
      <c r="BQ121" s="961">
        <v>1120975</v>
      </c>
      <c r="BR121" s="962"/>
      <c r="BS121" s="962"/>
      <c r="BT121" s="962"/>
      <c r="BU121" s="962"/>
      <c r="BV121" s="962">
        <v>823025</v>
      </c>
      <c r="BW121" s="962"/>
      <c r="BX121" s="962"/>
      <c r="BY121" s="962"/>
      <c r="BZ121" s="962"/>
      <c r="CA121" s="962">
        <v>1214630</v>
      </c>
      <c r="CB121" s="962"/>
      <c r="CC121" s="962"/>
      <c r="CD121" s="962"/>
      <c r="CE121" s="962"/>
      <c r="CF121" s="956">
        <v>15.8</v>
      </c>
      <c r="CG121" s="957"/>
      <c r="CH121" s="957"/>
      <c r="CI121" s="957"/>
      <c r="CJ121" s="957"/>
      <c r="CK121" s="1045"/>
      <c r="CL121" s="1046"/>
      <c r="CM121" s="1046"/>
      <c r="CN121" s="1046"/>
      <c r="CO121" s="1047"/>
      <c r="CP121" s="1055" t="s">
        <v>393</v>
      </c>
      <c r="CQ121" s="1056"/>
      <c r="CR121" s="1056"/>
      <c r="CS121" s="1056"/>
      <c r="CT121" s="1056"/>
      <c r="CU121" s="1056"/>
      <c r="CV121" s="1056"/>
      <c r="CW121" s="1056"/>
      <c r="CX121" s="1056"/>
      <c r="CY121" s="1056"/>
      <c r="CZ121" s="1056"/>
      <c r="DA121" s="1056"/>
      <c r="DB121" s="1056"/>
      <c r="DC121" s="1056"/>
      <c r="DD121" s="1056"/>
      <c r="DE121" s="1056"/>
      <c r="DF121" s="1057"/>
      <c r="DG121" s="961">
        <v>294618</v>
      </c>
      <c r="DH121" s="962"/>
      <c r="DI121" s="962"/>
      <c r="DJ121" s="962"/>
      <c r="DK121" s="962"/>
      <c r="DL121" s="962">
        <v>286233</v>
      </c>
      <c r="DM121" s="962"/>
      <c r="DN121" s="962"/>
      <c r="DO121" s="962"/>
      <c r="DP121" s="962"/>
      <c r="DQ121" s="962">
        <v>294153</v>
      </c>
      <c r="DR121" s="962"/>
      <c r="DS121" s="962"/>
      <c r="DT121" s="962"/>
      <c r="DU121" s="962"/>
      <c r="DV121" s="963">
        <v>3.8</v>
      </c>
      <c r="DW121" s="963"/>
      <c r="DX121" s="963"/>
      <c r="DY121" s="963"/>
      <c r="DZ121" s="964"/>
    </row>
    <row r="122" spans="1:130" s="218" customFormat="1" ht="26.25" customHeight="1" x14ac:dyDescent="0.2">
      <c r="A122" s="1093"/>
      <c r="B122" s="985"/>
      <c r="C122" s="958" t="s">
        <v>432</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451</v>
      </c>
      <c r="BA122" s="1001"/>
      <c r="BB122" s="1001"/>
      <c r="BC122" s="1001"/>
      <c r="BD122" s="1001"/>
      <c r="BE122" s="1001"/>
      <c r="BF122" s="1001"/>
      <c r="BG122" s="1001"/>
      <c r="BH122" s="1001"/>
      <c r="BI122" s="1001"/>
      <c r="BJ122" s="1001"/>
      <c r="BK122" s="1001"/>
      <c r="BL122" s="1001"/>
      <c r="BM122" s="1001"/>
      <c r="BN122" s="1001"/>
      <c r="BO122" s="1001"/>
      <c r="BP122" s="1002"/>
      <c r="BQ122" s="1035">
        <v>6563465</v>
      </c>
      <c r="BR122" s="1036"/>
      <c r="BS122" s="1036"/>
      <c r="BT122" s="1036"/>
      <c r="BU122" s="1036"/>
      <c r="BV122" s="1036">
        <v>7299842</v>
      </c>
      <c r="BW122" s="1036"/>
      <c r="BX122" s="1036"/>
      <c r="BY122" s="1036"/>
      <c r="BZ122" s="1036"/>
      <c r="CA122" s="1036">
        <v>7945173</v>
      </c>
      <c r="CB122" s="1036"/>
      <c r="CC122" s="1036"/>
      <c r="CD122" s="1036"/>
      <c r="CE122" s="1036"/>
      <c r="CF122" s="1053">
        <v>103.5</v>
      </c>
      <c r="CG122" s="1054"/>
      <c r="CH122" s="1054"/>
      <c r="CI122" s="1054"/>
      <c r="CJ122" s="1054"/>
      <c r="CK122" s="1045"/>
      <c r="CL122" s="1046"/>
      <c r="CM122" s="1046"/>
      <c r="CN122" s="1046"/>
      <c r="CO122" s="1047"/>
      <c r="CP122" s="1055" t="s">
        <v>391</v>
      </c>
      <c r="CQ122" s="1056"/>
      <c r="CR122" s="1056"/>
      <c r="CS122" s="1056"/>
      <c r="CT122" s="1056"/>
      <c r="CU122" s="1056"/>
      <c r="CV122" s="1056"/>
      <c r="CW122" s="1056"/>
      <c r="CX122" s="1056"/>
      <c r="CY122" s="1056"/>
      <c r="CZ122" s="1056"/>
      <c r="DA122" s="1056"/>
      <c r="DB122" s="1056"/>
      <c r="DC122" s="1056"/>
      <c r="DD122" s="1056"/>
      <c r="DE122" s="1056"/>
      <c r="DF122" s="1057"/>
      <c r="DG122" s="961" t="s">
        <v>122</v>
      </c>
      <c r="DH122" s="962"/>
      <c r="DI122" s="962"/>
      <c r="DJ122" s="962"/>
      <c r="DK122" s="962"/>
      <c r="DL122" s="962" t="s">
        <v>122</v>
      </c>
      <c r="DM122" s="962"/>
      <c r="DN122" s="962"/>
      <c r="DO122" s="962"/>
      <c r="DP122" s="962"/>
      <c r="DQ122" s="962" t="s">
        <v>122</v>
      </c>
      <c r="DR122" s="962"/>
      <c r="DS122" s="962"/>
      <c r="DT122" s="962"/>
      <c r="DU122" s="962"/>
      <c r="DV122" s="963" t="s">
        <v>122</v>
      </c>
      <c r="DW122" s="963"/>
      <c r="DX122" s="963"/>
      <c r="DY122" s="963"/>
      <c r="DZ122" s="964"/>
    </row>
    <row r="123" spans="1:130" s="218" customFormat="1" ht="26.25" customHeight="1" x14ac:dyDescent="0.2">
      <c r="A123" s="1093"/>
      <c r="B123" s="985"/>
      <c r="C123" s="958" t="s">
        <v>438</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178</v>
      </c>
      <c r="BA123" s="239"/>
      <c r="BB123" s="239"/>
      <c r="BC123" s="239"/>
      <c r="BD123" s="239"/>
      <c r="BE123" s="239"/>
      <c r="BF123" s="239"/>
      <c r="BG123" s="239"/>
      <c r="BH123" s="239"/>
      <c r="BI123" s="239"/>
      <c r="BJ123" s="239"/>
      <c r="BK123" s="239"/>
      <c r="BL123" s="239"/>
      <c r="BM123" s="239"/>
      <c r="BN123" s="239"/>
      <c r="BO123" s="1013" t="s">
        <v>452</v>
      </c>
      <c r="BP123" s="1041"/>
      <c r="BQ123" s="1099">
        <v>14315617</v>
      </c>
      <c r="BR123" s="1100"/>
      <c r="BS123" s="1100"/>
      <c r="BT123" s="1100"/>
      <c r="BU123" s="1100"/>
      <c r="BV123" s="1100">
        <v>14635287</v>
      </c>
      <c r="BW123" s="1100"/>
      <c r="BX123" s="1100"/>
      <c r="BY123" s="1100"/>
      <c r="BZ123" s="1100"/>
      <c r="CA123" s="1100">
        <v>15116720</v>
      </c>
      <c r="CB123" s="1100"/>
      <c r="CC123" s="1100"/>
      <c r="CD123" s="1100"/>
      <c r="CE123" s="1100"/>
      <c r="CF123" s="1037"/>
      <c r="CG123" s="1038"/>
      <c r="CH123" s="1038"/>
      <c r="CI123" s="1038"/>
      <c r="CJ123" s="1039"/>
      <c r="CK123" s="1045"/>
      <c r="CL123" s="1046"/>
      <c r="CM123" s="1046"/>
      <c r="CN123" s="1046"/>
      <c r="CO123" s="1047"/>
      <c r="CP123" s="1055" t="s">
        <v>396</v>
      </c>
      <c r="CQ123" s="1056"/>
      <c r="CR123" s="1056"/>
      <c r="CS123" s="1056"/>
      <c r="CT123" s="1056"/>
      <c r="CU123" s="1056"/>
      <c r="CV123" s="1056"/>
      <c r="CW123" s="1056"/>
      <c r="CX123" s="1056"/>
      <c r="CY123" s="1056"/>
      <c r="CZ123" s="1056"/>
      <c r="DA123" s="1056"/>
      <c r="DB123" s="1056"/>
      <c r="DC123" s="1056"/>
      <c r="DD123" s="1056"/>
      <c r="DE123" s="1056"/>
      <c r="DF123" s="1057"/>
      <c r="DG123" s="994" t="s">
        <v>122</v>
      </c>
      <c r="DH123" s="995"/>
      <c r="DI123" s="995"/>
      <c r="DJ123" s="995"/>
      <c r="DK123" s="996"/>
      <c r="DL123" s="997">
        <v>387900</v>
      </c>
      <c r="DM123" s="995"/>
      <c r="DN123" s="995"/>
      <c r="DO123" s="995"/>
      <c r="DP123" s="996"/>
      <c r="DQ123" s="997" t="s">
        <v>122</v>
      </c>
      <c r="DR123" s="995"/>
      <c r="DS123" s="995"/>
      <c r="DT123" s="995"/>
      <c r="DU123" s="996"/>
      <c r="DV123" s="998" t="s">
        <v>122</v>
      </c>
      <c r="DW123" s="999"/>
      <c r="DX123" s="999"/>
      <c r="DY123" s="999"/>
      <c r="DZ123" s="1000"/>
    </row>
    <row r="124" spans="1:130" s="218" customFormat="1" ht="26.25" customHeight="1" thickBot="1" x14ac:dyDescent="0.25">
      <c r="A124" s="1093"/>
      <c r="B124" s="985"/>
      <c r="C124" s="958" t="s">
        <v>441</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453</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122</v>
      </c>
      <c r="BR124" s="1063"/>
      <c r="BS124" s="1063"/>
      <c r="BT124" s="1063"/>
      <c r="BU124" s="1063"/>
      <c r="BV124" s="1063" t="s">
        <v>122</v>
      </c>
      <c r="BW124" s="1063"/>
      <c r="BX124" s="1063"/>
      <c r="BY124" s="1063"/>
      <c r="BZ124" s="1063"/>
      <c r="CA124" s="1063" t="s">
        <v>122</v>
      </c>
      <c r="CB124" s="1063"/>
      <c r="CC124" s="1063"/>
      <c r="CD124" s="1063"/>
      <c r="CE124" s="1063"/>
      <c r="CF124" s="1064"/>
      <c r="CG124" s="1065"/>
      <c r="CH124" s="1065"/>
      <c r="CI124" s="1065"/>
      <c r="CJ124" s="1066"/>
      <c r="CK124" s="1048"/>
      <c r="CL124" s="1048"/>
      <c r="CM124" s="1048"/>
      <c r="CN124" s="1048"/>
      <c r="CO124" s="1049"/>
      <c r="CP124" s="1055" t="s">
        <v>454</v>
      </c>
      <c r="CQ124" s="1056"/>
      <c r="CR124" s="1056"/>
      <c r="CS124" s="1056"/>
      <c r="CT124" s="1056"/>
      <c r="CU124" s="1056"/>
      <c r="CV124" s="1056"/>
      <c r="CW124" s="1056"/>
      <c r="CX124" s="1056"/>
      <c r="CY124" s="1056"/>
      <c r="CZ124" s="1056"/>
      <c r="DA124" s="1056"/>
      <c r="DB124" s="1056"/>
      <c r="DC124" s="1056"/>
      <c r="DD124" s="1056"/>
      <c r="DE124" s="1056"/>
      <c r="DF124" s="1057"/>
      <c r="DG124" s="1040" t="s">
        <v>122</v>
      </c>
      <c r="DH124" s="1022"/>
      <c r="DI124" s="1022"/>
      <c r="DJ124" s="1022"/>
      <c r="DK124" s="1023"/>
      <c r="DL124" s="1021" t="s">
        <v>122</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2">
      <c r="A125" s="1093"/>
      <c r="B125" s="985"/>
      <c r="C125" s="958" t="s">
        <v>443</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455</v>
      </c>
      <c r="CL125" s="1043"/>
      <c r="CM125" s="1043"/>
      <c r="CN125" s="1043"/>
      <c r="CO125" s="1044"/>
      <c r="CP125" s="965" t="s">
        <v>456</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5">
      <c r="A126" s="1093"/>
      <c r="B126" s="985"/>
      <c r="C126" s="958" t="s">
        <v>445</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457</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2">
      <c r="A127" s="1094"/>
      <c r="B127" s="987"/>
      <c r="C127" s="1009" t="s">
        <v>458</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122</v>
      </c>
      <c r="AB127" s="995"/>
      <c r="AC127" s="995"/>
      <c r="AD127" s="995"/>
      <c r="AE127" s="996"/>
      <c r="AF127" s="997" t="s">
        <v>122</v>
      </c>
      <c r="AG127" s="995"/>
      <c r="AH127" s="995"/>
      <c r="AI127" s="995"/>
      <c r="AJ127" s="996"/>
      <c r="AK127" s="997" t="s">
        <v>122</v>
      </c>
      <c r="AL127" s="995"/>
      <c r="AM127" s="995"/>
      <c r="AN127" s="995"/>
      <c r="AO127" s="996"/>
      <c r="AP127" s="998" t="s">
        <v>122</v>
      </c>
      <c r="AQ127" s="999"/>
      <c r="AR127" s="999"/>
      <c r="AS127" s="999"/>
      <c r="AT127" s="1000"/>
      <c r="AU127" s="220"/>
      <c r="AV127" s="220"/>
      <c r="AW127" s="220"/>
      <c r="AX127" s="1067" t="s">
        <v>459</v>
      </c>
      <c r="AY127" s="1068"/>
      <c r="AZ127" s="1068"/>
      <c r="BA127" s="1068"/>
      <c r="BB127" s="1068"/>
      <c r="BC127" s="1068"/>
      <c r="BD127" s="1068"/>
      <c r="BE127" s="1069"/>
      <c r="BF127" s="1070" t="s">
        <v>460</v>
      </c>
      <c r="BG127" s="1068"/>
      <c r="BH127" s="1068"/>
      <c r="BI127" s="1068"/>
      <c r="BJ127" s="1068"/>
      <c r="BK127" s="1068"/>
      <c r="BL127" s="1069"/>
      <c r="BM127" s="1070" t="s">
        <v>461</v>
      </c>
      <c r="BN127" s="1068"/>
      <c r="BO127" s="1068"/>
      <c r="BP127" s="1068"/>
      <c r="BQ127" s="1068"/>
      <c r="BR127" s="1068"/>
      <c r="BS127" s="1069"/>
      <c r="BT127" s="1070" t="s">
        <v>462</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463</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5">
      <c r="A128" s="1077" t="s">
        <v>464</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465</v>
      </c>
      <c r="X128" s="1079"/>
      <c r="Y128" s="1079"/>
      <c r="Z128" s="1080"/>
      <c r="AA128" s="1081">
        <v>151278</v>
      </c>
      <c r="AB128" s="1082"/>
      <c r="AC128" s="1082"/>
      <c r="AD128" s="1082"/>
      <c r="AE128" s="1083"/>
      <c r="AF128" s="1084">
        <v>132597</v>
      </c>
      <c r="AG128" s="1082"/>
      <c r="AH128" s="1082"/>
      <c r="AI128" s="1082"/>
      <c r="AJ128" s="1083"/>
      <c r="AK128" s="1084">
        <v>81751</v>
      </c>
      <c r="AL128" s="1082"/>
      <c r="AM128" s="1082"/>
      <c r="AN128" s="1082"/>
      <c r="AO128" s="1083"/>
      <c r="AP128" s="1085"/>
      <c r="AQ128" s="1086"/>
      <c r="AR128" s="1086"/>
      <c r="AS128" s="1086"/>
      <c r="AT128" s="1087"/>
      <c r="AU128" s="220"/>
      <c r="AV128" s="220"/>
      <c r="AW128" s="220"/>
      <c r="AX128" s="932" t="s">
        <v>466</v>
      </c>
      <c r="AY128" s="933"/>
      <c r="AZ128" s="933"/>
      <c r="BA128" s="933"/>
      <c r="BB128" s="933"/>
      <c r="BC128" s="933"/>
      <c r="BD128" s="933"/>
      <c r="BE128" s="934"/>
      <c r="BF128" s="1088" t="s">
        <v>122</v>
      </c>
      <c r="BG128" s="1089"/>
      <c r="BH128" s="1089"/>
      <c r="BI128" s="1089"/>
      <c r="BJ128" s="1089"/>
      <c r="BK128" s="1089"/>
      <c r="BL128" s="1090"/>
      <c r="BM128" s="1088">
        <v>13.65</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467</v>
      </c>
      <c r="CQ128" s="762"/>
      <c r="CR128" s="762"/>
      <c r="CS128" s="762"/>
      <c r="CT128" s="762"/>
      <c r="CU128" s="762"/>
      <c r="CV128" s="762"/>
      <c r="CW128" s="762"/>
      <c r="CX128" s="762"/>
      <c r="CY128" s="762"/>
      <c r="CZ128" s="762"/>
      <c r="DA128" s="762"/>
      <c r="DB128" s="762"/>
      <c r="DC128" s="762"/>
      <c r="DD128" s="762"/>
      <c r="DE128" s="762"/>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8" customFormat="1" ht="26.25" customHeight="1" x14ac:dyDescent="0.2">
      <c r="A129" s="970" t="s">
        <v>103</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468</v>
      </c>
      <c r="X129" s="1107"/>
      <c r="Y129" s="1107"/>
      <c r="Z129" s="1108"/>
      <c r="AA129" s="994">
        <v>7880804</v>
      </c>
      <c r="AB129" s="995"/>
      <c r="AC129" s="995"/>
      <c r="AD129" s="995"/>
      <c r="AE129" s="996"/>
      <c r="AF129" s="997">
        <v>9487640</v>
      </c>
      <c r="AG129" s="995"/>
      <c r="AH129" s="995"/>
      <c r="AI129" s="995"/>
      <c r="AJ129" s="996"/>
      <c r="AK129" s="997">
        <v>8394897</v>
      </c>
      <c r="AL129" s="995"/>
      <c r="AM129" s="995"/>
      <c r="AN129" s="995"/>
      <c r="AO129" s="996"/>
      <c r="AP129" s="1109"/>
      <c r="AQ129" s="1110"/>
      <c r="AR129" s="1110"/>
      <c r="AS129" s="1110"/>
      <c r="AT129" s="1111"/>
      <c r="AU129" s="221"/>
      <c r="AV129" s="221"/>
      <c r="AW129" s="221"/>
      <c r="AX129" s="1101" t="s">
        <v>469</v>
      </c>
      <c r="AY129" s="959"/>
      <c r="AZ129" s="959"/>
      <c r="BA129" s="959"/>
      <c r="BB129" s="959"/>
      <c r="BC129" s="959"/>
      <c r="BD129" s="959"/>
      <c r="BE129" s="960"/>
      <c r="BF129" s="1102" t="s">
        <v>122</v>
      </c>
      <c r="BG129" s="1103"/>
      <c r="BH129" s="1103"/>
      <c r="BI129" s="1103"/>
      <c r="BJ129" s="1103"/>
      <c r="BK129" s="1103"/>
      <c r="BL129" s="1104"/>
      <c r="BM129" s="1102">
        <v>18.649999999999999</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970" t="s">
        <v>470</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471</v>
      </c>
      <c r="X130" s="1107"/>
      <c r="Y130" s="1107"/>
      <c r="Z130" s="1108"/>
      <c r="AA130" s="994">
        <v>695855</v>
      </c>
      <c r="AB130" s="995"/>
      <c r="AC130" s="995"/>
      <c r="AD130" s="995"/>
      <c r="AE130" s="996"/>
      <c r="AF130" s="997">
        <v>727837</v>
      </c>
      <c r="AG130" s="995"/>
      <c r="AH130" s="995"/>
      <c r="AI130" s="995"/>
      <c r="AJ130" s="996"/>
      <c r="AK130" s="997">
        <v>718857</v>
      </c>
      <c r="AL130" s="995"/>
      <c r="AM130" s="995"/>
      <c r="AN130" s="995"/>
      <c r="AO130" s="996"/>
      <c r="AP130" s="1109"/>
      <c r="AQ130" s="1110"/>
      <c r="AR130" s="1110"/>
      <c r="AS130" s="1110"/>
      <c r="AT130" s="1111"/>
      <c r="AU130" s="221"/>
      <c r="AV130" s="221"/>
      <c r="AW130" s="221"/>
      <c r="AX130" s="1101" t="s">
        <v>472</v>
      </c>
      <c r="AY130" s="959"/>
      <c r="AZ130" s="959"/>
      <c r="BA130" s="959"/>
      <c r="BB130" s="959"/>
      <c r="BC130" s="959"/>
      <c r="BD130" s="959"/>
      <c r="BE130" s="960"/>
      <c r="BF130" s="1137">
        <v>3</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473</v>
      </c>
      <c r="X131" s="1144"/>
      <c r="Y131" s="1144"/>
      <c r="Z131" s="1145"/>
      <c r="AA131" s="1040">
        <v>7184949</v>
      </c>
      <c r="AB131" s="1022"/>
      <c r="AC131" s="1022"/>
      <c r="AD131" s="1022"/>
      <c r="AE131" s="1023"/>
      <c r="AF131" s="1021">
        <v>8759803</v>
      </c>
      <c r="AG131" s="1022"/>
      <c r="AH131" s="1022"/>
      <c r="AI131" s="1022"/>
      <c r="AJ131" s="1023"/>
      <c r="AK131" s="1021">
        <v>7676040</v>
      </c>
      <c r="AL131" s="1022"/>
      <c r="AM131" s="1022"/>
      <c r="AN131" s="1022"/>
      <c r="AO131" s="1023"/>
      <c r="AP131" s="1146"/>
      <c r="AQ131" s="1147"/>
      <c r="AR131" s="1147"/>
      <c r="AS131" s="1147"/>
      <c r="AT131" s="1148"/>
      <c r="AU131" s="221"/>
      <c r="AV131" s="221"/>
      <c r="AW131" s="221"/>
      <c r="AX131" s="1119" t="s">
        <v>474</v>
      </c>
      <c r="AY131" s="762"/>
      <c r="AZ131" s="762"/>
      <c r="BA131" s="762"/>
      <c r="BB131" s="762"/>
      <c r="BC131" s="762"/>
      <c r="BD131" s="762"/>
      <c r="BE131" s="1072"/>
      <c r="BF131" s="1120" t="s">
        <v>122</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1126" t="s">
        <v>475</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476</v>
      </c>
      <c r="W132" s="1130"/>
      <c r="X132" s="1130"/>
      <c r="Y132" s="1130"/>
      <c r="Z132" s="1131"/>
      <c r="AA132" s="1132">
        <v>3.376057367</v>
      </c>
      <c r="AB132" s="1133"/>
      <c r="AC132" s="1133"/>
      <c r="AD132" s="1133"/>
      <c r="AE132" s="1134"/>
      <c r="AF132" s="1135">
        <v>2.763269905</v>
      </c>
      <c r="AG132" s="1133"/>
      <c r="AH132" s="1133"/>
      <c r="AI132" s="1133"/>
      <c r="AJ132" s="1134"/>
      <c r="AK132" s="1135">
        <v>2.9456073699999998</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477</v>
      </c>
      <c r="W133" s="1113"/>
      <c r="X133" s="1113"/>
      <c r="Y133" s="1113"/>
      <c r="Z133" s="1114"/>
      <c r="AA133" s="1115">
        <v>1.8</v>
      </c>
      <c r="AB133" s="1116"/>
      <c r="AC133" s="1116"/>
      <c r="AD133" s="1116"/>
      <c r="AE133" s="1117"/>
      <c r="AF133" s="1115">
        <v>2.6</v>
      </c>
      <c r="AG133" s="1116"/>
      <c r="AH133" s="1116"/>
      <c r="AI133" s="1116"/>
      <c r="AJ133" s="1117"/>
      <c r="AK133" s="1115">
        <v>3</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mmC4QEJ657QFYeYtjdwYL7nMzEs6Zp2xwOFH1BQ1EevpL4m+SY/x9RhzABPE+xomxFiZkV6ai4q1VKSsDzr36Q==" saltValue="fVLcvClINWszmnKC5Xula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478</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SysXco4Hitlrymdl7RRhWGaxW1WoEWDVdRRt7/7bZjbesY3Ziw7UQWE8r0dUZPkFOMlok1OVDSnPxbUQ7Q08gw==" saltValue="DEPipMPdAjECk+6GvbTcgA=="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eqYi/CPLtv6FiAkEtJE3SaJnNl5Z31LAV//xJo7RqVkXJuC6sa/74g0lEwgQ6qq2f2SX95CVksGbRIiIRIX2eg==" saltValue="X5+5qzGYh+fYUga7BzdAZ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479</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480</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481</v>
      </c>
      <c r="AP7" s="260"/>
      <c r="AQ7" s="261" t="s">
        <v>482</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483</v>
      </c>
      <c r="AQ8" s="267" t="s">
        <v>484</v>
      </c>
      <c r="AR8" s="268" t="s">
        <v>485</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486</v>
      </c>
      <c r="AL9" s="1153"/>
      <c r="AM9" s="1153"/>
      <c r="AN9" s="1154"/>
      <c r="AO9" s="269">
        <v>1697041</v>
      </c>
      <c r="AP9" s="269">
        <v>60911</v>
      </c>
      <c r="AQ9" s="270">
        <v>72090</v>
      </c>
      <c r="AR9" s="271">
        <v>-15.5</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487</v>
      </c>
      <c r="AL10" s="1153"/>
      <c r="AM10" s="1153"/>
      <c r="AN10" s="1154"/>
      <c r="AO10" s="272">
        <v>469968</v>
      </c>
      <c r="AP10" s="272">
        <v>16868</v>
      </c>
      <c r="AQ10" s="273">
        <v>9072</v>
      </c>
      <c r="AR10" s="274">
        <v>85.9</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488</v>
      </c>
      <c r="AL11" s="1153"/>
      <c r="AM11" s="1153"/>
      <c r="AN11" s="1154"/>
      <c r="AO11" s="272">
        <v>3316</v>
      </c>
      <c r="AP11" s="272">
        <v>119</v>
      </c>
      <c r="AQ11" s="273">
        <v>383</v>
      </c>
      <c r="AR11" s="274">
        <v>-68.900000000000006</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489</v>
      </c>
      <c r="AL12" s="1153"/>
      <c r="AM12" s="1153"/>
      <c r="AN12" s="1154"/>
      <c r="AO12" s="272" t="s">
        <v>490</v>
      </c>
      <c r="AP12" s="272" t="s">
        <v>490</v>
      </c>
      <c r="AQ12" s="273">
        <v>26</v>
      </c>
      <c r="AR12" s="274" t="s">
        <v>490</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491</v>
      </c>
      <c r="AL13" s="1153"/>
      <c r="AM13" s="1153"/>
      <c r="AN13" s="1154"/>
      <c r="AO13" s="272">
        <v>95322</v>
      </c>
      <c r="AP13" s="272">
        <v>3421</v>
      </c>
      <c r="AQ13" s="273">
        <v>2732</v>
      </c>
      <c r="AR13" s="274">
        <v>25.2</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492</v>
      </c>
      <c r="AL14" s="1153"/>
      <c r="AM14" s="1153"/>
      <c r="AN14" s="1154"/>
      <c r="AO14" s="272">
        <v>21806</v>
      </c>
      <c r="AP14" s="272">
        <v>783</v>
      </c>
      <c r="AQ14" s="273">
        <v>1315</v>
      </c>
      <c r="AR14" s="274">
        <v>-40.5</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493</v>
      </c>
      <c r="AL15" s="1156"/>
      <c r="AM15" s="1156"/>
      <c r="AN15" s="1157"/>
      <c r="AO15" s="272">
        <v>-116569</v>
      </c>
      <c r="AP15" s="272">
        <v>-4184</v>
      </c>
      <c r="AQ15" s="273">
        <v>-4107</v>
      </c>
      <c r="AR15" s="274">
        <v>1.9</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178</v>
      </c>
      <c r="AL16" s="1156"/>
      <c r="AM16" s="1156"/>
      <c r="AN16" s="1157"/>
      <c r="AO16" s="272">
        <v>2170884</v>
      </c>
      <c r="AP16" s="272">
        <v>77918</v>
      </c>
      <c r="AQ16" s="273">
        <v>81511</v>
      </c>
      <c r="AR16" s="274">
        <v>-4.4000000000000004</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494</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495</v>
      </c>
      <c r="AP20" s="281" t="s">
        <v>496</v>
      </c>
      <c r="AQ20" s="282" t="s">
        <v>497</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498</v>
      </c>
      <c r="AL21" s="1159"/>
      <c r="AM21" s="1159"/>
      <c r="AN21" s="1160"/>
      <c r="AO21" s="285">
        <v>7.03</v>
      </c>
      <c r="AP21" s="286">
        <v>6.74</v>
      </c>
      <c r="AQ21" s="287">
        <v>0.28999999999999998</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499</v>
      </c>
      <c r="AL22" s="1159"/>
      <c r="AM22" s="1159"/>
      <c r="AN22" s="1160"/>
      <c r="AO22" s="290">
        <v>96.4</v>
      </c>
      <c r="AP22" s="291">
        <v>97</v>
      </c>
      <c r="AQ22" s="292">
        <v>-0.6</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49" t="s">
        <v>500</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ht="13" x14ac:dyDescent="0.2">
      <c r="A27" s="297"/>
      <c r="AO27" s="250"/>
      <c r="AP27" s="250"/>
      <c r="AQ27" s="250"/>
      <c r="AR27" s="250"/>
      <c r="AS27" s="250"/>
      <c r="AT27" s="250"/>
    </row>
    <row r="28" spans="1:46" ht="16.5" x14ac:dyDescent="0.2">
      <c r="A28" s="251" t="s">
        <v>501</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502</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481</v>
      </c>
      <c r="AP30" s="260"/>
      <c r="AQ30" s="261" t="s">
        <v>482</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483</v>
      </c>
      <c r="AQ31" s="267" t="s">
        <v>484</v>
      </c>
      <c r="AR31" s="268" t="s">
        <v>485</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503</v>
      </c>
      <c r="AL32" s="1167"/>
      <c r="AM32" s="1167"/>
      <c r="AN32" s="1168"/>
      <c r="AO32" s="300">
        <v>605290</v>
      </c>
      <c r="AP32" s="300">
        <v>21725</v>
      </c>
      <c r="AQ32" s="301">
        <v>33695</v>
      </c>
      <c r="AR32" s="302">
        <v>-35.5</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504</v>
      </c>
      <c r="AL33" s="1167"/>
      <c r="AM33" s="1167"/>
      <c r="AN33" s="1168"/>
      <c r="AO33" s="300" t="s">
        <v>490</v>
      </c>
      <c r="AP33" s="300" t="s">
        <v>490</v>
      </c>
      <c r="AQ33" s="301" t="s">
        <v>490</v>
      </c>
      <c r="AR33" s="302" t="s">
        <v>490</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505</v>
      </c>
      <c r="AL34" s="1167"/>
      <c r="AM34" s="1167"/>
      <c r="AN34" s="1168"/>
      <c r="AO34" s="300" t="s">
        <v>490</v>
      </c>
      <c r="AP34" s="300" t="s">
        <v>490</v>
      </c>
      <c r="AQ34" s="301" t="s">
        <v>490</v>
      </c>
      <c r="AR34" s="302" t="s">
        <v>490</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506</v>
      </c>
      <c r="AL35" s="1167"/>
      <c r="AM35" s="1167"/>
      <c r="AN35" s="1168"/>
      <c r="AO35" s="300">
        <v>248421</v>
      </c>
      <c r="AP35" s="300">
        <v>8916</v>
      </c>
      <c r="AQ35" s="301">
        <v>8394</v>
      </c>
      <c r="AR35" s="302">
        <v>6.2</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507</v>
      </c>
      <c r="AL36" s="1167"/>
      <c r="AM36" s="1167"/>
      <c r="AN36" s="1168"/>
      <c r="AO36" s="300">
        <v>173003</v>
      </c>
      <c r="AP36" s="300">
        <v>6210</v>
      </c>
      <c r="AQ36" s="301">
        <v>1998</v>
      </c>
      <c r="AR36" s="302">
        <v>210.8</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508</v>
      </c>
      <c r="AL37" s="1167"/>
      <c r="AM37" s="1167"/>
      <c r="AN37" s="1168"/>
      <c r="AO37" s="300" t="s">
        <v>490</v>
      </c>
      <c r="AP37" s="300" t="s">
        <v>490</v>
      </c>
      <c r="AQ37" s="301">
        <v>1021</v>
      </c>
      <c r="AR37" s="302" t="s">
        <v>490</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509</v>
      </c>
      <c r="AL38" s="1170"/>
      <c r="AM38" s="1170"/>
      <c r="AN38" s="1171"/>
      <c r="AO38" s="303" t="s">
        <v>490</v>
      </c>
      <c r="AP38" s="303" t="s">
        <v>490</v>
      </c>
      <c r="AQ38" s="304">
        <v>3</v>
      </c>
      <c r="AR38" s="292" t="s">
        <v>490</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510</v>
      </c>
      <c r="AL39" s="1170"/>
      <c r="AM39" s="1170"/>
      <c r="AN39" s="1171"/>
      <c r="AO39" s="300">
        <v>-81751</v>
      </c>
      <c r="AP39" s="300">
        <v>-2934</v>
      </c>
      <c r="AQ39" s="301">
        <v>-3210</v>
      </c>
      <c r="AR39" s="302">
        <v>-8.6</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511</v>
      </c>
      <c r="AL40" s="1167"/>
      <c r="AM40" s="1167"/>
      <c r="AN40" s="1168"/>
      <c r="AO40" s="300">
        <v>-718857</v>
      </c>
      <c r="AP40" s="300">
        <v>-25802</v>
      </c>
      <c r="AQ40" s="301">
        <v>-26336</v>
      </c>
      <c r="AR40" s="302">
        <v>-2</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288</v>
      </c>
      <c r="AL41" s="1173"/>
      <c r="AM41" s="1173"/>
      <c r="AN41" s="1174"/>
      <c r="AO41" s="300">
        <v>226106</v>
      </c>
      <c r="AP41" s="300">
        <v>8116</v>
      </c>
      <c r="AQ41" s="301">
        <v>15565</v>
      </c>
      <c r="AR41" s="302">
        <v>-47.9</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512</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513</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481</v>
      </c>
      <c r="AN49" s="1163" t="s">
        <v>514</v>
      </c>
      <c r="AO49" s="1164"/>
      <c r="AP49" s="1164"/>
      <c r="AQ49" s="1164"/>
      <c r="AR49" s="1165"/>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515</v>
      </c>
      <c r="AO50" s="317" t="s">
        <v>516</v>
      </c>
      <c r="AP50" s="318" t="s">
        <v>517</v>
      </c>
      <c r="AQ50" s="319" t="s">
        <v>518</v>
      </c>
      <c r="AR50" s="320" t="s">
        <v>519</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520</v>
      </c>
      <c r="AL51" s="313"/>
      <c r="AM51" s="321">
        <v>1538029</v>
      </c>
      <c r="AN51" s="322">
        <v>54296</v>
      </c>
      <c r="AO51" s="323">
        <v>-19.899999999999999</v>
      </c>
      <c r="AP51" s="324">
        <v>52068</v>
      </c>
      <c r="AQ51" s="325">
        <v>1.6</v>
      </c>
      <c r="AR51" s="326">
        <v>-21.5</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521</v>
      </c>
      <c r="AM52" s="329">
        <v>1113267</v>
      </c>
      <c r="AN52" s="330">
        <v>39301</v>
      </c>
      <c r="AO52" s="331">
        <v>-3.2</v>
      </c>
      <c r="AP52" s="332">
        <v>26936</v>
      </c>
      <c r="AQ52" s="333">
        <v>3.4</v>
      </c>
      <c r="AR52" s="334">
        <v>-6.6</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522</v>
      </c>
      <c r="AL53" s="313"/>
      <c r="AM53" s="321">
        <v>1624580</v>
      </c>
      <c r="AN53" s="322">
        <v>57753</v>
      </c>
      <c r="AO53" s="323">
        <v>6.4</v>
      </c>
      <c r="AP53" s="324">
        <v>47161</v>
      </c>
      <c r="AQ53" s="325">
        <v>-9.4</v>
      </c>
      <c r="AR53" s="326">
        <v>15.8</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521</v>
      </c>
      <c r="AM54" s="329">
        <v>670068</v>
      </c>
      <c r="AN54" s="330">
        <v>23820</v>
      </c>
      <c r="AO54" s="331">
        <v>-39.4</v>
      </c>
      <c r="AP54" s="332">
        <v>24595</v>
      </c>
      <c r="AQ54" s="333">
        <v>-8.6999999999999993</v>
      </c>
      <c r="AR54" s="334">
        <v>-30.7</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523</v>
      </c>
      <c r="AL55" s="313"/>
      <c r="AM55" s="321">
        <v>1224348</v>
      </c>
      <c r="AN55" s="322">
        <v>43449</v>
      </c>
      <c r="AO55" s="323">
        <v>-24.8</v>
      </c>
      <c r="AP55" s="324">
        <v>43423</v>
      </c>
      <c r="AQ55" s="325">
        <v>-7.9</v>
      </c>
      <c r="AR55" s="326">
        <v>-16.899999999999999</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521</v>
      </c>
      <c r="AM56" s="329">
        <v>678399</v>
      </c>
      <c r="AN56" s="330">
        <v>24075</v>
      </c>
      <c r="AO56" s="331">
        <v>1.1000000000000001</v>
      </c>
      <c r="AP56" s="332">
        <v>22207</v>
      </c>
      <c r="AQ56" s="333">
        <v>-9.6999999999999993</v>
      </c>
      <c r="AR56" s="334">
        <v>10.8</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524</v>
      </c>
      <c r="AL57" s="313"/>
      <c r="AM57" s="321">
        <v>2377401</v>
      </c>
      <c r="AN57" s="322">
        <v>85016</v>
      </c>
      <c r="AO57" s="323">
        <v>95.7</v>
      </c>
      <c r="AP57" s="324">
        <v>45265</v>
      </c>
      <c r="AQ57" s="325">
        <v>4.2</v>
      </c>
      <c r="AR57" s="326">
        <v>91.5</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521</v>
      </c>
      <c r="AM58" s="329">
        <v>893258</v>
      </c>
      <c r="AN58" s="330">
        <v>31943</v>
      </c>
      <c r="AO58" s="331">
        <v>32.700000000000003</v>
      </c>
      <c r="AP58" s="332">
        <v>22600</v>
      </c>
      <c r="AQ58" s="333">
        <v>1.8</v>
      </c>
      <c r="AR58" s="334">
        <v>30.9</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525</v>
      </c>
      <c r="AL59" s="313"/>
      <c r="AM59" s="321">
        <v>4828455</v>
      </c>
      <c r="AN59" s="322">
        <v>173305</v>
      </c>
      <c r="AO59" s="323">
        <v>103.8</v>
      </c>
      <c r="AP59" s="324">
        <v>54621</v>
      </c>
      <c r="AQ59" s="325">
        <v>20.7</v>
      </c>
      <c r="AR59" s="326">
        <v>83.1</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521</v>
      </c>
      <c r="AM60" s="329">
        <v>1186478</v>
      </c>
      <c r="AN60" s="330">
        <v>42586</v>
      </c>
      <c r="AO60" s="331">
        <v>33.299999999999997</v>
      </c>
      <c r="AP60" s="332">
        <v>30892</v>
      </c>
      <c r="AQ60" s="333">
        <v>36.700000000000003</v>
      </c>
      <c r="AR60" s="334">
        <v>-3.4</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526</v>
      </c>
      <c r="AL61" s="335"/>
      <c r="AM61" s="336">
        <v>2318563</v>
      </c>
      <c r="AN61" s="337">
        <v>82764</v>
      </c>
      <c r="AO61" s="338">
        <v>32.200000000000003</v>
      </c>
      <c r="AP61" s="339">
        <v>48508</v>
      </c>
      <c r="AQ61" s="340">
        <v>1.8</v>
      </c>
      <c r="AR61" s="326">
        <v>30.4</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521</v>
      </c>
      <c r="AM62" s="329">
        <v>908294</v>
      </c>
      <c r="AN62" s="330">
        <v>32345</v>
      </c>
      <c r="AO62" s="331">
        <v>4.9000000000000004</v>
      </c>
      <c r="AP62" s="332">
        <v>25446</v>
      </c>
      <c r="AQ62" s="333">
        <v>4.7</v>
      </c>
      <c r="AR62" s="334">
        <v>0.2</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EAS6/51TwVqJUhmER+oqNZMeYBLb3K81LKX9YEMqg4likkfPc5sFHwi84jncSBLgaXZvbsxMQY2Sr+F6jIy/tA==" saltValue="TNLtTdgUzdkDYUJ1R6+KV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478</v>
      </c>
    </row>
    <row r="121" spans="125:125" ht="13.5" hidden="1" customHeight="1" x14ac:dyDescent="0.2">
      <c r="DU121" s="247"/>
    </row>
  </sheetData>
  <sheetProtection algorithmName="SHA-512" hashValue="QIzhkaI8LmOcaaBQFV7CGMbozOehburCV1QR5uVjulOfR6TMeuUEdmkcZxWgUDeueKHqMY9pOqJxSH3d3QXScQ==" saltValue="K0zP1lQcJ81yboKcEHCgz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478</v>
      </c>
    </row>
  </sheetData>
  <sheetProtection algorithmName="SHA-512" hashValue="Sjw7HuAJAUodMRa05QBxHuQpsZzEXw38s6QjOpopR18JMXjfKLbcvrqfMarOS4WFQ49t+Dzsq4qO+68MIwnPYw==" saltValue="lpN/GzZGSKP0unWjv5hVk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528</v>
      </c>
      <c r="G46" s="8" t="s">
        <v>529</v>
      </c>
      <c r="H46" s="8" t="s">
        <v>530</v>
      </c>
      <c r="I46" s="8" t="s">
        <v>531</v>
      </c>
      <c r="J46" s="9" t="s">
        <v>532</v>
      </c>
    </row>
    <row r="47" spans="2:10" ht="57.75" customHeight="1" x14ac:dyDescent="0.2">
      <c r="B47" s="10"/>
      <c r="C47" s="1175" t="s">
        <v>3</v>
      </c>
      <c r="D47" s="1175"/>
      <c r="E47" s="1176"/>
      <c r="F47" s="11">
        <v>35.18</v>
      </c>
      <c r="G47" s="12">
        <v>34.24</v>
      </c>
      <c r="H47" s="12">
        <v>35.81</v>
      </c>
      <c r="I47" s="12">
        <v>35.19</v>
      </c>
      <c r="J47" s="13">
        <v>34.32</v>
      </c>
    </row>
    <row r="48" spans="2:10" ht="57.75" customHeight="1" x14ac:dyDescent="0.2">
      <c r="B48" s="14"/>
      <c r="C48" s="1177" t="s">
        <v>4</v>
      </c>
      <c r="D48" s="1177"/>
      <c r="E48" s="1178"/>
      <c r="F48" s="15">
        <v>10.35</v>
      </c>
      <c r="G48" s="16">
        <v>4.47</v>
      </c>
      <c r="H48" s="16">
        <v>6.91</v>
      </c>
      <c r="I48" s="16">
        <v>7.58</v>
      </c>
      <c r="J48" s="17">
        <v>4.0599999999999996</v>
      </c>
    </row>
    <row r="49" spans="2:10" ht="57.75" customHeight="1" thickBot="1" x14ac:dyDescent="0.25">
      <c r="B49" s="18"/>
      <c r="C49" s="1179" t="s">
        <v>5</v>
      </c>
      <c r="D49" s="1179"/>
      <c r="E49" s="1180"/>
      <c r="F49" s="19" t="s">
        <v>533</v>
      </c>
      <c r="G49" s="20" t="s">
        <v>534</v>
      </c>
      <c r="H49" s="20">
        <v>1.1299999999999999</v>
      </c>
      <c r="I49" s="20">
        <v>4.34</v>
      </c>
      <c r="J49" s="21" t="s">
        <v>535</v>
      </c>
    </row>
    <row r="50" spans="2:10" ht="13" x14ac:dyDescent="0.2"/>
  </sheetData>
  <sheetProtection algorithmName="SHA-512" hashValue="ap1GQo0jQiGrfB8s2uOCJaKE1CeR62iA8r+OvPuGouCwZAYJDxGjVAcktD+vBkZSDAFQU36yrrkD7gk6Abjpug==" saltValue="6ui/dQYZ+zY5uLdf8dB6y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87" t="s">
        <v>536</v>
      </c>
      <c r="D34" s="1187"/>
      <c r="E34" s="1188"/>
      <c r="F34" s="32">
        <v>4.76</v>
      </c>
      <c r="G34" s="33">
        <v>4.67</v>
      </c>
      <c r="H34" s="33">
        <v>5.26</v>
      </c>
      <c r="I34" s="33">
        <v>4.6100000000000003</v>
      </c>
      <c r="J34" s="34">
        <v>6.85</v>
      </c>
      <c r="K34" s="22"/>
      <c r="L34" s="22"/>
      <c r="M34" s="22"/>
      <c r="N34" s="22"/>
      <c r="O34" s="22"/>
      <c r="P34" s="22"/>
    </row>
    <row r="35" spans="1:16" ht="39" customHeight="1" x14ac:dyDescent="0.2">
      <c r="A35" s="22"/>
      <c r="B35" s="35"/>
      <c r="C35" s="1181" t="s">
        <v>537</v>
      </c>
      <c r="D35" s="1182"/>
      <c r="E35" s="1183"/>
      <c r="F35" s="36" t="s">
        <v>490</v>
      </c>
      <c r="G35" s="37" t="s">
        <v>490</v>
      </c>
      <c r="H35" s="37">
        <v>2.64</v>
      </c>
      <c r="I35" s="37">
        <v>3.98</v>
      </c>
      <c r="J35" s="38">
        <v>5.59</v>
      </c>
      <c r="K35" s="22"/>
      <c r="L35" s="22"/>
      <c r="M35" s="22"/>
      <c r="N35" s="22"/>
      <c r="O35" s="22"/>
      <c r="P35" s="22"/>
    </row>
    <row r="36" spans="1:16" ht="39" customHeight="1" x14ac:dyDescent="0.2">
      <c r="A36" s="22"/>
      <c r="B36" s="35"/>
      <c r="C36" s="1181" t="s">
        <v>538</v>
      </c>
      <c r="D36" s="1182"/>
      <c r="E36" s="1183"/>
      <c r="F36" s="36">
        <v>10.34</v>
      </c>
      <c r="G36" s="37">
        <v>4.45</v>
      </c>
      <c r="H36" s="37">
        <v>6.89</v>
      </c>
      <c r="I36" s="37">
        <v>7.58</v>
      </c>
      <c r="J36" s="38">
        <v>4.04</v>
      </c>
      <c r="K36" s="22"/>
      <c r="L36" s="22"/>
      <c r="M36" s="22"/>
      <c r="N36" s="22"/>
      <c r="O36" s="22"/>
      <c r="P36" s="22"/>
    </row>
    <row r="37" spans="1:16" ht="39" customHeight="1" x14ac:dyDescent="0.2">
      <c r="A37" s="22"/>
      <c r="B37" s="35"/>
      <c r="C37" s="1181" t="s">
        <v>539</v>
      </c>
      <c r="D37" s="1182"/>
      <c r="E37" s="1183"/>
      <c r="F37" s="36">
        <v>0.39</v>
      </c>
      <c r="G37" s="37">
        <v>0.89</v>
      </c>
      <c r="H37" s="37">
        <v>1.38</v>
      </c>
      <c r="I37" s="37">
        <v>0.34</v>
      </c>
      <c r="J37" s="38">
        <v>0.78</v>
      </c>
      <c r="K37" s="22"/>
      <c r="L37" s="22"/>
      <c r="M37" s="22"/>
      <c r="N37" s="22"/>
      <c r="O37" s="22"/>
      <c r="P37" s="22"/>
    </row>
    <row r="38" spans="1:16" ht="39" customHeight="1" x14ac:dyDescent="0.2">
      <c r="A38" s="22"/>
      <c r="B38" s="35"/>
      <c r="C38" s="1181" t="s">
        <v>540</v>
      </c>
      <c r="D38" s="1182"/>
      <c r="E38" s="1183"/>
      <c r="F38" s="36">
        <v>0.84</v>
      </c>
      <c r="G38" s="37">
        <v>0.88</v>
      </c>
      <c r="H38" s="37">
        <v>0.56999999999999995</v>
      </c>
      <c r="I38" s="37">
        <v>0.2</v>
      </c>
      <c r="J38" s="38">
        <v>0.41</v>
      </c>
      <c r="K38" s="22"/>
      <c r="L38" s="22"/>
      <c r="M38" s="22"/>
      <c r="N38" s="22"/>
      <c r="O38" s="22"/>
      <c r="P38" s="22"/>
    </row>
    <row r="39" spans="1:16" ht="39" customHeight="1" x14ac:dyDescent="0.2">
      <c r="A39" s="22"/>
      <c r="B39" s="35"/>
      <c r="C39" s="1181" t="s">
        <v>541</v>
      </c>
      <c r="D39" s="1182"/>
      <c r="E39" s="1183"/>
      <c r="F39" s="36">
        <v>7.0000000000000007E-2</v>
      </c>
      <c r="G39" s="37">
        <v>0.05</v>
      </c>
      <c r="H39" s="37">
        <v>0.09</v>
      </c>
      <c r="I39" s="37">
        <v>7.0000000000000007E-2</v>
      </c>
      <c r="J39" s="38">
        <v>0.05</v>
      </c>
      <c r="K39" s="22"/>
      <c r="L39" s="22"/>
      <c r="M39" s="22"/>
      <c r="N39" s="22"/>
      <c r="O39" s="22"/>
      <c r="P39" s="22"/>
    </row>
    <row r="40" spans="1:16" ht="39" customHeight="1" x14ac:dyDescent="0.2">
      <c r="A40" s="22"/>
      <c r="B40" s="35"/>
      <c r="C40" s="1181" t="s">
        <v>542</v>
      </c>
      <c r="D40" s="1182"/>
      <c r="E40" s="1183"/>
      <c r="F40" s="36">
        <v>0</v>
      </c>
      <c r="G40" s="37">
        <v>0</v>
      </c>
      <c r="H40" s="37">
        <v>0.01</v>
      </c>
      <c r="I40" s="37">
        <v>0</v>
      </c>
      <c r="J40" s="38">
        <v>0.01</v>
      </c>
      <c r="K40" s="22"/>
      <c r="L40" s="22"/>
      <c r="M40" s="22"/>
      <c r="N40" s="22"/>
      <c r="O40" s="22"/>
      <c r="P40" s="22"/>
    </row>
    <row r="41" spans="1:16" ht="39" customHeight="1" x14ac:dyDescent="0.2">
      <c r="A41" s="22"/>
      <c r="B41" s="35"/>
      <c r="C41" s="1181" t="s">
        <v>543</v>
      </c>
      <c r="D41" s="1182"/>
      <c r="E41" s="1183"/>
      <c r="F41" s="36" t="s">
        <v>490</v>
      </c>
      <c r="G41" s="37" t="s">
        <v>490</v>
      </c>
      <c r="H41" s="37">
        <v>0</v>
      </c>
      <c r="I41" s="37">
        <v>0</v>
      </c>
      <c r="J41" s="38">
        <v>0</v>
      </c>
      <c r="K41" s="22"/>
      <c r="L41" s="22"/>
      <c r="M41" s="22"/>
      <c r="N41" s="22"/>
      <c r="O41" s="22"/>
      <c r="P41" s="22"/>
    </row>
    <row r="42" spans="1:16" ht="39" customHeight="1" x14ac:dyDescent="0.2">
      <c r="A42" s="22"/>
      <c r="B42" s="39"/>
      <c r="C42" s="1181" t="s">
        <v>544</v>
      </c>
      <c r="D42" s="1182"/>
      <c r="E42" s="1183"/>
      <c r="F42" s="36" t="s">
        <v>490</v>
      </c>
      <c r="G42" s="37" t="s">
        <v>490</v>
      </c>
      <c r="H42" s="37" t="s">
        <v>490</v>
      </c>
      <c r="I42" s="37" t="s">
        <v>490</v>
      </c>
      <c r="J42" s="38" t="s">
        <v>490</v>
      </c>
      <c r="K42" s="22"/>
      <c r="L42" s="22"/>
      <c r="M42" s="22"/>
      <c r="N42" s="22"/>
      <c r="O42" s="22"/>
      <c r="P42" s="22"/>
    </row>
    <row r="43" spans="1:16" ht="39" customHeight="1" thickBot="1" x14ac:dyDescent="0.25">
      <c r="A43" s="22"/>
      <c r="B43" s="40"/>
      <c r="C43" s="1184" t="s">
        <v>545</v>
      </c>
      <c r="D43" s="1185"/>
      <c r="E43" s="1186"/>
      <c r="F43" s="41">
        <v>0.49</v>
      </c>
      <c r="G43" s="42">
        <v>0.25</v>
      </c>
      <c r="H43" s="42" t="s">
        <v>490</v>
      </c>
      <c r="I43" s="42" t="s">
        <v>490</v>
      </c>
      <c r="J43" s="43" t="s">
        <v>490</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cCJhgkpycxQTXyWJwIYDdJzXzEGKkkQHamfAU5nduR3ZbAWXDiuOTYkYH7FWjPeCfMobzB/Zn9/xAYOMB6Q1xA==" saltValue="pnNoBA6VpZmJX6camBBpi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528</v>
      </c>
      <c r="L44" s="56" t="s">
        <v>529</v>
      </c>
      <c r="M44" s="56" t="s">
        <v>530</v>
      </c>
      <c r="N44" s="56" t="s">
        <v>531</v>
      </c>
      <c r="O44" s="57" t="s">
        <v>532</v>
      </c>
      <c r="P44" s="48"/>
      <c r="Q44" s="48"/>
      <c r="R44" s="48"/>
      <c r="S44" s="48"/>
      <c r="T44" s="48"/>
      <c r="U44" s="48"/>
    </row>
    <row r="45" spans="1:21" ht="30.75" customHeight="1" x14ac:dyDescent="0.2">
      <c r="A45" s="48"/>
      <c r="B45" s="1189" t="s">
        <v>9</v>
      </c>
      <c r="C45" s="1190"/>
      <c r="D45" s="58"/>
      <c r="E45" s="1195" t="s">
        <v>10</v>
      </c>
      <c r="F45" s="1195"/>
      <c r="G45" s="1195"/>
      <c r="H45" s="1195"/>
      <c r="I45" s="1195"/>
      <c r="J45" s="1196"/>
      <c r="K45" s="59">
        <v>521</v>
      </c>
      <c r="L45" s="60">
        <v>603</v>
      </c>
      <c r="M45" s="60">
        <v>619</v>
      </c>
      <c r="N45" s="60">
        <v>611</v>
      </c>
      <c r="O45" s="61">
        <v>605</v>
      </c>
      <c r="P45" s="48"/>
      <c r="Q45" s="48"/>
      <c r="R45" s="48"/>
      <c r="S45" s="48"/>
      <c r="T45" s="48"/>
      <c r="U45" s="48"/>
    </row>
    <row r="46" spans="1:21" ht="30.75" customHeight="1" x14ac:dyDescent="0.2">
      <c r="A46" s="48"/>
      <c r="B46" s="1191"/>
      <c r="C46" s="1192"/>
      <c r="D46" s="62"/>
      <c r="E46" s="1197" t="s">
        <v>11</v>
      </c>
      <c r="F46" s="1197"/>
      <c r="G46" s="1197"/>
      <c r="H46" s="1197"/>
      <c r="I46" s="1197"/>
      <c r="J46" s="1198"/>
      <c r="K46" s="63" t="s">
        <v>490</v>
      </c>
      <c r="L46" s="64" t="s">
        <v>490</v>
      </c>
      <c r="M46" s="64" t="s">
        <v>490</v>
      </c>
      <c r="N46" s="64" t="s">
        <v>490</v>
      </c>
      <c r="O46" s="65" t="s">
        <v>490</v>
      </c>
      <c r="P46" s="48"/>
      <c r="Q46" s="48"/>
      <c r="R46" s="48"/>
      <c r="S46" s="48"/>
      <c r="T46" s="48"/>
      <c r="U46" s="48"/>
    </row>
    <row r="47" spans="1:21" ht="30.75" customHeight="1" x14ac:dyDescent="0.2">
      <c r="A47" s="48"/>
      <c r="B47" s="1191"/>
      <c r="C47" s="1192"/>
      <c r="D47" s="62"/>
      <c r="E47" s="1197" t="s">
        <v>12</v>
      </c>
      <c r="F47" s="1197"/>
      <c r="G47" s="1197"/>
      <c r="H47" s="1197"/>
      <c r="I47" s="1197"/>
      <c r="J47" s="1198"/>
      <c r="K47" s="63" t="s">
        <v>490</v>
      </c>
      <c r="L47" s="64" t="s">
        <v>490</v>
      </c>
      <c r="M47" s="64" t="s">
        <v>490</v>
      </c>
      <c r="N47" s="64" t="s">
        <v>490</v>
      </c>
      <c r="O47" s="65" t="s">
        <v>490</v>
      </c>
      <c r="P47" s="48"/>
      <c r="Q47" s="48"/>
      <c r="R47" s="48"/>
      <c r="S47" s="48"/>
      <c r="T47" s="48"/>
      <c r="U47" s="48"/>
    </row>
    <row r="48" spans="1:21" ht="30.75" customHeight="1" x14ac:dyDescent="0.2">
      <c r="A48" s="48"/>
      <c r="B48" s="1191"/>
      <c r="C48" s="1192"/>
      <c r="D48" s="62"/>
      <c r="E48" s="1197" t="s">
        <v>13</v>
      </c>
      <c r="F48" s="1197"/>
      <c r="G48" s="1197"/>
      <c r="H48" s="1197"/>
      <c r="I48" s="1197"/>
      <c r="J48" s="1198"/>
      <c r="K48" s="63">
        <v>215</v>
      </c>
      <c r="L48" s="64">
        <v>181</v>
      </c>
      <c r="M48" s="64">
        <v>317</v>
      </c>
      <c r="N48" s="64">
        <v>324</v>
      </c>
      <c r="O48" s="65">
        <v>248</v>
      </c>
      <c r="P48" s="48"/>
      <c r="Q48" s="48"/>
      <c r="R48" s="48"/>
      <c r="S48" s="48"/>
      <c r="T48" s="48"/>
      <c r="U48" s="48"/>
    </row>
    <row r="49" spans="1:21" ht="30.75" customHeight="1" x14ac:dyDescent="0.2">
      <c r="A49" s="48"/>
      <c r="B49" s="1191"/>
      <c r="C49" s="1192"/>
      <c r="D49" s="62"/>
      <c r="E49" s="1197" t="s">
        <v>14</v>
      </c>
      <c r="F49" s="1197"/>
      <c r="G49" s="1197"/>
      <c r="H49" s="1197"/>
      <c r="I49" s="1197"/>
      <c r="J49" s="1198"/>
      <c r="K49" s="63">
        <v>168</v>
      </c>
      <c r="L49" s="64">
        <v>152</v>
      </c>
      <c r="M49" s="64">
        <v>154</v>
      </c>
      <c r="N49" s="64">
        <v>167</v>
      </c>
      <c r="O49" s="65">
        <v>173</v>
      </c>
      <c r="P49" s="48"/>
      <c r="Q49" s="48"/>
      <c r="R49" s="48"/>
      <c r="S49" s="48"/>
      <c r="T49" s="48"/>
      <c r="U49" s="48"/>
    </row>
    <row r="50" spans="1:21" ht="30.75" customHeight="1" x14ac:dyDescent="0.2">
      <c r="A50" s="48"/>
      <c r="B50" s="1191"/>
      <c r="C50" s="1192"/>
      <c r="D50" s="62"/>
      <c r="E50" s="1197" t="s">
        <v>15</v>
      </c>
      <c r="F50" s="1197"/>
      <c r="G50" s="1197"/>
      <c r="H50" s="1197"/>
      <c r="I50" s="1197"/>
      <c r="J50" s="1198"/>
      <c r="K50" s="63" t="s">
        <v>490</v>
      </c>
      <c r="L50" s="64" t="s">
        <v>490</v>
      </c>
      <c r="M50" s="64" t="s">
        <v>490</v>
      </c>
      <c r="N50" s="64" t="s">
        <v>490</v>
      </c>
      <c r="O50" s="65" t="s">
        <v>490</v>
      </c>
      <c r="P50" s="48"/>
      <c r="Q50" s="48"/>
      <c r="R50" s="48"/>
      <c r="S50" s="48"/>
      <c r="T50" s="48"/>
      <c r="U50" s="48"/>
    </row>
    <row r="51" spans="1:21" ht="30.75" customHeight="1" x14ac:dyDescent="0.2">
      <c r="A51" s="48"/>
      <c r="B51" s="1193"/>
      <c r="C51" s="1194"/>
      <c r="D51" s="66"/>
      <c r="E51" s="1197" t="s">
        <v>16</v>
      </c>
      <c r="F51" s="1197"/>
      <c r="G51" s="1197"/>
      <c r="H51" s="1197"/>
      <c r="I51" s="1197"/>
      <c r="J51" s="1198"/>
      <c r="K51" s="63" t="s">
        <v>490</v>
      </c>
      <c r="L51" s="64" t="s">
        <v>490</v>
      </c>
      <c r="M51" s="64" t="s">
        <v>490</v>
      </c>
      <c r="N51" s="64" t="s">
        <v>490</v>
      </c>
      <c r="O51" s="65" t="s">
        <v>490</v>
      </c>
      <c r="P51" s="48"/>
      <c r="Q51" s="48"/>
      <c r="R51" s="48"/>
      <c r="S51" s="48"/>
      <c r="T51" s="48"/>
      <c r="U51" s="48"/>
    </row>
    <row r="52" spans="1:21" ht="30.75" customHeight="1" x14ac:dyDescent="0.2">
      <c r="A52" s="48"/>
      <c r="B52" s="1199" t="s">
        <v>17</v>
      </c>
      <c r="C52" s="1200"/>
      <c r="D52" s="66"/>
      <c r="E52" s="1197" t="s">
        <v>18</v>
      </c>
      <c r="F52" s="1197"/>
      <c r="G52" s="1197"/>
      <c r="H52" s="1197"/>
      <c r="I52" s="1197"/>
      <c r="J52" s="1198"/>
      <c r="K52" s="63">
        <v>877</v>
      </c>
      <c r="L52" s="64">
        <v>803</v>
      </c>
      <c r="M52" s="64">
        <v>847</v>
      </c>
      <c r="N52" s="64">
        <v>860</v>
      </c>
      <c r="O52" s="65">
        <v>800</v>
      </c>
      <c r="P52" s="48"/>
      <c r="Q52" s="48"/>
      <c r="R52" s="48"/>
      <c r="S52" s="48"/>
      <c r="T52" s="48"/>
      <c r="U52" s="48"/>
    </row>
    <row r="53" spans="1:21" ht="30.75" customHeight="1" thickBot="1" x14ac:dyDescent="0.25">
      <c r="A53" s="48"/>
      <c r="B53" s="1201" t="s">
        <v>19</v>
      </c>
      <c r="C53" s="1202"/>
      <c r="D53" s="67"/>
      <c r="E53" s="1203" t="s">
        <v>20</v>
      </c>
      <c r="F53" s="1203"/>
      <c r="G53" s="1203"/>
      <c r="H53" s="1203"/>
      <c r="I53" s="1203"/>
      <c r="J53" s="1204"/>
      <c r="K53" s="68">
        <v>27</v>
      </c>
      <c r="L53" s="69">
        <v>133</v>
      </c>
      <c r="M53" s="69">
        <v>243</v>
      </c>
      <c r="N53" s="69">
        <v>242</v>
      </c>
      <c r="O53" s="70">
        <v>226</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546</v>
      </c>
      <c r="L57" s="81" t="s">
        <v>547</v>
      </c>
      <c r="M57" s="81" t="s">
        <v>548</v>
      </c>
      <c r="N57" s="81" t="s">
        <v>549</v>
      </c>
      <c r="O57" s="82" t="s">
        <v>550</v>
      </c>
      <c r="P57" s="48"/>
      <c r="Q57" s="48"/>
      <c r="R57" s="48"/>
      <c r="S57" s="48"/>
      <c r="T57" s="48"/>
      <c r="U57" s="48"/>
    </row>
    <row r="58" spans="1:21" ht="31.5" customHeight="1" x14ac:dyDescent="0.2">
      <c r="B58" s="1205" t="s">
        <v>24</v>
      </c>
      <c r="C58" s="1206"/>
      <c r="D58" s="1211" t="s">
        <v>25</v>
      </c>
      <c r="E58" s="1212"/>
      <c r="F58" s="1212"/>
      <c r="G58" s="1212"/>
      <c r="H58" s="1212"/>
      <c r="I58" s="1212"/>
      <c r="J58" s="1213"/>
      <c r="K58" s="83"/>
      <c r="L58" s="84"/>
      <c r="M58" s="84"/>
      <c r="N58" s="84"/>
      <c r="O58" s="85"/>
    </row>
    <row r="59" spans="1:21" ht="31.5" customHeight="1" x14ac:dyDescent="0.2">
      <c r="B59" s="1207"/>
      <c r="C59" s="1208"/>
      <c r="D59" s="1214" t="s">
        <v>26</v>
      </c>
      <c r="E59" s="1215"/>
      <c r="F59" s="1215"/>
      <c r="G59" s="1215"/>
      <c r="H59" s="1215"/>
      <c r="I59" s="1215"/>
      <c r="J59" s="1216"/>
      <c r="K59" s="86"/>
      <c r="L59" s="87"/>
      <c r="M59" s="87"/>
      <c r="N59" s="87"/>
      <c r="O59" s="88"/>
    </row>
    <row r="60" spans="1:21" ht="31.5" customHeight="1" thickBot="1" x14ac:dyDescent="0.25">
      <c r="B60" s="1209"/>
      <c r="C60" s="1210"/>
      <c r="D60" s="1217" t="s">
        <v>27</v>
      </c>
      <c r="E60" s="1218"/>
      <c r="F60" s="1218"/>
      <c r="G60" s="1218"/>
      <c r="H60" s="1218"/>
      <c r="I60" s="1218"/>
      <c r="J60" s="1219"/>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YmmdKXtm0n4EQwlnEg0fbtGBa8StBihP/kk0YB60sYH9mmKQJSMyCqMIu0icY5HNk6jjvCCR7Nid364e9HOPtA==" saltValue="lcpP42xE6fP/jKWt+Q8NB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528</v>
      </c>
      <c r="J40" s="103" t="s">
        <v>529</v>
      </c>
      <c r="K40" s="103" t="s">
        <v>530</v>
      </c>
      <c r="L40" s="103" t="s">
        <v>531</v>
      </c>
      <c r="M40" s="104" t="s">
        <v>532</v>
      </c>
    </row>
    <row r="41" spans="2:13" ht="27.75" customHeight="1" x14ac:dyDescent="0.2">
      <c r="B41" s="1220" t="s">
        <v>30</v>
      </c>
      <c r="C41" s="1221"/>
      <c r="D41" s="105"/>
      <c r="E41" s="1226" t="s">
        <v>31</v>
      </c>
      <c r="F41" s="1226"/>
      <c r="G41" s="1226"/>
      <c r="H41" s="1227"/>
      <c r="I41" s="343">
        <v>5407</v>
      </c>
      <c r="J41" s="344">
        <v>5153</v>
      </c>
      <c r="K41" s="344">
        <v>4827</v>
      </c>
      <c r="L41" s="344">
        <v>6447</v>
      </c>
      <c r="M41" s="345">
        <v>8242</v>
      </c>
    </row>
    <row r="42" spans="2:13" ht="27.75" customHeight="1" x14ac:dyDescent="0.2">
      <c r="B42" s="1222"/>
      <c r="C42" s="1223"/>
      <c r="D42" s="106"/>
      <c r="E42" s="1228" t="s">
        <v>32</v>
      </c>
      <c r="F42" s="1228"/>
      <c r="G42" s="1228"/>
      <c r="H42" s="1229"/>
      <c r="I42" s="346" t="s">
        <v>490</v>
      </c>
      <c r="J42" s="347" t="s">
        <v>490</v>
      </c>
      <c r="K42" s="347" t="s">
        <v>490</v>
      </c>
      <c r="L42" s="347" t="s">
        <v>490</v>
      </c>
      <c r="M42" s="348" t="s">
        <v>490</v>
      </c>
    </row>
    <row r="43" spans="2:13" ht="27.75" customHeight="1" x14ac:dyDescent="0.2">
      <c r="B43" s="1222"/>
      <c r="C43" s="1223"/>
      <c r="D43" s="106"/>
      <c r="E43" s="1228" t="s">
        <v>33</v>
      </c>
      <c r="F43" s="1228"/>
      <c r="G43" s="1228"/>
      <c r="H43" s="1229"/>
      <c r="I43" s="346">
        <v>2606</v>
      </c>
      <c r="J43" s="347">
        <v>2258</v>
      </c>
      <c r="K43" s="347">
        <v>2503</v>
      </c>
      <c r="L43" s="347">
        <v>3213</v>
      </c>
      <c r="M43" s="348">
        <v>2966</v>
      </c>
    </row>
    <row r="44" spans="2:13" ht="27.75" customHeight="1" x14ac:dyDescent="0.2">
      <c r="B44" s="1222"/>
      <c r="C44" s="1223"/>
      <c r="D44" s="106"/>
      <c r="E44" s="1228" t="s">
        <v>34</v>
      </c>
      <c r="F44" s="1228"/>
      <c r="G44" s="1228"/>
      <c r="H44" s="1229"/>
      <c r="I44" s="346">
        <v>1440</v>
      </c>
      <c r="J44" s="347">
        <v>1443</v>
      </c>
      <c r="K44" s="347">
        <v>1323</v>
      </c>
      <c r="L44" s="347">
        <v>1134</v>
      </c>
      <c r="M44" s="348">
        <v>1144</v>
      </c>
    </row>
    <row r="45" spans="2:13" ht="27.75" customHeight="1" x14ac:dyDescent="0.2">
      <c r="B45" s="1222"/>
      <c r="C45" s="1223"/>
      <c r="D45" s="106"/>
      <c r="E45" s="1228" t="s">
        <v>35</v>
      </c>
      <c r="F45" s="1228"/>
      <c r="G45" s="1228"/>
      <c r="H45" s="1229"/>
      <c r="I45" s="346">
        <v>808</v>
      </c>
      <c r="J45" s="347">
        <v>774</v>
      </c>
      <c r="K45" s="347">
        <v>695</v>
      </c>
      <c r="L45" s="347">
        <v>685</v>
      </c>
      <c r="M45" s="348">
        <v>673</v>
      </c>
    </row>
    <row r="46" spans="2:13" ht="27.75" customHeight="1" x14ac:dyDescent="0.2">
      <c r="B46" s="1222"/>
      <c r="C46" s="1223"/>
      <c r="D46" s="107"/>
      <c r="E46" s="1228" t="s">
        <v>36</v>
      </c>
      <c r="F46" s="1228"/>
      <c r="G46" s="1228"/>
      <c r="H46" s="1229"/>
      <c r="I46" s="346" t="s">
        <v>490</v>
      </c>
      <c r="J46" s="347" t="s">
        <v>490</v>
      </c>
      <c r="K46" s="347" t="s">
        <v>490</v>
      </c>
      <c r="L46" s="347" t="s">
        <v>490</v>
      </c>
      <c r="M46" s="348" t="s">
        <v>490</v>
      </c>
    </row>
    <row r="47" spans="2:13" ht="27.75" customHeight="1" x14ac:dyDescent="0.2">
      <c r="B47" s="1222"/>
      <c r="C47" s="1223"/>
      <c r="D47" s="108"/>
      <c r="E47" s="1230" t="s">
        <v>37</v>
      </c>
      <c r="F47" s="1231"/>
      <c r="G47" s="1231"/>
      <c r="H47" s="1232"/>
      <c r="I47" s="346" t="s">
        <v>490</v>
      </c>
      <c r="J47" s="347" t="s">
        <v>490</v>
      </c>
      <c r="K47" s="347" t="s">
        <v>490</v>
      </c>
      <c r="L47" s="347" t="s">
        <v>490</v>
      </c>
      <c r="M47" s="348" t="s">
        <v>490</v>
      </c>
    </row>
    <row r="48" spans="2:13" ht="27.75" customHeight="1" x14ac:dyDescent="0.2">
      <c r="B48" s="1222"/>
      <c r="C48" s="1223"/>
      <c r="D48" s="106"/>
      <c r="E48" s="1228" t="s">
        <v>38</v>
      </c>
      <c r="F48" s="1228"/>
      <c r="G48" s="1228"/>
      <c r="H48" s="1229"/>
      <c r="I48" s="346" t="s">
        <v>490</v>
      </c>
      <c r="J48" s="347" t="s">
        <v>490</v>
      </c>
      <c r="K48" s="347" t="s">
        <v>490</v>
      </c>
      <c r="L48" s="347" t="s">
        <v>490</v>
      </c>
      <c r="M48" s="348" t="s">
        <v>490</v>
      </c>
    </row>
    <row r="49" spans="2:13" ht="27.75" customHeight="1" x14ac:dyDescent="0.2">
      <c r="B49" s="1224"/>
      <c r="C49" s="1225"/>
      <c r="D49" s="106"/>
      <c r="E49" s="1228" t="s">
        <v>39</v>
      </c>
      <c r="F49" s="1228"/>
      <c r="G49" s="1228"/>
      <c r="H49" s="1229"/>
      <c r="I49" s="346" t="s">
        <v>490</v>
      </c>
      <c r="J49" s="347" t="s">
        <v>490</v>
      </c>
      <c r="K49" s="347" t="s">
        <v>490</v>
      </c>
      <c r="L49" s="347" t="s">
        <v>490</v>
      </c>
      <c r="M49" s="348" t="s">
        <v>490</v>
      </c>
    </row>
    <row r="50" spans="2:13" ht="27.75" customHeight="1" x14ac:dyDescent="0.2">
      <c r="B50" s="1233" t="s">
        <v>40</v>
      </c>
      <c r="C50" s="1234"/>
      <c r="D50" s="109"/>
      <c r="E50" s="1228" t="s">
        <v>41</v>
      </c>
      <c r="F50" s="1228"/>
      <c r="G50" s="1228"/>
      <c r="H50" s="1229"/>
      <c r="I50" s="346">
        <v>5853</v>
      </c>
      <c r="J50" s="347">
        <v>6675</v>
      </c>
      <c r="K50" s="347">
        <v>6631</v>
      </c>
      <c r="L50" s="347">
        <v>6512</v>
      </c>
      <c r="M50" s="348">
        <v>5957</v>
      </c>
    </row>
    <row r="51" spans="2:13" ht="27.75" customHeight="1" x14ac:dyDescent="0.2">
      <c r="B51" s="1222"/>
      <c r="C51" s="1223"/>
      <c r="D51" s="106"/>
      <c r="E51" s="1228" t="s">
        <v>42</v>
      </c>
      <c r="F51" s="1228"/>
      <c r="G51" s="1228"/>
      <c r="H51" s="1229"/>
      <c r="I51" s="346">
        <v>1122</v>
      </c>
      <c r="J51" s="347">
        <v>952</v>
      </c>
      <c r="K51" s="347">
        <v>1121</v>
      </c>
      <c r="L51" s="347">
        <v>823</v>
      </c>
      <c r="M51" s="348">
        <v>1215</v>
      </c>
    </row>
    <row r="52" spans="2:13" ht="27.75" customHeight="1" x14ac:dyDescent="0.2">
      <c r="B52" s="1224"/>
      <c r="C52" s="1225"/>
      <c r="D52" s="106"/>
      <c r="E52" s="1228" t="s">
        <v>43</v>
      </c>
      <c r="F52" s="1228"/>
      <c r="G52" s="1228"/>
      <c r="H52" s="1229"/>
      <c r="I52" s="346">
        <v>7495</v>
      </c>
      <c r="J52" s="347">
        <v>7023</v>
      </c>
      <c r="K52" s="347">
        <v>6563</v>
      </c>
      <c r="L52" s="347">
        <v>7300</v>
      </c>
      <c r="M52" s="348">
        <v>7945</v>
      </c>
    </row>
    <row r="53" spans="2:13" ht="27.75" customHeight="1" thickBot="1" x14ac:dyDescent="0.25">
      <c r="B53" s="1235" t="s">
        <v>19</v>
      </c>
      <c r="C53" s="1236"/>
      <c r="D53" s="110"/>
      <c r="E53" s="1237" t="s">
        <v>44</v>
      </c>
      <c r="F53" s="1237"/>
      <c r="G53" s="1237"/>
      <c r="H53" s="1238"/>
      <c r="I53" s="349">
        <v>-4209</v>
      </c>
      <c r="J53" s="350">
        <v>-5023</v>
      </c>
      <c r="K53" s="350">
        <v>-4967</v>
      </c>
      <c r="L53" s="350">
        <v>-3156</v>
      </c>
      <c r="M53" s="351">
        <v>-2092</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ZdqhcqImF1XRMcx48Pz/3rSra1rsHhPx5RdVQPdnUo/GVHgy76WhilE4aDy0N+uQPnZ42ojpU/mutbuD8UlRLw==" saltValue="r6NRJdYxn8DrQTaUNGxwx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60" zoomScaleNormal="6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530</v>
      </c>
      <c r="G54" s="119" t="s">
        <v>531</v>
      </c>
      <c r="H54" s="120" t="s">
        <v>532</v>
      </c>
    </row>
    <row r="55" spans="2:8" ht="52.5" customHeight="1" x14ac:dyDescent="0.2">
      <c r="B55" s="121"/>
      <c r="C55" s="1247" t="s">
        <v>46</v>
      </c>
      <c r="D55" s="1247"/>
      <c r="E55" s="1248"/>
      <c r="F55" s="352">
        <v>2822</v>
      </c>
      <c r="G55" s="352">
        <v>3339</v>
      </c>
      <c r="H55" s="353">
        <v>2881</v>
      </c>
    </row>
    <row r="56" spans="2:8" ht="52.5" customHeight="1" x14ac:dyDescent="0.2">
      <c r="B56" s="122"/>
      <c r="C56" s="1249" t="s">
        <v>47</v>
      </c>
      <c r="D56" s="1249"/>
      <c r="E56" s="1250"/>
      <c r="F56" s="354">
        <v>41</v>
      </c>
      <c r="G56" s="354">
        <v>41</v>
      </c>
      <c r="H56" s="355">
        <v>41</v>
      </c>
    </row>
    <row r="57" spans="2:8" ht="53.25" customHeight="1" x14ac:dyDescent="0.2">
      <c r="B57" s="122"/>
      <c r="C57" s="1251" t="s">
        <v>48</v>
      </c>
      <c r="D57" s="1251"/>
      <c r="E57" s="1252"/>
      <c r="F57" s="356">
        <v>3432</v>
      </c>
      <c r="G57" s="356">
        <v>2708</v>
      </c>
      <c r="H57" s="357">
        <v>2606</v>
      </c>
    </row>
    <row r="58" spans="2:8" ht="45.75" customHeight="1" x14ac:dyDescent="0.2">
      <c r="B58" s="123"/>
      <c r="C58" s="1239" t="s">
        <v>552</v>
      </c>
      <c r="D58" s="1240"/>
      <c r="E58" s="1241"/>
      <c r="F58" s="358">
        <v>1848</v>
      </c>
      <c r="G58" s="358">
        <v>1178</v>
      </c>
      <c r="H58" s="359">
        <v>1160</v>
      </c>
    </row>
    <row r="59" spans="2:8" ht="45.75" customHeight="1" x14ac:dyDescent="0.2">
      <c r="B59" s="123"/>
      <c r="C59" s="1239" t="s">
        <v>551</v>
      </c>
      <c r="D59" s="1240"/>
      <c r="E59" s="1241"/>
      <c r="F59" s="358">
        <v>1121</v>
      </c>
      <c r="G59" s="358">
        <v>1121</v>
      </c>
      <c r="H59" s="359">
        <v>1052</v>
      </c>
    </row>
    <row r="60" spans="2:8" ht="45.75" customHeight="1" x14ac:dyDescent="0.2">
      <c r="B60" s="123"/>
      <c r="C60" s="1239" t="s">
        <v>553</v>
      </c>
      <c r="D60" s="1240"/>
      <c r="E60" s="1241"/>
      <c r="F60" s="358">
        <v>55</v>
      </c>
      <c r="G60" s="358">
        <v>65</v>
      </c>
      <c r="H60" s="359">
        <v>124</v>
      </c>
    </row>
    <row r="61" spans="2:8" ht="45.75" customHeight="1" x14ac:dyDescent="0.2">
      <c r="B61" s="123"/>
      <c r="C61" s="1239" t="s">
        <v>554</v>
      </c>
      <c r="D61" s="1240"/>
      <c r="E61" s="1241"/>
      <c r="F61" s="358">
        <v>220</v>
      </c>
      <c r="G61" s="358">
        <v>176</v>
      </c>
      <c r="H61" s="359">
        <v>112</v>
      </c>
    </row>
    <row r="62" spans="2:8" ht="45.75" customHeight="1" thickBot="1" x14ac:dyDescent="0.25">
      <c r="B62" s="124"/>
      <c r="C62" s="1242" t="s">
        <v>555</v>
      </c>
      <c r="D62" s="1243"/>
      <c r="E62" s="1244"/>
      <c r="F62" s="360">
        <v>50</v>
      </c>
      <c r="G62" s="360">
        <v>50</v>
      </c>
      <c r="H62" s="361">
        <v>50</v>
      </c>
    </row>
    <row r="63" spans="2:8" ht="52.5" customHeight="1" thickBot="1" x14ac:dyDescent="0.25">
      <c r="B63" s="125"/>
      <c r="C63" s="1245" t="s">
        <v>49</v>
      </c>
      <c r="D63" s="1245"/>
      <c r="E63" s="1246"/>
      <c r="F63" s="362">
        <v>6294</v>
      </c>
      <c r="G63" s="362">
        <v>6088</v>
      </c>
      <c r="H63" s="363">
        <v>5528</v>
      </c>
    </row>
    <row r="64" spans="2:8" ht="13" x14ac:dyDescent="0.2"/>
  </sheetData>
  <sheetProtection algorithmName="SHA-512" hashValue="Kf6N/b+SGSeQVggZwU40Dw5qsaPoplV0qW+DS7GRhFa0IjVoacOyeI6miNn4joP5yyjD0ZZ2Br6rkqaLsSURYw==" saltValue="wuv2hVbgaS+0WnFjKs/N7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9AA3F-05CC-4391-8CD2-CAF92108B856}">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366" customWidth="1"/>
    <col min="2" max="107" width="2.453125" style="366" customWidth="1"/>
    <col min="108" max="108" width="6.08984375" style="373" customWidth="1"/>
    <col min="109" max="109" width="5.90625" style="372" customWidth="1"/>
    <col min="110" max="16384" width="8.63281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 x14ac:dyDescent="0.2">
      <c r="DD19" s="366"/>
      <c r="DE19" s="366"/>
    </row>
    <row r="20" spans="1:109" ht="13"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 x14ac:dyDescent="0.2">
      <c r="B23" s="372"/>
    </row>
    <row r="24" spans="1:109" ht="13" x14ac:dyDescent="0.2">
      <c r="B24" s="372"/>
    </row>
    <row r="25" spans="1:109" ht="13" x14ac:dyDescent="0.2">
      <c r="B25" s="372"/>
    </row>
    <row r="26" spans="1:109" ht="13" x14ac:dyDescent="0.2">
      <c r="B26" s="372"/>
    </row>
    <row r="27" spans="1:109" ht="13" x14ac:dyDescent="0.2">
      <c r="B27" s="372"/>
    </row>
    <row r="28" spans="1:109" ht="13" x14ac:dyDescent="0.2">
      <c r="B28" s="372"/>
    </row>
    <row r="29" spans="1:109" ht="13" x14ac:dyDescent="0.2">
      <c r="B29" s="372"/>
    </row>
    <row r="30" spans="1:109" ht="13" x14ac:dyDescent="0.2">
      <c r="B30" s="372"/>
    </row>
    <row r="31" spans="1:109" ht="13" x14ac:dyDescent="0.2">
      <c r="B31" s="372"/>
    </row>
    <row r="32" spans="1:109" ht="13" x14ac:dyDescent="0.2">
      <c r="B32" s="372"/>
    </row>
    <row r="33" spans="2:109" ht="13" x14ac:dyDescent="0.2">
      <c r="B33" s="372"/>
    </row>
    <row r="34" spans="2:109" ht="13" x14ac:dyDescent="0.2">
      <c r="B34" s="372"/>
    </row>
    <row r="35" spans="2:109" ht="13" x14ac:dyDescent="0.2">
      <c r="B35" s="372"/>
    </row>
    <row r="36" spans="2:109" ht="13" x14ac:dyDescent="0.2">
      <c r="B36" s="372"/>
    </row>
    <row r="37" spans="2:109" ht="13" x14ac:dyDescent="0.2">
      <c r="B37" s="372"/>
    </row>
    <row r="38" spans="2:109" ht="13" x14ac:dyDescent="0.2">
      <c r="B38" s="372"/>
    </row>
    <row r="39" spans="2:109" ht="13"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 x14ac:dyDescent="0.2">
      <c r="B40" s="377"/>
      <c r="DD40" s="377"/>
      <c r="DE40" s="366"/>
    </row>
    <row r="41" spans="2:109" ht="16.5" x14ac:dyDescent="0.2">
      <c r="B41" s="378" t="s">
        <v>569</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 x14ac:dyDescent="0.2">
      <c r="B42" s="372"/>
      <c r="G42" s="379"/>
      <c r="I42" s="380"/>
      <c r="J42" s="380"/>
      <c r="K42" s="380"/>
      <c r="AM42" s="379"/>
      <c r="AN42" s="379" t="s">
        <v>570</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53" t="s">
        <v>571</v>
      </c>
      <c r="AO43" s="1254"/>
      <c r="AP43" s="1254"/>
      <c r="AQ43" s="1254"/>
      <c r="AR43" s="1254"/>
      <c r="AS43" s="1254"/>
      <c r="AT43" s="1254"/>
      <c r="AU43" s="1254"/>
      <c r="AV43" s="1254"/>
      <c r="AW43" s="1254"/>
      <c r="AX43" s="1254"/>
      <c r="AY43" s="1254"/>
      <c r="AZ43" s="1254"/>
      <c r="BA43" s="1254"/>
      <c r="BB43" s="1254"/>
      <c r="BC43" s="1254"/>
      <c r="BD43" s="1254"/>
      <c r="BE43" s="1254"/>
      <c r="BF43" s="1254"/>
      <c r="BG43" s="1254"/>
      <c r="BH43" s="1254"/>
      <c r="BI43" s="1254"/>
      <c r="BJ43" s="1254"/>
      <c r="BK43" s="1254"/>
      <c r="BL43" s="1254"/>
      <c r="BM43" s="1254"/>
      <c r="BN43" s="1254"/>
      <c r="BO43" s="1254"/>
      <c r="BP43" s="1254"/>
      <c r="BQ43" s="1254"/>
      <c r="BR43" s="1254"/>
      <c r="BS43" s="1254"/>
      <c r="BT43" s="1254"/>
      <c r="BU43" s="1254"/>
      <c r="BV43" s="1254"/>
      <c r="BW43" s="1254"/>
      <c r="BX43" s="1254"/>
      <c r="BY43" s="1254"/>
      <c r="BZ43" s="1254"/>
      <c r="CA43" s="1254"/>
      <c r="CB43" s="1254"/>
      <c r="CC43" s="1254"/>
      <c r="CD43" s="1254"/>
      <c r="CE43" s="1254"/>
      <c r="CF43" s="1254"/>
      <c r="CG43" s="1254"/>
      <c r="CH43" s="1254"/>
      <c r="CI43" s="1254"/>
      <c r="CJ43" s="1254"/>
      <c r="CK43" s="1254"/>
      <c r="CL43" s="1254"/>
      <c r="CM43" s="1254"/>
      <c r="CN43" s="1254"/>
      <c r="CO43" s="1254"/>
      <c r="CP43" s="1254"/>
      <c r="CQ43" s="1254"/>
      <c r="CR43" s="1254"/>
      <c r="CS43" s="1254"/>
      <c r="CT43" s="1254"/>
      <c r="CU43" s="1254"/>
      <c r="CV43" s="1254"/>
      <c r="CW43" s="1254"/>
      <c r="CX43" s="1254"/>
      <c r="CY43" s="1254"/>
      <c r="CZ43" s="1254"/>
      <c r="DA43" s="1254"/>
      <c r="DB43" s="1254"/>
      <c r="DC43" s="1255"/>
    </row>
    <row r="44" spans="2:109" ht="13" x14ac:dyDescent="0.2">
      <c r="B44" s="372"/>
      <c r="AN44" s="1256"/>
      <c r="AO44" s="1257"/>
      <c r="AP44" s="1257"/>
      <c r="AQ44" s="1257"/>
      <c r="AR44" s="1257"/>
      <c r="AS44" s="1257"/>
      <c r="AT44" s="1257"/>
      <c r="AU44" s="1257"/>
      <c r="AV44" s="1257"/>
      <c r="AW44" s="1257"/>
      <c r="AX44" s="1257"/>
      <c r="AY44" s="1257"/>
      <c r="AZ44" s="1257"/>
      <c r="BA44" s="1257"/>
      <c r="BB44" s="1257"/>
      <c r="BC44" s="1257"/>
      <c r="BD44" s="1257"/>
      <c r="BE44" s="1257"/>
      <c r="BF44" s="1257"/>
      <c r="BG44" s="1257"/>
      <c r="BH44" s="1257"/>
      <c r="BI44" s="1257"/>
      <c r="BJ44" s="1257"/>
      <c r="BK44" s="1257"/>
      <c r="BL44" s="1257"/>
      <c r="BM44" s="1257"/>
      <c r="BN44" s="1257"/>
      <c r="BO44" s="1257"/>
      <c r="BP44" s="1257"/>
      <c r="BQ44" s="1257"/>
      <c r="BR44" s="1257"/>
      <c r="BS44" s="1257"/>
      <c r="BT44" s="1257"/>
      <c r="BU44" s="1257"/>
      <c r="BV44" s="1257"/>
      <c r="BW44" s="1257"/>
      <c r="BX44" s="1257"/>
      <c r="BY44" s="1257"/>
      <c r="BZ44" s="1257"/>
      <c r="CA44" s="1257"/>
      <c r="CB44" s="1257"/>
      <c r="CC44" s="1257"/>
      <c r="CD44" s="1257"/>
      <c r="CE44" s="1257"/>
      <c r="CF44" s="1257"/>
      <c r="CG44" s="1257"/>
      <c r="CH44" s="1257"/>
      <c r="CI44" s="1257"/>
      <c r="CJ44" s="1257"/>
      <c r="CK44" s="1257"/>
      <c r="CL44" s="1257"/>
      <c r="CM44" s="1257"/>
      <c r="CN44" s="1257"/>
      <c r="CO44" s="1257"/>
      <c r="CP44" s="1257"/>
      <c r="CQ44" s="1257"/>
      <c r="CR44" s="1257"/>
      <c r="CS44" s="1257"/>
      <c r="CT44" s="1257"/>
      <c r="CU44" s="1257"/>
      <c r="CV44" s="1257"/>
      <c r="CW44" s="1257"/>
      <c r="CX44" s="1257"/>
      <c r="CY44" s="1257"/>
      <c r="CZ44" s="1257"/>
      <c r="DA44" s="1257"/>
      <c r="DB44" s="1257"/>
      <c r="DC44" s="1258"/>
    </row>
    <row r="45" spans="2:109" ht="13" x14ac:dyDescent="0.2">
      <c r="B45" s="372"/>
      <c r="AN45" s="1256"/>
      <c r="AO45" s="1257"/>
      <c r="AP45" s="1257"/>
      <c r="AQ45" s="1257"/>
      <c r="AR45" s="1257"/>
      <c r="AS45" s="1257"/>
      <c r="AT45" s="1257"/>
      <c r="AU45" s="1257"/>
      <c r="AV45" s="1257"/>
      <c r="AW45" s="1257"/>
      <c r="AX45" s="1257"/>
      <c r="AY45" s="1257"/>
      <c r="AZ45" s="1257"/>
      <c r="BA45" s="1257"/>
      <c r="BB45" s="1257"/>
      <c r="BC45" s="1257"/>
      <c r="BD45" s="1257"/>
      <c r="BE45" s="1257"/>
      <c r="BF45" s="1257"/>
      <c r="BG45" s="1257"/>
      <c r="BH45" s="1257"/>
      <c r="BI45" s="1257"/>
      <c r="BJ45" s="1257"/>
      <c r="BK45" s="1257"/>
      <c r="BL45" s="1257"/>
      <c r="BM45" s="1257"/>
      <c r="BN45" s="1257"/>
      <c r="BO45" s="1257"/>
      <c r="BP45" s="1257"/>
      <c r="BQ45" s="1257"/>
      <c r="BR45" s="1257"/>
      <c r="BS45" s="1257"/>
      <c r="BT45" s="1257"/>
      <c r="BU45" s="1257"/>
      <c r="BV45" s="1257"/>
      <c r="BW45" s="1257"/>
      <c r="BX45" s="1257"/>
      <c r="BY45" s="1257"/>
      <c r="BZ45" s="1257"/>
      <c r="CA45" s="1257"/>
      <c r="CB45" s="1257"/>
      <c r="CC45" s="1257"/>
      <c r="CD45" s="1257"/>
      <c r="CE45" s="1257"/>
      <c r="CF45" s="1257"/>
      <c r="CG45" s="1257"/>
      <c r="CH45" s="1257"/>
      <c r="CI45" s="1257"/>
      <c r="CJ45" s="1257"/>
      <c r="CK45" s="1257"/>
      <c r="CL45" s="1257"/>
      <c r="CM45" s="1257"/>
      <c r="CN45" s="1257"/>
      <c r="CO45" s="1257"/>
      <c r="CP45" s="1257"/>
      <c r="CQ45" s="1257"/>
      <c r="CR45" s="1257"/>
      <c r="CS45" s="1257"/>
      <c r="CT45" s="1257"/>
      <c r="CU45" s="1257"/>
      <c r="CV45" s="1257"/>
      <c r="CW45" s="1257"/>
      <c r="CX45" s="1257"/>
      <c r="CY45" s="1257"/>
      <c r="CZ45" s="1257"/>
      <c r="DA45" s="1257"/>
      <c r="DB45" s="1257"/>
      <c r="DC45" s="1258"/>
    </row>
    <row r="46" spans="2:109" ht="13" x14ac:dyDescent="0.2">
      <c r="B46" s="372"/>
      <c r="AN46" s="1256"/>
      <c r="AO46" s="1257"/>
      <c r="AP46" s="1257"/>
      <c r="AQ46" s="1257"/>
      <c r="AR46" s="1257"/>
      <c r="AS46" s="1257"/>
      <c r="AT46" s="1257"/>
      <c r="AU46" s="1257"/>
      <c r="AV46" s="1257"/>
      <c r="AW46" s="1257"/>
      <c r="AX46" s="1257"/>
      <c r="AY46" s="1257"/>
      <c r="AZ46" s="1257"/>
      <c r="BA46" s="1257"/>
      <c r="BB46" s="1257"/>
      <c r="BC46" s="1257"/>
      <c r="BD46" s="1257"/>
      <c r="BE46" s="1257"/>
      <c r="BF46" s="1257"/>
      <c r="BG46" s="1257"/>
      <c r="BH46" s="1257"/>
      <c r="BI46" s="1257"/>
      <c r="BJ46" s="1257"/>
      <c r="BK46" s="1257"/>
      <c r="BL46" s="1257"/>
      <c r="BM46" s="1257"/>
      <c r="BN46" s="1257"/>
      <c r="BO46" s="1257"/>
      <c r="BP46" s="1257"/>
      <c r="BQ46" s="1257"/>
      <c r="BR46" s="1257"/>
      <c r="BS46" s="1257"/>
      <c r="BT46" s="1257"/>
      <c r="BU46" s="1257"/>
      <c r="BV46" s="1257"/>
      <c r="BW46" s="1257"/>
      <c r="BX46" s="1257"/>
      <c r="BY46" s="1257"/>
      <c r="BZ46" s="1257"/>
      <c r="CA46" s="1257"/>
      <c r="CB46" s="1257"/>
      <c r="CC46" s="1257"/>
      <c r="CD46" s="1257"/>
      <c r="CE46" s="1257"/>
      <c r="CF46" s="1257"/>
      <c r="CG46" s="1257"/>
      <c r="CH46" s="1257"/>
      <c r="CI46" s="1257"/>
      <c r="CJ46" s="1257"/>
      <c r="CK46" s="1257"/>
      <c r="CL46" s="1257"/>
      <c r="CM46" s="1257"/>
      <c r="CN46" s="1257"/>
      <c r="CO46" s="1257"/>
      <c r="CP46" s="1257"/>
      <c r="CQ46" s="1257"/>
      <c r="CR46" s="1257"/>
      <c r="CS46" s="1257"/>
      <c r="CT46" s="1257"/>
      <c r="CU46" s="1257"/>
      <c r="CV46" s="1257"/>
      <c r="CW46" s="1257"/>
      <c r="CX46" s="1257"/>
      <c r="CY46" s="1257"/>
      <c r="CZ46" s="1257"/>
      <c r="DA46" s="1257"/>
      <c r="DB46" s="1257"/>
      <c r="DC46" s="1258"/>
    </row>
    <row r="47" spans="2:109" ht="13" x14ac:dyDescent="0.2">
      <c r="B47" s="372"/>
      <c r="AN47" s="1259"/>
      <c r="AO47" s="1260"/>
      <c r="AP47" s="1260"/>
      <c r="AQ47" s="1260"/>
      <c r="AR47" s="1260"/>
      <c r="AS47" s="1260"/>
      <c r="AT47" s="1260"/>
      <c r="AU47" s="1260"/>
      <c r="AV47" s="1260"/>
      <c r="AW47" s="1260"/>
      <c r="AX47" s="1260"/>
      <c r="AY47" s="1260"/>
      <c r="AZ47" s="1260"/>
      <c r="BA47" s="1260"/>
      <c r="BB47" s="1260"/>
      <c r="BC47" s="1260"/>
      <c r="BD47" s="1260"/>
      <c r="BE47" s="1260"/>
      <c r="BF47" s="1260"/>
      <c r="BG47" s="1260"/>
      <c r="BH47" s="1260"/>
      <c r="BI47" s="1260"/>
      <c r="BJ47" s="1260"/>
      <c r="BK47" s="1260"/>
      <c r="BL47" s="1260"/>
      <c r="BM47" s="1260"/>
      <c r="BN47" s="1260"/>
      <c r="BO47" s="1260"/>
      <c r="BP47" s="1260"/>
      <c r="BQ47" s="1260"/>
      <c r="BR47" s="1260"/>
      <c r="BS47" s="1260"/>
      <c r="BT47" s="1260"/>
      <c r="BU47" s="1260"/>
      <c r="BV47" s="1260"/>
      <c r="BW47" s="1260"/>
      <c r="BX47" s="1260"/>
      <c r="BY47" s="1260"/>
      <c r="BZ47" s="1260"/>
      <c r="CA47" s="1260"/>
      <c r="CB47" s="1260"/>
      <c r="CC47" s="1260"/>
      <c r="CD47" s="1260"/>
      <c r="CE47" s="1260"/>
      <c r="CF47" s="1260"/>
      <c r="CG47" s="1260"/>
      <c r="CH47" s="1260"/>
      <c r="CI47" s="1260"/>
      <c r="CJ47" s="1260"/>
      <c r="CK47" s="1260"/>
      <c r="CL47" s="1260"/>
      <c r="CM47" s="1260"/>
      <c r="CN47" s="1260"/>
      <c r="CO47" s="1260"/>
      <c r="CP47" s="1260"/>
      <c r="CQ47" s="1260"/>
      <c r="CR47" s="1260"/>
      <c r="CS47" s="1260"/>
      <c r="CT47" s="1260"/>
      <c r="CU47" s="1260"/>
      <c r="CV47" s="1260"/>
      <c r="CW47" s="1260"/>
      <c r="CX47" s="1260"/>
      <c r="CY47" s="1260"/>
      <c r="CZ47" s="1260"/>
      <c r="DA47" s="1260"/>
      <c r="DB47" s="1260"/>
      <c r="DC47" s="1261"/>
    </row>
    <row r="48" spans="2:109" ht="13"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 x14ac:dyDescent="0.2">
      <c r="B49" s="372"/>
      <c r="AN49" s="366" t="s">
        <v>572</v>
      </c>
    </row>
    <row r="50" spans="1:109" ht="13" x14ac:dyDescent="0.2">
      <c r="B50" s="372"/>
      <c r="G50" s="1262"/>
      <c r="H50" s="1262"/>
      <c r="I50" s="1262"/>
      <c r="J50" s="1262"/>
      <c r="K50" s="382"/>
      <c r="L50" s="382"/>
      <c r="M50" s="383"/>
      <c r="N50" s="383"/>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66" t="s">
        <v>528</v>
      </c>
      <c r="BQ50" s="1266"/>
      <c r="BR50" s="1266"/>
      <c r="BS50" s="1266"/>
      <c r="BT50" s="1266"/>
      <c r="BU50" s="1266"/>
      <c r="BV50" s="1266"/>
      <c r="BW50" s="1266"/>
      <c r="BX50" s="1266" t="s">
        <v>529</v>
      </c>
      <c r="BY50" s="1266"/>
      <c r="BZ50" s="1266"/>
      <c r="CA50" s="1266"/>
      <c r="CB50" s="1266"/>
      <c r="CC50" s="1266"/>
      <c r="CD50" s="1266"/>
      <c r="CE50" s="1266"/>
      <c r="CF50" s="1266" t="s">
        <v>530</v>
      </c>
      <c r="CG50" s="1266"/>
      <c r="CH50" s="1266"/>
      <c r="CI50" s="1266"/>
      <c r="CJ50" s="1266"/>
      <c r="CK50" s="1266"/>
      <c r="CL50" s="1266"/>
      <c r="CM50" s="1266"/>
      <c r="CN50" s="1266" t="s">
        <v>531</v>
      </c>
      <c r="CO50" s="1266"/>
      <c r="CP50" s="1266"/>
      <c r="CQ50" s="1266"/>
      <c r="CR50" s="1266"/>
      <c r="CS50" s="1266"/>
      <c r="CT50" s="1266"/>
      <c r="CU50" s="1266"/>
      <c r="CV50" s="1266" t="s">
        <v>532</v>
      </c>
      <c r="CW50" s="1266"/>
      <c r="CX50" s="1266"/>
      <c r="CY50" s="1266"/>
      <c r="CZ50" s="1266"/>
      <c r="DA50" s="1266"/>
      <c r="DB50" s="1266"/>
      <c r="DC50" s="1266"/>
    </row>
    <row r="51" spans="1:109" ht="13.5" customHeight="1" x14ac:dyDescent="0.2">
      <c r="B51" s="372"/>
      <c r="G51" s="1272"/>
      <c r="H51" s="1272"/>
      <c r="I51" s="1270"/>
      <c r="J51" s="1270"/>
      <c r="K51" s="1268"/>
      <c r="L51" s="1268"/>
      <c r="M51" s="1268"/>
      <c r="N51" s="1268"/>
      <c r="AM51" s="381"/>
      <c r="AN51" s="1269" t="s">
        <v>573</v>
      </c>
      <c r="AO51" s="1269"/>
      <c r="AP51" s="1269"/>
      <c r="AQ51" s="1269"/>
      <c r="AR51" s="1269"/>
      <c r="AS51" s="1269"/>
      <c r="AT51" s="1269"/>
      <c r="AU51" s="1269"/>
      <c r="AV51" s="1269"/>
      <c r="AW51" s="1269"/>
      <c r="AX51" s="1269"/>
      <c r="AY51" s="1269"/>
      <c r="AZ51" s="1269"/>
      <c r="BA51" s="1269"/>
      <c r="BB51" s="1269" t="s">
        <v>574</v>
      </c>
      <c r="BC51" s="1269"/>
      <c r="BD51" s="1269"/>
      <c r="BE51" s="1269"/>
      <c r="BF51" s="1269"/>
      <c r="BG51" s="1269"/>
      <c r="BH51" s="1269"/>
      <c r="BI51" s="1269"/>
      <c r="BJ51" s="1269"/>
      <c r="BK51" s="1269"/>
      <c r="BL51" s="1269"/>
      <c r="BM51" s="1269"/>
      <c r="BN51" s="1269"/>
      <c r="BO51" s="1269"/>
      <c r="BP51" s="1267"/>
      <c r="BQ51" s="1267"/>
      <c r="BR51" s="1267"/>
      <c r="BS51" s="1267"/>
      <c r="BT51" s="1267"/>
      <c r="BU51" s="1267"/>
      <c r="BV51" s="1267"/>
      <c r="BW51" s="1267"/>
      <c r="BX51" s="1267"/>
      <c r="BY51" s="1267"/>
      <c r="BZ51" s="1267"/>
      <c r="CA51" s="1267"/>
      <c r="CB51" s="1267"/>
      <c r="CC51" s="1267"/>
      <c r="CD51" s="1267"/>
      <c r="CE51" s="1267"/>
      <c r="CF51" s="1267"/>
      <c r="CG51" s="1267"/>
      <c r="CH51" s="1267"/>
      <c r="CI51" s="1267"/>
      <c r="CJ51" s="1267"/>
      <c r="CK51" s="1267"/>
      <c r="CL51" s="1267"/>
      <c r="CM51" s="1267"/>
      <c r="CN51" s="1267"/>
      <c r="CO51" s="1267"/>
      <c r="CP51" s="1267"/>
      <c r="CQ51" s="1267"/>
      <c r="CR51" s="1267"/>
      <c r="CS51" s="1267"/>
      <c r="CT51" s="1267"/>
      <c r="CU51" s="1267"/>
      <c r="CV51" s="1267"/>
      <c r="CW51" s="1267"/>
      <c r="CX51" s="1267"/>
      <c r="CY51" s="1267"/>
      <c r="CZ51" s="1267"/>
      <c r="DA51" s="1267"/>
      <c r="DB51" s="1267"/>
      <c r="DC51" s="1267"/>
    </row>
    <row r="52" spans="1:109" ht="13" x14ac:dyDescent="0.2">
      <c r="B52" s="372"/>
      <c r="G52" s="1272"/>
      <c r="H52" s="1272"/>
      <c r="I52" s="1270"/>
      <c r="J52" s="1270"/>
      <c r="K52" s="1268"/>
      <c r="L52" s="1268"/>
      <c r="M52" s="1268"/>
      <c r="N52" s="1268"/>
      <c r="AM52" s="381"/>
      <c r="AN52" s="1269"/>
      <c r="AO52" s="1269"/>
      <c r="AP52" s="1269"/>
      <c r="AQ52" s="1269"/>
      <c r="AR52" s="1269"/>
      <c r="AS52" s="1269"/>
      <c r="AT52" s="1269"/>
      <c r="AU52" s="1269"/>
      <c r="AV52" s="1269"/>
      <c r="AW52" s="1269"/>
      <c r="AX52" s="1269"/>
      <c r="AY52" s="1269"/>
      <c r="AZ52" s="1269"/>
      <c r="BA52" s="1269"/>
      <c r="BB52" s="1269"/>
      <c r="BC52" s="1269"/>
      <c r="BD52" s="1269"/>
      <c r="BE52" s="1269"/>
      <c r="BF52" s="1269"/>
      <c r="BG52" s="1269"/>
      <c r="BH52" s="1269"/>
      <c r="BI52" s="1269"/>
      <c r="BJ52" s="1269"/>
      <c r="BK52" s="1269"/>
      <c r="BL52" s="1269"/>
      <c r="BM52" s="1269"/>
      <c r="BN52" s="1269"/>
      <c r="BO52" s="1269"/>
      <c r="BP52" s="1267"/>
      <c r="BQ52" s="1267"/>
      <c r="BR52" s="1267"/>
      <c r="BS52" s="1267"/>
      <c r="BT52" s="1267"/>
      <c r="BU52" s="1267"/>
      <c r="BV52" s="1267"/>
      <c r="BW52" s="1267"/>
      <c r="BX52" s="1267"/>
      <c r="BY52" s="1267"/>
      <c r="BZ52" s="1267"/>
      <c r="CA52" s="1267"/>
      <c r="CB52" s="1267"/>
      <c r="CC52" s="1267"/>
      <c r="CD52" s="1267"/>
      <c r="CE52" s="1267"/>
      <c r="CF52" s="1267"/>
      <c r="CG52" s="1267"/>
      <c r="CH52" s="1267"/>
      <c r="CI52" s="1267"/>
      <c r="CJ52" s="1267"/>
      <c r="CK52" s="1267"/>
      <c r="CL52" s="1267"/>
      <c r="CM52" s="1267"/>
      <c r="CN52" s="1267"/>
      <c r="CO52" s="1267"/>
      <c r="CP52" s="1267"/>
      <c r="CQ52" s="1267"/>
      <c r="CR52" s="1267"/>
      <c r="CS52" s="1267"/>
      <c r="CT52" s="1267"/>
      <c r="CU52" s="1267"/>
      <c r="CV52" s="1267"/>
      <c r="CW52" s="1267"/>
      <c r="CX52" s="1267"/>
      <c r="CY52" s="1267"/>
      <c r="CZ52" s="1267"/>
      <c r="DA52" s="1267"/>
      <c r="DB52" s="1267"/>
      <c r="DC52" s="1267"/>
    </row>
    <row r="53" spans="1:109" ht="13" x14ac:dyDescent="0.2">
      <c r="A53" s="380"/>
      <c r="B53" s="372"/>
      <c r="G53" s="1272"/>
      <c r="H53" s="1272"/>
      <c r="I53" s="1262"/>
      <c r="J53" s="1262"/>
      <c r="K53" s="1268"/>
      <c r="L53" s="1268"/>
      <c r="M53" s="1268"/>
      <c r="N53" s="1268"/>
      <c r="AM53" s="381"/>
      <c r="AN53" s="1269"/>
      <c r="AO53" s="1269"/>
      <c r="AP53" s="1269"/>
      <c r="AQ53" s="1269"/>
      <c r="AR53" s="1269"/>
      <c r="AS53" s="1269"/>
      <c r="AT53" s="1269"/>
      <c r="AU53" s="1269"/>
      <c r="AV53" s="1269"/>
      <c r="AW53" s="1269"/>
      <c r="AX53" s="1269"/>
      <c r="AY53" s="1269"/>
      <c r="AZ53" s="1269"/>
      <c r="BA53" s="1269"/>
      <c r="BB53" s="1269" t="s">
        <v>575</v>
      </c>
      <c r="BC53" s="1269"/>
      <c r="BD53" s="1269"/>
      <c r="BE53" s="1269"/>
      <c r="BF53" s="1269"/>
      <c r="BG53" s="1269"/>
      <c r="BH53" s="1269"/>
      <c r="BI53" s="1269"/>
      <c r="BJ53" s="1269"/>
      <c r="BK53" s="1269"/>
      <c r="BL53" s="1269"/>
      <c r="BM53" s="1269"/>
      <c r="BN53" s="1269"/>
      <c r="BO53" s="1269"/>
      <c r="BP53" s="1267">
        <v>58.3</v>
      </c>
      <c r="BQ53" s="1267"/>
      <c r="BR53" s="1267"/>
      <c r="BS53" s="1267"/>
      <c r="BT53" s="1267"/>
      <c r="BU53" s="1267"/>
      <c r="BV53" s="1267"/>
      <c r="BW53" s="1267"/>
      <c r="BX53" s="1267">
        <v>59.9</v>
      </c>
      <c r="BY53" s="1267"/>
      <c r="BZ53" s="1267"/>
      <c r="CA53" s="1267"/>
      <c r="CB53" s="1267"/>
      <c r="CC53" s="1267"/>
      <c r="CD53" s="1267"/>
      <c r="CE53" s="1267"/>
      <c r="CF53" s="1267">
        <v>61.6</v>
      </c>
      <c r="CG53" s="1267"/>
      <c r="CH53" s="1267"/>
      <c r="CI53" s="1267"/>
      <c r="CJ53" s="1267"/>
      <c r="CK53" s="1267"/>
      <c r="CL53" s="1267"/>
      <c r="CM53" s="1267"/>
      <c r="CN53" s="1267">
        <v>62.8</v>
      </c>
      <c r="CO53" s="1267"/>
      <c r="CP53" s="1267"/>
      <c r="CQ53" s="1267"/>
      <c r="CR53" s="1267"/>
      <c r="CS53" s="1267"/>
      <c r="CT53" s="1267"/>
      <c r="CU53" s="1267"/>
      <c r="CV53" s="1267">
        <v>61.1</v>
      </c>
      <c r="CW53" s="1267"/>
      <c r="CX53" s="1267"/>
      <c r="CY53" s="1267"/>
      <c r="CZ53" s="1267"/>
      <c r="DA53" s="1267"/>
      <c r="DB53" s="1267"/>
      <c r="DC53" s="1267"/>
    </row>
    <row r="54" spans="1:109" ht="13" x14ac:dyDescent="0.2">
      <c r="A54" s="380"/>
      <c r="B54" s="372"/>
      <c r="G54" s="1272"/>
      <c r="H54" s="1272"/>
      <c r="I54" s="1262"/>
      <c r="J54" s="1262"/>
      <c r="K54" s="1268"/>
      <c r="L54" s="1268"/>
      <c r="M54" s="1268"/>
      <c r="N54" s="1268"/>
      <c r="AM54" s="381"/>
      <c r="AN54" s="1269"/>
      <c r="AO54" s="1269"/>
      <c r="AP54" s="1269"/>
      <c r="AQ54" s="1269"/>
      <c r="AR54" s="1269"/>
      <c r="AS54" s="1269"/>
      <c r="AT54" s="1269"/>
      <c r="AU54" s="1269"/>
      <c r="AV54" s="1269"/>
      <c r="AW54" s="1269"/>
      <c r="AX54" s="1269"/>
      <c r="AY54" s="1269"/>
      <c r="AZ54" s="1269"/>
      <c r="BA54" s="1269"/>
      <c r="BB54" s="1269"/>
      <c r="BC54" s="1269"/>
      <c r="BD54" s="1269"/>
      <c r="BE54" s="1269"/>
      <c r="BF54" s="1269"/>
      <c r="BG54" s="1269"/>
      <c r="BH54" s="1269"/>
      <c r="BI54" s="1269"/>
      <c r="BJ54" s="1269"/>
      <c r="BK54" s="1269"/>
      <c r="BL54" s="1269"/>
      <c r="BM54" s="1269"/>
      <c r="BN54" s="1269"/>
      <c r="BO54" s="1269"/>
      <c r="BP54" s="1267"/>
      <c r="BQ54" s="1267"/>
      <c r="BR54" s="1267"/>
      <c r="BS54" s="1267"/>
      <c r="BT54" s="1267"/>
      <c r="BU54" s="1267"/>
      <c r="BV54" s="1267"/>
      <c r="BW54" s="1267"/>
      <c r="BX54" s="1267"/>
      <c r="BY54" s="1267"/>
      <c r="BZ54" s="1267"/>
      <c r="CA54" s="1267"/>
      <c r="CB54" s="1267"/>
      <c r="CC54" s="1267"/>
      <c r="CD54" s="1267"/>
      <c r="CE54" s="1267"/>
      <c r="CF54" s="1267"/>
      <c r="CG54" s="1267"/>
      <c r="CH54" s="1267"/>
      <c r="CI54" s="1267"/>
      <c r="CJ54" s="1267"/>
      <c r="CK54" s="1267"/>
      <c r="CL54" s="1267"/>
      <c r="CM54" s="1267"/>
      <c r="CN54" s="1267"/>
      <c r="CO54" s="1267"/>
      <c r="CP54" s="1267"/>
      <c r="CQ54" s="1267"/>
      <c r="CR54" s="1267"/>
      <c r="CS54" s="1267"/>
      <c r="CT54" s="1267"/>
      <c r="CU54" s="1267"/>
      <c r="CV54" s="1267"/>
      <c r="CW54" s="1267"/>
      <c r="CX54" s="1267"/>
      <c r="CY54" s="1267"/>
      <c r="CZ54" s="1267"/>
      <c r="DA54" s="1267"/>
      <c r="DB54" s="1267"/>
      <c r="DC54" s="1267"/>
    </row>
    <row r="55" spans="1:109" ht="13" x14ac:dyDescent="0.2">
      <c r="A55" s="380"/>
      <c r="B55" s="372"/>
      <c r="G55" s="1262"/>
      <c r="H55" s="1262"/>
      <c r="I55" s="1262"/>
      <c r="J55" s="1262"/>
      <c r="K55" s="1268"/>
      <c r="L55" s="1268"/>
      <c r="M55" s="1268"/>
      <c r="N55" s="1268"/>
      <c r="AN55" s="1266" t="s">
        <v>576</v>
      </c>
      <c r="AO55" s="1266"/>
      <c r="AP55" s="1266"/>
      <c r="AQ55" s="1266"/>
      <c r="AR55" s="1266"/>
      <c r="AS55" s="1266"/>
      <c r="AT55" s="1266"/>
      <c r="AU55" s="1266"/>
      <c r="AV55" s="1266"/>
      <c r="AW55" s="1266"/>
      <c r="AX55" s="1266"/>
      <c r="AY55" s="1266"/>
      <c r="AZ55" s="1266"/>
      <c r="BA55" s="1266"/>
      <c r="BB55" s="1269" t="s">
        <v>574</v>
      </c>
      <c r="BC55" s="1269"/>
      <c r="BD55" s="1269"/>
      <c r="BE55" s="1269"/>
      <c r="BF55" s="1269"/>
      <c r="BG55" s="1269"/>
      <c r="BH55" s="1269"/>
      <c r="BI55" s="1269"/>
      <c r="BJ55" s="1269"/>
      <c r="BK55" s="1269"/>
      <c r="BL55" s="1269"/>
      <c r="BM55" s="1269"/>
      <c r="BN55" s="1269"/>
      <c r="BO55" s="1269"/>
      <c r="BP55" s="1267">
        <v>15.5</v>
      </c>
      <c r="BQ55" s="1267"/>
      <c r="BR55" s="1267"/>
      <c r="BS55" s="1267"/>
      <c r="BT55" s="1267"/>
      <c r="BU55" s="1267"/>
      <c r="BV55" s="1267"/>
      <c r="BW55" s="1267"/>
      <c r="BX55" s="1267">
        <v>4.5999999999999996</v>
      </c>
      <c r="BY55" s="1267"/>
      <c r="BZ55" s="1267"/>
      <c r="CA55" s="1267"/>
      <c r="CB55" s="1267"/>
      <c r="CC55" s="1267"/>
      <c r="CD55" s="1267"/>
      <c r="CE55" s="1267"/>
      <c r="CF55" s="1267">
        <v>0.6</v>
      </c>
      <c r="CG55" s="1267"/>
      <c r="CH55" s="1267"/>
      <c r="CI55" s="1267"/>
      <c r="CJ55" s="1267"/>
      <c r="CK55" s="1267"/>
      <c r="CL55" s="1267"/>
      <c r="CM55" s="1267"/>
      <c r="CN55" s="1267">
        <v>0</v>
      </c>
      <c r="CO55" s="1267"/>
      <c r="CP55" s="1267"/>
      <c r="CQ55" s="1267"/>
      <c r="CR55" s="1267"/>
      <c r="CS55" s="1267"/>
      <c r="CT55" s="1267"/>
      <c r="CU55" s="1267"/>
      <c r="CV55" s="1267">
        <v>1</v>
      </c>
      <c r="CW55" s="1267"/>
      <c r="CX55" s="1267"/>
      <c r="CY55" s="1267"/>
      <c r="CZ55" s="1267"/>
      <c r="DA55" s="1267"/>
      <c r="DB55" s="1267"/>
      <c r="DC55" s="1267"/>
    </row>
    <row r="56" spans="1:109" ht="13" x14ac:dyDescent="0.2">
      <c r="A56" s="380"/>
      <c r="B56" s="372"/>
      <c r="G56" s="1262"/>
      <c r="H56" s="1262"/>
      <c r="I56" s="1262"/>
      <c r="J56" s="1262"/>
      <c r="K56" s="1268"/>
      <c r="L56" s="1268"/>
      <c r="M56" s="1268"/>
      <c r="N56" s="1268"/>
      <c r="AN56" s="1266"/>
      <c r="AO56" s="1266"/>
      <c r="AP56" s="1266"/>
      <c r="AQ56" s="1266"/>
      <c r="AR56" s="1266"/>
      <c r="AS56" s="1266"/>
      <c r="AT56" s="1266"/>
      <c r="AU56" s="1266"/>
      <c r="AV56" s="1266"/>
      <c r="AW56" s="1266"/>
      <c r="AX56" s="1266"/>
      <c r="AY56" s="1266"/>
      <c r="AZ56" s="1266"/>
      <c r="BA56" s="1266"/>
      <c r="BB56" s="1269"/>
      <c r="BC56" s="1269"/>
      <c r="BD56" s="1269"/>
      <c r="BE56" s="1269"/>
      <c r="BF56" s="1269"/>
      <c r="BG56" s="1269"/>
      <c r="BH56" s="1269"/>
      <c r="BI56" s="1269"/>
      <c r="BJ56" s="1269"/>
      <c r="BK56" s="1269"/>
      <c r="BL56" s="1269"/>
      <c r="BM56" s="1269"/>
      <c r="BN56" s="1269"/>
      <c r="BO56" s="1269"/>
      <c r="BP56" s="1267"/>
      <c r="BQ56" s="1267"/>
      <c r="BR56" s="1267"/>
      <c r="BS56" s="1267"/>
      <c r="BT56" s="1267"/>
      <c r="BU56" s="1267"/>
      <c r="BV56" s="1267"/>
      <c r="BW56" s="1267"/>
      <c r="BX56" s="1267"/>
      <c r="BY56" s="1267"/>
      <c r="BZ56" s="1267"/>
      <c r="CA56" s="1267"/>
      <c r="CB56" s="1267"/>
      <c r="CC56" s="1267"/>
      <c r="CD56" s="1267"/>
      <c r="CE56" s="1267"/>
      <c r="CF56" s="1267"/>
      <c r="CG56" s="1267"/>
      <c r="CH56" s="1267"/>
      <c r="CI56" s="1267"/>
      <c r="CJ56" s="1267"/>
      <c r="CK56" s="1267"/>
      <c r="CL56" s="1267"/>
      <c r="CM56" s="1267"/>
      <c r="CN56" s="1267"/>
      <c r="CO56" s="1267"/>
      <c r="CP56" s="1267"/>
      <c r="CQ56" s="1267"/>
      <c r="CR56" s="1267"/>
      <c r="CS56" s="1267"/>
      <c r="CT56" s="1267"/>
      <c r="CU56" s="1267"/>
      <c r="CV56" s="1267"/>
      <c r="CW56" s="1267"/>
      <c r="CX56" s="1267"/>
      <c r="CY56" s="1267"/>
      <c r="CZ56" s="1267"/>
      <c r="DA56" s="1267"/>
      <c r="DB56" s="1267"/>
      <c r="DC56" s="1267"/>
    </row>
    <row r="57" spans="1:109" s="380" customFormat="1" ht="13" x14ac:dyDescent="0.2">
      <c r="B57" s="384"/>
      <c r="G57" s="1262"/>
      <c r="H57" s="1262"/>
      <c r="I57" s="1271"/>
      <c r="J57" s="1271"/>
      <c r="K57" s="1268"/>
      <c r="L57" s="1268"/>
      <c r="M57" s="1268"/>
      <c r="N57" s="1268"/>
      <c r="AM57" s="366"/>
      <c r="AN57" s="1266"/>
      <c r="AO57" s="1266"/>
      <c r="AP57" s="1266"/>
      <c r="AQ57" s="1266"/>
      <c r="AR57" s="1266"/>
      <c r="AS57" s="1266"/>
      <c r="AT57" s="1266"/>
      <c r="AU57" s="1266"/>
      <c r="AV57" s="1266"/>
      <c r="AW57" s="1266"/>
      <c r="AX57" s="1266"/>
      <c r="AY57" s="1266"/>
      <c r="AZ57" s="1266"/>
      <c r="BA57" s="1266"/>
      <c r="BB57" s="1269" t="s">
        <v>575</v>
      </c>
      <c r="BC57" s="1269"/>
      <c r="BD57" s="1269"/>
      <c r="BE57" s="1269"/>
      <c r="BF57" s="1269"/>
      <c r="BG57" s="1269"/>
      <c r="BH57" s="1269"/>
      <c r="BI57" s="1269"/>
      <c r="BJ57" s="1269"/>
      <c r="BK57" s="1269"/>
      <c r="BL57" s="1269"/>
      <c r="BM57" s="1269"/>
      <c r="BN57" s="1269"/>
      <c r="BO57" s="1269"/>
      <c r="BP57" s="1267">
        <v>61.7</v>
      </c>
      <c r="BQ57" s="1267"/>
      <c r="BR57" s="1267"/>
      <c r="BS57" s="1267"/>
      <c r="BT57" s="1267"/>
      <c r="BU57" s="1267"/>
      <c r="BV57" s="1267"/>
      <c r="BW57" s="1267"/>
      <c r="BX57" s="1267">
        <v>61.4</v>
      </c>
      <c r="BY57" s="1267"/>
      <c r="BZ57" s="1267"/>
      <c r="CA57" s="1267"/>
      <c r="CB57" s="1267"/>
      <c r="CC57" s="1267"/>
      <c r="CD57" s="1267"/>
      <c r="CE57" s="1267"/>
      <c r="CF57" s="1267">
        <v>62.6</v>
      </c>
      <c r="CG57" s="1267"/>
      <c r="CH57" s="1267"/>
      <c r="CI57" s="1267"/>
      <c r="CJ57" s="1267"/>
      <c r="CK57" s="1267"/>
      <c r="CL57" s="1267"/>
      <c r="CM57" s="1267"/>
      <c r="CN57" s="1267">
        <v>63.6</v>
      </c>
      <c r="CO57" s="1267"/>
      <c r="CP57" s="1267"/>
      <c r="CQ57" s="1267"/>
      <c r="CR57" s="1267"/>
      <c r="CS57" s="1267"/>
      <c r="CT57" s="1267"/>
      <c r="CU57" s="1267"/>
      <c r="CV57" s="1267">
        <v>64.099999999999994</v>
      </c>
      <c r="CW57" s="1267"/>
      <c r="CX57" s="1267"/>
      <c r="CY57" s="1267"/>
      <c r="CZ57" s="1267"/>
      <c r="DA57" s="1267"/>
      <c r="DB57" s="1267"/>
      <c r="DC57" s="1267"/>
      <c r="DD57" s="385"/>
      <c r="DE57" s="384"/>
    </row>
    <row r="58" spans="1:109" s="380" customFormat="1" ht="13" x14ac:dyDescent="0.2">
      <c r="A58" s="366"/>
      <c r="B58" s="384"/>
      <c r="G58" s="1262"/>
      <c r="H58" s="1262"/>
      <c r="I58" s="1271"/>
      <c r="J58" s="1271"/>
      <c r="K58" s="1268"/>
      <c r="L58" s="1268"/>
      <c r="M58" s="1268"/>
      <c r="N58" s="1268"/>
      <c r="AM58" s="366"/>
      <c r="AN58" s="1266"/>
      <c r="AO58" s="1266"/>
      <c r="AP58" s="1266"/>
      <c r="AQ58" s="1266"/>
      <c r="AR58" s="1266"/>
      <c r="AS58" s="1266"/>
      <c r="AT58" s="1266"/>
      <c r="AU58" s="1266"/>
      <c r="AV58" s="1266"/>
      <c r="AW58" s="1266"/>
      <c r="AX58" s="1266"/>
      <c r="AY58" s="1266"/>
      <c r="AZ58" s="1266"/>
      <c r="BA58" s="1266"/>
      <c r="BB58" s="1269"/>
      <c r="BC58" s="1269"/>
      <c r="BD58" s="1269"/>
      <c r="BE58" s="1269"/>
      <c r="BF58" s="1269"/>
      <c r="BG58" s="1269"/>
      <c r="BH58" s="1269"/>
      <c r="BI58" s="1269"/>
      <c r="BJ58" s="1269"/>
      <c r="BK58" s="1269"/>
      <c r="BL58" s="1269"/>
      <c r="BM58" s="1269"/>
      <c r="BN58" s="1269"/>
      <c r="BO58" s="1269"/>
      <c r="BP58" s="1267"/>
      <c r="BQ58" s="1267"/>
      <c r="BR58" s="1267"/>
      <c r="BS58" s="1267"/>
      <c r="BT58" s="1267"/>
      <c r="BU58" s="1267"/>
      <c r="BV58" s="1267"/>
      <c r="BW58" s="1267"/>
      <c r="BX58" s="1267"/>
      <c r="BY58" s="1267"/>
      <c r="BZ58" s="1267"/>
      <c r="CA58" s="1267"/>
      <c r="CB58" s="1267"/>
      <c r="CC58" s="1267"/>
      <c r="CD58" s="1267"/>
      <c r="CE58" s="1267"/>
      <c r="CF58" s="1267"/>
      <c r="CG58" s="1267"/>
      <c r="CH58" s="1267"/>
      <c r="CI58" s="1267"/>
      <c r="CJ58" s="1267"/>
      <c r="CK58" s="1267"/>
      <c r="CL58" s="1267"/>
      <c r="CM58" s="1267"/>
      <c r="CN58" s="1267"/>
      <c r="CO58" s="1267"/>
      <c r="CP58" s="1267"/>
      <c r="CQ58" s="1267"/>
      <c r="CR58" s="1267"/>
      <c r="CS58" s="1267"/>
      <c r="CT58" s="1267"/>
      <c r="CU58" s="1267"/>
      <c r="CV58" s="1267"/>
      <c r="CW58" s="1267"/>
      <c r="CX58" s="1267"/>
      <c r="CY58" s="1267"/>
      <c r="CZ58" s="1267"/>
      <c r="DA58" s="1267"/>
      <c r="DB58" s="1267"/>
      <c r="DC58" s="1267"/>
      <c r="DD58" s="385"/>
      <c r="DE58" s="384"/>
    </row>
    <row r="59" spans="1:109" s="380" customFormat="1" ht="13"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5" x14ac:dyDescent="0.2">
      <c r="B63" s="391" t="s">
        <v>577</v>
      </c>
    </row>
    <row r="64" spans="1:109" ht="13" x14ac:dyDescent="0.2">
      <c r="B64" s="372"/>
      <c r="G64" s="379"/>
      <c r="I64" s="392"/>
      <c r="J64" s="392"/>
      <c r="K64" s="392"/>
      <c r="L64" s="392"/>
      <c r="M64" s="392"/>
      <c r="N64" s="393"/>
      <c r="AM64" s="379"/>
      <c r="AN64" s="379" t="s">
        <v>570</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 x14ac:dyDescent="0.2">
      <c r="B65" s="372"/>
      <c r="AN65" s="1253" t="s">
        <v>578</v>
      </c>
      <c r="AO65" s="1254"/>
      <c r="AP65" s="1254"/>
      <c r="AQ65" s="1254"/>
      <c r="AR65" s="1254"/>
      <c r="AS65" s="1254"/>
      <c r="AT65" s="1254"/>
      <c r="AU65" s="1254"/>
      <c r="AV65" s="1254"/>
      <c r="AW65" s="1254"/>
      <c r="AX65" s="1254"/>
      <c r="AY65" s="1254"/>
      <c r="AZ65" s="1254"/>
      <c r="BA65" s="1254"/>
      <c r="BB65" s="1254"/>
      <c r="BC65" s="1254"/>
      <c r="BD65" s="1254"/>
      <c r="BE65" s="1254"/>
      <c r="BF65" s="1254"/>
      <c r="BG65" s="1254"/>
      <c r="BH65" s="1254"/>
      <c r="BI65" s="1254"/>
      <c r="BJ65" s="1254"/>
      <c r="BK65" s="1254"/>
      <c r="BL65" s="1254"/>
      <c r="BM65" s="1254"/>
      <c r="BN65" s="1254"/>
      <c r="BO65" s="1254"/>
      <c r="BP65" s="1254"/>
      <c r="BQ65" s="1254"/>
      <c r="BR65" s="1254"/>
      <c r="BS65" s="1254"/>
      <c r="BT65" s="1254"/>
      <c r="BU65" s="1254"/>
      <c r="BV65" s="1254"/>
      <c r="BW65" s="1254"/>
      <c r="BX65" s="1254"/>
      <c r="BY65" s="1254"/>
      <c r="BZ65" s="1254"/>
      <c r="CA65" s="1254"/>
      <c r="CB65" s="1254"/>
      <c r="CC65" s="1254"/>
      <c r="CD65" s="1254"/>
      <c r="CE65" s="1254"/>
      <c r="CF65" s="1254"/>
      <c r="CG65" s="1254"/>
      <c r="CH65" s="1254"/>
      <c r="CI65" s="1254"/>
      <c r="CJ65" s="1254"/>
      <c r="CK65" s="1254"/>
      <c r="CL65" s="1254"/>
      <c r="CM65" s="1254"/>
      <c r="CN65" s="1254"/>
      <c r="CO65" s="1254"/>
      <c r="CP65" s="1254"/>
      <c r="CQ65" s="1254"/>
      <c r="CR65" s="1254"/>
      <c r="CS65" s="1254"/>
      <c r="CT65" s="1254"/>
      <c r="CU65" s="1254"/>
      <c r="CV65" s="1254"/>
      <c r="CW65" s="1254"/>
      <c r="CX65" s="1254"/>
      <c r="CY65" s="1254"/>
      <c r="CZ65" s="1254"/>
      <c r="DA65" s="1254"/>
      <c r="DB65" s="1254"/>
      <c r="DC65" s="1255"/>
    </row>
    <row r="66" spans="2:107" ht="13" x14ac:dyDescent="0.2">
      <c r="B66" s="372"/>
      <c r="AN66" s="1256"/>
      <c r="AO66" s="1257"/>
      <c r="AP66" s="1257"/>
      <c r="AQ66" s="1257"/>
      <c r="AR66" s="1257"/>
      <c r="AS66" s="1257"/>
      <c r="AT66" s="1257"/>
      <c r="AU66" s="1257"/>
      <c r="AV66" s="1257"/>
      <c r="AW66" s="1257"/>
      <c r="AX66" s="1257"/>
      <c r="AY66" s="1257"/>
      <c r="AZ66" s="1257"/>
      <c r="BA66" s="1257"/>
      <c r="BB66" s="1257"/>
      <c r="BC66" s="1257"/>
      <c r="BD66" s="1257"/>
      <c r="BE66" s="1257"/>
      <c r="BF66" s="1257"/>
      <c r="BG66" s="1257"/>
      <c r="BH66" s="1257"/>
      <c r="BI66" s="1257"/>
      <c r="BJ66" s="1257"/>
      <c r="BK66" s="1257"/>
      <c r="BL66" s="1257"/>
      <c r="BM66" s="1257"/>
      <c r="BN66" s="1257"/>
      <c r="BO66" s="1257"/>
      <c r="BP66" s="1257"/>
      <c r="BQ66" s="1257"/>
      <c r="BR66" s="1257"/>
      <c r="BS66" s="1257"/>
      <c r="BT66" s="1257"/>
      <c r="BU66" s="1257"/>
      <c r="BV66" s="1257"/>
      <c r="BW66" s="1257"/>
      <c r="BX66" s="1257"/>
      <c r="BY66" s="1257"/>
      <c r="BZ66" s="1257"/>
      <c r="CA66" s="1257"/>
      <c r="CB66" s="1257"/>
      <c r="CC66" s="1257"/>
      <c r="CD66" s="1257"/>
      <c r="CE66" s="1257"/>
      <c r="CF66" s="1257"/>
      <c r="CG66" s="1257"/>
      <c r="CH66" s="1257"/>
      <c r="CI66" s="1257"/>
      <c r="CJ66" s="1257"/>
      <c r="CK66" s="1257"/>
      <c r="CL66" s="1257"/>
      <c r="CM66" s="1257"/>
      <c r="CN66" s="1257"/>
      <c r="CO66" s="1257"/>
      <c r="CP66" s="1257"/>
      <c r="CQ66" s="1257"/>
      <c r="CR66" s="1257"/>
      <c r="CS66" s="1257"/>
      <c r="CT66" s="1257"/>
      <c r="CU66" s="1257"/>
      <c r="CV66" s="1257"/>
      <c r="CW66" s="1257"/>
      <c r="CX66" s="1257"/>
      <c r="CY66" s="1257"/>
      <c r="CZ66" s="1257"/>
      <c r="DA66" s="1257"/>
      <c r="DB66" s="1257"/>
      <c r="DC66" s="1258"/>
    </row>
    <row r="67" spans="2:107" ht="13" x14ac:dyDescent="0.2">
      <c r="B67" s="372"/>
      <c r="AN67" s="1256"/>
      <c r="AO67" s="1257"/>
      <c r="AP67" s="1257"/>
      <c r="AQ67" s="1257"/>
      <c r="AR67" s="1257"/>
      <c r="AS67" s="1257"/>
      <c r="AT67" s="1257"/>
      <c r="AU67" s="1257"/>
      <c r="AV67" s="1257"/>
      <c r="AW67" s="1257"/>
      <c r="AX67" s="1257"/>
      <c r="AY67" s="1257"/>
      <c r="AZ67" s="1257"/>
      <c r="BA67" s="1257"/>
      <c r="BB67" s="1257"/>
      <c r="BC67" s="1257"/>
      <c r="BD67" s="1257"/>
      <c r="BE67" s="1257"/>
      <c r="BF67" s="1257"/>
      <c r="BG67" s="1257"/>
      <c r="BH67" s="1257"/>
      <c r="BI67" s="1257"/>
      <c r="BJ67" s="1257"/>
      <c r="BK67" s="1257"/>
      <c r="BL67" s="1257"/>
      <c r="BM67" s="1257"/>
      <c r="BN67" s="1257"/>
      <c r="BO67" s="1257"/>
      <c r="BP67" s="1257"/>
      <c r="BQ67" s="1257"/>
      <c r="BR67" s="1257"/>
      <c r="BS67" s="1257"/>
      <c r="BT67" s="1257"/>
      <c r="BU67" s="1257"/>
      <c r="BV67" s="1257"/>
      <c r="BW67" s="1257"/>
      <c r="BX67" s="1257"/>
      <c r="BY67" s="1257"/>
      <c r="BZ67" s="1257"/>
      <c r="CA67" s="1257"/>
      <c r="CB67" s="1257"/>
      <c r="CC67" s="1257"/>
      <c r="CD67" s="1257"/>
      <c r="CE67" s="1257"/>
      <c r="CF67" s="1257"/>
      <c r="CG67" s="1257"/>
      <c r="CH67" s="1257"/>
      <c r="CI67" s="1257"/>
      <c r="CJ67" s="1257"/>
      <c r="CK67" s="1257"/>
      <c r="CL67" s="1257"/>
      <c r="CM67" s="1257"/>
      <c r="CN67" s="1257"/>
      <c r="CO67" s="1257"/>
      <c r="CP67" s="1257"/>
      <c r="CQ67" s="1257"/>
      <c r="CR67" s="1257"/>
      <c r="CS67" s="1257"/>
      <c r="CT67" s="1257"/>
      <c r="CU67" s="1257"/>
      <c r="CV67" s="1257"/>
      <c r="CW67" s="1257"/>
      <c r="CX67" s="1257"/>
      <c r="CY67" s="1257"/>
      <c r="CZ67" s="1257"/>
      <c r="DA67" s="1257"/>
      <c r="DB67" s="1257"/>
      <c r="DC67" s="1258"/>
    </row>
    <row r="68" spans="2:107" ht="13" x14ac:dyDescent="0.2">
      <c r="B68" s="372"/>
      <c r="AN68" s="1256"/>
      <c r="AO68" s="1257"/>
      <c r="AP68" s="1257"/>
      <c r="AQ68" s="1257"/>
      <c r="AR68" s="1257"/>
      <c r="AS68" s="1257"/>
      <c r="AT68" s="1257"/>
      <c r="AU68" s="1257"/>
      <c r="AV68" s="1257"/>
      <c r="AW68" s="1257"/>
      <c r="AX68" s="1257"/>
      <c r="AY68" s="1257"/>
      <c r="AZ68" s="1257"/>
      <c r="BA68" s="1257"/>
      <c r="BB68" s="1257"/>
      <c r="BC68" s="1257"/>
      <c r="BD68" s="1257"/>
      <c r="BE68" s="1257"/>
      <c r="BF68" s="1257"/>
      <c r="BG68" s="1257"/>
      <c r="BH68" s="1257"/>
      <c r="BI68" s="1257"/>
      <c r="BJ68" s="1257"/>
      <c r="BK68" s="1257"/>
      <c r="BL68" s="1257"/>
      <c r="BM68" s="1257"/>
      <c r="BN68" s="1257"/>
      <c r="BO68" s="1257"/>
      <c r="BP68" s="1257"/>
      <c r="BQ68" s="1257"/>
      <c r="BR68" s="1257"/>
      <c r="BS68" s="1257"/>
      <c r="BT68" s="1257"/>
      <c r="BU68" s="1257"/>
      <c r="BV68" s="1257"/>
      <c r="BW68" s="1257"/>
      <c r="BX68" s="1257"/>
      <c r="BY68" s="1257"/>
      <c r="BZ68" s="1257"/>
      <c r="CA68" s="1257"/>
      <c r="CB68" s="1257"/>
      <c r="CC68" s="1257"/>
      <c r="CD68" s="1257"/>
      <c r="CE68" s="1257"/>
      <c r="CF68" s="1257"/>
      <c r="CG68" s="1257"/>
      <c r="CH68" s="1257"/>
      <c r="CI68" s="1257"/>
      <c r="CJ68" s="1257"/>
      <c r="CK68" s="1257"/>
      <c r="CL68" s="1257"/>
      <c r="CM68" s="1257"/>
      <c r="CN68" s="1257"/>
      <c r="CO68" s="1257"/>
      <c r="CP68" s="1257"/>
      <c r="CQ68" s="1257"/>
      <c r="CR68" s="1257"/>
      <c r="CS68" s="1257"/>
      <c r="CT68" s="1257"/>
      <c r="CU68" s="1257"/>
      <c r="CV68" s="1257"/>
      <c r="CW68" s="1257"/>
      <c r="CX68" s="1257"/>
      <c r="CY68" s="1257"/>
      <c r="CZ68" s="1257"/>
      <c r="DA68" s="1257"/>
      <c r="DB68" s="1257"/>
      <c r="DC68" s="1258"/>
    </row>
    <row r="69" spans="2:107" ht="13" x14ac:dyDescent="0.2">
      <c r="B69" s="372"/>
      <c r="AN69" s="1259"/>
      <c r="AO69" s="1260"/>
      <c r="AP69" s="1260"/>
      <c r="AQ69" s="1260"/>
      <c r="AR69" s="1260"/>
      <c r="AS69" s="1260"/>
      <c r="AT69" s="1260"/>
      <c r="AU69" s="1260"/>
      <c r="AV69" s="1260"/>
      <c r="AW69" s="1260"/>
      <c r="AX69" s="1260"/>
      <c r="AY69" s="1260"/>
      <c r="AZ69" s="1260"/>
      <c r="BA69" s="1260"/>
      <c r="BB69" s="1260"/>
      <c r="BC69" s="1260"/>
      <c r="BD69" s="1260"/>
      <c r="BE69" s="1260"/>
      <c r="BF69" s="1260"/>
      <c r="BG69" s="1260"/>
      <c r="BH69" s="1260"/>
      <c r="BI69" s="1260"/>
      <c r="BJ69" s="1260"/>
      <c r="BK69" s="1260"/>
      <c r="BL69" s="1260"/>
      <c r="BM69" s="1260"/>
      <c r="BN69" s="1260"/>
      <c r="BO69" s="1260"/>
      <c r="BP69" s="1260"/>
      <c r="BQ69" s="1260"/>
      <c r="BR69" s="1260"/>
      <c r="BS69" s="1260"/>
      <c r="BT69" s="1260"/>
      <c r="BU69" s="1260"/>
      <c r="BV69" s="1260"/>
      <c r="BW69" s="1260"/>
      <c r="BX69" s="1260"/>
      <c r="BY69" s="1260"/>
      <c r="BZ69" s="1260"/>
      <c r="CA69" s="1260"/>
      <c r="CB69" s="1260"/>
      <c r="CC69" s="1260"/>
      <c r="CD69" s="1260"/>
      <c r="CE69" s="1260"/>
      <c r="CF69" s="1260"/>
      <c r="CG69" s="1260"/>
      <c r="CH69" s="1260"/>
      <c r="CI69" s="1260"/>
      <c r="CJ69" s="1260"/>
      <c r="CK69" s="1260"/>
      <c r="CL69" s="1260"/>
      <c r="CM69" s="1260"/>
      <c r="CN69" s="1260"/>
      <c r="CO69" s="1260"/>
      <c r="CP69" s="1260"/>
      <c r="CQ69" s="1260"/>
      <c r="CR69" s="1260"/>
      <c r="CS69" s="1260"/>
      <c r="CT69" s="1260"/>
      <c r="CU69" s="1260"/>
      <c r="CV69" s="1260"/>
      <c r="CW69" s="1260"/>
      <c r="CX69" s="1260"/>
      <c r="CY69" s="1260"/>
      <c r="CZ69" s="1260"/>
      <c r="DA69" s="1260"/>
      <c r="DB69" s="1260"/>
      <c r="DC69" s="1261"/>
    </row>
    <row r="70" spans="2:107" ht="13"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 x14ac:dyDescent="0.2">
      <c r="B71" s="372"/>
      <c r="G71" s="397"/>
      <c r="I71" s="398"/>
      <c r="J71" s="395"/>
      <c r="K71" s="395"/>
      <c r="L71" s="396"/>
      <c r="M71" s="395"/>
      <c r="N71" s="396"/>
      <c r="AM71" s="397"/>
      <c r="AN71" s="366" t="s">
        <v>572</v>
      </c>
    </row>
    <row r="72" spans="2:107" ht="13" x14ac:dyDescent="0.2">
      <c r="B72" s="372"/>
      <c r="G72" s="1262"/>
      <c r="H72" s="1262"/>
      <c r="I72" s="1262"/>
      <c r="J72" s="1262"/>
      <c r="K72" s="382"/>
      <c r="L72" s="382"/>
      <c r="M72" s="383"/>
      <c r="N72" s="383"/>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66" t="s">
        <v>528</v>
      </c>
      <c r="BQ72" s="1266"/>
      <c r="BR72" s="1266"/>
      <c r="BS72" s="1266"/>
      <c r="BT72" s="1266"/>
      <c r="BU72" s="1266"/>
      <c r="BV72" s="1266"/>
      <c r="BW72" s="1266"/>
      <c r="BX72" s="1266" t="s">
        <v>529</v>
      </c>
      <c r="BY72" s="1266"/>
      <c r="BZ72" s="1266"/>
      <c r="CA72" s="1266"/>
      <c r="CB72" s="1266"/>
      <c r="CC72" s="1266"/>
      <c r="CD72" s="1266"/>
      <c r="CE72" s="1266"/>
      <c r="CF72" s="1266" t="s">
        <v>530</v>
      </c>
      <c r="CG72" s="1266"/>
      <c r="CH72" s="1266"/>
      <c r="CI72" s="1266"/>
      <c r="CJ72" s="1266"/>
      <c r="CK72" s="1266"/>
      <c r="CL72" s="1266"/>
      <c r="CM72" s="1266"/>
      <c r="CN72" s="1266" t="s">
        <v>531</v>
      </c>
      <c r="CO72" s="1266"/>
      <c r="CP72" s="1266"/>
      <c r="CQ72" s="1266"/>
      <c r="CR72" s="1266"/>
      <c r="CS72" s="1266"/>
      <c r="CT72" s="1266"/>
      <c r="CU72" s="1266"/>
      <c r="CV72" s="1266" t="s">
        <v>532</v>
      </c>
      <c r="CW72" s="1266"/>
      <c r="CX72" s="1266"/>
      <c r="CY72" s="1266"/>
      <c r="CZ72" s="1266"/>
      <c r="DA72" s="1266"/>
      <c r="DB72" s="1266"/>
      <c r="DC72" s="1266"/>
    </row>
    <row r="73" spans="2:107" ht="13" x14ac:dyDescent="0.2">
      <c r="B73" s="372"/>
      <c r="G73" s="1272"/>
      <c r="H73" s="1272"/>
      <c r="I73" s="1272"/>
      <c r="J73" s="1272"/>
      <c r="K73" s="1273"/>
      <c r="L73" s="1273"/>
      <c r="M73" s="1273"/>
      <c r="N73" s="1273"/>
      <c r="AM73" s="381"/>
      <c r="AN73" s="1269" t="s">
        <v>573</v>
      </c>
      <c r="AO73" s="1269"/>
      <c r="AP73" s="1269"/>
      <c r="AQ73" s="1269"/>
      <c r="AR73" s="1269"/>
      <c r="AS73" s="1269"/>
      <c r="AT73" s="1269"/>
      <c r="AU73" s="1269"/>
      <c r="AV73" s="1269"/>
      <c r="AW73" s="1269"/>
      <c r="AX73" s="1269"/>
      <c r="AY73" s="1269"/>
      <c r="AZ73" s="1269"/>
      <c r="BA73" s="1269"/>
      <c r="BB73" s="1269" t="s">
        <v>574</v>
      </c>
      <c r="BC73" s="1269"/>
      <c r="BD73" s="1269"/>
      <c r="BE73" s="1269"/>
      <c r="BF73" s="1269"/>
      <c r="BG73" s="1269"/>
      <c r="BH73" s="1269"/>
      <c r="BI73" s="1269"/>
      <c r="BJ73" s="1269"/>
      <c r="BK73" s="1269"/>
      <c r="BL73" s="1269"/>
      <c r="BM73" s="1269"/>
      <c r="BN73" s="1269"/>
      <c r="BO73" s="1269"/>
      <c r="BP73" s="1267"/>
      <c r="BQ73" s="1267"/>
      <c r="BR73" s="1267"/>
      <c r="BS73" s="1267"/>
      <c r="BT73" s="1267"/>
      <c r="BU73" s="1267"/>
      <c r="BV73" s="1267"/>
      <c r="BW73" s="1267"/>
      <c r="BX73" s="1267"/>
      <c r="BY73" s="1267"/>
      <c r="BZ73" s="1267"/>
      <c r="CA73" s="1267"/>
      <c r="CB73" s="1267"/>
      <c r="CC73" s="1267"/>
      <c r="CD73" s="1267"/>
      <c r="CE73" s="1267"/>
      <c r="CF73" s="1267"/>
      <c r="CG73" s="1267"/>
      <c r="CH73" s="1267"/>
      <c r="CI73" s="1267"/>
      <c r="CJ73" s="1267"/>
      <c r="CK73" s="1267"/>
      <c r="CL73" s="1267"/>
      <c r="CM73" s="1267"/>
      <c r="CN73" s="1267"/>
      <c r="CO73" s="1267"/>
      <c r="CP73" s="1267"/>
      <c r="CQ73" s="1267"/>
      <c r="CR73" s="1267"/>
      <c r="CS73" s="1267"/>
      <c r="CT73" s="1267"/>
      <c r="CU73" s="1267"/>
      <c r="CV73" s="1267"/>
      <c r="CW73" s="1267"/>
      <c r="CX73" s="1267"/>
      <c r="CY73" s="1267"/>
      <c r="CZ73" s="1267"/>
      <c r="DA73" s="1267"/>
      <c r="DB73" s="1267"/>
      <c r="DC73" s="1267"/>
    </row>
    <row r="74" spans="2:107" ht="13" x14ac:dyDescent="0.2">
      <c r="B74" s="372"/>
      <c r="G74" s="1272"/>
      <c r="H74" s="1272"/>
      <c r="I74" s="1272"/>
      <c r="J74" s="1272"/>
      <c r="K74" s="1273"/>
      <c r="L74" s="1273"/>
      <c r="M74" s="1273"/>
      <c r="N74" s="1273"/>
      <c r="AM74" s="381"/>
      <c r="AN74" s="1269"/>
      <c r="AO74" s="1269"/>
      <c r="AP74" s="1269"/>
      <c r="AQ74" s="1269"/>
      <c r="AR74" s="1269"/>
      <c r="AS74" s="1269"/>
      <c r="AT74" s="1269"/>
      <c r="AU74" s="1269"/>
      <c r="AV74" s="1269"/>
      <c r="AW74" s="1269"/>
      <c r="AX74" s="1269"/>
      <c r="AY74" s="1269"/>
      <c r="AZ74" s="1269"/>
      <c r="BA74" s="1269"/>
      <c r="BB74" s="1269"/>
      <c r="BC74" s="1269"/>
      <c r="BD74" s="1269"/>
      <c r="BE74" s="1269"/>
      <c r="BF74" s="1269"/>
      <c r="BG74" s="1269"/>
      <c r="BH74" s="1269"/>
      <c r="BI74" s="1269"/>
      <c r="BJ74" s="1269"/>
      <c r="BK74" s="1269"/>
      <c r="BL74" s="1269"/>
      <c r="BM74" s="1269"/>
      <c r="BN74" s="1269"/>
      <c r="BO74" s="1269"/>
      <c r="BP74" s="1267"/>
      <c r="BQ74" s="1267"/>
      <c r="BR74" s="1267"/>
      <c r="BS74" s="1267"/>
      <c r="BT74" s="1267"/>
      <c r="BU74" s="1267"/>
      <c r="BV74" s="1267"/>
      <c r="BW74" s="1267"/>
      <c r="BX74" s="1267"/>
      <c r="BY74" s="1267"/>
      <c r="BZ74" s="1267"/>
      <c r="CA74" s="1267"/>
      <c r="CB74" s="1267"/>
      <c r="CC74" s="1267"/>
      <c r="CD74" s="1267"/>
      <c r="CE74" s="1267"/>
      <c r="CF74" s="1267"/>
      <c r="CG74" s="1267"/>
      <c r="CH74" s="1267"/>
      <c r="CI74" s="1267"/>
      <c r="CJ74" s="1267"/>
      <c r="CK74" s="1267"/>
      <c r="CL74" s="1267"/>
      <c r="CM74" s="1267"/>
      <c r="CN74" s="1267"/>
      <c r="CO74" s="1267"/>
      <c r="CP74" s="1267"/>
      <c r="CQ74" s="1267"/>
      <c r="CR74" s="1267"/>
      <c r="CS74" s="1267"/>
      <c r="CT74" s="1267"/>
      <c r="CU74" s="1267"/>
      <c r="CV74" s="1267"/>
      <c r="CW74" s="1267"/>
      <c r="CX74" s="1267"/>
      <c r="CY74" s="1267"/>
      <c r="CZ74" s="1267"/>
      <c r="DA74" s="1267"/>
      <c r="DB74" s="1267"/>
      <c r="DC74" s="1267"/>
    </row>
    <row r="75" spans="2:107" ht="13" x14ac:dyDescent="0.2">
      <c r="B75" s="372"/>
      <c r="G75" s="1272"/>
      <c r="H75" s="1272"/>
      <c r="I75" s="1262"/>
      <c r="J75" s="1262"/>
      <c r="K75" s="1268"/>
      <c r="L75" s="1268"/>
      <c r="M75" s="1268"/>
      <c r="N75" s="1268"/>
      <c r="AM75" s="381"/>
      <c r="AN75" s="1269"/>
      <c r="AO75" s="1269"/>
      <c r="AP75" s="1269"/>
      <c r="AQ75" s="1269"/>
      <c r="AR75" s="1269"/>
      <c r="AS75" s="1269"/>
      <c r="AT75" s="1269"/>
      <c r="AU75" s="1269"/>
      <c r="AV75" s="1269"/>
      <c r="AW75" s="1269"/>
      <c r="AX75" s="1269"/>
      <c r="AY75" s="1269"/>
      <c r="AZ75" s="1269"/>
      <c r="BA75" s="1269"/>
      <c r="BB75" s="1269" t="s">
        <v>579</v>
      </c>
      <c r="BC75" s="1269"/>
      <c r="BD75" s="1269"/>
      <c r="BE75" s="1269"/>
      <c r="BF75" s="1269"/>
      <c r="BG75" s="1269"/>
      <c r="BH75" s="1269"/>
      <c r="BI75" s="1269"/>
      <c r="BJ75" s="1269"/>
      <c r="BK75" s="1269"/>
      <c r="BL75" s="1269"/>
      <c r="BM75" s="1269"/>
      <c r="BN75" s="1269"/>
      <c r="BO75" s="1269"/>
      <c r="BP75" s="1267">
        <v>0.8</v>
      </c>
      <c r="BQ75" s="1267"/>
      <c r="BR75" s="1267"/>
      <c r="BS75" s="1267"/>
      <c r="BT75" s="1267"/>
      <c r="BU75" s="1267"/>
      <c r="BV75" s="1267"/>
      <c r="BW75" s="1267"/>
      <c r="BX75" s="1267">
        <v>1</v>
      </c>
      <c r="BY75" s="1267"/>
      <c r="BZ75" s="1267"/>
      <c r="CA75" s="1267"/>
      <c r="CB75" s="1267"/>
      <c r="CC75" s="1267"/>
      <c r="CD75" s="1267"/>
      <c r="CE75" s="1267"/>
      <c r="CF75" s="1267">
        <v>1.8</v>
      </c>
      <c r="CG75" s="1267"/>
      <c r="CH75" s="1267"/>
      <c r="CI75" s="1267"/>
      <c r="CJ75" s="1267"/>
      <c r="CK75" s="1267"/>
      <c r="CL75" s="1267"/>
      <c r="CM75" s="1267"/>
      <c r="CN75" s="1267">
        <v>2.6</v>
      </c>
      <c r="CO75" s="1267"/>
      <c r="CP75" s="1267"/>
      <c r="CQ75" s="1267"/>
      <c r="CR75" s="1267"/>
      <c r="CS75" s="1267"/>
      <c r="CT75" s="1267"/>
      <c r="CU75" s="1267"/>
      <c r="CV75" s="1267">
        <v>3</v>
      </c>
      <c r="CW75" s="1267"/>
      <c r="CX75" s="1267"/>
      <c r="CY75" s="1267"/>
      <c r="CZ75" s="1267"/>
      <c r="DA75" s="1267"/>
      <c r="DB75" s="1267"/>
      <c r="DC75" s="1267"/>
    </row>
    <row r="76" spans="2:107" ht="13" x14ac:dyDescent="0.2">
      <c r="B76" s="372"/>
      <c r="G76" s="1272"/>
      <c r="H76" s="1272"/>
      <c r="I76" s="1262"/>
      <c r="J76" s="1262"/>
      <c r="K76" s="1268"/>
      <c r="L76" s="1268"/>
      <c r="M76" s="1268"/>
      <c r="N76" s="1268"/>
      <c r="AM76" s="381"/>
      <c r="AN76" s="1269"/>
      <c r="AO76" s="1269"/>
      <c r="AP76" s="1269"/>
      <c r="AQ76" s="1269"/>
      <c r="AR76" s="1269"/>
      <c r="AS76" s="1269"/>
      <c r="AT76" s="1269"/>
      <c r="AU76" s="1269"/>
      <c r="AV76" s="1269"/>
      <c r="AW76" s="1269"/>
      <c r="AX76" s="1269"/>
      <c r="AY76" s="1269"/>
      <c r="AZ76" s="1269"/>
      <c r="BA76" s="1269"/>
      <c r="BB76" s="1269"/>
      <c r="BC76" s="1269"/>
      <c r="BD76" s="1269"/>
      <c r="BE76" s="1269"/>
      <c r="BF76" s="1269"/>
      <c r="BG76" s="1269"/>
      <c r="BH76" s="1269"/>
      <c r="BI76" s="1269"/>
      <c r="BJ76" s="1269"/>
      <c r="BK76" s="1269"/>
      <c r="BL76" s="1269"/>
      <c r="BM76" s="1269"/>
      <c r="BN76" s="1269"/>
      <c r="BO76" s="1269"/>
      <c r="BP76" s="1267"/>
      <c r="BQ76" s="1267"/>
      <c r="BR76" s="1267"/>
      <c r="BS76" s="1267"/>
      <c r="BT76" s="1267"/>
      <c r="BU76" s="1267"/>
      <c r="BV76" s="1267"/>
      <c r="BW76" s="1267"/>
      <c r="BX76" s="1267"/>
      <c r="BY76" s="1267"/>
      <c r="BZ76" s="1267"/>
      <c r="CA76" s="1267"/>
      <c r="CB76" s="1267"/>
      <c r="CC76" s="1267"/>
      <c r="CD76" s="1267"/>
      <c r="CE76" s="1267"/>
      <c r="CF76" s="1267"/>
      <c r="CG76" s="1267"/>
      <c r="CH76" s="1267"/>
      <c r="CI76" s="1267"/>
      <c r="CJ76" s="1267"/>
      <c r="CK76" s="1267"/>
      <c r="CL76" s="1267"/>
      <c r="CM76" s="1267"/>
      <c r="CN76" s="1267"/>
      <c r="CO76" s="1267"/>
      <c r="CP76" s="1267"/>
      <c r="CQ76" s="1267"/>
      <c r="CR76" s="1267"/>
      <c r="CS76" s="1267"/>
      <c r="CT76" s="1267"/>
      <c r="CU76" s="1267"/>
      <c r="CV76" s="1267"/>
      <c r="CW76" s="1267"/>
      <c r="CX76" s="1267"/>
      <c r="CY76" s="1267"/>
      <c r="CZ76" s="1267"/>
      <c r="DA76" s="1267"/>
      <c r="DB76" s="1267"/>
      <c r="DC76" s="1267"/>
    </row>
    <row r="77" spans="2:107" ht="13" x14ac:dyDescent="0.2">
      <c r="B77" s="372"/>
      <c r="G77" s="1262"/>
      <c r="H77" s="1262"/>
      <c r="I77" s="1262"/>
      <c r="J77" s="1262"/>
      <c r="K77" s="1273"/>
      <c r="L77" s="1273"/>
      <c r="M77" s="1273"/>
      <c r="N77" s="1273"/>
      <c r="AN77" s="1266" t="s">
        <v>576</v>
      </c>
      <c r="AO77" s="1266"/>
      <c r="AP77" s="1266"/>
      <c r="AQ77" s="1266"/>
      <c r="AR77" s="1266"/>
      <c r="AS77" s="1266"/>
      <c r="AT77" s="1266"/>
      <c r="AU77" s="1266"/>
      <c r="AV77" s="1266"/>
      <c r="AW77" s="1266"/>
      <c r="AX77" s="1266"/>
      <c r="AY77" s="1266"/>
      <c r="AZ77" s="1266"/>
      <c r="BA77" s="1266"/>
      <c r="BB77" s="1269" t="s">
        <v>574</v>
      </c>
      <c r="BC77" s="1269"/>
      <c r="BD77" s="1269"/>
      <c r="BE77" s="1269"/>
      <c r="BF77" s="1269"/>
      <c r="BG77" s="1269"/>
      <c r="BH77" s="1269"/>
      <c r="BI77" s="1269"/>
      <c r="BJ77" s="1269"/>
      <c r="BK77" s="1269"/>
      <c r="BL77" s="1269"/>
      <c r="BM77" s="1269"/>
      <c r="BN77" s="1269"/>
      <c r="BO77" s="1269"/>
      <c r="BP77" s="1267">
        <v>15.5</v>
      </c>
      <c r="BQ77" s="1267"/>
      <c r="BR77" s="1267"/>
      <c r="BS77" s="1267"/>
      <c r="BT77" s="1267"/>
      <c r="BU77" s="1267"/>
      <c r="BV77" s="1267"/>
      <c r="BW77" s="1267"/>
      <c r="BX77" s="1267">
        <v>4.5999999999999996</v>
      </c>
      <c r="BY77" s="1267"/>
      <c r="BZ77" s="1267"/>
      <c r="CA77" s="1267"/>
      <c r="CB77" s="1267"/>
      <c r="CC77" s="1267"/>
      <c r="CD77" s="1267"/>
      <c r="CE77" s="1267"/>
      <c r="CF77" s="1267">
        <v>0.6</v>
      </c>
      <c r="CG77" s="1267"/>
      <c r="CH77" s="1267"/>
      <c r="CI77" s="1267"/>
      <c r="CJ77" s="1267"/>
      <c r="CK77" s="1267"/>
      <c r="CL77" s="1267"/>
      <c r="CM77" s="1267"/>
      <c r="CN77" s="1267">
        <v>0</v>
      </c>
      <c r="CO77" s="1267"/>
      <c r="CP77" s="1267"/>
      <c r="CQ77" s="1267"/>
      <c r="CR77" s="1267"/>
      <c r="CS77" s="1267"/>
      <c r="CT77" s="1267"/>
      <c r="CU77" s="1267"/>
      <c r="CV77" s="1267">
        <v>1</v>
      </c>
      <c r="CW77" s="1267"/>
      <c r="CX77" s="1267"/>
      <c r="CY77" s="1267"/>
      <c r="CZ77" s="1267"/>
      <c r="DA77" s="1267"/>
      <c r="DB77" s="1267"/>
      <c r="DC77" s="1267"/>
    </row>
    <row r="78" spans="2:107" ht="13" x14ac:dyDescent="0.2">
      <c r="B78" s="372"/>
      <c r="G78" s="1262"/>
      <c r="H78" s="1262"/>
      <c r="I78" s="1262"/>
      <c r="J78" s="1262"/>
      <c r="K78" s="1273"/>
      <c r="L78" s="1273"/>
      <c r="M78" s="1273"/>
      <c r="N78" s="1273"/>
      <c r="AN78" s="1266"/>
      <c r="AO78" s="1266"/>
      <c r="AP78" s="1266"/>
      <c r="AQ78" s="1266"/>
      <c r="AR78" s="1266"/>
      <c r="AS78" s="1266"/>
      <c r="AT78" s="1266"/>
      <c r="AU78" s="1266"/>
      <c r="AV78" s="1266"/>
      <c r="AW78" s="1266"/>
      <c r="AX78" s="1266"/>
      <c r="AY78" s="1266"/>
      <c r="AZ78" s="1266"/>
      <c r="BA78" s="1266"/>
      <c r="BB78" s="1269"/>
      <c r="BC78" s="1269"/>
      <c r="BD78" s="1269"/>
      <c r="BE78" s="1269"/>
      <c r="BF78" s="1269"/>
      <c r="BG78" s="1269"/>
      <c r="BH78" s="1269"/>
      <c r="BI78" s="1269"/>
      <c r="BJ78" s="1269"/>
      <c r="BK78" s="1269"/>
      <c r="BL78" s="1269"/>
      <c r="BM78" s="1269"/>
      <c r="BN78" s="1269"/>
      <c r="BO78" s="1269"/>
      <c r="BP78" s="1267"/>
      <c r="BQ78" s="1267"/>
      <c r="BR78" s="1267"/>
      <c r="BS78" s="1267"/>
      <c r="BT78" s="1267"/>
      <c r="BU78" s="1267"/>
      <c r="BV78" s="1267"/>
      <c r="BW78" s="1267"/>
      <c r="BX78" s="1267"/>
      <c r="BY78" s="1267"/>
      <c r="BZ78" s="1267"/>
      <c r="CA78" s="1267"/>
      <c r="CB78" s="1267"/>
      <c r="CC78" s="1267"/>
      <c r="CD78" s="1267"/>
      <c r="CE78" s="1267"/>
      <c r="CF78" s="1267"/>
      <c r="CG78" s="1267"/>
      <c r="CH78" s="1267"/>
      <c r="CI78" s="1267"/>
      <c r="CJ78" s="1267"/>
      <c r="CK78" s="1267"/>
      <c r="CL78" s="1267"/>
      <c r="CM78" s="1267"/>
      <c r="CN78" s="1267"/>
      <c r="CO78" s="1267"/>
      <c r="CP78" s="1267"/>
      <c r="CQ78" s="1267"/>
      <c r="CR78" s="1267"/>
      <c r="CS78" s="1267"/>
      <c r="CT78" s="1267"/>
      <c r="CU78" s="1267"/>
      <c r="CV78" s="1267"/>
      <c r="CW78" s="1267"/>
      <c r="CX78" s="1267"/>
      <c r="CY78" s="1267"/>
      <c r="CZ78" s="1267"/>
      <c r="DA78" s="1267"/>
      <c r="DB78" s="1267"/>
      <c r="DC78" s="1267"/>
    </row>
    <row r="79" spans="2:107" ht="13" x14ac:dyDescent="0.2">
      <c r="B79" s="372"/>
      <c r="G79" s="1262"/>
      <c r="H79" s="1262"/>
      <c r="I79" s="1271"/>
      <c r="J79" s="1271"/>
      <c r="K79" s="1274"/>
      <c r="L79" s="1274"/>
      <c r="M79" s="1274"/>
      <c r="N79" s="1274"/>
      <c r="AN79" s="1266"/>
      <c r="AO79" s="1266"/>
      <c r="AP79" s="1266"/>
      <c r="AQ79" s="1266"/>
      <c r="AR79" s="1266"/>
      <c r="AS79" s="1266"/>
      <c r="AT79" s="1266"/>
      <c r="AU79" s="1266"/>
      <c r="AV79" s="1266"/>
      <c r="AW79" s="1266"/>
      <c r="AX79" s="1266"/>
      <c r="AY79" s="1266"/>
      <c r="AZ79" s="1266"/>
      <c r="BA79" s="1266"/>
      <c r="BB79" s="1269" t="s">
        <v>579</v>
      </c>
      <c r="BC79" s="1269"/>
      <c r="BD79" s="1269"/>
      <c r="BE79" s="1269"/>
      <c r="BF79" s="1269"/>
      <c r="BG79" s="1269"/>
      <c r="BH79" s="1269"/>
      <c r="BI79" s="1269"/>
      <c r="BJ79" s="1269"/>
      <c r="BK79" s="1269"/>
      <c r="BL79" s="1269"/>
      <c r="BM79" s="1269"/>
      <c r="BN79" s="1269"/>
      <c r="BO79" s="1269"/>
      <c r="BP79" s="1267">
        <v>6.4</v>
      </c>
      <c r="BQ79" s="1267"/>
      <c r="BR79" s="1267"/>
      <c r="BS79" s="1267"/>
      <c r="BT79" s="1267"/>
      <c r="BU79" s="1267"/>
      <c r="BV79" s="1267"/>
      <c r="BW79" s="1267"/>
      <c r="BX79" s="1267">
        <v>6.3</v>
      </c>
      <c r="BY79" s="1267"/>
      <c r="BZ79" s="1267"/>
      <c r="CA79" s="1267"/>
      <c r="CB79" s="1267"/>
      <c r="CC79" s="1267"/>
      <c r="CD79" s="1267"/>
      <c r="CE79" s="1267"/>
      <c r="CF79" s="1267">
        <v>6.6</v>
      </c>
      <c r="CG79" s="1267"/>
      <c r="CH79" s="1267"/>
      <c r="CI79" s="1267"/>
      <c r="CJ79" s="1267"/>
      <c r="CK79" s="1267"/>
      <c r="CL79" s="1267"/>
      <c r="CM79" s="1267"/>
      <c r="CN79" s="1267">
        <v>6.8</v>
      </c>
      <c r="CO79" s="1267"/>
      <c r="CP79" s="1267"/>
      <c r="CQ79" s="1267"/>
      <c r="CR79" s="1267"/>
      <c r="CS79" s="1267"/>
      <c r="CT79" s="1267"/>
      <c r="CU79" s="1267"/>
      <c r="CV79" s="1267">
        <v>7</v>
      </c>
      <c r="CW79" s="1267"/>
      <c r="CX79" s="1267"/>
      <c r="CY79" s="1267"/>
      <c r="CZ79" s="1267"/>
      <c r="DA79" s="1267"/>
      <c r="DB79" s="1267"/>
      <c r="DC79" s="1267"/>
    </row>
    <row r="80" spans="2:107" ht="13" x14ac:dyDescent="0.2">
      <c r="B80" s="372"/>
      <c r="G80" s="1262"/>
      <c r="H80" s="1262"/>
      <c r="I80" s="1271"/>
      <c r="J80" s="1271"/>
      <c r="K80" s="1274"/>
      <c r="L80" s="1274"/>
      <c r="M80" s="1274"/>
      <c r="N80" s="1274"/>
      <c r="AN80" s="1266"/>
      <c r="AO80" s="1266"/>
      <c r="AP80" s="1266"/>
      <c r="AQ80" s="1266"/>
      <c r="AR80" s="1266"/>
      <c r="AS80" s="1266"/>
      <c r="AT80" s="1266"/>
      <c r="AU80" s="1266"/>
      <c r="AV80" s="1266"/>
      <c r="AW80" s="1266"/>
      <c r="AX80" s="1266"/>
      <c r="AY80" s="1266"/>
      <c r="AZ80" s="1266"/>
      <c r="BA80" s="1266"/>
      <c r="BB80" s="1269"/>
      <c r="BC80" s="1269"/>
      <c r="BD80" s="1269"/>
      <c r="BE80" s="1269"/>
      <c r="BF80" s="1269"/>
      <c r="BG80" s="1269"/>
      <c r="BH80" s="1269"/>
      <c r="BI80" s="1269"/>
      <c r="BJ80" s="1269"/>
      <c r="BK80" s="1269"/>
      <c r="BL80" s="1269"/>
      <c r="BM80" s="1269"/>
      <c r="BN80" s="1269"/>
      <c r="BO80" s="1269"/>
      <c r="BP80" s="1267"/>
      <c r="BQ80" s="1267"/>
      <c r="BR80" s="1267"/>
      <c r="BS80" s="1267"/>
      <c r="BT80" s="1267"/>
      <c r="BU80" s="1267"/>
      <c r="BV80" s="1267"/>
      <c r="BW80" s="1267"/>
      <c r="BX80" s="1267"/>
      <c r="BY80" s="1267"/>
      <c r="BZ80" s="1267"/>
      <c r="CA80" s="1267"/>
      <c r="CB80" s="1267"/>
      <c r="CC80" s="1267"/>
      <c r="CD80" s="1267"/>
      <c r="CE80" s="1267"/>
      <c r="CF80" s="1267"/>
      <c r="CG80" s="1267"/>
      <c r="CH80" s="1267"/>
      <c r="CI80" s="1267"/>
      <c r="CJ80" s="1267"/>
      <c r="CK80" s="1267"/>
      <c r="CL80" s="1267"/>
      <c r="CM80" s="1267"/>
      <c r="CN80" s="1267"/>
      <c r="CO80" s="1267"/>
      <c r="CP80" s="1267"/>
      <c r="CQ80" s="1267"/>
      <c r="CR80" s="1267"/>
      <c r="CS80" s="1267"/>
      <c r="CT80" s="1267"/>
      <c r="CU80" s="1267"/>
      <c r="CV80" s="1267"/>
      <c r="CW80" s="1267"/>
      <c r="CX80" s="1267"/>
      <c r="CY80" s="1267"/>
      <c r="CZ80" s="1267"/>
      <c r="DA80" s="1267"/>
      <c r="DB80" s="1267"/>
      <c r="DC80" s="1267"/>
    </row>
    <row r="81" spans="2:109" ht="13" x14ac:dyDescent="0.2">
      <c r="B81" s="372"/>
    </row>
    <row r="82" spans="2:109" ht="16.5"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 x14ac:dyDescent="0.2">
      <c r="DD84" s="366"/>
      <c r="DE84" s="366"/>
    </row>
    <row r="85" spans="2:109" ht="13" x14ac:dyDescent="0.2">
      <c r="DD85" s="366"/>
      <c r="DE85" s="366"/>
    </row>
  </sheetData>
  <sheetProtection algorithmName="SHA-512" hashValue="tFT9lUnTmH1B5kkSwX1Xz2Ocoe8K5gHlg/mpS1Qj690TQ+8vXDU6BO4hPqVjbUn45Vdv2th8kJAlguySjtdF4g==" saltValue="Db01F6NoOVYgXXq1m1tmn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D0368-F2DC-4ABF-AD61-6ADC46CA3A49}">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478</v>
      </c>
    </row>
  </sheetData>
  <sheetProtection algorithmName="SHA-512" hashValue="8BZ+llT1hTnhUsrjQiUdz/H7S+9AsXOVGVyjsJKdCQ1Z7kMaJEXbyve1gX/YTbs1eJ5PhUpG1PbYgXeadAIgqA==" saltValue="CIQyz1XzOdJz6pB2QAUuX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19F12-78A9-40A3-94F1-EB7508429EB2}">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478</v>
      </c>
    </row>
  </sheetData>
  <sheetProtection algorithmName="SHA-512" hashValue="jLcajvScFfslzVUngidlHbLGHaNgJfXRx/Ax5HgCpO9wtylDb1XvWgWng6ZTSFS6WcP0bvUaqL3h7iaENI24Pw==" saltValue="kqEcPFgTDV40CPX1i7eQR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527</v>
      </c>
      <c r="G2" s="139"/>
      <c r="H2" s="140"/>
    </row>
    <row r="3" spans="1:8" x14ac:dyDescent="0.2">
      <c r="A3" s="136" t="s">
        <v>520</v>
      </c>
      <c r="B3" s="141"/>
      <c r="C3" s="142"/>
      <c r="D3" s="143">
        <v>54296</v>
      </c>
      <c r="E3" s="144"/>
      <c r="F3" s="145">
        <v>52068</v>
      </c>
      <c r="G3" s="146"/>
      <c r="H3" s="147"/>
    </row>
    <row r="4" spans="1:8" x14ac:dyDescent="0.2">
      <c r="A4" s="148"/>
      <c r="B4" s="149"/>
      <c r="C4" s="150"/>
      <c r="D4" s="151">
        <v>39301</v>
      </c>
      <c r="E4" s="152"/>
      <c r="F4" s="153">
        <v>26936</v>
      </c>
      <c r="G4" s="154"/>
      <c r="H4" s="155"/>
    </row>
    <row r="5" spans="1:8" x14ac:dyDescent="0.2">
      <c r="A5" s="136" t="s">
        <v>522</v>
      </c>
      <c r="B5" s="141"/>
      <c r="C5" s="142"/>
      <c r="D5" s="143">
        <v>57753</v>
      </c>
      <c r="E5" s="144"/>
      <c r="F5" s="145">
        <v>47161</v>
      </c>
      <c r="G5" s="146"/>
      <c r="H5" s="147"/>
    </row>
    <row r="6" spans="1:8" x14ac:dyDescent="0.2">
      <c r="A6" s="148"/>
      <c r="B6" s="149"/>
      <c r="C6" s="150"/>
      <c r="D6" s="151">
        <v>23820</v>
      </c>
      <c r="E6" s="152"/>
      <c r="F6" s="153">
        <v>24595</v>
      </c>
      <c r="G6" s="154"/>
      <c r="H6" s="155"/>
    </row>
    <row r="7" spans="1:8" x14ac:dyDescent="0.2">
      <c r="A7" s="136" t="s">
        <v>523</v>
      </c>
      <c r="B7" s="141"/>
      <c r="C7" s="142"/>
      <c r="D7" s="143">
        <v>43449</v>
      </c>
      <c r="E7" s="144"/>
      <c r="F7" s="145">
        <v>43423</v>
      </c>
      <c r="G7" s="146"/>
      <c r="H7" s="147"/>
    </row>
    <row r="8" spans="1:8" x14ac:dyDescent="0.2">
      <c r="A8" s="148"/>
      <c r="B8" s="149"/>
      <c r="C8" s="150"/>
      <c r="D8" s="151">
        <v>24075</v>
      </c>
      <c r="E8" s="152"/>
      <c r="F8" s="153">
        <v>22207</v>
      </c>
      <c r="G8" s="154"/>
      <c r="H8" s="155"/>
    </row>
    <row r="9" spans="1:8" x14ac:dyDescent="0.2">
      <c r="A9" s="136" t="s">
        <v>524</v>
      </c>
      <c r="B9" s="141"/>
      <c r="C9" s="142"/>
      <c r="D9" s="143">
        <v>85016</v>
      </c>
      <c r="E9" s="144"/>
      <c r="F9" s="145">
        <v>45265</v>
      </c>
      <c r="G9" s="146"/>
      <c r="H9" s="147"/>
    </row>
    <row r="10" spans="1:8" x14ac:dyDescent="0.2">
      <c r="A10" s="148"/>
      <c r="B10" s="149"/>
      <c r="C10" s="150"/>
      <c r="D10" s="151">
        <v>31943</v>
      </c>
      <c r="E10" s="152"/>
      <c r="F10" s="153">
        <v>22600</v>
      </c>
      <c r="G10" s="154"/>
      <c r="H10" s="155"/>
    </row>
    <row r="11" spans="1:8" x14ac:dyDescent="0.2">
      <c r="A11" s="136" t="s">
        <v>525</v>
      </c>
      <c r="B11" s="141"/>
      <c r="C11" s="142"/>
      <c r="D11" s="143">
        <v>173305</v>
      </c>
      <c r="E11" s="144"/>
      <c r="F11" s="145">
        <v>54621</v>
      </c>
      <c r="G11" s="146"/>
      <c r="H11" s="147"/>
    </row>
    <row r="12" spans="1:8" x14ac:dyDescent="0.2">
      <c r="A12" s="148"/>
      <c r="B12" s="149"/>
      <c r="C12" s="156"/>
      <c r="D12" s="151">
        <v>42586</v>
      </c>
      <c r="E12" s="152"/>
      <c r="F12" s="153">
        <v>30892</v>
      </c>
      <c r="G12" s="154"/>
      <c r="H12" s="155"/>
    </row>
    <row r="13" spans="1:8" x14ac:dyDescent="0.2">
      <c r="A13" s="136"/>
      <c r="B13" s="141"/>
      <c r="C13" s="157"/>
      <c r="D13" s="158">
        <v>82764</v>
      </c>
      <c r="E13" s="159"/>
      <c r="F13" s="160">
        <v>48508</v>
      </c>
      <c r="G13" s="161"/>
      <c r="H13" s="147"/>
    </row>
    <row r="14" spans="1:8" x14ac:dyDescent="0.2">
      <c r="A14" s="148"/>
      <c r="B14" s="149"/>
      <c r="C14" s="150"/>
      <c r="D14" s="151">
        <v>32345</v>
      </c>
      <c r="E14" s="152"/>
      <c r="F14" s="153">
        <v>25446</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10.35</v>
      </c>
      <c r="C19" s="162">
        <f>ROUND(VALUE(SUBSTITUTE(実質収支比率等に係る経年分析!G$48,"▲","-")),2)</f>
        <v>4.47</v>
      </c>
      <c r="D19" s="162">
        <f>ROUND(VALUE(SUBSTITUTE(実質収支比率等に係る経年分析!H$48,"▲","-")),2)</f>
        <v>6.91</v>
      </c>
      <c r="E19" s="162">
        <f>ROUND(VALUE(SUBSTITUTE(実質収支比率等に係る経年分析!I$48,"▲","-")),2)</f>
        <v>7.58</v>
      </c>
      <c r="F19" s="162">
        <f>ROUND(VALUE(SUBSTITUTE(実質収支比率等に係る経年分析!J$48,"▲","-")),2)</f>
        <v>4.0599999999999996</v>
      </c>
    </row>
    <row r="20" spans="1:11" x14ac:dyDescent="0.2">
      <c r="A20" s="162" t="s">
        <v>53</v>
      </c>
      <c r="B20" s="162">
        <f>ROUND(VALUE(SUBSTITUTE(実質収支比率等に係る経年分析!F$47,"▲","-")),2)</f>
        <v>35.18</v>
      </c>
      <c r="C20" s="162">
        <f>ROUND(VALUE(SUBSTITUTE(実質収支比率等に係る経年分析!G$47,"▲","-")),2)</f>
        <v>34.24</v>
      </c>
      <c r="D20" s="162">
        <f>ROUND(VALUE(SUBSTITUTE(実質収支比率等に係る経年分析!H$47,"▲","-")),2)</f>
        <v>35.81</v>
      </c>
      <c r="E20" s="162">
        <f>ROUND(VALUE(SUBSTITUTE(実質収支比率等に係る経年分析!I$47,"▲","-")),2)</f>
        <v>35.19</v>
      </c>
      <c r="F20" s="162">
        <f>ROUND(VALUE(SUBSTITUTE(実質収支比率等に係る経年分析!J$47,"▲","-")),2)</f>
        <v>34.32</v>
      </c>
    </row>
    <row r="21" spans="1:11" x14ac:dyDescent="0.2">
      <c r="A21" s="162" t="s">
        <v>54</v>
      </c>
      <c r="B21" s="162">
        <f>IF(ISNUMBER(VALUE(SUBSTITUTE(実質収支比率等に係る経年分析!F$49,"▲","-"))),ROUND(VALUE(SUBSTITUTE(実質収支比率等に係る経年分析!F$49,"▲","-")),2),NA())</f>
        <v>-5.83</v>
      </c>
      <c r="C21" s="162">
        <f>IF(ISNUMBER(VALUE(SUBSTITUTE(実質収支比率等に係る経年分析!G$49,"▲","-"))),ROUND(VALUE(SUBSTITUTE(実質収支比率等に係る経年分析!G$49,"▲","-")),2),NA())</f>
        <v>-9.77</v>
      </c>
      <c r="D21" s="162">
        <f>IF(ISNUMBER(VALUE(SUBSTITUTE(実質収支比率等に係る経年分析!H$49,"▲","-"))),ROUND(VALUE(SUBSTITUTE(実質収支比率等に係る経年分析!H$49,"▲","-")),2),NA())</f>
        <v>1.1299999999999999</v>
      </c>
      <c r="E21" s="162">
        <f>IF(ISNUMBER(VALUE(SUBSTITUTE(実質収支比率等に係る経年分析!I$49,"▲","-"))),ROUND(VALUE(SUBSTITUTE(実質収支比率等に係る経年分析!I$49,"▲","-")),2),NA())</f>
        <v>4.34</v>
      </c>
      <c r="F21" s="162">
        <f>IF(ISNUMBER(VALUE(SUBSTITUTE(実質収支比率等に係る経年分析!J$49,"▲","-"))),ROUND(VALUE(SUBSTITUTE(実質収支比率等に係る経年分析!J$49,"▲","-")),2),NA())</f>
        <v>-14.14</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0.49</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0.25</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大和町吉岡西部土地区画整理事業特別会計</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2">
      <c r="A30" s="163" t="str">
        <f>IF(連結実質赤字比率に係る赤字・黒字の構成分析!C$40="",NA(),連結実質赤字比率に係る赤字・黒字の構成分析!C$40)</f>
        <v>大和町奨学事業特別会計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0.01</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0.01</v>
      </c>
    </row>
    <row r="31" spans="1:11" x14ac:dyDescent="0.2">
      <c r="A31" s="163" t="str">
        <f>IF(連結実質赤字比率に係る赤字・黒字の構成分析!C$39="",NA(),連結実質赤字比率に係る赤字・黒字の構成分析!C$39)</f>
        <v>大和町後期高齢者医療特別会計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7.0000000000000007E-2</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0.05</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0.09</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7.0000000000000007E-2</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0.05</v>
      </c>
    </row>
    <row r="32" spans="1:11" x14ac:dyDescent="0.2">
      <c r="A32" s="163" t="str">
        <f>IF(連結実質赤字比率に係る赤字・黒字の構成分析!C$38="",NA(),連結実質赤字比率に係る赤字・黒字の構成分析!C$38)</f>
        <v>大和町国民健康保険事業勘定特別会計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0.84</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0.88</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0.56999999999999995</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0.41</v>
      </c>
    </row>
    <row r="33" spans="1:16" x14ac:dyDescent="0.2">
      <c r="A33" s="163" t="str">
        <f>IF(連結実質赤字比率に係る赤字・黒字の構成分析!C$37="",NA(),連結実質赤字比率に係る赤字・黒字の構成分析!C$37)</f>
        <v>大和町介護保険事業勘定特別会計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0.39</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0.89</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1.38</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0.34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0.78</v>
      </c>
    </row>
    <row r="34" spans="1:16" x14ac:dyDescent="0.2">
      <c r="A34" s="163" t="str">
        <f>IF(連結実質赤字比率に係る赤字・黒字の構成分析!C$36="",NA(),連結実質赤字比率に係る赤字・黒字の構成分析!C$36)</f>
        <v>大和町一般会計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10.34</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4.45</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6.89</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7.58</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4.04</v>
      </c>
    </row>
    <row r="35" spans="1:16" x14ac:dyDescent="0.2">
      <c r="A35" s="163" t="str">
        <f>IF(連結実質赤字比率に係る赤字・黒字の構成分析!C$35="",NA(),連結実質赤字比率に係る赤字・黒字の構成分析!C$35)</f>
        <v>大和町下水道事業会計</v>
      </c>
      <c r="B35" s="163" t="e">
        <f>IF(ROUND(VALUE(SUBSTITUTE(連結実質赤字比率に係る赤字・黒字の構成分析!F$35,"▲", "-")), 2) &lt; 0, ABS(ROUND(VALUE(SUBSTITUTE(連結実質赤字比率に係る赤字・黒字の構成分析!F$35,"▲", "-")), 2)), NA())</f>
        <v>#VALUE!</v>
      </c>
      <c r="C35" s="163" t="e">
        <f>IF(ROUND(VALUE(SUBSTITUTE(連結実質赤字比率に係る赤字・黒字の構成分析!F$35,"▲", "-")), 2) &gt;= 0, ABS(ROUND(VALUE(SUBSTITUTE(連結実質赤字比率に係る赤字・黒字の構成分析!F$35,"▲", "-")), 2)), NA())</f>
        <v>#VALUE!</v>
      </c>
      <c r="D35" s="163" t="e">
        <f>IF(ROUND(VALUE(SUBSTITUTE(連結実質赤字比率に係る赤字・黒字の構成分析!G$35,"▲", "-")), 2) &lt; 0, ABS(ROUND(VALUE(SUBSTITUTE(連結実質赤字比率に係る赤字・黒字の構成分析!G$35,"▲", "-")), 2)), NA())</f>
        <v>#VALUE!</v>
      </c>
      <c r="E35" s="163" t="e">
        <f>IF(ROUND(VALUE(SUBSTITUTE(連結実質赤字比率に係る赤字・黒字の構成分析!G$35,"▲", "-")), 2) &gt;= 0, ABS(ROUND(VALUE(SUBSTITUTE(連結実質赤字比率に係る赤字・黒字の構成分析!G$35,"▲", "-")), 2)), NA())</f>
        <v>#VALUE!</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2.64</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3.98</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5.59</v>
      </c>
    </row>
    <row r="36" spans="1:16" x14ac:dyDescent="0.2">
      <c r="A36" s="163" t="str">
        <f>IF(連結実質赤字比率に係る赤字・黒字の構成分析!C$34="",NA(),連結実質赤字比率に係る赤字・黒字の構成分析!C$34)</f>
        <v>大和町水道事業会計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4.76</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4.67</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5.26</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4.6100000000000003</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6.85</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877</v>
      </c>
      <c r="E42" s="164"/>
      <c r="F42" s="164"/>
      <c r="G42" s="164">
        <f>'実質公債費比率（分子）の構造'!L$52</f>
        <v>803</v>
      </c>
      <c r="H42" s="164"/>
      <c r="I42" s="164"/>
      <c r="J42" s="164">
        <f>'実質公債費比率（分子）の構造'!M$52</f>
        <v>847</v>
      </c>
      <c r="K42" s="164"/>
      <c r="L42" s="164"/>
      <c r="M42" s="164">
        <f>'実質公債費比率（分子）の構造'!N$52</f>
        <v>860</v>
      </c>
      <c r="N42" s="164"/>
      <c r="O42" s="164"/>
      <c r="P42" s="164">
        <f>'実質公債費比率（分子）の構造'!O$52</f>
        <v>800</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2">
      <c r="A45" s="164" t="s">
        <v>63</v>
      </c>
      <c r="B45" s="164">
        <f>'実質公債費比率（分子）の構造'!K$49</f>
        <v>168</v>
      </c>
      <c r="C45" s="164"/>
      <c r="D45" s="164"/>
      <c r="E45" s="164">
        <f>'実質公債費比率（分子）の構造'!L$49</f>
        <v>152</v>
      </c>
      <c r="F45" s="164"/>
      <c r="G45" s="164"/>
      <c r="H45" s="164">
        <f>'実質公債費比率（分子）の構造'!M$49</f>
        <v>154</v>
      </c>
      <c r="I45" s="164"/>
      <c r="J45" s="164"/>
      <c r="K45" s="164">
        <f>'実質公債費比率（分子）の構造'!N$49</f>
        <v>167</v>
      </c>
      <c r="L45" s="164"/>
      <c r="M45" s="164"/>
      <c r="N45" s="164">
        <f>'実質公債費比率（分子）の構造'!O$49</f>
        <v>173</v>
      </c>
      <c r="O45" s="164"/>
      <c r="P45" s="164"/>
    </row>
    <row r="46" spans="1:16" x14ac:dyDescent="0.2">
      <c r="A46" s="164" t="s">
        <v>64</v>
      </c>
      <c r="B46" s="164">
        <f>'実質公債費比率（分子）の構造'!K$48</f>
        <v>215</v>
      </c>
      <c r="C46" s="164"/>
      <c r="D46" s="164"/>
      <c r="E46" s="164">
        <f>'実質公債費比率（分子）の構造'!L$48</f>
        <v>181</v>
      </c>
      <c r="F46" s="164"/>
      <c r="G46" s="164"/>
      <c r="H46" s="164">
        <f>'実質公債費比率（分子）の構造'!M$48</f>
        <v>317</v>
      </c>
      <c r="I46" s="164"/>
      <c r="J46" s="164"/>
      <c r="K46" s="164">
        <f>'実質公債費比率（分子）の構造'!N$48</f>
        <v>324</v>
      </c>
      <c r="L46" s="164"/>
      <c r="M46" s="164"/>
      <c r="N46" s="164">
        <f>'実質公債費比率（分子）の構造'!O$48</f>
        <v>248</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521</v>
      </c>
      <c r="C49" s="164"/>
      <c r="D49" s="164"/>
      <c r="E49" s="164">
        <f>'実質公債費比率（分子）の構造'!L$45</f>
        <v>603</v>
      </c>
      <c r="F49" s="164"/>
      <c r="G49" s="164"/>
      <c r="H49" s="164">
        <f>'実質公債費比率（分子）の構造'!M$45</f>
        <v>619</v>
      </c>
      <c r="I49" s="164"/>
      <c r="J49" s="164"/>
      <c r="K49" s="164">
        <f>'実質公債費比率（分子）の構造'!N$45</f>
        <v>611</v>
      </c>
      <c r="L49" s="164"/>
      <c r="M49" s="164"/>
      <c r="N49" s="164">
        <f>'実質公債費比率（分子）の構造'!O$45</f>
        <v>605</v>
      </c>
      <c r="O49" s="164"/>
      <c r="P49" s="164"/>
    </row>
    <row r="50" spans="1:16" x14ac:dyDescent="0.2">
      <c r="A50" s="164" t="s">
        <v>67</v>
      </c>
      <c r="B50" s="164" t="e">
        <f>NA()</f>
        <v>#N/A</v>
      </c>
      <c r="C50" s="164">
        <f>IF(ISNUMBER('実質公債費比率（分子）の構造'!K$53),'実質公債費比率（分子）の構造'!K$53,NA())</f>
        <v>27</v>
      </c>
      <c r="D50" s="164" t="e">
        <f>NA()</f>
        <v>#N/A</v>
      </c>
      <c r="E50" s="164" t="e">
        <f>NA()</f>
        <v>#N/A</v>
      </c>
      <c r="F50" s="164">
        <f>IF(ISNUMBER('実質公債費比率（分子）の構造'!L$53),'実質公債費比率（分子）の構造'!L$53,NA())</f>
        <v>133</v>
      </c>
      <c r="G50" s="164" t="e">
        <f>NA()</f>
        <v>#N/A</v>
      </c>
      <c r="H50" s="164" t="e">
        <f>NA()</f>
        <v>#N/A</v>
      </c>
      <c r="I50" s="164">
        <f>IF(ISNUMBER('実質公債費比率（分子）の構造'!M$53),'実質公債費比率（分子）の構造'!M$53,NA())</f>
        <v>243</v>
      </c>
      <c r="J50" s="164" t="e">
        <f>NA()</f>
        <v>#N/A</v>
      </c>
      <c r="K50" s="164" t="e">
        <f>NA()</f>
        <v>#N/A</v>
      </c>
      <c r="L50" s="164">
        <f>IF(ISNUMBER('実質公債費比率（分子）の構造'!N$53),'実質公債費比率（分子）の構造'!N$53,NA())</f>
        <v>242</v>
      </c>
      <c r="M50" s="164" t="e">
        <f>NA()</f>
        <v>#N/A</v>
      </c>
      <c r="N50" s="164" t="e">
        <f>NA()</f>
        <v>#N/A</v>
      </c>
      <c r="O50" s="164">
        <f>IF(ISNUMBER('実質公債費比率（分子）の構造'!O$53),'実質公債費比率（分子）の構造'!O$53,NA())</f>
        <v>226</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7495</v>
      </c>
      <c r="E56" s="163"/>
      <c r="F56" s="163"/>
      <c r="G56" s="163">
        <f>'将来負担比率（分子）の構造'!J$52</f>
        <v>7023</v>
      </c>
      <c r="H56" s="163"/>
      <c r="I56" s="163"/>
      <c r="J56" s="163">
        <f>'将来負担比率（分子）の構造'!K$52</f>
        <v>6563</v>
      </c>
      <c r="K56" s="163"/>
      <c r="L56" s="163"/>
      <c r="M56" s="163">
        <f>'将来負担比率（分子）の構造'!L$52</f>
        <v>7300</v>
      </c>
      <c r="N56" s="163"/>
      <c r="O56" s="163"/>
      <c r="P56" s="163">
        <f>'将来負担比率（分子）の構造'!M$52</f>
        <v>7945</v>
      </c>
    </row>
    <row r="57" spans="1:16" x14ac:dyDescent="0.2">
      <c r="A57" s="163" t="s">
        <v>42</v>
      </c>
      <c r="B57" s="163"/>
      <c r="C57" s="163"/>
      <c r="D57" s="163">
        <f>'将来負担比率（分子）の構造'!I$51</f>
        <v>1122</v>
      </c>
      <c r="E57" s="163"/>
      <c r="F57" s="163"/>
      <c r="G57" s="163">
        <f>'将来負担比率（分子）の構造'!J$51</f>
        <v>952</v>
      </c>
      <c r="H57" s="163"/>
      <c r="I57" s="163"/>
      <c r="J57" s="163">
        <f>'将来負担比率（分子）の構造'!K$51</f>
        <v>1121</v>
      </c>
      <c r="K57" s="163"/>
      <c r="L57" s="163"/>
      <c r="M57" s="163">
        <f>'将来負担比率（分子）の構造'!L$51</f>
        <v>823</v>
      </c>
      <c r="N57" s="163"/>
      <c r="O57" s="163"/>
      <c r="P57" s="163">
        <f>'将来負担比率（分子）の構造'!M$51</f>
        <v>1215</v>
      </c>
    </row>
    <row r="58" spans="1:16" x14ac:dyDescent="0.2">
      <c r="A58" s="163" t="s">
        <v>41</v>
      </c>
      <c r="B58" s="163"/>
      <c r="C58" s="163"/>
      <c r="D58" s="163">
        <f>'将来負担比率（分子）の構造'!I$50</f>
        <v>5853</v>
      </c>
      <c r="E58" s="163"/>
      <c r="F58" s="163"/>
      <c r="G58" s="163">
        <f>'将来負担比率（分子）の構造'!J$50</f>
        <v>6675</v>
      </c>
      <c r="H58" s="163"/>
      <c r="I58" s="163"/>
      <c r="J58" s="163">
        <f>'将来負担比率（分子）の構造'!K$50</f>
        <v>6631</v>
      </c>
      <c r="K58" s="163"/>
      <c r="L58" s="163"/>
      <c r="M58" s="163">
        <f>'将来負担比率（分子）の構造'!L$50</f>
        <v>6512</v>
      </c>
      <c r="N58" s="163"/>
      <c r="O58" s="163"/>
      <c r="P58" s="163">
        <f>'将来負担比率（分子）の構造'!M$50</f>
        <v>5957</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808</v>
      </c>
      <c r="C62" s="163"/>
      <c r="D62" s="163"/>
      <c r="E62" s="163">
        <f>'将来負担比率（分子）の構造'!J$45</f>
        <v>774</v>
      </c>
      <c r="F62" s="163"/>
      <c r="G62" s="163"/>
      <c r="H62" s="163">
        <f>'将来負担比率（分子）の構造'!K$45</f>
        <v>695</v>
      </c>
      <c r="I62" s="163"/>
      <c r="J62" s="163"/>
      <c r="K62" s="163">
        <f>'将来負担比率（分子）の構造'!L$45</f>
        <v>685</v>
      </c>
      <c r="L62" s="163"/>
      <c r="M62" s="163"/>
      <c r="N62" s="163">
        <f>'将来負担比率（分子）の構造'!M$45</f>
        <v>673</v>
      </c>
      <c r="O62" s="163"/>
      <c r="P62" s="163"/>
    </row>
    <row r="63" spans="1:16" x14ac:dyDescent="0.2">
      <c r="A63" s="163" t="s">
        <v>34</v>
      </c>
      <c r="B63" s="163">
        <f>'将来負担比率（分子）の構造'!I$44</f>
        <v>1440</v>
      </c>
      <c r="C63" s="163"/>
      <c r="D63" s="163"/>
      <c r="E63" s="163">
        <f>'将来負担比率（分子）の構造'!J$44</f>
        <v>1443</v>
      </c>
      <c r="F63" s="163"/>
      <c r="G63" s="163"/>
      <c r="H63" s="163">
        <f>'将来負担比率（分子）の構造'!K$44</f>
        <v>1323</v>
      </c>
      <c r="I63" s="163"/>
      <c r="J63" s="163"/>
      <c r="K63" s="163">
        <f>'将来負担比率（分子）の構造'!L$44</f>
        <v>1134</v>
      </c>
      <c r="L63" s="163"/>
      <c r="M63" s="163"/>
      <c r="N63" s="163">
        <f>'将来負担比率（分子）の構造'!M$44</f>
        <v>1144</v>
      </c>
      <c r="O63" s="163"/>
      <c r="P63" s="163"/>
    </row>
    <row r="64" spans="1:16" x14ac:dyDescent="0.2">
      <c r="A64" s="163" t="s">
        <v>33</v>
      </c>
      <c r="B64" s="163">
        <f>'将来負担比率（分子）の構造'!I$43</f>
        <v>2606</v>
      </c>
      <c r="C64" s="163"/>
      <c r="D64" s="163"/>
      <c r="E64" s="163">
        <f>'将来負担比率（分子）の構造'!J$43</f>
        <v>2258</v>
      </c>
      <c r="F64" s="163"/>
      <c r="G64" s="163"/>
      <c r="H64" s="163">
        <f>'将来負担比率（分子）の構造'!K$43</f>
        <v>2503</v>
      </c>
      <c r="I64" s="163"/>
      <c r="J64" s="163"/>
      <c r="K64" s="163">
        <f>'将来負担比率（分子）の構造'!L$43</f>
        <v>3213</v>
      </c>
      <c r="L64" s="163"/>
      <c r="M64" s="163"/>
      <c r="N64" s="163">
        <f>'将来負担比率（分子）の構造'!M$43</f>
        <v>2966</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5407</v>
      </c>
      <c r="C66" s="163"/>
      <c r="D66" s="163"/>
      <c r="E66" s="163">
        <f>'将来負担比率（分子）の構造'!J$41</f>
        <v>5153</v>
      </c>
      <c r="F66" s="163"/>
      <c r="G66" s="163"/>
      <c r="H66" s="163">
        <f>'将来負担比率（分子）の構造'!K$41</f>
        <v>4827</v>
      </c>
      <c r="I66" s="163"/>
      <c r="J66" s="163"/>
      <c r="K66" s="163">
        <f>'将来負担比率（分子）の構造'!L$41</f>
        <v>6447</v>
      </c>
      <c r="L66" s="163"/>
      <c r="M66" s="163"/>
      <c r="N66" s="163">
        <f>'将来負担比率（分子）の構造'!M$41</f>
        <v>8242</v>
      </c>
      <c r="O66" s="163"/>
      <c r="P66" s="163"/>
    </row>
    <row r="67" spans="1:16" x14ac:dyDescent="0.2">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2822</v>
      </c>
      <c r="C72" s="167">
        <f>基金残高に係る経年分析!G55</f>
        <v>3339</v>
      </c>
      <c r="D72" s="167">
        <f>基金残高に係る経年分析!H55</f>
        <v>2881</v>
      </c>
    </row>
    <row r="73" spans="1:16" x14ac:dyDescent="0.2">
      <c r="A73" s="166" t="s">
        <v>74</v>
      </c>
      <c r="B73" s="167">
        <f>基金残高に係る経年分析!F56</f>
        <v>41</v>
      </c>
      <c r="C73" s="167">
        <f>基金残高に係る経年分析!G56</f>
        <v>41</v>
      </c>
      <c r="D73" s="167">
        <f>基金残高に係る経年分析!H56</f>
        <v>41</v>
      </c>
    </row>
    <row r="74" spans="1:16" x14ac:dyDescent="0.2">
      <c r="A74" s="166" t="s">
        <v>75</v>
      </c>
      <c r="B74" s="167">
        <f>基金残高に係る経年分析!F57</f>
        <v>3432</v>
      </c>
      <c r="C74" s="167">
        <f>基金残高に係る経年分析!G57</f>
        <v>2708</v>
      </c>
      <c r="D74" s="167">
        <f>基金残高に係る経年分析!H57</f>
        <v>2606</v>
      </c>
    </row>
  </sheetData>
  <sheetProtection algorithmName="SHA-512" hashValue="ETFmwJfjq3ydlAZD3YNouNGjYbcMKY1M+j3q8H61MskSHJ1AQP486wtV+PoZdXtpZAmpAKGPJicKLSk0X/zTgQ==" saltValue="gYlMWjpftC+MNe8Srbp+4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大竹　貴之</cp:lastModifiedBy>
  <cp:lastPrinted>2026-03-06T07:04:33Z</cp:lastPrinted>
  <dcterms:created xsi:type="dcterms:W3CDTF">2026-02-26T09:22:37Z</dcterms:created>
  <dcterms:modified xsi:type="dcterms:W3CDTF">2026-10-19T02:31:36Z</dcterms:modified>
  <cp:category/>
</cp:coreProperties>
</file>