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A23" i="11" l="1"/>
  <c r="V23" i="11"/>
  <c r="Q23" i="11"/>
  <c r="BG38" i="9" l="1"/>
  <c r="BG37" i="9"/>
  <c r="BG36" i="9"/>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E41" i="9"/>
  <c r="AM41" i="9"/>
  <c r="U41" i="9"/>
  <c r="C41" i="9"/>
  <c r="BE40" i="9"/>
  <c r="AM40" i="9"/>
  <c r="U40" i="9"/>
  <c r="C40" i="9"/>
  <c r="BE39" i="9"/>
  <c r="AM39" i="9"/>
  <c r="U39" i="9"/>
  <c r="C39" i="9"/>
  <c r="AM38" i="9"/>
  <c r="U38" i="9"/>
  <c r="C38" i="9"/>
  <c r="AM37" i="9"/>
  <c r="U37" i="9"/>
  <c r="C37" i="9"/>
  <c r="AM36" i="9"/>
  <c r="CO34" i="9"/>
  <c r="CO35" i="9" s="1"/>
  <c r="CO36" i="9" s="1"/>
  <c r="CO37" i="9" s="1"/>
  <c r="CO38" i="9" s="1"/>
  <c r="CO39" i="9" s="1"/>
  <c r="CO40" i="9" s="1"/>
  <c r="CO41" i="9" s="1"/>
  <c r="CO42" i="9" s="1"/>
  <c r="CO43" i="9" s="1"/>
  <c r="BW34" i="9"/>
  <c r="BW35" i="9" s="1"/>
  <c r="BW36" i="9" s="1"/>
  <c r="BW37" i="9" s="1"/>
  <c r="BW38" i="9" s="1"/>
  <c r="BW39" i="9" s="1"/>
  <c r="BW40" i="9" s="1"/>
  <c r="BW41" i="9" s="1"/>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s="1"/>
  <c r="AM34" i="9" s="1"/>
  <c r="AM35" i="9" s="1"/>
  <c r="BE34" i="9" l="1"/>
  <c r="BE35" i="9" s="1"/>
  <c r="BE36" i="9" s="1"/>
  <c r="BE37" i="9" s="1"/>
  <c r="BE38" i="9" s="1"/>
</calcChain>
</file>

<file path=xl/sharedStrings.xml><?xml version="1.0" encoding="utf-8"?>
<sst xmlns="http://schemas.openxmlformats.org/spreadsheetml/2006/main" count="996" uniqueCount="556">
  <si>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</si>
  <si>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</si>
  <si>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</si>
  <si>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</si>
  <si>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</si>
  <si>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</si>
  <si>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</si>
  <si>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</si>
  <si>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</si>
  <si>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</si>
  <si>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</si>
  <si>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</si>
  <si>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</si>
  <si>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</si>
  <si>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</si>
  <si>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</si>
  <si>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</si>
  <si>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</si>
  <si>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</si>
  <si>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</si>
  <si>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</si>
  <si>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</si>
  <si>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</si>
  <si>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</si>
  <si>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</si>
  <si>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</si>
  <si>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</si>
  <si>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</si>
  <si>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</si>
  <si>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</si>
  <si>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</si>
  <si>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</si>
  <si>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</si>
  <si>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</si>
  <si>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</si>
  <si>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</si>
  <si>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</si>
  <si>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</si>
  <si>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</si>
  <si>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</si>
  <si>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</si>
  <si>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</si>
  <si>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</si>
  <si>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</si>
  <si>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</si>
  <si>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</si>
  <si>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</si>
  <si>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</si>
  <si>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</si>
  <si>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</si>
  <si>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</si>
  <si>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</si>
  <si>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</si>
  <si>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</si>
  <si>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</si>
  <si>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</si>
  <si>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</si>
  <si>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</si>
  <si>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</si>
  <si>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</si>
  <si>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</si>
  <si>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</si>
  <si>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</si>
  <si>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</si>
  <si>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</si>
  <si>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</si>
  <si>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</si>
  <si>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</si>
  <si>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</si>
  <si>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</si>
  <si>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</si>
  <si>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</si>
  <si>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</si>
  <si>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</si>
  <si>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</si>
  <si>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</si>
  <si>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</si>
  <si>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</si>
  <si>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</si>
  <si>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</si>
  <si>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</si>
  <si>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</si>
  <si>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大崎市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</si>
  <si>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</si>
  <si>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</si>
  <si>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</si>
  <si>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</si>
  <si>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</si>
  <si>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</si>
  <si>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</si>
  <si>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</si>
  <si>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</si>
  <si>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</si>
  <si>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</si>
  <si>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</si>
  <si>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</si>
  <si>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</si>
  <si>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</si>
  <si>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</si>
  <si>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</si>
  <si>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</si>
  <si>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</si>
  <si>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</si>
  <si>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</si>
  <si>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</si>
  <si>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</si>
  <si>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</si>
  <si>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</si>
  <si>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-2.4</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</si>
  <si>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</si>
  <si>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</si>
  <si>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</si>
  <si>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</si>
  <si>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</si>
  <si>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</si>
  <si>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</si>
  <si>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</si>
  <si>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</si>
  <si>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</si>
  <si>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</si>
  <si>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</si>
  <si>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</si>
  <si>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</si>
  <si>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</si>
  <si>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</si>
  <si>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</si>
  <si>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</si>
  <si>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</si>
  <si>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</si>
  <si>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</si>
  <si>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</si>
  <si>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</si>
  <si>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</si>
  <si>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</si>
  <si>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</si>
  <si>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</si>
  <si>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</si>
  <si>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</si>
  <si>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</si>
  <si>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</si>
  <si>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</si>
  <si>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</si>
  <si>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</si>
  <si>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</si>
  <si>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</si>
  <si>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</si>
  <si>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</si>
  <si>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</si>
  <si>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</si>
  <si>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</si>
  <si>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</si>
  <si>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</si>
  <si>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</si>
  <si>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</si>
  <si>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</si>
  <si>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</si>
  <si>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</si>
  <si>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</si>
  <si>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</si>
  <si>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</si>
  <si>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</si>
  <si>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</si>
  <si>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</si>
  <si>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</si>
  <si>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</si>
  <si>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</si>
  <si>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</si>
  <si>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</si>
  <si>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</si>
  <si>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</si>
  <si>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</si>
  <si>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</si>
  <si>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</si>
  <si>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</si>
  <si>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</si>
  <si>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</si>
  <si>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</si>
  <si>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</si>
  <si>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</si>
  <si>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</si>
  <si>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</si>
  <si>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</si>
  <si>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</si>
  <si>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</si>
  <si>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</si>
  <si>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</si>
  <si>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</si>
  <si>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</si>
  <si>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</si>
  <si>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</si>
  <si>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</si>
  <si>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</si>
  <si>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</si>
  <si>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</si>
  <si>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宮城県大崎市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</si>
  <si>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</si>
  <si>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</si>
  <si>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</si>
  <si>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</si>
  <si>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</si>
  <si>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</si>
  <si>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</si>
  <si>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</si>
  <si>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</si>
  <si>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</si>
  <si>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</si>
  <si>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</si>
  <si>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</si>
  <si>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</si>
  <si>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</si>
  <si>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</si>
  <si>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</si>
  <si>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</si>
  <si>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</si>
  <si>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</si>
  <si>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</si>
  <si>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</si>
  <si>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</si>
  <si>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</si>
  <si>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</si>
  <si>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</si>
  <si>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</si>
  <si>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</si>
  <si>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</si>
  <si>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</si>
  <si>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</si>
  <si>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</si>
  <si>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</si>
  <si>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</si>
  <si>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</si>
  <si>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</si>
  <si>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</si>
  <si>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</si>
  <si>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</si>
  <si>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</si>
  <si>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</si>
  <si>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</si>
  <si>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</si>
  <si>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</si>
  <si>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</si>
  <si>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</si>
  <si>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</si>
  <si>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</si>
  <si>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</si>
  <si>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</si>
  <si>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</si>
  <si>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</si>
  <si>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</si>
  <si>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</si>
  <si>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</si>
  <si>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</si>
  <si>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</si>
  <si>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</si>
  <si>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</si>
  <si>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</si>
  <si>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</si>
  <si>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</si>
  <si>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</si>
  <si>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</si>
  <si>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</si>
  <si>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</si>
  <si>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</si>
  <si>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</si>
  <si>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</si>
  <si>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</si>
  <si>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</si>
  <si>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</si>
  <si>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</si>
  <si>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</si>
  <si>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</si>
  <si>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</si>
  <si>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</si>
  <si>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</si>
  <si>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</si>
  <si>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</si>
  <si>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</si>
  <si>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</si>
  <si>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</si>
  <si>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</si>
  <si>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</si>
  <si>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</si>
  <si>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</si>
  <si>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</si>
  <si>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</si>
  <si>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</si>
  <si>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</si>
  <si>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</si>
  <si>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</si>
  <si>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</si>
  <si>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</si>
  <si>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</si>
  <si>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</si>
  <si>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</si>
  <si>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</si>
  <si>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</si>
  <si>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</si>
  <si>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</si>
  <si>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</si>
  <si>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</si>
  <si>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</si>
  <si>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</si>
  <si>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</si>
  <si>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</si>
  <si>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</si>
  <si>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</si>
  <si>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</si>
  <si>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</si>
  <si>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</si>
  <si>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</si>
  <si>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</si>
  <si>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</si>
  <si>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</si>
  <si>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</si>
  <si>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</si>
  <si>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</si>
  <si>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</si>
  <si>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</si>
  <si>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</si>
  <si>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</si>
  <si>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</si>
  <si>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</si>
  <si>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</si>
  <si>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</si>
  <si>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</si>
  <si>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</si>
  <si>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</si>
  <si>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</si>
  <si>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</si>
  <si>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</si>
  <si>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</si>
  <si>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</si>
  <si>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</si>
  <si>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</si>
  <si>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</si>
  <si>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</si>
  <si>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</si>
  <si>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</si>
  <si>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</si>
  <si>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</si>
  <si>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</si>
  <si>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</si>
  <si>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</si>
  <si>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</si>
  <si>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</si>
  <si>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宮城県大崎市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</si>
  <si>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</si>
  <si>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</si>
  <si>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</si>
  <si>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</si>
  <si>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</si>
  <si>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</si>
  <si>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</si>
  <si>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</si>
  <si>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</si>
  <si>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</si>
  <si>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</si>
  <si>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</si>
  <si>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</si>
  <si>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</si>
  <si>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</si>
  <si>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</si>
  <si>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</si>
  <si>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</si>
  <si>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</si>
  <si>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</si>
  <si>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市有林事業特別会計</t>
    <phoneticPr fontId="5"/>
  </si>
  <si>
    <t>奨学資金貸与事業特別会計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</si>
  <si>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</si>
  <si>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</si>
  <si>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</si>
  <si>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</si>
  <si>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</si>
  <si>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</si>
  <si>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</si>
  <si>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</si>
  <si>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</si>
  <si>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</si>
  <si>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</si>
  <si>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</si>
  <si>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</si>
  <si>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</si>
  <si>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</si>
  <si>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</si>
  <si>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</si>
  <si>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</si>
  <si>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病院事業会計</t>
    <phoneticPr fontId="5"/>
  </si>
  <si>
    <t>下水道事業特別会計</t>
    <phoneticPr fontId="5"/>
  </si>
  <si>
    <t>法非適用企業</t>
    <phoneticPr fontId="5"/>
  </si>
  <si>
    <t>農業集落排水事業特別会計</t>
    <phoneticPr fontId="5"/>
  </si>
  <si>
    <t>浄化槽事業特別会計</t>
    <phoneticPr fontId="5"/>
  </si>
  <si>
    <t>岩出山簡易水道事業特別会計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</si>
  <si>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</si>
  <si>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</si>
  <si>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</si>
  <si>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</si>
  <si>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</si>
  <si>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</si>
  <si>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</si>
  <si>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</si>
  <si>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</si>
  <si>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</si>
  <si>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</si>
  <si>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</si>
  <si>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</si>
  <si>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</si>
  <si>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</si>
  <si>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</si>
  <si>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</si>
  <si>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</si>
  <si>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</si>
  <si>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</si>
  <si>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</si>
  <si>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</si>
  <si>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</si>
  <si>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</si>
  <si>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</si>
  <si>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</si>
  <si>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</si>
  <si>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</si>
  <si>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</si>
  <si>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</si>
  <si>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</si>
  <si>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</si>
  <si>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</si>
  <si>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</si>
  <si>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</si>
  <si>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</si>
  <si>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</si>
  <si>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</si>
  <si>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</si>
  <si>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</si>
  <si>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</si>
  <si>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</si>
  <si>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</si>
  <si>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</si>
  <si>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</si>
  <si>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</si>
  <si>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</si>
  <si>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</si>
  <si>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</si>
  <si>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</si>
  <si>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</si>
  <si>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</si>
  <si>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</si>
  <si>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</si>
  <si>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</si>
  <si>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</si>
  <si>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</si>
  <si>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</si>
  <si>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</si>
  <si>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</si>
  <si>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</si>
  <si>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</si>
  <si>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</si>
  <si>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</si>
  <si>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</si>
  <si>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</si>
  <si>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</si>
  <si>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</si>
  <si>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</si>
  <si>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</si>
  <si>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</si>
  <si>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</si>
  <si>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</si>
  <si>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</si>
  <si>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</si>
  <si>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</si>
  <si>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</si>
  <si>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</si>
  <si>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</si>
  <si>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</si>
  <si>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</si>
  <si>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</si>
  <si>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</si>
  <si>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</si>
  <si>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</si>
  <si>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</si>
  <si>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</si>
  <si>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</si>
  <si>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</si>
  <si>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</si>
  <si>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</si>
  <si>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</si>
  <si>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</si>
  <si>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</si>
  <si>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</si>
  <si>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</si>
  <si>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</si>
  <si>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</si>
  <si>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</si>
  <si>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</si>
  <si>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</si>
  <si>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</si>
  <si>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</si>
  <si>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</si>
  <si>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</si>
  <si>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</si>
  <si>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</si>
  <si>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</si>
  <si>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</si>
  <si>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</si>
  <si>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</si>
  <si>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</si>
  <si>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</si>
  <si>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</si>
  <si>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</si>
  <si>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</si>
  <si>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</si>
  <si>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</si>
  <si>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</si>
  <si>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</si>
  <si>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</si>
  <si>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</si>
  <si>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</si>
  <si>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</si>
  <si>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</si>
  <si>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</si>
  <si>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</si>
  <si>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</si>
  <si>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</si>
  <si>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</si>
  <si>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</si>
  <si>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</si>
  <si>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</si>
  <si>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</si>
  <si>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病院事業会計</t>
  </si>
  <si>
    <t>水道事業会計</t>
  </si>
  <si>
    <t>一般会計</t>
  </si>
  <si>
    <t>国民健康保険特別会計</t>
  </si>
  <si>
    <t>下水道事業特別会計</t>
  </si>
  <si>
    <t>宅地造成事業特別会計</t>
  </si>
  <si>
    <t>浄化槽事業特別会計</t>
  </si>
  <si>
    <t>農業集落排水事業特別会計</t>
  </si>
  <si>
    <t>その他会計（赤字）</t>
  </si>
  <si>
    <t>その他会計（黒字）</t>
  </si>
  <si>
    <t>-</t>
    <phoneticPr fontId="2"/>
  </si>
  <si>
    <t>色麻町外一市一ヶ村花川ダム管理組合</t>
  </si>
  <si>
    <t>吉田川流域溜池大和町外２市４ヶ町村組合</t>
  </si>
  <si>
    <t>宮城県市町村職員退職手当組合</t>
  </si>
  <si>
    <t>宮城県市町村非常勤消防団員補償報償組合</t>
  </si>
  <si>
    <t>大崎地域広域行政事務組合</t>
  </si>
  <si>
    <t>宮城県市町村自治振興センター</t>
  </si>
  <si>
    <t>宮城県後期高齢者医療広域連合</t>
  </si>
  <si>
    <t>宮城県後期高齢者医療事業会計</t>
  </si>
  <si>
    <t>○</t>
  </si>
  <si>
    <t>大崎市土地開発公社</t>
  </si>
  <si>
    <t>古川体育協会</t>
  </si>
  <si>
    <t>まちづくり古川</t>
  </si>
  <si>
    <t>アクアライト台町</t>
  </si>
  <si>
    <t>醸室</t>
  </si>
  <si>
    <t>大崎市三本木振興公社</t>
  </si>
  <si>
    <t>池月道の駅</t>
  </si>
  <si>
    <t>鳴子まちづくり</t>
  </si>
  <si>
    <t>オニコウベ</t>
  </si>
  <si>
    <t>たじり穂波公社</t>
  </si>
  <si>
    <t>古川青果地方卸売市場</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</si>
</sst>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53925</c:v>
                </c:pt>
                <c:pt idx="1">
                  <c:v>51263</c:v>
                </c:pt>
                <c:pt idx="2">
                  <c:v>41433</c:v>
                </c:pt>
                <c:pt idx="3">
                  <c:v>43493</c:v>
                </c:pt>
                <c:pt idx="4">
                  <c:v>50840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43813</c:v>
                </c:pt>
                <c:pt idx="1">
                  <c:v>31616</c:v>
                </c:pt>
                <c:pt idx="2">
                  <c:v>23748</c:v>
                </c:pt>
                <c:pt idx="3">
                  <c:v>26493</c:v>
                </c:pt>
                <c:pt idx="4">
                  <c:v>40772</c:v>
                </c:pt>
              </c:numCache>
            </c:numRef>
          </c:val>
          <c:smooth val="0"/>
        </c:ser>
        <c:dLbls>
          <c:showLegendKey val="0"/>
          <c:showVal val="0"/>
          <c:showCatName val="0"/>
          <c:showSerName val="0"/>
          <c:showPercent val="0"/>
          <c:showBubbleSize val="0"/>
        </c:dLbls>
        <c:marker val="1"/>
        <c:smooth val="0"/>
        <c:axId val="324157824"/>
        <c:axId val="324159744"/>
      </c:lineChart>
      <c:catAx>
        <c:axId val="3241578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159744"/>
        <c:crosses val="autoZero"/>
        <c:auto val="1"/>
        <c:lblAlgn val="ctr"/>
        <c:lblOffset val="100"/>
        <c:tickLblSkip val="1"/>
        <c:tickMarkSkip val="1"/>
        <c:noMultiLvlLbl val="0"/>
      </c:catAx>
      <c:valAx>
        <c:axId val="32415974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4157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1.92</c:v>
                </c:pt>
                <c:pt idx="1">
                  <c:v>6.93</c:v>
                </c:pt>
                <c:pt idx="2">
                  <c:v>5.74</c:v>
                </c:pt>
                <c:pt idx="3">
                  <c:v>6.64</c:v>
                </c:pt>
                <c:pt idx="4">
                  <c:v>5.95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7.36</c:v>
                </c:pt>
                <c:pt idx="1">
                  <c:v>9.07</c:v>
                </c:pt>
                <c:pt idx="2">
                  <c:v>19.3</c:v>
                </c:pt>
                <c:pt idx="3">
                  <c:v>27.08</c:v>
                </c:pt>
                <c:pt idx="4">
                  <c:v>31.35</c:v>
                </c:pt>
              </c:numCache>
            </c:numRef>
          </c:val>
        </c:ser>
        <c:dLbls>
          <c:showLegendKey val="0"/>
          <c:showVal val="0"/>
          <c:showCatName val="0"/>
          <c:showSerName val="0"/>
          <c:showPercent val="0"/>
          <c:showBubbleSize val="0"/>
        </c:dLbls>
        <c:gapWidth val="250"/>
        <c:overlap val="100"/>
        <c:axId val="324941312"/>
        <c:axId val="3249432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1.88</c:v>
                </c:pt>
                <c:pt idx="1">
                  <c:v>6.56</c:v>
                </c:pt>
                <c:pt idx="2">
                  <c:v>4.05</c:v>
                </c:pt>
                <c:pt idx="3">
                  <c:v>6.57</c:v>
                </c:pt>
                <c:pt idx="4">
                  <c:v>1.25</c:v>
                </c:pt>
              </c:numCache>
            </c:numRef>
          </c:val>
          <c:smooth val="0"/>
        </c:ser>
        <c:dLbls>
          <c:showLegendKey val="0"/>
          <c:showVal val="0"/>
          <c:showCatName val="0"/>
          <c:showSerName val="0"/>
          <c:showPercent val="0"/>
          <c:showBubbleSize val="0"/>
        </c:dLbls>
        <c:marker val="1"/>
        <c:smooth val="0"/>
        <c:axId val="324941312"/>
        <c:axId val="324943232"/>
      </c:lineChart>
      <c:catAx>
        <c:axId val="32494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24943232"/>
        <c:crosses val="autoZero"/>
        <c:auto val="1"/>
        <c:lblAlgn val="ctr"/>
        <c:lblOffset val="100"/>
        <c:tickLblSkip val="1"/>
        <c:tickMarkSkip val="1"/>
        <c:noMultiLvlLbl val="0"/>
      </c:catAx>
      <c:valAx>
        <c:axId val="324943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49413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0.41</c:v>
                </c:pt>
                <c:pt idx="2">
                  <c:v>#N/A</c:v>
                </c:pt>
                <c:pt idx="3">
                  <c:v>0.26</c:v>
                </c:pt>
                <c:pt idx="4">
                  <c:v>#N/A</c:v>
                </c:pt>
                <c:pt idx="5">
                  <c:v>0.18</c:v>
                </c:pt>
                <c:pt idx="6">
                  <c:v>#N/A</c:v>
                </c:pt>
                <c:pt idx="7">
                  <c:v>0.38</c:v>
                </c:pt>
                <c:pt idx="8">
                  <c:v>#N/A</c:v>
                </c:pt>
                <c:pt idx="9">
                  <c:v>0.14000000000000001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0.14000000000000001</c:v>
                </c:pt>
                <c:pt idx="2">
                  <c:v>#N/A</c:v>
                </c:pt>
                <c:pt idx="3">
                  <c:v>0.18</c:v>
                </c:pt>
                <c:pt idx="4">
                  <c:v>#N/A</c:v>
                </c:pt>
                <c:pt idx="5">
                  <c:v>0.15</c:v>
                </c:pt>
                <c:pt idx="6">
                  <c:v>#N/A</c:v>
                </c:pt>
                <c:pt idx="7">
                  <c:v>0.16</c:v>
                </c:pt>
                <c:pt idx="8">
                  <c:v>#N/A</c:v>
                </c:pt>
                <c:pt idx="9">
                  <c:v>0.16</c:v>
                </c:pt>
              </c:numCache>
            </c:numRef>
          </c:val>
        </c:ser>
        <c:ser>
          <c:idx val="3"/>
          <c:order val="3"/>
          <c:tx>
            <c:strRef>
              <c:f>データシート!$A$30</c:f>
              <c:strCache>
                <c:ptCount val="1"/>
                <c:pt idx="0">
                  <c:v>浄化槽事業特別会計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c:v>
                </c:pt>
                <c:pt idx="2">
                  <c:v>#N/A</c:v>
                </c:pt>
                <c:pt idx="3">
                  <c:v>7.0000000000000007E-2</c:v>
                </c:pt>
                <c:pt idx="4">
                  <c:v>#N/A</c:v>
                </c:pt>
                <c:pt idx="5">
                  <c:v>0.12</c:v>
                </c:pt>
                <c:pt idx="6">
                  <c:v>#N/A</c:v>
                </c:pt>
                <c:pt idx="7">
                  <c:v>0.18</c:v>
                </c:pt>
                <c:pt idx="8">
                  <c:v>#N/A</c:v>
                </c:pt>
                <c:pt idx="9">
                  <c:v>0.22</c:v>
                </c:pt>
              </c:numCache>
            </c:numRef>
          </c:val>
        </c:ser>
        <c:ser>
          <c:idx val="4"/>
          <c:order val="4"/>
          <c:tx>
            <c:strRef>
              <c:f>データシート!$A$31</c:f>
              <c:strCache>
                <c:ptCount val="1"/>
                <c:pt idx="0">
                  <c:v>宅地造成事業特別会計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0.7</c:v>
                </c:pt>
                <c:pt idx="2">
                  <c:v>#N/A</c:v>
                </c:pt>
                <c:pt idx="3">
                  <c:v>0.64</c:v>
                </c:pt>
                <c:pt idx="4">
                  <c:v>#N/A</c:v>
                </c:pt>
                <c:pt idx="5">
                  <c:v>0.55000000000000004</c:v>
                </c:pt>
                <c:pt idx="6">
                  <c:v>#N/A</c:v>
                </c:pt>
                <c:pt idx="7">
                  <c:v>0.48</c:v>
                </c:pt>
                <c:pt idx="8">
                  <c:v>#N/A</c:v>
                </c:pt>
                <c:pt idx="9">
                  <c:v>0.4</c:v>
                </c:pt>
              </c:numCache>
            </c:numRef>
          </c:val>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0.24</c:v>
                </c:pt>
                <c:pt idx="2">
                  <c:v>#N/A</c:v>
                </c:pt>
                <c:pt idx="3">
                  <c:v>0.36</c:v>
                </c:pt>
                <c:pt idx="4">
                  <c:v>#N/A</c:v>
                </c:pt>
                <c:pt idx="5">
                  <c:v>0.4</c:v>
                </c:pt>
                <c:pt idx="6">
                  <c:v>#N/A</c:v>
                </c:pt>
                <c:pt idx="7">
                  <c:v>0.53</c:v>
                </c:pt>
                <c:pt idx="8">
                  <c:v>#N/A</c:v>
                </c:pt>
                <c:pt idx="9">
                  <c:v>0.5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0.82</c:v>
                </c:pt>
                <c:pt idx="2">
                  <c:v>#N/A</c:v>
                </c:pt>
                <c:pt idx="3">
                  <c:v>1.57</c:v>
                </c:pt>
                <c:pt idx="4">
                  <c:v>#N/A</c:v>
                </c:pt>
                <c:pt idx="5">
                  <c:v>1.99</c:v>
                </c:pt>
                <c:pt idx="6">
                  <c:v>#N/A</c:v>
                </c:pt>
                <c:pt idx="7">
                  <c:v>1.67</c:v>
                </c:pt>
                <c:pt idx="8">
                  <c:v>#N/A</c:v>
                </c:pt>
                <c:pt idx="9">
                  <c:v>1.51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1.89</c:v>
                </c:pt>
                <c:pt idx="2">
                  <c:v>#N/A</c:v>
                </c:pt>
                <c:pt idx="3">
                  <c:v>6.92</c:v>
                </c:pt>
                <c:pt idx="4">
                  <c:v>#N/A</c:v>
                </c:pt>
                <c:pt idx="5">
                  <c:v>5.71</c:v>
                </c:pt>
                <c:pt idx="6">
                  <c:v>#N/A</c:v>
                </c:pt>
                <c:pt idx="7">
                  <c:v>6.62</c:v>
                </c:pt>
                <c:pt idx="8">
                  <c:v>#N/A</c:v>
                </c:pt>
                <c:pt idx="9">
                  <c:v>5.94</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5.74</c:v>
                </c:pt>
                <c:pt idx="2">
                  <c:v>#N/A</c:v>
                </c:pt>
                <c:pt idx="3">
                  <c:v>6.44</c:v>
                </c:pt>
                <c:pt idx="4">
                  <c:v>#N/A</c:v>
                </c:pt>
                <c:pt idx="5">
                  <c:v>7.81</c:v>
                </c:pt>
                <c:pt idx="6">
                  <c:v>#N/A</c:v>
                </c:pt>
                <c:pt idx="7">
                  <c:v>9.51</c:v>
                </c:pt>
                <c:pt idx="8">
                  <c:v>#N/A</c:v>
                </c:pt>
                <c:pt idx="9">
                  <c:v>9.66</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3.92</c:v>
                </c:pt>
                <c:pt idx="2">
                  <c:v>#N/A</c:v>
                </c:pt>
                <c:pt idx="3">
                  <c:v>4.7300000000000004</c:v>
                </c:pt>
                <c:pt idx="4">
                  <c:v>#N/A</c:v>
                </c:pt>
                <c:pt idx="5">
                  <c:v>7.77</c:v>
                </c:pt>
                <c:pt idx="6">
                  <c:v>#N/A</c:v>
                </c:pt>
                <c:pt idx="7">
                  <c:v>11.22</c:v>
                </c:pt>
                <c:pt idx="8">
                  <c:v>#N/A</c:v>
                </c:pt>
                <c:pt idx="9">
                  <c:v>13.59</c:v>
                </c:pt>
              </c:numCache>
            </c:numRef>
          </c:val>
        </c:ser>
        <c:dLbls>
          <c:showLegendKey val="0"/>
          <c:showVal val="0"/>
          <c:showCatName val="0"/>
          <c:showSerName val="0"/>
          <c:showPercent val="0"/>
          <c:showBubbleSize val="0"/>
        </c:dLbls>
        <c:gapWidth val="150"/>
        <c:overlap val="100"/>
        <c:axId val="327228800"/>
        <c:axId val="327234688"/>
      </c:barChart>
      <c:catAx>
        <c:axId val="327228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234688"/>
        <c:crosses val="autoZero"/>
        <c:auto val="1"/>
        <c:lblAlgn val="ctr"/>
        <c:lblOffset val="100"/>
        <c:tickLblSkip val="1"/>
        <c:tickMarkSkip val="1"/>
        <c:noMultiLvlLbl val="0"/>
      </c:catAx>
      <c:valAx>
        <c:axId val="327234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228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6236</c:v>
                </c:pt>
                <c:pt idx="5">
                  <c:v>6313</c:v>
                </c:pt>
                <c:pt idx="8">
                  <c:v>6412</c:v>
                </c:pt>
                <c:pt idx="11">
                  <c:v>6540</c:v>
                </c:pt>
                <c:pt idx="14">
                  <c:v>6581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10</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586</c:v>
                </c:pt>
                <c:pt idx="3">
                  <c:v>614</c:v>
                </c:pt>
                <c:pt idx="6">
                  <c:v>523</c:v>
                </c:pt>
                <c:pt idx="9">
                  <c:v>113</c:v>
                </c:pt>
                <c:pt idx="12">
                  <c:v>112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698</c:v>
                </c:pt>
                <c:pt idx="3">
                  <c:v>645</c:v>
                </c:pt>
                <c:pt idx="6">
                  <c:v>555</c:v>
                </c:pt>
                <c:pt idx="9">
                  <c:v>292</c:v>
                </c:pt>
                <c:pt idx="12">
                  <c:v>172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2459</c:v>
                </c:pt>
                <c:pt idx="3">
                  <c:v>2337</c:v>
                </c:pt>
                <c:pt idx="6">
                  <c:v>2338</c:v>
                </c:pt>
                <c:pt idx="9">
                  <c:v>2339</c:v>
                </c:pt>
                <c:pt idx="12">
                  <c:v>2518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7194</c:v>
                </c:pt>
                <c:pt idx="3">
                  <c:v>7275</c:v>
                </c:pt>
                <c:pt idx="6">
                  <c:v>7210</c:v>
                </c:pt>
                <c:pt idx="9">
                  <c:v>7096</c:v>
                </c:pt>
                <c:pt idx="12">
                  <c:v>7077</c:v>
                </c:pt>
              </c:numCache>
            </c:numRef>
          </c:val>
        </c:ser>
        <c:dLbls>
          <c:showLegendKey val="0"/>
          <c:showVal val="0"/>
          <c:showCatName val="0"/>
          <c:showSerName val="0"/>
          <c:showPercent val="0"/>
          <c:showBubbleSize val="0"/>
        </c:dLbls>
        <c:gapWidth val="100"/>
        <c:overlap val="100"/>
        <c:axId val="327502848"/>
        <c:axId val="327509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4711</c:v>
                </c:pt>
                <c:pt idx="2">
                  <c:v>#N/A</c:v>
                </c:pt>
                <c:pt idx="3">
                  <c:v>#N/A</c:v>
                </c:pt>
                <c:pt idx="4">
                  <c:v>4558</c:v>
                </c:pt>
                <c:pt idx="5">
                  <c:v>#N/A</c:v>
                </c:pt>
                <c:pt idx="6">
                  <c:v>#N/A</c:v>
                </c:pt>
                <c:pt idx="7">
                  <c:v>4214</c:v>
                </c:pt>
                <c:pt idx="8">
                  <c:v>#N/A</c:v>
                </c:pt>
                <c:pt idx="9">
                  <c:v>#N/A</c:v>
                </c:pt>
                <c:pt idx="10">
                  <c:v>3300</c:v>
                </c:pt>
                <c:pt idx="11">
                  <c:v>#N/A</c:v>
                </c:pt>
                <c:pt idx="12">
                  <c:v>#N/A</c:v>
                </c:pt>
                <c:pt idx="13">
                  <c:v>3299</c:v>
                </c:pt>
                <c:pt idx="14">
                  <c:v>#N/A</c:v>
                </c:pt>
              </c:numCache>
            </c:numRef>
          </c:val>
          <c:smooth val="0"/>
        </c:ser>
        <c:dLbls>
          <c:showLegendKey val="0"/>
          <c:showVal val="0"/>
          <c:showCatName val="0"/>
          <c:showSerName val="0"/>
          <c:showPercent val="0"/>
          <c:showBubbleSize val="0"/>
        </c:dLbls>
        <c:marker val="1"/>
        <c:smooth val="0"/>
        <c:axId val="327502848"/>
        <c:axId val="327509120"/>
      </c:lineChart>
      <c:catAx>
        <c:axId val="3275028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7509120"/>
        <c:crosses val="autoZero"/>
        <c:auto val="1"/>
        <c:lblAlgn val="ctr"/>
        <c:lblOffset val="100"/>
        <c:tickLblSkip val="1"/>
        <c:tickMarkSkip val="1"/>
        <c:noMultiLvlLbl val="0"/>
      </c:catAx>
      <c:valAx>
        <c:axId val="327509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5028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64525</c:v>
                </c:pt>
                <c:pt idx="5">
                  <c:v>68659</c:v>
                </c:pt>
                <c:pt idx="8">
                  <c:v>67997</c:v>
                </c:pt>
                <c:pt idx="11">
                  <c:v>66991</c:v>
                </c:pt>
                <c:pt idx="14">
                  <c:v>70280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11464</c:v>
                </c:pt>
                <c:pt idx="5">
                  <c:v>11576</c:v>
                </c:pt>
                <c:pt idx="8">
                  <c:v>11163</c:v>
                </c:pt>
                <c:pt idx="11">
                  <c:v>10626</c:v>
                </c:pt>
                <c:pt idx="14">
                  <c:v>9224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5504</c:v>
                </c:pt>
                <c:pt idx="5">
                  <c:v>6183</c:v>
                </c:pt>
                <c:pt idx="8">
                  <c:v>9858</c:v>
                </c:pt>
                <c:pt idx="11">
                  <c:v>12721</c:v>
                </c:pt>
                <c:pt idx="14">
                  <c:v>14446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376</c:v>
                </c:pt>
                <c:pt idx="3">
                  <c:v>415</c:v>
                </c:pt>
                <c:pt idx="6">
                  <c:v>404</c:v>
                </c:pt>
                <c:pt idx="9">
                  <c:v>308</c:v>
                </c:pt>
                <c:pt idx="12">
                  <c:v>18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9606</c:v>
                </c:pt>
                <c:pt idx="3">
                  <c:v>9445</c:v>
                </c:pt>
                <c:pt idx="6">
                  <c:v>9157</c:v>
                </c:pt>
                <c:pt idx="9">
                  <c:v>9075</c:v>
                </c:pt>
                <c:pt idx="12">
                  <c:v>9251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2873</c:v>
                </c:pt>
                <c:pt idx="3">
                  <c:v>2461</c:v>
                </c:pt>
                <c:pt idx="6">
                  <c:v>2356</c:v>
                </c:pt>
                <c:pt idx="9">
                  <c:v>2087</c:v>
                </c:pt>
                <c:pt idx="12">
                  <c:v>1934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38798</c:v>
                </c:pt>
                <c:pt idx="3">
                  <c:v>37207</c:v>
                </c:pt>
                <c:pt idx="6">
                  <c:v>37358</c:v>
                </c:pt>
                <c:pt idx="9">
                  <c:v>35797</c:v>
                </c:pt>
                <c:pt idx="12">
                  <c:v>37941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1834</c:v>
                </c:pt>
                <c:pt idx="3">
                  <c:v>1291</c:v>
                </c:pt>
                <c:pt idx="6">
                  <c:v>800</c:v>
                </c:pt>
                <c:pt idx="9">
                  <c:v>702</c:v>
                </c:pt>
                <c:pt idx="12">
                  <c:v>603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63359</c:v>
                </c:pt>
                <c:pt idx="3">
                  <c:v>65770</c:v>
                </c:pt>
                <c:pt idx="6">
                  <c:v>63763</c:v>
                </c:pt>
                <c:pt idx="9">
                  <c:v>62317</c:v>
                </c:pt>
                <c:pt idx="12">
                  <c:v>63748</c:v>
                </c:pt>
              </c:numCache>
            </c:numRef>
          </c:val>
        </c:ser>
        <c:dLbls>
          <c:showLegendKey val="0"/>
          <c:showVal val="0"/>
          <c:showCatName val="0"/>
          <c:showSerName val="0"/>
          <c:showPercent val="0"/>
          <c:showBubbleSize val="0"/>
        </c:dLbls>
        <c:gapWidth val="100"/>
        <c:overlap val="100"/>
        <c:axId val="327779456"/>
        <c:axId val="3277813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35352</c:v>
                </c:pt>
                <c:pt idx="2">
                  <c:v>#N/A</c:v>
                </c:pt>
                <c:pt idx="3">
                  <c:v>#N/A</c:v>
                </c:pt>
                <c:pt idx="4">
                  <c:v>30171</c:v>
                </c:pt>
                <c:pt idx="5">
                  <c:v>#N/A</c:v>
                </c:pt>
                <c:pt idx="6">
                  <c:v>#N/A</c:v>
                </c:pt>
                <c:pt idx="7">
                  <c:v>24819</c:v>
                </c:pt>
                <c:pt idx="8">
                  <c:v>#N/A</c:v>
                </c:pt>
                <c:pt idx="9">
                  <c:v>#N/A</c:v>
                </c:pt>
                <c:pt idx="10">
                  <c:v>19948</c:v>
                </c:pt>
                <c:pt idx="11">
                  <c:v>#N/A</c:v>
                </c:pt>
                <c:pt idx="12">
                  <c:v>#N/A</c:v>
                </c:pt>
                <c:pt idx="13">
                  <c:v>19545</c:v>
                </c:pt>
                <c:pt idx="14">
                  <c:v>#N/A</c:v>
                </c:pt>
              </c:numCache>
            </c:numRef>
          </c:val>
          <c:smooth val="0"/>
        </c:ser>
        <c:dLbls>
          <c:showLegendKey val="0"/>
          <c:showVal val="0"/>
          <c:showCatName val="0"/>
          <c:showSerName val="0"/>
          <c:showPercent val="0"/>
          <c:showBubbleSize val="0"/>
        </c:dLbls>
        <c:marker val="1"/>
        <c:smooth val="0"/>
        <c:axId val="327779456"/>
        <c:axId val="327781376"/>
      </c:lineChart>
      <c:catAx>
        <c:axId val="327779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27781376"/>
        <c:crosses val="autoZero"/>
        <c:auto val="1"/>
        <c:lblAlgn val="ctr"/>
        <c:lblOffset val="100"/>
        <c:tickLblSkip val="1"/>
        <c:tickMarkSkip val="1"/>
        <c:noMultiLvlLbl val="0"/>
      </c:catAx>
      <c:valAx>
        <c:axId val="327781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7779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135,623
135,014
796.76
68,744,166
61,195,663
2,185,959
36,766,570
63,747,685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前年度から０．０１ポイント</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している。平成２</a:t>
          </a:r>
          <a:r>
            <a:rPr lang="ja-JP" altLang="en-US" sz="1100">
              <a:solidFill>
                <a:sysClr val="windowText" lastClr="000000"/>
              </a:solidFill>
              <a:effectLst/>
              <a:latin typeface="+mn-lt"/>
              <a:ea typeface="+mn-ea"/>
              <a:cs typeface="+mn-cs"/>
            </a:rPr>
            <a:t>４</a:t>
          </a:r>
          <a:r>
            <a:rPr lang="ja-JP" altLang="ja-JP" sz="1100">
              <a:solidFill>
                <a:sysClr val="windowText" lastClr="000000"/>
              </a:solidFill>
              <a:effectLst/>
              <a:latin typeface="+mn-lt"/>
              <a:ea typeface="+mn-ea"/>
              <a:cs typeface="+mn-cs"/>
            </a:rPr>
            <a:t>年度決算</a:t>
          </a:r>
          <a:r>
            <a:rPr lang="ja-JP" altLang="en-US" sz="1100">
              <a:solidFill>
                <a:sysClr val="windowText" lastClr="000000"/>
              </a:solidFill>
              <a:effectLst/>
              <a:latin typeface="+mn-lt"/>
              <a:ea typeface="+mn-ea"/>
              <a:cs typeface="+mn-cs"/>
            </a:rPr>
            <a:t>に比較して，</a:t>
          </a:r>
          <a:r>
            <a:rPr lang="ja-JP" altLang="ja-JP" sz="1100">
              <a:solidFill>
                <a:sysClr val="windowText" lastClr="000000"/>
              </a:solidFill>
              <a:effectLst/>
              <a:latin typeface="+mn-lt"/>
              <a:ea typeface="+mn-ea"/>
              <a:cs typeface="+mn-cs"/>
            </a:rPr>
            <a:t>分子</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基準財政収入額</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分母の基準財政需要額</a:t>
          </a:r>
          <a:r>
            <a:rPr lang="ja-JP" altLang="en-US" sz="1100">
              <a:solidFill>
                <a:sysClr val="windowText" lastClr="000000"/>
              </a:solidFill>
              <a:effectLst/>
              <a:latin typeface="+mn-lt"/>
              <a:ea typeface="+mn-ea"/>
              <a:cs typeface="+mn-cs"/>
            </a:rPr>
            <a:t>ともに</a:t>
          </a:r>
          <a:r>
            <a:rPr lang="ja-JP" altLang="ja-JP" sz="1100">
              <a:solidFill>
                <a:sysClr val="windowText" lastClr="000000"/>
              </a:solidFill>
              <a:effectLst/>
              <a:latin typeface="+mn-lt"/>
              <a:ea typeface="+mn-ea"/>
              <a:cs typeface="+mn-cs"/>
            </a:rPr>
            <a:t>増加して</a:t>
          </a:r>
          <a:r>
            <a:rPr lang="ja-JP" altLang="en-US" sz="1100">
              <a:solidFill>
                <a:sysClr val="windowText" lastClr="000000"/>
              </a:solidFill>
              <a:effectLst/>
              <a:latin typeface="+mn-lt"/>
              <a:ea typeface="+mn-ea"/>
              <a:cs typeface="+mn-cs"/>
            </a:rPr>
            <a:t>おり，割合的に基準財政収入額の増加が大きかったため，</a:t>
          </a:r>
          <a:r>
            <a:rPr lang="ja-JP" altLang="ja-JP" sz="1100">
              <a:solidFill>
                <a:sysClr val="windowText" lastClr="000000"/>
              </a:solidFill>
              <a:effectLst/>
              <a:latin typeface="+mn-lt"/>
              <a:ea typeface="+mn-ea"/>
              <a:cs typeface="+mn-cs"/>
            </a:rPr>
            <a:t>０．０１ポイント</a:t>
          </a:r>
          <a:r>
            <a:rPr lang="ja-JP" altLang="en-US" sz="1100">
              <a:solidFill>
                <a:sysClr val="windowText" lastClr="000000"/>
              </a:solidFill>
              <a:effectLst/>
              <a:latin typeface="+mn-lt"/>
              <a:ea typeface="+mn-ea"/>
              <a:cs typeface="+mn-cs"/>
            </a:rPr>
            <a:t>の増加となった。</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基準財政収入額については，</a:t>
          </a:r>
          <a:r>
            <a:rPr lang="ja-JP" altLang="en-US" sz="1100">
              <a:solidFill>
                <a:sysClr val="windowText" lastClr="000000"/>
              </a:solidFill>
              <a:effectLst/>
              <a:latin typeface="+mn-lt"/>
              <a:ea typeface="+mn-ea"/>
              <a:cs typeface="+mn-cs"/>
            </a:rPr>
            <a:t>企業収益に回復の傾向が見られ，市町村民税（法人税割）</a:t>
          </a:r>
          <a:r>
            <a:rPr lang="ja-JP" altLang="ja-JP" sz="1100">
              <a:solidFill>
                <a:sysClr val="windowText" lastClr="000000"/>
              </a:solidFill>
              <a:effectLst/>
              <a:latin typeface="+mn-lt"/>
              <a:ea typeface="+mn-ea"/>
              <a:cs typeface="+mn-cs"/>
            </a:rPr>
            <a:t>等の</a:t>
          </a:r>
          <a:r>
            <a:rPr lang="ja-JP" altLang="en-US" sz="1100">
              <a:solidFill>
                <a:sysClr val="windowText" lastClr="000000"/>
              </a:solidFill>
              <a:effectLst/>
              <a:latin typeface="+mn-lt"/>
              <a:ea typeface="+mn-ea"/>
              <a:cs typeface="+mn-cs"/>
            </a:rPr>
            <a:t>増収が見られために増加となっている。また，基準財政</a:t>
          </a:r>
          <a:r>
            <a:rPr lang="ja-JP" altLang="ja-JP" sz="1100">
              <a:solidFill>
                <a:sysClr val="windowText" lastClr="000000"/>
              </a:solidFill>
              <a:effectLst/>
              <a:latin typeface="+mn-lt"/>
              <a:ea typeface="+mn-ea"/>
              <a:cs typeface="+mn-cs"/>
            </a:rPr>
            <a:t>需要額については，合併特例債</a:t>
          </a:r>
          <a:r>
            <a:rPr lang="ja-JP" altLang="en-US" sz="1100">
              <a:solidFill>
                <a:sysClr val="windowText" lastClr="000000"/>
              </a:solidFill>
              <a:effectLst/>
              <a:latin typeface="+mn-lt"/>
              <a:ea typeface="+mn-ea"/>
              <a:cs typeface="+mn-cs"/>
            </a:rPr>
            <a:t>や臨時財政対策債等の公債費の</a:t>
          </a:r>
          <a:r>
            <a:rPr lang="ja-JP" altLang="ja-JP" sz="1100">
              <a:solidFill>
                <a:sysClr val="windowText" lastClr="000000"/>
              </a:solidFill>
              <a:effectLst/>
              <a:latin typeface="+mn-lt"/>
              <a:ea typeface="+mn-ea"/>
              <a:cs typeface="+mn-cs"/>
            </a:rPr>
            <a:t>増加</a:t>
          </a:r>
          <a:r>
            <a:rPr lang="ja-JP" altLang="en-US" sz="1100">
              <a:solidFill>
                <a:sysClr val="windowText" lastClr="000000"/>
              </a:solidFill>
              <a:effectLst/>
              <a:latin typeface="+mn-lt"/>
              <a:ea typeface="+mn-ea"/>
              <a:cs typeface="+mn-cs"/>
            </a:rPr>
            <a:t>等により需要額が増加している。</a:t>
          </a:r>
          <a:endParaRPr lang="ja-JP" altLang="ja-JP" sz="14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105228</xdr:rowOff>
    </xdr:from>
    <xdr:to>
      <xdr:col>7</xdr:col>
      <xdr:colOff>152400</xdr:colOff>
      <xdr:row>45</xdr:row>
      <xdr:rowOff>97065</xdr:rowOff>
    </xdr:to>
    <xdr:cxnSp macro="">
      <xdr:nvCxnSpPr>
        <xdr:cNvPr id="65" name="直線コネクタ 64"/>
        <xdr:cNvCxnSpPr/>
      </xdr:nvCxnSpPr>
      <xdr:spPr>
        <a:xfrm flipV="1">
          <a:off x="4953000" y="6105978"/>
          <a:ext cx="0" cy="1706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69142</xdr:rowOff>
    </xdr:from>
    <xdr:ext cx="762000" cy="259045"/>
    <xdr:sp macro="" textlink="">
      <xdr:nvSpPr>
        <xdr:cNvPr id="66" name="財政力最小値テキスト"/>
        <xdr:cNvSpPr txBox="1"/>
      </xdr:nvSpPr>
      <xdr:spPr>
        <a:xfrm>
          <a:off x="5041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97065</xdr:rowOff>
    </xdr:from>
    <xdr:to>
      <xdr:col>7</xdr:col>
      <xdr:colOff>241300</xdr:colOff>
      <xdr:row>45</xdr:row>
      <xdr:rowOff>97065</xdr:rowOff>
    </xdr:to>
    <xdr:cxnSp macro="">
      <xdr:nvCxnSpPr>
        <xdr:cNvPr id="67" name="直線コネクタ 66"/>
        <xdr:cNvCxnSpPr/>
      </xdr:nvCxnSpPr>
      <xdr:spPr>
        <a:xfrm>
          <a:off x="4864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20155</xdr:rowOff>
    </xdr:from>
    <xdr:ext cx="762000" cy="259045"/>
    <xdr:sp macro="" textlink="">
      <xdr:nvSpPr>
        <xdr:cNvPr id="68" name="財政力最大値テキスト"/>
        <xdr:cNvSpPr txBox="1"/>
      </xdr:nvSpPr>
      <xdr:spPr>
        <a:xfrm>
          <a:off x="5041900" y="58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35</xdr:row>
      <xdr:rowOff>105228</xdr:rowOff>
    </xdr:from>
    <xdr:to>
      <xdr:col>7</xdr:col>
      <xdr:colOff>241300</xdr:colOff>
      <xdr:row>35</xdr:row>
      <xdr:rowOff>105228</xdr:rowOff>
    </xdr:to>
    <xdr:cxnSp macro="">
      <xdr:nvCxnSpPr>
        <xdr:cNvPr id="69" name="直線コネクタ 68"/>
        <xdr:cNvCxnSpPr/>
      </xdr:nvCxnSpPr>
      <xdr:spPr>
        <a:xfrm>
          <a:off x="4864100" y="610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147865</xdr:rowOff>
    </xdr:from>
    <xdr:to>
      <xdr:col>7</xdr:col>
      <xdr:colOff>152400</xdr:colOff>
      <xdr:row>44</xdr:row>
      <xdr:rowOff>165100</xdr:rowOff>
    </xdr:to>
    <xdr:cxnSp macro="">
      <xdr:nvCxnSpPr>
        <xdr:cNvPr id="70" name="直線コネクタ 69"/>
        <xdr:cNvCxnSpPr/>
      </xdr:nvCxnSpPr>
      <xdr:spPr>
        <a:xfrm flipV="1">
          <a:off x="4114800" y="769166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25599</xdr:rowOff>
    </xdr:from>
    <xdr:ext cx="762000" cy="259045"/>
    <xdr:sp macro="" textlink="">
      <xdr:nvSpPr>
        <xdr:cNvPr id="71" name="財政力平均値テキスト"/>
        <xdr:cNvSpPr txBox="1"/>
      </xdr:nvSpPr>
      <xdr:spPr>
        <a:xfrm>
          <a:off x="5041900" y="705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72" name="フローチャート : 判断 71"/>
        <xdr:cNvSpPr/>
      </xdr:nvSpPr>
      <xdr:spPr>
        <a:xfrm>
          <a:off x="49022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147865</xdr:rowOff>
    </xdr:from>
    <xdr:to>
      <xdr:col>6</xdr:col>
      <xdr:colOff>0</xdr:colOff>
      <xdr:row>44</xdr:row>
      <xdr:rowOff>165100</xdr:rowOff>
    </xdr:to>
    <xdr:cxnSp macro="">
      <xdr:nvCxnSpPr>
        <xdr:cNvPr id="73" name="直線コネクタ 72"/>
        <xdr:cNvCxnSpPr/>
      </xdr:nvCxnSpPr>
      <xdr:spPr>
        <a:xfrm>
          <a:off x="3225800" y="76916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9072</xdr:rowOff>
    </xdr:from>
    <xdr:to>
      <xdr:col>6</xdr:col>
      <xdr:colOff>50800</xdr:colOff>
      <xdr:row>42</xdr:row>
      <xdr:rowOff>110672</xdr:rowOff>
    </xdr:to>
    <xdr:sp macro="" textlink="">
      <xdr:nvSpPr>
        <xdr:cNvPr id="74" name="フローチャート : 判断 73"/>
        <xdr:cNvSpPr/>
      </xdr:nvSpPr>
      <xdr:spPr>
        <a:xfrm>
          <a:off x="4064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120849</xdr:rowOff>
    </xdr:from>
    <xdr:ext cx="736600" cy="259045"/>
    <xdr:sp macro="" textlink="">
      <xdr:nvSpPr>
        <xdr:cNvPr id="75" name="テキスト ボックス 74"/>
        <xdr:cNvSpPr txBox="1"/>
      </xdr:nvSpPr>
      <xdr:spPr>
        <a:xfrm>
          <a:off x="3733800" y="697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147865</xdr:rowOff>
    </xdr:to>
    <xdr:cxnSp macro="">
      <xdr:nvCxnSpPr>
        <xdr:cNvPr id="76" name="直線コネクタ 75"/>
        <xdr:cNvCxnSpPr/>
      </xdr:nvCxnSpPr>
      <xdr:spPr>
        <a:xfrm>
          <a:off x="2336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128815</xdr:rowOff>
    </xdr:from>
    <xdr:to>
      <xdr:col>4</xdr:col>
      <xdr:colOff>533400</xdr:colOff>
      <xdr:row>42</xdr:row>
      <xdr:rowOff>58965</xdr:rowOff>
    </xdr:to>
    <xdr:sp macro="" textlink="">
      <xdr:nvSpPr>
        <xdr:cNvPr id="77" name="フローチャート : 判断 76"/>
        <xdr:cNvSpPr/>
      </xdr:nvSpPr>
      <xdr:spPr>
        <a:xfrm>
          <a:off x="3175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69142</xdr:rowOff>
    </xdr:from>
    <xdr:ext cx="762000" cy="259045"/>
    <xdr:sp macro="" textlink="">
      <xdr:nvSpPr>
        <xdr:cNvPr id="78" name="テキスト ボックス 77"/>
        <xdr:cNvSpPr txBox="1"/>
      </xdr:nvSpPr>
      <xdr:spPr>
        <a:xfrm>
          <a:off x="2844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78922</xdr:rowOff>
    </xdr:from>
    <xdr:to>
      <xdr:col>3</xdr:col>
      <xdr:colOff>279400</xdr:colOff>
      <xdr:row>44</xdr:row>
      <xdr:rowOff>130628</xdr:rowOff>
    </xdr:to>
    <xdr:cxnSp macro="">
      <xdr:nvCxnSpPr>
        <xdr:cNvPr id="79" name="直線コネクタ 78"/>
        <xdr:cNvCxnSpPr/>
      </xdr:nvCxnSpPr>
      <xdr:spPr>
        <a:xfrm>
          <a:off x="1447800" y="7622722"/>
          <a:ext cx="889000" cy="5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80" name="フローチャート : 判断 79"/>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81" name="テキスト ボックス 80"/>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2" name="フローチャート : 判断 81"/>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83" name="テキスト ボックス 82"/>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97065</xdr:rowOff>
    </xdr:from>
    <xdr:to>
      <xdr:col>7</xdr:col>
      <xdr:colOff>203200</xdr:colOff>
      <xdr:row>45</xdr:row>
      <xdr:rowOff>27215</xdr:rowOff>
    </xdr:to>
    <xdr:sp macro="" textlink="">
      <xdr:nvSpPr>
        <xdr:cNvPr id="89" name="円/楕円 88"/>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164392</xdr:rowOff>
    </xdr:from>
    <xdr:ext cx="762000" cy="259045"/>
    <xdr:sp macro="" textlink="">
      <xdr:nvSpPr>
        <xdr:cNvPr id="90"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114300</xdr:rowOff>
    </xdr:from>
    <xdr:to>
      <xdr:col>6</xdr:col>
      <xdr:colOff>50800</xdr:colOff>
      <xdr:row>45</xdr:row>
      <xdr:rowOff>44450</xdr:rowOff>
    </xdr:to>
    <xdr:sp macro="" textlink="">
      <xdr:nvSpPr>
        <xdr:cNvPr id="91" name="円/楕円 90"/>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29227</xdr:rowOff>
    </xdr:from>
    <xdr:ext cx="736600" cy="259045"/>
    <xdr:sp macro="" textlink="">
      <xdr:nvSpPr>
        <xdr:cNvPr id="92" name="テキスト ボックス 91"/>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97065</xdr:rowOff>
    </xdr:from>
    <xdr:to>
      <xdr:col>4</xdr:col>
      <xdr:colOff>533400</xdr:colOff>
      <xdr:row>45</xdr:row>
      <xdr:rowOff>27215</xdr:rowOff>
    </xdr:to>
    <xdr:sp macro="" textlink="">
      <xdr:nvSpPr>
        <xdr:cNvPr id="93" name="円/楕円 92"/>
        <xdr:cNvSpPr/>
      </xdr:nvSpPr>
      <xdr:spPr>
        <a:xfrm>
          <a:off x="3175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11992</xdr:rowOff>
    </xdr:from>
    <xdr:ext cx="762000" cy="259045"/>
    <xdr:sp macro="" textlink="">
      <xdr:nvSpPr>
        <xdr:cNvPr id="94" name="テキスト ボックス 93"/>
        <xdr:cNvSpPr txBox="1"/>
      </xdr:nvSpPr>
      <xdr:spPr>
        <a:xfrm>
          <a:off x="2844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5" name="円/楕円 94"/>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6" name="テキスト ボックス 95"/>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28122</xdr:rowOff>
    </xdr:from>
    <xdr:to>
      <xdr:col>2</xdr:col>
      <xdr:colOff>127000</xdr:colOff>
      <xdr:row>44</xdr:row>
      <xdr:rowOff>129722</xdr:rowOff>
    </xdr:to>
    <xdr:sp macro="" textlink="">
      <xdr:nvSpPr>
        <xdr:cNvPr id="97" name="円/楕円 96"/>
        <xdr:cNvSpPr/>
      </xdr:nvSpPr>
      <xdr:spPr>
        <a:xfrm>
          <a:off x="13970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114499</xdr:rowOff>
    </xdr:from>
    <xdr:ext cx="762000" cy="259045"/>
    <xdr:sp macro="" textlink="">
      <xdr:nvSpPr>
        <xdr:cNvPr id="98" name="テキスト ボックス 97"/>
        <xdr:cNvSpPr txBox="1"/>
      </xdr:nvSpPr>
      <xdr:spPr>
        <a:xfrm>
          <a:off x="1066800" y="7658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前年度から０．</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している。分子は，人件費が減少したものの物件費</a:t>
          </a:r>
          <a:r>
            <a:rPr lang="ja-JP" altLang="en-US" sz="1100">
              <a:solidFill>
                <a:sysClr val="windowText" lastClr="000000"/>
              </a:solidFill>
              <a:effectLst/>
              <a:latin typeface="+mn-lt"/>
              <a:ea typeface="+mn-ea"/>
              <a:cs typeface="+mn-cs"/>
            </a:rPr>
            <a:t>，維持補修費，扶助費，</a:t>
          </a:r>
          <a:r>
            <a:rPr lang="ja-JP" altLang="ja-JP" sz="1100">
              <a:solidFill>
                <a:sysClr val="windowText" lastClr="000000"/>
              </a:solidFill>
              <a:effectLst/>
              <a:latin typeface="+mn-lt"/>
              <a:ea typeface="+mn-ea"/>
              <a:cs typeface="+mn-cs"/>
            </a:rPr>
            <a:t>繰出金</a:t>
          </a:r>
          <a:r>
            <a:rPr lang="ja-JP" altLang="en-US" sz="1100">
              <a:solidFill>
                <a:sysClr val="windowText" lastClr="000000"/>
              </a:solidFill>
              <a:effectLst/>
              <a:latin typeface="+mn-lt"/>
              <a:ea typeface="+mn-ea"/>
              <a:cs typeface="+mn-cs"/>
            </a:rPr>
            <a:t>の</a:t>
          </a:r>
          <a:r>
            <a:rPr lang="ja-JP" altLang="ja-JP" sz="1100">
              <a:solidFill>
                <a:sysClr val="windowText" lastClr="000000"/>
              </a:solidFill>
              <a:effectLst/>
              <a:latin typeface="+mn-lt"/>
              <a:ea typeface="+mn-ea"/>
              <a:cs typeface="+mn-cs"/>
            </a:rPr>
            <a:t>増加</a:t>
          </a:r>
          <a:r>
            <a:rPr lang="ja-JP" altLang="en-US" sz="1100">
              <a:solidFill>
                <a:sysClr val="windowText" lastClr="000000"/>
              </a:solidFill>
              <a:effectLst/>
              <a:latin typeface="+mn-lt"/>
              <a:ea typeface="+mn-ea"/>
              <a:cs typeface="+mn-cs"/>
            </a:rPr>
            <a:t>により，総合的には増加し，</a:t>
          </a:r>
          <a:r>
            <a:rPr lang="ja-JP" altLang="ja-JP" sz="1100">
              <a:solidFill>
                <a:sysClr val="windowText" lastClr="000000"/>
              </a:solidFill>
              <a:effectLst/>
              <a:latin typeface="+mn-lt"/>
              <a:ea typeface="+mn-ea"/>
              <a:cs typeface="+mn-cs"/>
            </a:rPr>
            <a:t>分母は市税が増加したものの地方交付税</a:t>
          </a:r>
          <a:r>
            <a:rPr lang="ja-JP" altLang="en-US" sz="1100">
              <a:solidFill>
                <a:sysClr val="windowText" lastClr="000000"/>
              </a:solidFill>
              <a:effectLst/>
              <a:latin typeface="+mn-lt"/>
              <a:ea typeface="+mn-ea"/>
              <a:cs typeface="+mn-cs"/>
            </a:rPr>
            <a:t>や臨時財政対策債が減少</a:t>
          </a:r>
          <a:r>
            <a:rPr lang="ja-JP" altLang="ja-JP" sz="1100">
              <a:solidFill>
                <a:sysClr val="windowText" lastClr="000000"/>
              </a:solidFill>
              <a:effectLst/>
              <a:latin typeface="+mn-lt"/>
              <a:ea typeface="+mn-ea"/>
              <a:cs typeface="+mn-cs"/>
            </a:rPr>
            <a:t>し</a:t>
          </a:r>
          <a:r>
            <a:rPr lang="ja-JP" altLang="en-US" sz="1100">
              <a:solidFill>
                <a:sysClr val="windowText" lastClr="000000"/>
              </a:solidFill>
              <a:effectLst/>
              <a:latin typeface="+mn-lt"/>
              <a:ea typeface="+mn-ea"/>
              <a:cs typeface="+mn-cs"/>
            </a:rPr>
            <a:t>，総合的には減少し</a:t>
          </a:r>
          <a:r>
            <a:rPr lang="ja-JP" altLang="ja-JP" sz="1100">
              <a:solidFill>
                <a:sysClr val="windowText" lastClr="000000"/>
              </a:solidFill>
              <a:effectLst/>
              <a:latin typeface="+mn-lt"/>
              <a:ea typeface="+mn-ea"/>
              <a:cs typeface="+mn-cs"/>
            </a:rPr>
            <a:t>たことで</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結果的に比率が若干</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社会保障関係経費</a:t>
          </a:r>
          <a:r>
            <a:rPr lang="ja-JP" altLang="en-US" sz="1100">
              <a:solidFill>
                <a:sysClr val="windowText" lastClr="000000"/>
              </a:solidFill>
              <a:effectLst/>
              <a:latin typeface="+mn-lt"/>
              <a:ea typeface="+mn-ea"/>
              <a:cs typeface="+mn-cs"/>
            </a:rPr>
            <a:t>や維持補修経費</a:t>
          </a:r>
          <a:r>
            <a:rPr lang="ja-JP" altLang="ja-JP" sz="1100">
              <a:solidFill>
                <a:sysClr val="windowText" lastClr="000000"/>
              </a:solidFill>
              <a:effectLst/>
              <a:latin typeface="+mn-lt"/>
              <a:ea typeface="+mn-ea"/>
              <a:cs typeface="+mn-cs"/>
            </a:rPr>
            <a:t>については増加傾向にあることから</a:t>
          </a:r>
          <a:r>
            <a:rPr lang="ja-JP" altLang="en-US" sz="1100">
              <a:solidFill>
                <a:sysClr val="windowText" lastClr="000000"/>
              </a:solidFill>
              <a:effectLst/>
              <a:latin typeface="+mn-lt"/>
              <a:ea typeface="+mn-ea"/>
              <a:cs typeface="+mn-cs"/>
            </a:rPr>
            <a:t>，</a:t>
          </a:r>
          <a:r>
            <a:rPr lang="ja-JP" altLang="ja-JP" sz="1100">
              <a:solidFill>
                <a:sysClr val="windowText" lastClr="000000"/>
              </a:solidFill>
              <a:effectLst/>
              <a:latin typeface="+mn-lt"/>
              <a:ea typeface="+mn-ea"/>
              <a:cs typeface="+mn-cs"/>
            </a:rPr>
            <a:t>経常的経費の計画的な抑制に努め</a:t>
          </a:r>
          <a:r>
            <a:rPr lang="ja-JP" altLang="en-US" sz="1100">
              <a:solidFill>
                <a:sysClr val="windowText" lastClr="000000"/>
              </a:solidFill>
              <a:effectLst/>
              <a:latin typeface="+mn-lt"/>
              <a:ea typeface="+mn-ea"/>
              <a:cs typeface="+mn-cs"/>
            </a:rPr>
            <a:t>ながら，</a:t>
          </a:r>
          <a:r>
            <a:rPr lang="ja-JP" altLang="ja-JP" sz="1100">
              <a:solidFill>
                <a:sysClr val="windowText" lastClr="000000"/>
              </a:solidFill>
              <a:effectLst/>
              <a:latin typeface="+mn-lt"/>
              <a:ea typeface="+mn-ea"/>
              <a:cs typeface="+mn-cs"/>
            </a:rPr>
            <a:t>定員適正化計画の推進による人件費</a:t>
          </a:r>
          <a:r>
            <a:rPr lang="ja-JP" altLang="en-US" sz="1100">
              <a:solidFill>
                <a:sysClr val="windowText" lastClr="000000"/>
              </a:solidFill>
              <a:effectLst/>
              <a:latin typeface="+mn-lt"/>
              <a:ea typeface="+mn-ea"/>
              <a:cs typeface="+mn-cs"/>
            </a:rPr>
            <a:t>を</a:t>
          </a:r>
          <a:r>
            <a:rPr lang="ja-JP" altLang="ja-JP" sz="1100">
              <a:solidFill>
                <a:sysClr val="windowText" lastClr="000000"/>
              </a:solidFill>
              <a:effectLst/>
              <a:latin typeface="+mn-lt"/>
              <a:ea typeface="+mn-ea"/>
              <a:cs typeface="+mn-cs"/>
            </a:rPr>
            <a:t>削減</a:t>
          </a:r>
          <a:r>
            <a:rPr lang="ja-JP" altLang="en-US" sz="1100">
              <a:solidFill>
                <a:sysClr val="windowText" lastClr="000000"/>
              </a:solidFill>
              <a:effectLst/>
              <a:latin typeface="+mn-lt"/>
              <a:ea typeface="+mn-ea"/>
              <a:cs typeface="+mn-cs"/>
            </a:rPr>
            <a:t>するなど，</a:t>
          </a:r>
          <a:r>
            <a:rPr lang="ja-JP" altLang="ja-JP" sz="1100">
              <a:solidFill>
                <a:sysClr val="windowText" lastClr="000000"/>
              </a:solidFill>
              <a:effectLst/>
              <a:latin typeface="+mn-lt"/>
              <a:ea typeface="+mn-ea"/>
              <a:cs typeface="+mn-cs"/>
            </a:rPr>
            <a:t>比率低下に努めたい。</a:t>
          </a:r>
          <a:endParaRPr lang="ja-JP" altLang="ja-JP" sz="14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5" name="直線コネクタ 114"/>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19" name="直線コネクタ 118"/>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70168</xdr:rowOff>
    </xdr:from>
    <xdr:to>
      <xdr:col>7</xdr:col>
      <xdr:colOff>152400</xdr:colOff>
      <xdr:row>66</xdr:row>
      <xdr:rowOff>94615</xdr:rowOff>
    </xdr:to>
    <xdr:cxnSp macro="">
      <xdr:nvCxnSpPr>
        <xdr:cNvPr id="124" name="直線コネクタ 123"/>
        <xdr:cNvCxnSpPr/>
      </xdr:nvCxnSpPr>
      <xdr:spPr>
        <a:xfrm flipV="1">
          <a:off x="4953000" y="10185718"/>
          <a:ext cx="0" cy="1224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66692</xdr:rowOff>
    </xdr:from>
    <xdr:ext cx="762000" cy="259045"/>
    <xdr:sp macro="" textlink="">
      <xdr:nvSpPr>
        <xdr:cNvPr id="125" name="財政構造の弾力性最小値テキスト"/>
        <xdr:cNvSpPr txBox="1"/>
      </xdr:nvSpPr>
      <xdr:spPr>
        <a:xfrm>
          <a:off x="5041900" y="1138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7</xdr:col>
      <xdr:colOff>63500</xdr:colOff>
      <xdr:row>66</xdr:row>
      <xdr:rowOff>94615</xdr:rowOff>
    </xdr:from>
    <xdr:to>
      <xdr:col>7</xdr:col>
      <xdr:colOff>241300</xdr:colOff>
      <xdr:row>66</xdr:row>
      <xdr:rowOff>94615</xdr:rowOff>
    </xdr:to>
    <xdr:cxnSp macro="">
      <xdr:nvCxnSpPr>
        <xdr:cNvPr id="126" name="直線コネクタ 125"/>
        <xdr:cNvCxnSpPr/>
      </xdr:nvCxnSpPr>
      <xdr:spPr>
        <a:xfrm>
          <a:off x="4864100" y="1141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156545</xdr:rowOff>
    </xdr:from>
    <xdr:ext cx="762000" cy="259045"/>
    <xdr:sp macro="" textlink="">
      <xdr:nvSpPr>
        <xdr:cNvPr id="127" name="財政構造の弾力性最大値テキスト"/>
        <xdr:cNvSpPr txBox="1"/>
      </xdr:nvSpPr>
      <xdr:spPr>
        <a:xfrm>
          <a:off x="5041900" y="992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a:t>
          </a:r>
          <a:endParaRPr kumimoji="1" lang="ja-JP" altLang="en-US" sz="1000" b="1">
            <a:latin typeface="ＭＳ Ｐゴシック"/>
          </a:endParaRPr>
        </a:p>
      </xdr:txBody>
    </xdr:sp>
    <xdr:clientData/>
  </xdr:oneCellAnchor>
  <xdr:twoCellAnchor>
    <xdr:from>
      <xdr:col>7</xdr:col>
      <xdr:colOff>63500</xdr:colOff>
      <xdr:row>59</xdr:row>
      <xdr:rowOff>70168</xdr:rowOff>
    </xdr:from>
    <xdr:to>
      <xdr:col>7</xdr:col>
      <xdr:colOff>241300</xdr:colOff>
      <xdr:row>59</xdr:row>
      <xdr:rowOff>70168</xdr:rowOff>
    </xdr:to>
    <xdr:cxnSp macro="">
      <xdr:nvCxnSpPr>
        <xdr:cNvPr id="128" name="直線コネクタ 127"/>
        <xdr:cNvCxnSpPr/>
      </xdr:nvCxnSpPr>
      <xdr:spPr>
        <a:xfrm>
          <a:off x="4864100" y="1018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59055</xdr:rowOff>
    </xdr:from>
    <xdr:to>
      <xdr:col>7</xdr:col>
      <xdr:colOff>152400</xdr:colOff>
      <xdr:row>61</xdr:row>
      <xdr:rowOff>107315</xdr:rowOff>
    </xdr:to>
    <xdr:cxnSp macro="">
      <xdr:nvCxnSpPr>
        <xdr:cNvPr id="129" name="直線コネクタ 128"/>
        <xdr:cNvCxnSpPr/>
      </xdr:nvCxnSpPr>
      <xdr:spPr>
        <a:xfrm>
          <a:off x="4114800" y="10517505"/>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56215</xdr:rowOff>
    </xdr:from>
    <xdr:ext cx="762000" cy="259045"/>
    <xdr:sp macro="" textlink="">
      <xdr:nvSpPr>
        <xdr:cNvPr id="130" name="財政構造の弾力性平均値テキスト"/>
        <xdr:cNvSpPr txBox="1"/>
      </xdr:nvSpPr>
      <xdr:spPr>
        <a:xfrm>
          <a:off x="5041900" y="1068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84138</xdr:rowOff>
    </xdr:from>
    <xdr:to>
      <xdr:col>7</xdr:col>
      <xdr:colOff>203200</xdr:colOff>
      <xdr:row>63</xdr:row>
      <xdr:rowOff>14288</xdr:rowOff>
    </xdr:to>
    <xdr:sp macro="" textlink="">
      <xdr:nvSpPr>
        <xdr:cNvPr id="131" name="フローチャート : 判断 130"/>
        <xdr:cNvSpPr/>
      </xdr:nvSpPr>
      <xdr:spPr>
        <a:xfrm>
          <a:off x="49022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59055</xdr:rowOff>
    </xdr:from>
    <xdr:to>
      <xdr:col>6</xdr:col>
      <xdr:colOff>0</xdr:colOff>
      <xdr:row>61</xdr:row>
      <xdr:rowOff>83185</xdr:rowOff>
    </xdr:to>
    <xdr:cxnSp macro="">
      <xdr:nvCxnSpPr>
        <xdr:cNvPr id="132" name="直線コネクタ 131"/>
        <xdr:cNvCxnSpPr/>
      </xdr:nvCxnSpPr>
      <xdr:spPr>
        <a:xfrm flipV="1">
          <a:off x="3225800" y="1051750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132397</xdr:rowOff>
    </xdr:from>
    <xdr:to>
      <xdr:col>6</xdr:col>
      <xdr:colOff>50800</xdr:colOff>
      <xdr:row>63</xdr:row>
      <xdr:rowOff>62547</xdr:rowOff>
    </xdr:to>
    <xdr:sp macro="" textlink="">
      <xdr:nvSpPr>
        <xdr:cNvPr id="133" name="フローチャート : 判断 132"/>
        <xdr:cNvSpPr/>
      </xdr:nvSpPr>
      <xdr:spPr>
        <a:xfrm>
          <a:off x="4064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47324</xdr:rowOff>
    </xdr:from>
    <xdr:ext cx="736600" cy="259045"/>
    <xdr:sp macro="" textlink="">
      <xdr:nvSpPr>
        <xdr:cNvPr id="134" name="テキスト ボックス 133"/>
        <xdr:cNvSpPr txBox="1"/>
      </xdr:nvSpPr>
      <xdr:spPr>
        <a:xfrm>
          <a:off x="3733800" y="1084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83185</xdr:rowOff>
    </xdr:from>
    <xdr:to>
      <xdr:col>4</xdr:col>
      <xdr:colOff>482600</xdr:colOff>
      <xdr:row>61</xdr:row>
      <xdr:rowOff>125413</xdr:rowOff>
    </xdr:to>
    <xdr:cxnSp macro="">
      <xdr:nvCxnSpPr>
        <xdr:cNvPr id="135" name="直線コネクタ 134"/>
        <xdr:cNvCxnSpPr/>
      </xdr:nvCxnSpPr>
      <xdr:spPr>
        <a:xfrm flipV="1">
          <a:off x="2336800" y="1054163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108268</xdr:rowOff>
    </xdr:from>
    <xdr:to>
      <xdr:col>4</xdr:col>
      <xdr:colOff>533400</xdr:colOff>
      <xdr:row>63</xdr:row>
      <xdr:rowOff>38418</xdr:rowOff>
    </xdr:to>
    <xdr:sp macro="" textlink="">
      <xdr:nvSpPr>
        <xdr:cNvPr id="136" name="フローチャート : 判断 135"/>
        <xdr:cNvSpPr/>
      </xdr:nvSpPr>
      <xdr:spPr>
        <a:xfrm>
          <a:off x="3175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23195</xdr:rowOff>
    </xdr:from>
    <xdr:ext cx="762000" cy="259045"/>
    <xdr:sp macro="" textlink="">
      <xdr:nvSpPr>
        <xdr:cNvPr id="137" name="テキスト ボックス 136"/>
        <xdr:cNvSpPr txBox="1"/>
      </xdr:nvSpPr>
      <xdr:spPr>
        <a:xfrm>
          <a:off x="2844800" y="1082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125413</xdr:rowOff>
    </xdr:from>
    <xdr:to>
      <xdr:col>3</xdr:col>
      <xdr:colOff>279400</xdr:colOff>
      <xdr:row>63</xdr:row>
      <xdr:rowOff>41910</xdr:rowOff>
    </xdr:to>
    <xdr:cxnSp macro="">
      <xdr:nvCxnSpPr>
        <xdr:cNvPr id="138" name="直線コネクタ 137"/>
        <xdr:cNvCxnSpPr/>
      </xdr:nvCxnSpPr>
      <xdr:spPr>
        <a:xfrm flipV="1">
          <a:off x="1447800" y="10583863"/>
          <a:ext cx="889000" cy="259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110807</xdr:rowOff>
    </xdr:from>
    <xdr:to>
      <xdr:col>3</xdr:col>
      <xdr:colOff>330200</xdr:colOff>
      <xdr:row>62</xdr:row>
      <xdr:rowOff>40957</xdr:rowOff>
    </xdr:to>
    <xdr:sp macro="" textlink="">
      <xdr:nvSpPr>
        <xdr:cNvPr id="139" name="フローチャート : 判断 138"/>
        <xdr:cNvSpPr/>
      </xdr:nvSpPr>
      <xdr:spPr>
        <a:xfrm>
          <a:off x="2286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25734</xdr:rowOff>
    </xdr:from>
    <xdr:ext cx="762000" cy="259045"/>
    <xdr:sp macro="" textlink="">
      <xdr:nvSpPr>
        <xdr:cNvPr id="140" name="テキスト ボックス 139"/>
        <xdr:cNvSpPr txBox="1"/>
      </xdr:nvSpPr>
      <xdr:spPr>
        <a:xfrm>
          <a:off x="1955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21272</xdr:rowOff>
    </xdr:from>
    <xdr:to>
      <xdr:col>2</xdr:col>
      <xdr:colOff>127000</xdr:colOff>
      <xdr:row>63</xdr:row>
      <xdr:rowOff>122872</xdr:rowOff>
    </xdr:to>
    <xdr:sp macro="" textlink="">
      <xdr:nvSpPr>
        <xdr:cNvPr id="141" name="フローチャート : 判断 140"/>
        <xdr:cNvSpPr/>
      </xdr:nvSpPr>
      <xdr:spPr>
        <a:xfrm>
          <a:off x="1397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107649</xdr:rowOff>
    </xdr:from>
    <xdr:ext cx="762000" cy="259045"/>
    <xdr:sp macro="" textlink="">
      <xdr:nvSpPr>
        <xdr:cNvPr id="142" name="テキスト ボックス 141"/>
        <xdr:cNvSpPr txBox="1"/>
      </xdr:nvSpPr>
      <xdr:spPr>
        <a:xfrm>
          <a:off x="1066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56515</xdr:rowOff>
    </xdr:from>
    <xdr:to>
      <xdr:col>7</xdr:col>
      <xdr:colOff>203200</xdr:colOff>
      <xdr:row>61</xdr:row>
      <xdr:rowOff>158115</xdr:rowOff>
    </xdr:to>
    <xdr:sp macro="" textlink="">
      <xdr:nvSpPr>
        <xdr:cNvPr id="148" name="円/楕円 147"/>
        <xdr:cNvSpPr/>
      </xdr:nvSpPr>
      <xdr:spPr>
        <a:xfrm>
          <a:off x="49022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73042</xdr:rowOff>
    </xdr:from>
    <xdr:ext cx="762000" cy="259045"/>
    <xdr:sp macro="" textlink="">
      <xdr:nvSpPr>
        <xdr:cNvPr id="149" name="財政構造の弾力性該当値テキスト"/>
        <xdr:cNvSpPr txBox="1"/>
      </xdr:nvSpPr>
      <xdr:spPr>
        <a:xfrm>
          <a:off x="50419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8255</xdr:rowOff>
    </xdr:from>
    <xdr:to>
      <xdr:col>6</xdr:col>
      <xdr:colOff>50800</xdr:colOff>
      <xdr:row>61</xdr:row>
      <xdr:rowOff>109855</xdr:rowOff>
    </xdr:to>
    <xdr:sp macro="" textlink="">
      <xdr:nvSpPr>
        <xdr:cNvPr id="150" name="円/楕円 149"/>
        <xdr:cNvSpPr/>
      </xdr:nvSpPr>
      <xdr:spPr>
        <a:xfrm>
          <a:off x="4064000" y="1046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120032</xdr:rowOff>
    </xdr:from>
    <xdr:ext cx="736600" cy="259045"/>
    <xdr:sp macro="" textlink="">
      <xdr:nvSpPr>
        <xdr:cNvPr id="151" name="テキスト ボックス 150"/>
        <xdr:cNvSpPr txBox="1"/>
      </xdr:nvSpPr>
      <xdr:spPr>
        <a:xfrm>
          <a:off x="3733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32385</xdr:rowOff>
    </xdr:from>
    <xdr:to>
      <xdr:col>4</xdr:col>
      <xdr:colOff>533400</xdr:colOff>
      <xdr:row>61</xdr:row>
      <xdr:rowOff>133985</xdr:rowOff>
    </xdr:to>
    <xdr:sp macro="" textlink="">
      <xdr:nvSpPr>
        <xdr:cNvPr id="152" name="円/楕円 151"/>
        <xdr:cNvSpPr/>
      </xdr:nvSpPr>
      <xdr:spPr>
        <a:xfrm>
          <a:off x="31750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144162</xdr:rowOff>
    </xdr:from>
    <xdr:ext cx="762000" cy="259045"/>
    <xdr:sp macro="" textlink="">
      <xdr:nvSpPr>
        <xdr:cNvPr id="153" name="テキスト ボックス 152"/>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74613</xdr:rowOff>
    </xdr:from>
    <xdr:to>
      <xdr:col>3</xdr:col>
      <xdr:colOff>330200</xdr:colOff>
      <xdr:row>62</xdr:row>
      <xdr:rowOff>4763</xdr:rowOff>
    </xdr:to>
    <xdr:sp macro="" textlink="">
      <xdr:nvSpPr>
        <xdr:cNvPr id="154" name="円/楕円 153"/>
        <xdr:cNvSpPr/>
      </xdr:nvSpPr>
      <xdr:spPr>
        <a:xfrm>
          <a:off x="2286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14940</xdr:rowOff>
    </xdr:from>
    <xdr:ext cx="762000" cy="259045"/>
    <xdr:sp macro="" textlink="">
      <xdr:nvSpPr>
        <xdr:cNvPr id="155" name="テキスト ボックス 154"/>
        <xdr:cNvSpPr txBox="1"/>
      </xdr:nvSpPr>
      <xdr:spPr>
        <a:xfrm>
          <a:off x="1955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6" name="円/楕円 155"/>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57" name="テキスト ボックス 156"/>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[108,871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rgbClr val="FF0000"/>
              </a:solidFill>
              <a:effectLst/>
              <a:latin typeface="+mn-lt"/>
              <a:ea typeface="+mn-ea"/>
              <a:cs typeface="+mn-cs"/>
            </a:rPr>
            <a:t> </a:t>
          </a:r>
          <a:r>
            <a:rPr lang="ja-JP" altLang="ja-JP" sz="1100">
              <a:solidFill>
                <a:sysClr val="windowText" lastClr="000000"/>
              </a:solidFill>
              <a:effectLst/>
              <a:latin typeface="+mn-lt"/>
              <a:ea typeface="+mn-ea"/>
              <a:cs typeface="+mn-cs"/>
            </a:rPr>
            <a:t>前年度から</a:t>
          </a:r>
          <a:r>
            <a:rPr lang="ja-JP" altLang="en-US" sz="1100">
              <a:solidFill>
                <a:sysClr val="windowText" lastClr="000000"/>
              </a:solidFill>
              <a:effectLst/>
              <a:latin typeface="+mn-lt"/>
              <a:ea typeface="+mn-ea"/>
              <a:cs typeface="+mn-cs"/>
            </a:rPr>
            <a:t>７，４６３</a:t>
          </a:r>
          <a:r>
            <a:rPr lang="ja-JP" altLang="ja-JP" sz="1100">
              <a:solidFill>
                <a:sysClr val="windowText" lastClr="000000"/>
              </a:solidFill>
              <a:effectLst/>
              <a:latin typeface="+mn-lt"/>
              <a:ea typeface="+mn-ea"/>
              <a:cs typeface="+mn-cs"/>
            </a:rPr>
            <a:t>円減少している。人件費については定員適正化計画に基づく職員数の削減により毎年減少しているが，物件費，維持補償費が緊急雇用創出事業などの影響で増加し，結果的に人件費削減の割合が影響し減少し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今後も定員適正化計画の取り組みや維持管理経費の抑制に努めたい。</a:t>
          </a:r>
          <a:endParaRPr lang="ja-JP" altLang="ja-JP" sz="14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45977</xdr:rowOff>
    </xdr:from>
    <xdr:to>
      <xdr:col>7</xdr:col>
      <xdr:colOff>152400</xdr:colOff>
      <xdr:row>89</xdr:row>
      <xdr:rowOff>125952</xdr:rowOff>
    </xdr:to>
    <xdr:cxnSp macro="">
      <xdr:nvCxnSpPr>
        <xdr:cNvPr id="189" name="直線コネクタ 188"/>
        <xdr:cNvCxnSpPr/>
      </xdr:nvCxnSpPr>
      <xdr:spPr>
        <a:xfrm flipV="1">
          <a:off x="4953000" y="13933427"/>
          <a:ext cx="0" cy="1451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98029</xdr:rowOff>
    </xdr:from>
    <xdr:ext cx="762000" cy="259045"/>
    <xdr:sp macro="" textlink="">
      <xdr:nvSpPr>
        <xdr:cNvPr id="190" name="人件費・物件費等の状況最小値テキスト"/>
        <xdr:cNvSpPr txBox="1"/>
      </xdr:nvSpPr>
      <xdr:spPr>
        <a:xfrm>
          <a:off x="5041900" y="15357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155,255</a:t>
          </a:r>
          <a:endParaRPr kumimoji="1" lang="ja-JP" altLang="en-US" sz="1000" b="1">
            <a:latin typeface="ＭＳ Ｐゴシック"/>
          </a:endParaRPr>
        </a:p>
      </xdr:txBody>
    </xdr:sp>
    <xdr:clientData/>
  </xdr:oneCellAnchor>
  <xdr:twoCellAnchor>
    <xdr:from>
      <xdr:col>7</xdr:col>
      <xdr:colOff>63500</xdr:colOff>
      <xdr:row>89</xdr:row>
      <xdr:rowOff>125952</xdr:rowOff>
    </xdr:from>
    <xdr:to>
      <xdr:col>7</xdr:col>
      <xdr:colOff>241300</xdr:colOff>
      <xdr:row>89</xdr:row>
      <xdr:rowOff>125952</xdr:rowOff>
    </xdr:to>
    <xdr:cxnSp macro="">
      <xdr:nvCxnSpPr>
        <xdr:cNvPr id="191" name="直線コネクタ 190"/>
        <xdr:cNvCxnSpPr/>
      </xdr:nvCxnSpPr>
      <xdr:spPr>
        <a:xfrm>
          <a:off x="4864100" y="15385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132354</xdr:rowOff>
    </xdr:from>
    <xdr:ext cx="762000" cy="259045"/>
    <xdr:sp macro="" textlink="">
      <xdr:nvSpPr>
        <xdr:cNvPr id="192" name="人件費・物件費等の状況最大値テキスト"/>
        <xdr:cNvSpPr txBox="1"/>
      </xdr:nvSpPr>
      <xdr:spPr>
        <a:xfrm>
          <a:off x="5041900" y="1367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71,036</a:t>
          </a:r>
          <a:endParaRPr kumimoji="1" lang="ja-JP" altLang="en-US" sz="1000" b="1">
            <a:latin typeface="ＭＳ Ｐゴシック"/>
          </a:endParaRPr>
        </a:p>
      </xdr:txBody>
    </xdr:sp>
    <xdr:clientData/>
  </xdr:oneCellAnchor>
  <xdr:twoCellAnchor>
    <xdr:from>
      <xdr:col>7</xdr:col>
      <xdr:colOff>63500</xdr:colOff>
      <xdr:row>81</xdr:row>
      <xdr:rowOff>45977</xdr:rowOff>
    </xdr:from>
    <xdr:to>
      <xdr:col>7</xdr:col>
      <xdr:colOff>241300</xdr:colOff>
      <xdr:row>81</xdr:row>
      <xdr:rowOff>45977</xdr:rowOff>
    </xdr:to>
    <xdr:cxnSp macro="">
      <xdr:nvCxnSpPr>
        <xdr:cNvPr id="193" name="直線コネクタ 192"/>
        <xdr:cNvCxnSpPr/>
      </xdr:nvCxnSpPr>
      <xdr:spPr>
        <a:xfrm>
          <a:off x="4864100" y="1393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12291</xdr:rowOff>
    </xdr:from>
    <xdr:to>
      <xdr:col>7</xdr:col>
      <xdr:colOff>152400</xdr:colOff>
      <xdr:row>85</xdr:row>
      <xdr:rowOff>140922</xdr:rowOff>
    </xdr:to>
    <xdr:cxnSp macro="">
      <xdr:nvCxnSpPr>
        <xdr:cNvPr id="194" name="直線コネクタ 193"/>
        <xdr:cNvCxnSpPr/>
      </xdr:nvCxnSpPr>
      <xdr:spPr>
        <a:xfrm flipV="1">
          <a:off x="4114800" y="14585541"/>
          <a:ext cx="838200" cy="12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72907</xdr:rowOff>
    </xdr:from>
    <xdr:ext cx="762000" cy="259045"/>
    <xdr:sp macro="" textlink="">
      <xdr:nvSpPr>
        <xdr:cNvPr id="195" name="人件費・物件費等の状況平均値テキスト"/>
        <xdr:cNvSpPr txBox="1"/>
      </xdr:nvSpPr>
      <xdr:spPr>
        <a:xfrm>
          <a:off x="5041900" y="1430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56380</xdr:rowOff>
    </xdr:from>
    <xdr:to>
      <xdr:col>7</xdr:col>
      <xdr:colOff>203200</xdr:colOff>
      <xdr:row>84</xdr:row>
      <xdr:rowOff>157980</xdr:rowOff>
    </xdr:to>
    <xdr:sp macro="" textlink="">
      <xdr:nvSpPr>
        <xdr:cNvPr id="196" name="フローチャート : 判断 195"/>
        <xdr:cNvSpPr/>
      </xdr:nvSpPr>
      <xdr:spPr>
        <a:xfrm>
          <a:off x="4902200" y="14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140922</xdr:rowOff>
    </xdr:from>
    <xdr:to>
      <xdr:col>6</xdr:col>
      <xdr:colOff>0</xdr:colOff>
      <xdr:row>86</xdr:row>
      <xdr:rowOff>136313</xdr:rowOff>
    </xdr:to>
    <xdr:cxnSp macro="">
      <xdr:nvCxnSpPr>
        <xdr:cNvPr id="197" name="直線コネクタ 196"/>
        <xdr:cNvCxnSpPr/>
      </xdr:nvCxnSpPr>
      <xdr:spPr>
        <a:xfrm flipV="1">
          <a:off x="3225800" y="14714172"/>
          <a:ext cx="889000" cy="166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83905</xdr:rowOff>
    </xdr:from>
    <xdr:to>
      <xdr:col>6</xdr:col>
      <xdr:colOff>50800</xdr:colOff>
      <xdr:row>85</xdr:row>
      <xdr:rowOff>14055</xdr:rowOff>
    </xdr:to>
    <xdr:sp macro="" textlink="">
      <xdr:nvSpPr>
        <xdr:cNvPr id="198" name="フローチャート : 判断 197"/>
        <xdr:cNvSpPr/>
      </xdr:nvSpPr>
      <xdr:spPr>
        <a:xfrm>
          <a:off x="4064000" y="144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24232</xdr:rowOff>
    </xdr:from>
    <xdr:ext cx="736600" cy="259045"/>
    <xdr:sp macro="" textlink="">
      <xdr:nvSpPr>
        <xdr:cNvPr id="199" name="テキスト ボックス 198"/>
        <xdr:cNvSpPr txBox="1"/>
      </xdr:nvSpPr>
      <xdr:spPr>
        <a:xfrm>
          <a:off x="3733800" y="14254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150268</xdr:rowOff>
    </xdr:from>
    <xdr:to>
      <xdr:col>4</xdr:col>
      <xdr:colOff>482600</xdr:colOff>
      <xdr:row>86</xdr:row>
      <xdr:rowOff>136313</xdr:rowOff>
    </xdr:to>
    <xdr:cxnSp macro="">
      <xdr:nvCxnSpPr>
        <xdr:cNvPr id="200" name="直線コネクタ 199"/>
        <xdr:cNvCxnSpPr/>
      </xdr:nvCxnSpPr>
      <xdr:spPr>
        <a:xfrm>
          <a:off x="2336800" y="14552068"/>
          <a:ext cx="889000" cy="32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138871</xdr:rowOff>
    </xdr:from>
    <xdr:to>
      <xdr:col>4</xdr:col>
      <xdr:colOff>533400</xdr:colOff>
      <xdr:row>85</xdr:row>
      <xdr:rowOff>69021</xdr:rowOff>
    </xdr:to>
    <xdr:sp macro="" textlink="">
      <xdr:nvSpPr>
        <xdr:cNvPr id="201" name="フローチャート : 判断 200"/>
        <xdr:cNvSpPr/>
      </xdr:nvSpPr>
      <xdr:spPr>
        <a:xfrm>
          <a:off x="3175000" y="1454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79198</xdr:rowOff>
    </xdr:from>
    <xdr:ext cx="762000" cy="259045"/>
    <xdr:sp macro="" textlink="">
      <xdr:nvSpPr>
        <xdr:cNvPr id="202" name="テキスト ボックス 201"/>
        <xdr:cNvSpPr txBox="1"/>
      </xdr:nvSpPr>
      <xdr:spPr>
        <a:xfrm>
          <a:off x="2844800" y="14309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150268</xdr:rowOff>
    </xdr:from>
    <xdr:to>
      <xdr:col>3</xdr:col>
      <xdr:colOff>279400</xdr:colOff>
      <xdr:row>84</xdr:row>
      <xdr:rowOff>162678</xdr:rowOff>
    </xdr:to>
    <xdr:cxnSp macro="">
      <xdr:nvCxnSpPr>
        <xdr:cNvPr id="203" name="直線コネクタ 202"/>
        <xdr:cNvCxnSpPr/>
      </xdr:nvCxnSpPr>
      <xdr:spPr>
        <a:xfrm flipV="1">
          <a:off x="1447800" y="14552068"/>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160398</xdr:rowOff>
    </xdr:from>
    <xdr:to>
      <xdr:col>3</xdr:col>
      <xdr:colOff>330200</xdr:colOff>
      <xdr:row>85</xdr:row>
      <xdr:rowOff>90548</xdr:rowOff>
    </xdr:to>
    <xdr:sp macro="" textlink="">
      <xdr:nvSpPr>
        <xdr:cNvPr id="204" name="フローチャート : 判断 203"/>
        <xdr:cNvSpPr/>
      </xdr:nvSpPr>
      <xdr:spPr>
        <a:xfrm>
          <a:off x="2286000" y="1456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75325</xdr:rowOff>
    </xdr:from>
    <xdr:ext cx="762000" cy="259045"/>
    <xdr:sp macro="" textlink="">
      <xdr:nvSpPr>
        <xdr:cNvPr id="205" name="テキスト ボックス 204"/>
        <xdr:cNvSpPr txBox="1"/>
      </xdr:nvSpPr>
      <xdr:spPr>
        <a:xfrm>
          <a:off x="1955800" y="1464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110,464</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14973</xdr:rowOff>
    </xdr:from>
    <xdr:to>
      <xdr:col>2</xdr:col>
      <xdr:colOff>127000</xdr:colOff>
      <xdr:row>85</xdr:row>
      <xdr:rowOff>116573</xdr:rowOff>
    </xdr:to>
    <xdr:sp macro="" textlink="">
      <xdr:nvSpPr>
        <xdr:cNvPr id="206" name="フローチャート : 判断 205"/>
        <xdr:cNvSpPr/>
      </xdr:nvSpPr>
      <xdr:spPr>
        <a:xfrm>
          <a:off x="1397000" y="14588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101350</xdr:rowOff>
    </xdr:from>
    <xdr:ext cx="762000" cy="259045"/>
    <xdr:sp macro="" textlink="">
      <xdr:nvSpPr>
        <xdr:cNvPr id="207" name="テキスト ボックス 206"/>
        <xdr:cNvSpPr txBox="1"/>
      </xdr:nvSpPr>
      <xdr:spPr>
        <a:xfrm>
          <a:off x="1066800" y="1467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111,974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84</xdr:row>
      <xdr:rowOff>132941</xdr:rowOff>
    </xdr:from>
    <xdr:to>
      <xdr:col>7</xdr:col>
      <xdr:colOff>203200</xdr:colOff>
      <xdr:row>85</xdr:row>
      <xdr:rowOff>63091</xdr:rowOff>
    </xdr:to>
    <xdr:sp macro="" textlink="">
      <xdr:nvSpPr>
        <xdr:cNvPr id="213" name="円/楕円 212"/>
        <xdr:cNvSpPr/>
      </xdr:nvSpPr>
      <xdr:spPr>
        <a:xfrm>
          <a:off x="4902200" y="1453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105018</xdr:rowOff>
    </xdr:from>
    <xdr:ext cx="762000" cy="259045"/>
    <xdr:sp macro="" textlink="">
      <xdr:nvSpPr>
        <xdr:cNvPr id="214" name="人件費・物件費等の状況該当値テキスト"/>
        <xdr:cNvSpPr txBox="1"/>
      </xdr:nvSpPr>
      <xdr:spPr>
        <a:xfrm>
          <a:off x="5041900" y="14506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108,871</a:t>
          </a:r>
          <a:endParaRPr kumimoji="1" lang="ja-JP" altLang="en-US" sz="1000" b="1">
            <a:solidFill>
              <a:srgbClr val="FF0000"/>
            </a:solidFill>
            <a:latin typeface="ＭＳ Ｐゴシック"/>
          </a:endParaRPr>
        </a:p>
      </xdr:txBody>
    </xdr:sp>
    <xdr:clientData/>
  </xdr:oneCellAnchor>
  <xdr:twoCellAnchor>
    <xdr:from>
      <xdr:col>5</xdr:col>
      <xdr:colOff>635000</xdr:colOff>
      <xdr:row>85</xdr:row>
      <xdr:rowOff>90122</xdr:rowOff>
    </xdr:from>
    <xdr:to>
      <xdr:col>6</xdr:col>
      <xdr:colOff>50800</xdr:colOff>
      <xdr:row>86</xdr:row>
      <xdr:rowOff>20272</xdr:rowOff>
    </xdr:to>
    <xdr:sp macro="" textlink="">
      <xdr:nvSpPr>
        <xdr:cNvPr id="215" name="円/楕円 214"/>
        <xdr:cNvSpPr/>
      </xdr:nvSpPr>
      <xdr:spPr>
        <a:xfrm>
          <a:off x="4064000" y="1466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5049</xdr:rowOff>
    </xdr:from>
    <xdr:ext cx="736600" cy="259045"/>
    <xdr:sp macro="" textlink="">
      <xdr:nvSpPr>
        <xdr:cNvPr id="216" name="テキスト ボックス 215"/>
        <xdr:cNvSpPr txBox="1"/>
      </xdr:nvSpPr>
      <xdr:spPr>
        <a:xfrm>
          <a:off x="3733800" y="14749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116,334</a:t>
          </a:r>
          <a:endParaRPr kumimoji="1" lang="ja-JP" altLang="en-US" sz="1000" b="1">
            <a:solidFill>
              <a:srgbClr val="FF0000"/>
            </a:solidFill>
            <a:latin typeface="ＭＳ Ｐゴシック"/>
          </a:endParaRPr>
        </a:p>
      </xdr:txBody>
    </xdr:sp>
    <xdr:clientData/>
  </xdr:oneCellAnchor>
  <xdr:twoCellAnchor>
    <xdr:from>
      <xdr:col>4</xdr:col>
      <xdr:colOff>431800</xdr:colOff>
      <xdr:row>86</xdr:row>
      <xdr:rowOff>85513</xdr:rowOff>
    </xdr:from>
    <xdr:to>
      <xdr:col>4</xdr:col>
      <xdr:colOff>533400</xdr:colOff>
      <xdr:row>87</xdr:row>
      <xdr:rowOff>15663</xdr:rowOff>
    </xdr:to>
    <xdr:sp macro="" textlink="">
      <xdr:nvSpPr>
        <xdr:cNvPr id="217" name="円/楕円 216"/>
        <xdr:cNvSpPr/>
      </xdr:nvSpPr>
      <xdr:spPr>
        <a:xfrm>
          <a:off x="3175000" y="1483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87</xdr:row>
      <xdr:rowOff>440</xdr:rowOff>
    </xdr:from>
    <xdr:ext cx="762000" cy="259045"/>
    <xdr:sp macro="" textlink="">
      <xdr:nvSpPr>
        <xdr:cNvPr id="218" name="テキスト ボックス 217"/>
        <xdr:cNvSpPr txBox="1"/>
      </xdr:nvSpPr>
      <xdr:spPr>
        <a:xfrm>
          <a:off x="2844800" y="149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126,014</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99468</xdr:rowOff>
    </xdr:from>
    <xdr:to>
      <xdr:col>3</xdr:col>
      <xdr:colOff>330200</xdr:colOff>
      <xdr:row>85</xdr:row>
      <xdr:rowOff>29618</xdr:rowOff>
    </xdr:to>
    <xdr:sp macro="" textlink="">
      <xdr:nvSpPr>
        <xdr:cNvPr id="219" name="円/楕円 218"/>
        <xdr:cNvSpPr/>
      </xdr:nvSpPr>
      <xdr:spPr>
        <a:xfrm>
          <a:off x="2286000" y="1450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39795</xdr:rowOff>
    </xdr:from>
    <xdr:ext cx="762000" cy="259045"/>
    <xdr:sp macro="" textlink="">
      <xdr:nvSpPr>
        <xdr:cNvPr id="220" name="テキスト ボックス 219"/>
        <xdr:cNvSpPr txBox="1"/>
      </xdr:nvSpPr>
      <xdr:spPr>
        <a:xfrm>
          <a:off x="1955800" y="14270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106,929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111878</xdr:rowOff>
    </xdr:from>
    <xdr:to>
      <xdr:col>2</xdr:col>
      <xdr:colOff>127000</xdr:colOff>
      <xdr:row>85</xdr:row>
      <xdr:rowOff>42028</xdr:rowOff>
    </xdr:to>
    <xdr:sp macro="" textlink="">
      <xdr:nvSpPr>
        <xdr:cNvPr id="221" name="円/楕円 220"/>
        <xdr:cNvSpPr/>
      </xdr:nvSpPr>
      <xdr:spPr>
        <a:xfrm>
          <a:off x="1397000" y="145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52205</xdr:rowOff>
    </xdr:from>
    <xdr:ext cx="762000" cy="259045"/>
    <xdr:sp macro="" textlink="">
      <xdr:nvSpPr>
        <xdr:cNvPr id="222" name="テキスト ボックス 221"/>
        <xdr:cNvSpPr txBox="1"/>
      </xdr:nvSpPr>
      <xdr:spPr>
        <a:xfrm>
          <a:off x="1066800" y="14282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107,649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ラスパイレス指数について</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平成２３年度及び平成２４年度の２か年は</a:t>
          </a:r>
          <a:r>
            <a:rPr lang="ja-JP" altLang="ja-JP" sz="1100">
              <a:solidFill>
                <a:sysClr val="windowText" lastClr="000000"/>
              </a:solidFill>
              <a:effectLst/>
              <a:latin typeface="+mn-lt"/>
              <a:ea typeface="+mn-ea"/>
              <a:cs typeface="+mn-cs"/>
            </a:rPr>
            <a:t>１００％を超える結果となった。</a:t>
          </a:r>
          <a:r>
            <a:rPr lang="ja-JP" altLang="en-US" sz="1100">
              <a:solidFill>
                <a:sysClr val="windowText" lastClr="000000"/>
              </a:solidFill>
              <a:effectLst/>
              <a:latin typeface="+mn-lt"/>
              <a:ea typeface="+mn-ea"/>
              <a:cs typeface="+mn-cs"/>
            </a:rPr>
            <a:t>これは</a:t>
          </a:r>
          <a:r>
            <a:rPr lang="ja-JP" altLang="ja-JP" sz="1100">
              <a:solidFill>
                <a:sysClr val="windowText" lastClr="000000"/>
              </a:solidFill>
              <a:effectLst/>
              <a:latin typeface="+mn-lt"/>
              <a:ea typeface="+mn-ea"/>
              <a:cs typeface="+mn-cs"/>
            </a:rPr>
            <a:t>東日本大震災の復興財源を捻出するための特例措置として国家公務員の給与減額支給措置が実施されたことに</a:t>
          </a:r>
          <a:r>
            <a:rPr lang="ja-JP" altLang="en-US" sz="1100">
              <a:solidFill>
                <a:sysClr val="windowText" lastClr="000000"/>
              </a:solidFill>
              <a:effectLst/>
              <a:latin typeface="+mn-lt"/>
              <a:ea typeface="+mn-ea"/>
              <a:cs typeface="+mn-cs"/>
            </a:rPr>
            <a:t>よるものである</a:t>
          </a:r>
          <a:r>
            <a:rPr lang="ja-JP" altLang="ja-JP" sz="1100">
              <a:solidFill>
                <a:sysClr val="windowText" lastClr="000000"/>
              </a:solidFill>
              <a:effectLst/>
              <a:latin typeface="+mn-lt"/>
              <a:ea typeface="+mn-ea"/>
              <a:cs typeface="+mn-cs"/>
            </a:rPr>
            <a:t>。</a:t>
          </a:r>
          <a:r>
            <a:rPr lang="ja-JP" altLang="en-US" sz="1100">
              <a:solidFill>
                <a:sysClr val="windowText" lastClr="000000"/>
              </a:solidFill>
              <a:effectLst/>
              <a:latin typeface="+mn-lt"/>
              <a:ea typeface="+mn-ea"/>
              <a:cs typeface="+mn-cs"/>
            </a:rPr>
            <a:t>平成２５年度は</a:t>
          </a:r>
          <a:r>
            <a:rPr lang="ja-JP" altLang="ja-JP" sz="1100">
              <a:solidFill>
                <a:sysClr val="windowText" lastClr="000000"/>
              </a:solidFill>
              <a:effectLst/>
              <a:latin typeface="+mn-lt"/>
              <a:ea typeface="+mn-ea"/>
              <a:cs typeface="+mn-cs"/>
            </a:rPr>
            <a:t>特例措置の終了により</a:t>
          </a:r>
          <a:r>
            <a:rPr lang="ja-JP" altLang="en-US" sz="1100">
              <a:solidFill>
                <a:sysClr val="windowText" lastClr="000000"/>
              </a:solidFill>
              <a:effectLst/>
              <a:latin typeface="+mn-lt"/>
              <a:ea typeface="+mn-ea"/>
              <a:cs typeface="+mn-cs"/>
            </a:rPr>
            <a:t>，平成２２年度</a:t>
          </a:r>
          <a:r>
            <a:rPr lang="ja-JP" altLang="ja-JP" sz="1100">
              <a:solidFill>
                <a:sysClr val="windowText" lastClr="000000"/>
              </a:solidFill>
              <a:effectLst/>
              <a:latin typeface="+mn-lt"/>
              <a:ea typeface="+mn-ea"/>
              <a:cs typeface="+mn-cs"/>
            </a:rPr>
            <a:t>の水準で推移</a:t>
          </a:r>
          <a:r>
            <a:rPr lang="ja-JP" altLang="en-US" sz="1100">
              <a:solidFill>
                <a:sysClr val="windowText" lastClr="000000"/>
              </a:solidFill>
              <a:effectLst/>
              <a:latin typeface="+mn-lt"/>
              <a:ea typeface="+mn-ea"/>
              <a:cs typeface="+mn-cs"/>
            </a:rPr>
            <a:t>した</a:t>
          </a:r>
          <a:r>
            <a:rPr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83276</xdr:rowOff>
    </xdr:from>
    <xdr:to>
      <xdr:col>24</xdr:col>
      <xdr:colOff>558800</xdr:colOff>
      <xdr:row>87</xdr:row>
      <xdr:rowOff>109401</xdr:rowOff>
    </xdr:to>
    <xdr:cxnSp macro="">
      <xdr:nvCxnSpPr>
        <xdr:cNvPr id="253" name="直線コネクタ 252"/>
        <xdr:cNvCxnSpPr/>
      </xdr:nvCxnSpPr>
      <xdr:spPr>
        <a:xfrm flipV="1">
          <a:off x="17018000" y="13970726"/>
          <a:ext cx="0" cy="10548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81478</xdr:rowOff>
    </xdr:from>
    <xdr:ext cx="762000" cy="259045"/>
    <xdr:sp macro="" textlink="">
      <xdr:nvSpPr>
        <xdr:cNvPr id="254" name="給与水準   （国との比較）最小値テキスト"/>
        <xdr:cNvSpPr txBox="1"/>
      </xdr:nvSpPr>
      <xdr:spPr>
        <a:xfrm>
          <a:off x="17106900" y="149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87</xdr:row>
      <xdr:rowOff>109401</xdr:rowOff>
    </xdr:from>
    <xdr:to>
      <xdr:col>24</xdr:col>
      <xdr:colOff>647700</xdr:colOff>
      <xdr:row>87</xdr:row>
      <xdr:rowOff>109401</xdr:rowOff>
    </xdr:to>
    <xdr:cxnSp macro="">
      <xdr:nvCxnSpPr>
        <xdr:cNvPr id="255" name="直線コネクタ 254"/>
        <xdr:cNvCxnSpPr/>
      </xdr:nvCxnSpPr>
      <xdr:spPr>
        <a:xfrm>
          <a:off x="16929100" y="15025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169653</xdr:rowOff>
    </xdr:from>
    <xdr:ext cx="762000" cy="259045"/>
    <xdr:sp macro="" textlink="">
      <xdr:nvSpPr>
        <xdr:cNvPr id="256" name="給与水準   （国との比較）最大値テキスト"/>
        <xdr:cNvSpPr txBox="1"/>
      </xdr:nvSpPr>
      <xdr:spPr>
        <a:xfrm>
          <a:off x="17106900" y="1371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88.3</a:t>
          </a:r>
          <a:endParaRPr kumimoji="1" lang="ja-JP" altLang="en-US" sz="1000" b="1">
            <a:latin typeface="ＭＳ Ｐゴシック"/>
          </a:endParaRPr>
        </a:p>
      </xdr:txBody>
    </xdr:sp>
    <xdr:clientData/>
  </xdr:oneCellAnchor>
  <xdr:twoCellAnchor>
    <xdr:from>
      <xdr:col>24</xdr:col>
      <xdr:colOff>469900</xdr:colOff>
      <xdr:row>81</xdr:row>
      <xdr:rowOff>83276</xdr:rowOff>
    </xdr:from>
    <xdr:to>
      <xdr:col>24</xdr:col>
      <xdr:colOff>647700</xdr:colOff>
      <xdr:row>81</xdr:row>
      <xdr:rowOff>83276</xdr:rowOff>
    </xdr:to>
    <xdr:cxnSp macro="">
      <xdr:nvCxnSpPr>
        <xdr:cNvPr id="257" name="直線コネクタ 256"/>
        <xdr:cNvCxnSpPr/>
      </xdr:nvCxnSpPr>
      <xdr:spPr>
        <a:xfrm>
          <a:off x="16929100" y="13970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134257</xdr:rowOff>
    </xdr:from>
    <xdr:to>
      <xdr:col>24</xdr:col>
      <xdr:colOff>558800</xdr:colOff>
      <xdr:row>87</xdr:row>
      <xdr:rowOff>130084</xdr:rowOff>
    </xdr:to>
    <xdr:cxnSp macro="">
      <xdr:nvCxnSpPr>
        <xdr:cNvPr id="258" name="直線コネクタ 257"/>
        <xdr:cNvCxnSpPr/>
      </xdr:nvCxnSpPr>
      <xdr:spPr>
        <a:xfrm flipV="1">
          <a:off x="16179800" y="14536057"/>
          <a:ext cx="838200" cy="5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9"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60" name="フローチャート : 判断 259"/>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87</xdr:row>
      <xdr:rowOff>123189</xdr:rowOff>
    </xdr:from>
    <xdr:to>
      <xdr:col>23</xdr:col>
      <xdr:colOff>406400</xdr:colOff>
      <xdr:row>87</xdr:row>
      <xdr:rowOff>130084</xdr:rowOff>
    </xdr:to>
    <xdr:cxnSp macro="">
      <xdr:nvCxnSpPr>
        <xdr:cNvPr id="261" name="直線コネクタ 260"/>
        <xdr:cNvCxnSpPr/>
      </xdr:nvCxnSpPr>
      <xdr:spPr>
        <a:xfrm>
          <a:off x="15290800" y="15039339"/>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128451</xdr:rowOff>
    </xdr:from>
    <xdr:to>
      <xdr:col>23</xdr:col>
      <xdr:colOff>457200</xdr:colOff>
      <xdr:row>89</xdr:row>
      <xdr:rowOff>58601</xdr:rowOff>
    </xdr:to>
    <xdr:sp macro="" textlink="">
      <xdr:nvSpPr>
        <xdr:cNvPr id="262" name="フローチャート : 判断 261"/>
        <xdr:cNvSpPr/>
      </xdr:nvSpPr>
      <xdr:spPr>
        <a:xfrm>
          <a:off x="16129000" y="1521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43378</xdr:rowOff>
    </xdr:from>
    <xdr:ext cx="736600" cy="259045"/>
    <xdr:sp macro="" textlink="">
      <xdr:nvSpPr>
        <xdr:cNvPr id="263" name="テキスト ボックス 262"/>
        <xdr:cNvSpPr txBox="1"/>
      </xdr:nvSpPr>
      <xdr:spPr>
        <a:xfrm>
          <a:off x="15798800" y="15302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72208</xdr:rowOff>
    </xdr:from>
    <xdr:to>
      <xdr:col>22</xdr:col>
      <xdr:colOff>203200</xdr:colOff>
      <xdr:row>87</xdr:row>
      <xdr:rowOff>123189</xdr:rowOff>
    </xdr:to>
    <xdr:cxnSp macro="">
      <xdr:nvCxnSpPr>
        <xdr:cNvPr id="264" name="直線コネクタ 263"/>
        <xdr:cNvCxnSpPr/>
      </xdr:nvCxnSpPr>
      <xdr:spPr>
        <a:xfrm>
          <a:off x="14401800" y="14474008"/>
          <a:ext cx="889000" cy="565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149134</xdr:rowOff>
    </xdr:from>
    <xdr:to>
      <xdr:col>22</xdr:col>
      <xdr:colOff>254000</xdr:colOff>
      <xdr:row>89</xdr:row>
      <xdr:rowOff>79284</xdr:rowOff>
    </xdr:to>
    <xdr:sp macro="" textlink="">
      <xdr:nvSpPr>
        <xdr:cNvPr id="265" name="フローチャート : 判断 264"/>
        <xdr:cNvSpPr/>
      </xdr:nvSpPr>
      <xdr:spPr>
        <a:xfrm>
          <a:off x="15240000" y="152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64061</xdr:rowOff>
    </xdr:from>
    <xdr:ext cx="762000" cy="259045"/>
    <xdr:sp macro="" textlink="">
      <xdr:nvSpPr>
        <xdr:cNvPr id="266" name="テキスト ボックス 265"/>
        <xdr:cNvSpPr txBox="1"/>
      </xdr:nvSpPr>
      <xdr:spPr>
        <a:xfrm>
          <a:off x="14909800" y="1532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37737</xdr:rowOff>
    </xdr:from>
    <xdr:to>
      <xdr:col>21</xdr:col>
      <xdr:colOff>0</xdr:colOff>
      <xdr:row>84</xdr:row>
      <xdr:rowOff>72208</xdr:rowOff>
    </xdr:to>
    <xdr:cxnSp macro="">
      <xdr:nvCxnSpPr>
        <xdr:cNvPr id="267" name="直線コネクタ 266"/>
        <xdr:cNvCxnSpPr/>
      </xdr:nvCxnSpPr>
      <xdr:spPr>
        <a:xfrm>
          <a:off x="13512800" y="1443953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42999</xdr:rowOff>
    </xdr:from>
    <xdr:to>
      <xdr:col>21</xdr:col>
      <xdr:colOff>50800</xdr:colOff>
      <xdr:row>85</xdr:row>
      <xdr:rowOff>144599</xdr:rowOff>
    </xdr:to>
    <xdr:sp macro="" textlink="">
      <xdr:nvSpPr>
        <xdr:cNvPr id="268" name="フローチャート : 判断 267"/>
        <xdr:cNvSpPr/>
      </xdr:nvSpPr>
      <xdr:spPr>
        <a:xfrm>
          <a:off x="14351000" y="1461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129376</xdr:rowOff>
    </xdr:from>
    <xdr:ext cx="762000" cy="259045"/>
    <xdr:sp macro="" textlink="">
      <xdr:nvSpPr>
        <xdr:cNvPr id="269" name="テキスト ボックス 268"/>
        <xdr:cNvSpPr txBox="1"/>
      </xdr:nvSpPr>
      <xdr:spPr>
        <a:xfrm>
          <a:off x="14020800" y="1470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56787</xdr:rowOff>
    </xdr:from>
    <xdr:to>
      <xdr:col>19</xdr:col>
      <xdr:colOff>533400</xdr:colOff>
      <xdr:row>85</xdr:row>
      <xdr:rowOff>158387</xdr:rowOff>
    </xdr:to>
    <xdr:sp macro="" textlink="">
      <xdr:nvSpPr>
        <xdr:cNvPr id="270" name="フローチャート : 判断 269"/>
        <xdr:cNvSpPr/>
      </xdr:nvSpPr>
      <xdr:spPr>
        <a:xfrm>
          <a:off x="13462000" y="1463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143164</xdr:rowOff>
    </xdr:from>
    <xdr:ext cx="762000" cy="259045"/>
    <xdr:sp macro="" textlink="">
      <xdr:nvSpPr>
        <xdr:cNvPr id="271" name="テキスト ボックス 270"/>
        <xdr:cNvSpPr txBox="1"/>
      </xdr:nvSpPr>
      <xdr:spPr>
        <a:xfrm>
          <a:off x="13131800" y="1471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77" name="円/楕円 276"/>
        <xdr:cNvSpPr/>
      </xdr:nvSpPr>
      <xdr:spPr>
        <a:xfrm>
          <a:off x="169672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99984</xdr:rowOff>
    </xdr:from>
    <xdr:ext cx="762000" cy="259045"/>
    <xdr:sp macro="" textlink="">
      <xdr:nvSpPr>
        <xdr:cNvPr id="278" name="給与水準   （国との比較）該当値テキスト"/>
        <xdr:cNvSpPr txBox="1"/>
      </xdr:nvSpPr>
      <xdr:spPr>
        <a:xfrm>
          <a:off x="17106900" y="1433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79284</xdr:rowOff>
    </xdr:from>
    <xdr:to>
      <xdr:col>23</xdr:col>
      <xdr:colOff>457200</xdr:colOff>
      <xdr:row>88</xdr:row>
      <xdr:rowOff>9434</xdr:rowOff>
    </xdr:to>
    <xdr:sp macro="" textlink="">
      <xdr:nvSpPr>
        <xdr:cNvPr id="279" name="円/楕円 278"/>
        <xdr:cNvSpPr/>
      </xdr:nvSpPr>
      <xdr:spPr>
        <a:xfrm>
          <a:off x="16129000" y="1499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19611</xdr:rowOff>
    </xdr:from>
    <xdr:ext cx="736600" cy="259045"/>
    <xdr:sp macro="" textlink="">
      <xdr:nvSpPr>
        <xdr:cNvPr id="280" name="テキスト ボックス 279"/>
        <xdr:cNvSpPr txBox="1"/>
      </xdr:nvSpPr>
      <xdr:spPr>
        <a:xfrm>
          <a:off x="15798800" y="14764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72389</xdr:rowOff>
    </xdr:from>
    <xdr:to>
      <xdr:col>22</xdr:col>
      <xdr:colOff>254000</xdr:colOff>
      <xdr:row>88</xdr:row>
      <xdr:rowOff>2539</xdr:rowOff>
    </xdr:to>
    <xdr:sp macro="" textlink="">
      <xdr:nvSpPr>
        <xdr:cNvPr id="281" name="円/楕円 280"/>
        <xdr:cNvSpPr/>
      </xdr:nvSpPr>
      <xdr:spPr>
        <a:xfrm>
          <a:off x="15240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12716</xdr:rowOff>
    </xdr:from>
    <xdr:ext cx="762000" cy="259045"/>
    <xdr:sp macro="" textlink="">
      <xdr:nvSpPr>
        <xdr:cNvPr id="282" name="テキスト ボックス 281"/>
        <xdr:cNvSpPr txBox="1"/>
      </xdr:nvSpPr>
      <xdr:spPr>
        <a:xfrm>
          <a:off x="14909800" y="14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21408</xdr:rowOff>
    </xdr:from>
    <xdr:to>
      <xdr:col>21</xdr:col>
      <xdr:colOff>50800</xdr:colOff>
      <xdr:row>84</xdr:row>
      <xdr:rowOff>123008</xdr:rowOff>
    </xdr:to>
    <xdr:sp macro="" textlink="">
      <xdr:nvSpPr>
        <xdr:cNvPr id="283" name="円/楕円 282"/>
        <xdr:cNvSpPr/>
      </xdr:nvSpPr>
      <xdr:spPr>
        <a:xfrm>
          <a:off x="14351000" y="1442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133185</xdr:rowOff>
    </xdr:from>
    <xdr:ext cx="762000" cy="259045"/>
    <xdr:sp macro="" textlink="">
      <xdr:nvSpPr>
        <xdr:cNvPr id="284" name="テキスト ボックス 283"/>
        <xdr:cNvSpPr txBox="1"/>
      </xdr:nvSpPr>
      <xdr:spPr>
        <a:xfrm>
          <a:off x="14020800" y="1419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158387</xdr:rowOff>
    </xdr:from>
    <xdr:to>
      <xdr:col>19</xdr:col>
      <xdr:colOff>533400</xdr:colOff>
      <xdr:row>84</xdr:row>
      <xdr:rowOff>88537</xdr:rowOff>
    </xdr:to>
    <xdr:sp macro="" textlink="">
      <xdr:nvSpPr>
        <xdr:cNvPr id="285" name="円/楕円 284"/>
        <xdr:cNvSpPr/>
      </xdr:nvSpPr>
      <xdr:spPr>
        <a:xfrm>
          <a:off x="13462000" y="1438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98714</xdr:rowOff>
    </xdr:from>
    <xdr:ext cx="762000" cy="259045"/>
    <xdr:sp macro="" textlink="">
      <xdr:nvSpPr>
        <xdr:cNvPr id="286" name="テキスト ボックス 285"/>
        <xdr:cNvSpPr txBox="1"/>
      </xdr:nvSpPr>
      <xdr:spPr>
        <a:xfrm>
          <a:off x="13131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合併後の平成１８年度から取り組んでいる定員適正化計画の推進により，職員数削減は着実に進んでいるところである。今後は大崎市震災復興計画の推進により定員適正化計画との調整が必要になるが，勧奨退職，計画的な職員採用により平成２７年を期限とする本計画の達成に向けて取り組んでいきたい。</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37374</xdr:rowOff>
    </xdr:from>
    <xdr:to>
      <xdr:col>24</xdr:col>
      <xdr:colOff>558800</xdr:colOff>
      <xdr:row>67</xdr:row>
      <xdr:rowOff>148953</xdr:rowOff>
    </xdr:to>
    <xdr:cxnSp macro="">
      <xdr:nvCxnSpPr>
        <xdr:cNvPr id="318" name="直線コネクタ 317"/>
        <xdr:cNvCxnSpPr/>
      </xdr:nvCxnSpPr>
      <xdr:spPr>
        <a:xfrm flipV="1">
          <a:off x="17018000" y="9981474"/>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121030</xdr:rowOff>
    </xdr:from>
    <xdr:ext cx="762000" cy="259045"/>
    <xdr:sp macro="" textlink="">
      <xdr:nvSpPr>
        <xdr:cNvPr id="319" name="定員管理の状況最小値テキスト"/>
        <xdr:cNvSpPr txBox="1"/>
      </xdr:nvSpPr>
      <xdr:spPr>
        <a:xfrm>
          <a:off x="17106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67</xdr:row>
      <xdr:rowOff>148953</xdr:rowOff>
    </xdr:from>
    <xdr:to>
      <xdr:col>24</xdr:col>
      <xdr:colOff>647700</xdr:colOff>
      <xdr:row>67</xdr:row>
      <xdr:rowOff>148953</xdr:rowOff>
    </xdr:to>
    <xdr:cxnSp macro="">
      <xdr:nvCxnSpPr>
        <xdr:cNvPr id="320" name="直線コネクタ 319"/>
        <xdr:cNvCxnSpPr/>
      </xdr:nvCxnSpPr>
      <xdr:spPr>
        <a:xfrm>
          <a:off x="16929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123751</xdr:rowOff>
    </xdr:from>
    <xdr:ext cx="762000" cy="259045"/>
    <xdr:sp macro="" textlink="">
      <xdr:nvSpPr>
        <xdr:cNvPr id="321" name="定員管理の状況最大値テキスト"/>
        <xdr:cNvSpPr txBox="1"/>
      </xdr:nvSpPr>
      <xdr:spPr>
        <a:xfrm>
          <a:off x="17106900" y="9724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24</xdr:col>
      <xdr:colOff>469900</xdr:colOff>
      <xdr:row>58</xdr:row>
      <xdr:rowOff>37374</xdr:rowOff>
    </xdr:from>
    <xdr:to>
      <xdr:col>24</xdr:col>
      <xdr:colOff>647700</xdr:colOff>
      <xdr:row>58</xdr:row>
      <xdr:rowOff>37374</xdr:rowOff>
    </xdr:to>
    <xdr:cxnSp macro="">
      <xdr:nvCxnSpPr>
        <xdr:cNvPr id="322" name="直線コネクタ 321"/>
        <xdr:cNvCxnSpPr/>
      </xdr:nvCxnSpPr>
      <xdr:spPr>
        <a:xfrm>
          <a:off x="16929100" y="9981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144417</xdr:rowOff>
    </xdr:from>
    <xdr:to>
      <xdr:col>24</xdr:col>
      <xdr:colOff>558800</xdr:colOff>
      <xdr:row>63</xdr:row>
      <xdr:rowOff>21227</xdr:rowOff>
    </xdr:to>
    <xdr:cxnSp macro="">
      <xdr:nvCxnSpPr>
        <xdr:cNvPr id="323" name="直線コネクタ 322"/>
        <xdr:cNvCxnSpPr/>
      </xdr:nvCxnSpPr>
      <xdr:spPr>
        <a:xfrm flipV="1">
          <a:off x="16179800" y="10774317"/>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96355</xdr:rowOff>
    </xdr:from>
    <xdr:ext cx="762000" cy="259045"/>
    <xdr:sp macro="" textlink="">
      <xdr:nvSpPr>
        <xdr:cNvPr id="324" name="定員管理の状況平均値テキスト"/>
        <xdr:cNvSpPr txBox="1"/>
      </xdr:nvSpPr>
      <xdr:spPr>
        <a:xfrm>
          <a:off x="17106900" y="1055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79828</xdr:rowOff>
    </xdr:from>
    <xdr:to>
      <xdr:col>24</xdr:col>
      <xdr:colOff>609600</xdr:colOff>
      <xdr:row>63</xdr:row>
      <xdr:rowOff>9978</xdr:rowOff>
    </xdr:to>
    <xdr:sp macro="" textlink="">
      <xdr:nvSpPr>
        <xdr:cNvPr id="325" name="フローチャート : 判断 324"/>
        <xdr:cNvSpPr/>
      </xdr:nvSpPr>
      <xdr:spPr>
        <a:xfrm>
          <a:off x="16967200" y="1070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21227</xdr:rowOff>
    </xdr:from>
    <xdr:to>
      <xdr:col>23</xdr:col>
      <xdr:colOff>406400</xdr:colOff>
      <xdr:row>63</xdr:row>
      <xdr:rowOff>117747</xdr:rowOff>
    </xdr:to>
    <xdr:cxnSp macro="">
      <xdr:nvCxnSpPr>
        <xdr:cNvPr id="326" name="直線コネクタ 325"/>
        <xdr:cNvCxnSpPr/>
      </xdr:nvCxnSpPr>
      <xdr:spPr>
        <a:xfrm flipV="1">
          <a:off x="15290800" y="1082257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7" name="フローチャート : 判断 326"/>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30497</xdr:rowOff>
    </xdr:from>
    <xdr:ext cx="736600" cy="259045"/>
    <xdr:sp macro="" textlink="">
      <xdr:nvSpPr>
        <xdr:cNvPr id="328" name="テキスト ボックス 327"/>
        <xdr:cNvSpPr txBox="1"/>
      </xdr:nvSpPr>
      <xdr:spPr>
        <a:xfrm>
          <a:off x="15798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117747</xdr:rowOff>
    </xdr:from>
    <xdr:to>
      <xdr:col>22</xdr:col>
      <xdr:colOff>203200</xdr:colOff>
      <xdr:row>64</xdr:row>
      <xdr:rowOff>42817</xdr:rowOff>
    </xdr:to>
    <xdr:cxnSp macro="">
      <xdr:nvCxnSpPr>
        <xdr:cNvPr id="329" name="直線コネクタ 328"/>
        <xdr:cNvCxnSpPr/>
      </xdr:nvCxnSpPr>
      <xdr:spPr>
        <a:xfrm flipV="1">
          <a:off x="14401800" y="1091909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166007</xdr:rowOff>
    </xdr:from>
    <xdr:to>
      <xdr:col>22</xdr:col>
      <xdr:colOff>254000</xdr:colOff>
      <xdr:row>63</xdr:row>
      <xdr:rowOff>96157</xdr:rowOff>
    </xdr:to>
    <xdr:sp macro="" textlink="">
      <xdr:nvSpPr>
        <xdr:cNvPr id="330" name="フローチャート : 判断 329"/>
        <xdr:cNvSpPr/>
      </xdr:nvSpPr>
      <xdr:spPr>
        <a:xfrm>
          <a:off x="15240000" y="1079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106334</xdr:rowOff>
    </xdr:from>
    <xdr:ext cx="762000" cy="259045"/>
    <xdr:sp macro="" textlink="">
      <xdr:nvSpPr>
        <xdr:cNvPr id="331" name="テキスト ボックス 330"/>
        <xdr:cNvSpPr txBox="1"/>
      </xdr:nvSpPr>
      <xdr:spPr>
        <a:xfrm>
          <a:off x="14909800" y="1056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42817</xdr:rowOff>
    </xdr:from>
    <xdr:to>
      <xdr:col>21</xdr:col>
      <xdr:colOff>0</xdr:colOff>
      <xdr:row>64</xdr:row>
      <xdr:rowOff>146231</xdr:rowOff>
    </xdr:to>
    <xdr:cxnSp macro="">
      <xdr:nvCxnSpPr>
        <xdr:cNvPr id="332" name="直線コネクタ 331"/>
        <xdr:cNvCxnSpPr/>
      </xdr:nvCxnSpPr>
      <xdr:spPr>
        <a:xfrm flipV="1">
          <a:off x="13512800" y="11015617"/>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19594</xdr:rowOff>
    </xdr:from>
    <xdr:to>
      <xdr:col>21</xdr:col>
      <xdr:colOff>50800</xdr:colOff>
      <xdr:row>64</xdr:row>
      <xdr:rowOff>121194</xdr:rowOff>
    </xdr:to>
    <xdr:sp macro="" textlink="">
      <xdr:nvSpPr>
        <xdr:cNvPr id="333" name="フローチャート : 判断 332"/>
        <xdr:cNvSpPr/>
      </xdr:nvSpPr>
      <xdr:spPr>
        <a:xfrm>
          <a:off x="14351000" y="1099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105971</xdr:rowOff>
    </xdr:from>
    <xdr:ext cx="762000" cy="259045"/>
    <xdr:sp macro="" textlink="">
      <xdr:nvSpPr>
        <xdr:cNvPr id="334" name="テキスト ボックス 333"/>
        <xdr:cNvSpPr txBox="1"/>
      </xdr:nvSpPr>
      <xdr:spPr>
        <a:xfrm>
          <a:off x="14020800" y="1107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36830</xdr:rowOff>
    </xdr:from>
    <xdr:to>
      <xdr:col>19</xdr:col>
      <xdr:colOff>533400</xdr:colOff>
      <xdr:row>64</xdr:row>
      <xdr:rowOff>138430</xdr:rowOff>
    </xdr:to>
    <xdr:sp macro="" textlink="">
      <xdr:nvSpPr>
        <xdr:cNvPr id="335" name="フローチャート : 判断 334"/>
        <xdr:cNvSpPr/>
      </xdr:nvSpPr>
      <xdr:spPr>
        <a:xfrm>
          <a:off x="13462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148607</xdr:rowOff>
    </xdr:from>
    <xdr:ext cx="762000" cy="259045"/>
    <xdr:sp macro="" textlink="">
      <xdr:nvSpPr>
        <xdr:cNvPr id="336" name="テキスト ボックス 335"/>
        <xdr:cNvSpPr txBox="1"/>
      </xdr:nvSpPr>
      <xdr:spPr>
        <a:xfrm>
          <a:off x="13131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93617</xdr:rowOff>
    </xdr:from>
    <xdr:to>
      <xdr:col>24</xdr:col>
      <xdr:colOff>609600</xdr:colOff>
      <xdr:row>63</xdr:row>
      <xdr:rowOff>23767</xdr:rowOff>
    </xdr:to>
    <xdr:sp macro="" textlink="">
      <xdr:nvSpPr>
        <xdr:cNvPr id="342" name="円/楕円 341"/>
        <xdr:cNvSpPr/>
      </xdr:nvSpPr>
      <xdr:spPr>
        <a:xfrm>
          <a:off x="169672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65694</xdr:rowOff>
    </xdr:from>
    <xdr:ext cx="762000" cy="259045"/>
    <xdr:sp macro="" textlink="">
      <xdr:nvSpPr>
        <xdr:cNvPr id="343" name="定員管理の状況該当値テキスト"/>
        <xdr:cNvSpPr txBox="1"/>
      </xdr:nvSpPr>
      <xdr:spPr>
        <a:xfrm>
          <a:off x="17106900" y="1069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141877</xdr:rowOff>
    </xdr:from>
    <xdr:to>
      <xdr:col>23</xdr:col>
      <xdr:colOff>457200</xdr:colOff>
      <xdr:row>63</xdr:row>
      <xdr:rowOff>72027</xdr:rowOff>
    </xdr:to>
    <xdr:sp macro="" textlink="">
      <xdr:nvSpPr>
        <xdr:cNvPr id="344" name="円/楕円 343"/>
        <xdr:cNvSpPr/>
      </xdr:nvSpPr>
      <xdr:spPr>
        <a:xfrm>
          <a:off x="16129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56804</xdr:rowOff>
    </xdr:from>
    <xdr:ext cx="736600" cy="259045"/>
    <xdr:sp macro="" textlink="">
      <xdr:nvSpPr>
        <xdr:cNvPr id="345" name="テキスト ボックス 344"/>
        <xdr:cNvSpPr txBox="1"/>
      </xdr:nvSpPr>
      <xdr:spPr>
        <a:xfrm>
          <a:off x="15798800" y="108581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66947</xdr:rowOff>
    </xdr:from>
    <xdr:to>
      <xdr:col>22</xdr:col>
      <xdr:colOff>254000</xdr:colOff>
      <xdr:row>63</xdr:row>
      <xdr:rowOff>168547</xdr:rowOff>
    </xdr:to>
    <xdr:sp macro="" textlink="">
      <xdr:nvSpPr>
        <xdr:cNvPr id="346" name="円/楕円 345"/>
        <xdr:cNvSpPr/>
      </xdr:nvSpPr>
      <xdr:spPr>
        <a:xfrm>
          <a:off x="15240000" y="1086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153324</xdr:rowOff>
    </xdr:from>
    <xdr:ext cx="762000" cy="259045"/>
    <xdr:sp macro="" textlink="">
      <xdr:nvSpPr>
        <xdr:cNvPr id="347" name="テキスト ボックス 346"/>
        <xdr:cNvSpPr txBox="1"/>
      </xdr:nvSpPr>
      <xdr:spPr>
        <a:xfrm>
          <a:off x="14909800" y="1095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163467</xdr:rowOff>
    </xdr:from>
    <xdr:to>
      <xdr:col>21</xdr:col>
      <xdr:colOff>50800</xdr:colOff>
      <xdr:row>64</xdr:row>
      <xdr:rowOff>93617</xdr:rowOff>
    </xdr:to>
    <xdr:sp macro="" textlink="">
      <xdr:nvSpPr>
        <xdr:cNvPr id="348" name="円/楕円 347"/>
        <xdr:cNvSpPr/>
      </xdr:nvSpPr>
      <xdr:spPr>
        <a:xfrm>
          <a:off x="14351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103794</xdr:rowOff>
    </xdr:from>
    <xdr:ext cx="762000" cy="259045"/>
    <xdr:sp macro="" textlink="">
      <xdr:nvSpPr>
        <xdr:cNvPr id="349" name="テキスト ボックス 348"/>
        <xdr:cNvSpPr txBox="1"/>
      </xdr:nvSpPr>
      <xdr:spPr>
        <a:xfrm>
          <a:off x="14020800" y="10733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95431</xdr:rowOff>
    </xdr:from>
    <xdr:to>
      <xdr:col>19</xdr:col>
      <xdr:colOff>533400</xdr:colOff>
      <xdr:row>65</xdr:row>
      <xdr:rowOff>25581</xdr:rowOff>
    </xdr:to>
    <xdr:sp macro="" textlink="">
      <xdr:nvSpPr>
        <xdr:cNvPr id="350" name="円/楕円 349"/>
        <xdr:cNvSpPr/>
      </xdr:nvSpPr>
      <xdr:spPr>
        <a:xfrm>
          <a:off x="13462000" y="1106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10358</xdr:rowOff>
    </xdr:from>
    <xdr:ext cx="762000" cy="259045"/>
    <xdr:sp macro="" textlink="">
      <xdr:nvSpPr>
        <xdr:cNvPr id="351" name="テキスト ボックス 350"/>
        <xdr:cNvSpPr txBox="1"/>
      </xdr:nvSpPr>
      <xdr:spPr>
        <a:xfrm>
          <a:off x="13131800" y="1115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3" name="テキスト ボックス 352"/>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4" name="テキスト ボックス 353"/>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前年度から１．</a:t>
          </a:r>
          <a:r>
            <a:rPr lang="ja-JP" altLang="en-US" sz="1100" baseline="0">
              <a:solidFill>
                <a:sysClr val="windowText" lastClr="000000"/>
              </a:solidFill>
              <a:effectLst/>
              <a:latin typeface="+mn-lt"/>
              <a:ea typeface="+mn-ea"/>
              <a:cs typeface="+mn-cs"/>
            </a:rPr>
            <a:t>２</a:t>
          </a:r>
          <a:r>
            <a:rPr lang="ja-JP" altLang="ja-JP" sz="1100" baseline="0">
              <a:solidFill>
                <a:sysClr val="windowText" lastClr="000000"/>
              </a:solidFill>
              <a:effectLst/>
              <a:latin typeface="+mn-lt"/>
              <a:ea typeface="+mn-ea"/>
              <a:cs typeface="+mn-cs"/>
            </a:rPr>
            <a:t>ポイント低下している。これは，</a:t>
          </a:r>
          <a:r>
            <a:rPr lang="ja-JP" altLang="ja-JP" sz="1100">
              <a:solidFill>
                <a:sysClr val="windowText" lastClr="000000"/>
              </a:solidFill>
              <a:effectLst/>
              <a:latin typeface="+mn-lt"/>
              <a:ea typeface="+mn-ea"/>
              <a:cs typeface="+mn-cs"/>
            </a:rPr>
            <a:t>分子となる一部事務組合等に係る公債費</a:t>
          </a:r>
          <a:r>
            <a:rPr lang="ja-JP" altLang="en-US" sz="1100">
              <a:solidFill>
                <a:sysClr val="windowText" lastClr="000000"/>
              </a:solidFill>
              <a:effectLst/>
              <a:latin typeface="+mn-lt"/>
              <a:ea typeface="+mn-ea"/>
              <a:cs typeface="+mn-cs"/>
            </a:rPr>
            <a:t>は</a:t>
          </a:r>
          <a:r>
            <a:rPr lang="ja-JP" altLang="ja-JP" sz="1100">
              <a:solidFill>
                <a:sysClr val="windowText" lastClr="000000"/>
              </a:solidFill>
              <a:effectLst/>
              <a:latin typeface="+mn-lt"/>
              <a:ea typeface="+mn-ea"/>
              <a:cs typeface="+mn-cs"/>
            </a:rPr>
            <a:t>減少</a:t>
          </a:r>
          <a:r>
            <a:rPr lang="ja-JP" altLang="en-US" sz="1100">
              <a:solidFill>
                <a:sysClr val="windowText" lastClr="000000"/>
              </a:solidFill>
              <a:effectLst/>
              <a:latin typeface="+mn-lt"/>
              <a:ea typeface="+mn-ea"/>
              <a:cs typeface="+mn-cs"/>
            </a:rPr>
            <a:t>したものの，公営企業の地方債償還の財源の充当額がそれを上回って増加したことによるものです</a:t>
          </a:r>
          <a:r>
            <a:rPr lang="ja-JP" altLang="ja-JP" sz="1100">
              <a:solidFill>
                <a:sysClr val="windowText" lastClr="000000"/>
              </a:solidFill>
              <a:effectLst/>
              <a:latin typeface="+mn-lt"/>
              <a:ea typeface="+mn-ea"/>
              <a:cs typeface="+mn-cs"/>
            </a:rPr>
            <a:t>。また，分母は，</a:t>
          </a:r>
          <a:r>
            <a:rPr lang="ja-JP" altLang="en-US" sz="1100">
              <a:solidFill>
                <a:sysClr val="windowText" lastClr="000000"/>
              </a:solidFill>
              <a:effectLst/>
              <a:latin typeface="+mn-lt"/>
              <a:ea typeface="+mn-ea"/>
              <a:cs typeface="+mn-cs"/>
            </a:rPr>
            <a:t>普通交付</a:t>
          </a:r>
          <a:r>
            <a:rPr lang="ja-JP" altLang="ja-JP" sz="1100">
              <a:solidFill>
                <a:sysClr val="windowText" lastClr="000000"/>
              </a:solidFill>
              <a:effectLst/>
              <a:latin typeface="+mn-lt"/>
              <a:ea typeface="+mn-ea"/>
              <a:cs typeface="+mn-cs"/>
            </a:rPr>
            <a:t>税収入額が減少したものの，</a:t>
          </a:r>
          <a:r>
            <a:rPr lang="ja-JP" altLang="en-US" sz="1100">
              <a:solidFill>
                <a:sysClr val="windowText" lastClr="000000"/>
              </a:solidFill>
              <a:effectLst/>
              <a:latin typeface="+mn-lt"/>
              <a:ea typeface="+mn-ea"/>
              <a:cs typeface="+mn-cs"/>
            </a:rPr>
            <a:t>標準税収入額</a:t>
          </a:r>
          <a:r>
            <a:rPr lang="ja-JP" altLang="ja-JP" sz="1100">
              <a:solidFill>
                <a:sysClr val="windowText" lastClr="000000"/>
              </a:solidFill>
              <a:effectLst/>
              <a:latin typeface="+mn-lt"/>
              <a:ea typeface="+mn-ea"/>
              <a:cs typeface="+mn-cs"/>
            </a:rPr>
            <a:t>の増加により分母が増加したことで３か年平均比から算出される比率が減少となったものである。</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43</xdr:row>
      <xdr:rowOff>8382</xdr:rowOff>
    </xdr:to>
    <xdr:cxnSp macro="">
      <xdr:nvCxnSpPr>
        <xdr:cNvPr id="378" name="直線コネクタ 377"/>
        <xdr:cNvCxnSpPr/>
      </xdr:nvCxnSpPr>
      <xdr:spPr>
        <a:xfrm flipV="1">
          <a:off x="17018000" y="6193536"/>
          <a:ext cx="0" cy="11871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42</xdr:row>
      <xdr:rowOff>151909</xdr:rowOff>
    </xdr:from>
    <xdr:ext cx="762000" cy="259045"/>
    <xdr:sp macro="" textlink="">
      <xdr:nvSpPr>
        <xdr:cNvPr id="379" name="公債費負担の状況最小値テキスト"/>
        <xdr:cNvSpPr txBox="1"/>
      </xdr:nvSpPr>
      <xdr:spPr>
        <a:xfrm>
          <a:off x="17106900" y="735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24</xdr:col>
      <xdr:colOff>469900</xdr:colOff>
      <xdr:row>43</xdr:row>
      <xdr:rowOff>8382</xdr:rowOff>
    </xdr:from>
    <xdr:to>
      <xdr:col>24</xdr:col>
      <xdr:colOff>647700</xdr:colOff>
      <xdr:row>43</xdr:row>
      <xdr:rowOff>8382</xdr:rowOff>
    </xdr:to>
    <xdr:cxnSp macro="">
      <xdr:nvCxnSpPr>
        <xdr:cNvPr id="380" name="直線コネクタ 379"/>
        <xdr:cNvCxnSpPr/>
      </xdr:nvCxnSpPr>
      <xdr:spPr>
        <a:xfrm>
          <a:off x="16929100" y="738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134366</xdr:rowOff>
    </xdr:from>
    <xdr:to>
      <xdr:col>24</xdr:col>
      <xdr:colOff>558800</xdr:colOff>
      <xdr:row>40</xdr:row>
      <xdr:rowOff>20828</xdr:rowOff>
    </xdr:to>
    <xdr:cxnSp macro="">
      <xdr:nvCxnSpPr>
        <xdr:cNvPr id="383" name="直線コネクタ 382"/>
        <xdr:cNvCxnSpPr/>
      </xdr:nvCxnSpPr>
      <xdr:spPr>
        <a:xfrm flipV="1">
          <a:off x="16179800" y="6820916"/>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37</xdr:row>
      <xdr:rowOff>92981</xdr:rowOff>
    </xdr:from>
    <xdr:ext cx="762000" cy="259045"/>
    <xdr:sp macro="" textlink="">
      <xdr:nvSpPr>
        <xdr:cNvPr id="384" name="公債費負担の状況平均値テキスト"/>
        <xdr:cNvSpPr txBox="1"/>
      </xdr:nvSpPr>
      <xdr:spPr>
        <a:xfrm>
          <a:off x="17106900" y="64366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76454</xdr:rowOff>
    </xdr:from>
    <xdr:to>
      <xdr:col>24</xdr:col>
      <xdr:colOff>609600</xdr:colOff>
      <xdr:row>39</xdr:row>
      <xdr:rowOff>6604</xdr:rowOff>
    </xdr:to>
    <xdr:sp macro="" textlink="">
      <xdr:nvSpPr>
        <xdr:cNvPr id="385" name="フローチャート : 判断 384"/>
        <xdr:cNvSpPr/>
      </xdr:nvSpPr>
      <xdr:spPr>
        <a:xfrm>
          <a:off x="16967200" y="659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20828</xdr:rowOff>
    </xdr:from>
    <xdr:to>
      <xdr:col>23</xdr:col>
      <xdr:colOff>406400</xdr:colOff>
      <xdr:row>40</xdr:row>
      <xdr:rowOff>102870</xdr:rowOff>
    </xdr:to>
    <xdr:cxnSp macro="">
      <xdr:nvCxnSpPr>
        <xdr:cNvPr id="386" name="直線コネクタ 385"/>
        <xdr:cNvCxnSpPr/>
      </xdr:nvCxnSpPr>
      <xdr:spPr>
        <a:xfrm flipV="1">
          <a:off x="15290800" y="6878828"/>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38</xdr:row>
      <xdr:rowOff>105410</xdr:rowOff>
    </xdr:from>
    <xdr:to>
      <xdr:col>23</xdr:col>
      <xdr:colOff>457200</xdr:colOff>
      <xdr:row>39</xdr:row>
      <xdr:rowOff>35560</xdr:rowOff>
    </xdr:to>
    <xdr:sp macro="" textlink="">
      <xdr:nvSpPr>
        <xdr:cNvPr id="387" name="フローチャート : 判断 386"/>
        <xdr:cNvSpPr/>
      </xdr:nvSpPr>
      <xdr:spPr>
        <a:xfrm>
          <a:off x="161290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45737</xdr:rowOff>
    </xdr:from>
    <xdr:ext cx="736600" cy="259045"/>
    <xdr:sp macro="" textlink="">
      <xdr:nvSpPr>
        <xdr:cNvPr id="388" name="テキスト ボックス 387"/>
        <xdr:cNvSpPr txBox="1"/>
      </xdr:nvSpPr>
      <xdr:spPr>
        <a:xfrm>
          <a:off x="15798800" y="638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127000</xdr:rowOff>
    </xdr:to>
    <xdr:cxnSp macro="">
      <xdr:nvCxnSpPr>
        <xdr:cNvPr id="389" name="直線コネクタ 388"/>
        <xdr:cNvCxnSpPr/>
      </xdr:nvCxnSpPr>
      <xdr:spPr>
        <a:xfrm flipV="1">
          <a:off x="14401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144018</xdr:rowOff>
    </xdr:from>
    <xdr:to>
      <xdr:col>22</xdr:col>
      <xdr:colOff>254000</xdr:colOff>
      <xdr:row>39</xdr:row>
      <xdr:rowOff>74168</xdr:rowOff>
    </xdr:to>
    <xdr:sp macro="" textlink="">
      <xdr:nvSpPr>
        <xdr:cNvPr id="390" name="フローチャート : 判断 389"/>
        <xdr:cNvSpPr/>
      </xdr:nvSpPr>
      <xdr:spPr>
        <a:xfrm>
          <a:off x="15240000" y="665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84345</xdr:rowOff>
    </xdr:from>
    <xdr:ext cx="762000" cy="259045"/>
    <xdr:sp macro="" textlink="">
      <xdr:nvSpPr>
        <xdr:cNvPr id="391" name="テキスト ボックス 390"/>
        <xdr:cNvSpPr txBox="1"/>
      </xdr:nvSpPr>
      <xdr:spPr>
        <a:xfrm>
          <a:off x="14909800" y="642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127000</xdr:rowOff>
    </xdr:from>
    <xdr:to>
      <xdr:col>21</xdr:col>
      <xdr:colOff>0</xdr:colOff>
      <xdr:row>40</xdr:row>
      <xdr:rowOff>160782</xdr:rowOff>
    </xdr:to>
    <xdr:cxnSp macro="">
      <xdr:nvCxnSpPr>
        <xdr:cNvPr id="392" name="直線コネクタ 391"/>
        <xdr:cNvCxnSpPr/>
      </xdr:nvCxnSpPr>
      <xdr:spPr>
        <a:xfrm flipV="1">
          <a:off x="13512800" y="698500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146304</xdr:rowOff>
    </xdr:from>
    <xdr:to>
      <xdr:col>21</xdr:col>
      <xdr:colOff>50800</xdr:colOff>
      <xdr:row>40</xdr:row>
      <xdr:rowOff>76454</xdr:rowOff>
    </xdr:to>
    <xdr:sp macro="" textlink="">
      <xdr:nvSpPr>
        <xdr:cNvPr id="393" name="フローチャート : 判断 392"/>
        <xdr:cNvSpPr/>
      </xdr:nvSpPr>
      <xdr:spPr>
        <a:xfrm>
          <a:off x="14351000" y="683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86631</xdr:rowOff>
    </xdr:from>
    <xdr:ext cx="762000" cy="259045"/>
    <xdr:sp macro="" textlink="">
      <xdr:nvSpPr>
        <xdr:cNvPr id="394" name="テキスト ボックス 393"/>
        <xdr:cNvSpPr txBox="1"/>
      </xdr:nvSpPr>
      <xdr:spPr>
        <a:xfrm>
          <a:off x="14020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13462</xdr:rowOff>
    </xdr:from>
    <xdr:to>
      <xdr:col>19</xdr:col>
      <xdr:colOff>533400</xdr:colOff>
      <xdr:row>40</xdr:row>
      <xdr:rowOff>115062</xdr:rowOff>
    </xdr:to>
    <xdr:sp macro="" textlink="">
      <xdr:nvSpPr>
        <xdr:cNvPr id="395" name="フローチャート : 判断 394"/>
        <xdr:cNvSpPr/>
      </xdr:nvSpPr>
      <xdr:spPr>
        <a:xfrm>
          <a:off x="13462000" y="687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125239</xdr:rowOff>
    </xdr:from>
    <xdr:ext cx="762000" cy="259045"/>
    <xdr:sp macro="" textlink="">
      <xdr:nvSpPr>
        <xdr:cNvPr id="396" name="テキスト ボックス 395"/>
        <xdr:cNvSpPr txBox="1"/>
      </xdr:nvSpPr>
      <xdr:spPr>
        <a:xfrm>
          <a:off x="13131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83566</xdr:rowOff>
    </xdr:from>
    <xdr:to>
      <xdr:col>24</xdr:col>
      <xdr:colOff>609600</xdr:colOff>
      <xdr:row>40</xdr:row>
      <xdr:rowOff>13716</xdr:rowOff>
    </xdr:to>
    <xdr:sp macro="" textlink="">
      <xdr:nvSpPr>
        <xdr:cNvPr id="402" name="円/楕円 401"/>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55643</xdr:rowOff>
    </xdr:from>
    <xdr:ext cx="762000" cy="259045"/>
    <xdr:sp macro="" textlink="">
      <xdr:nvSpPr>
        <xdr:cNvPr id="403" name="公債費負担の状況該当値テキスト"/>
        <xdr:cNvSpPr txBox="1"/>
      </xdr:nvSpPr>
      <xdr:spPr>
        <a:xfrm>
          <a:off x="17106900" y="6742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141478</xdr:rowOff>
    </xdr:from>
    <xdr:to>
      <xdr:col>23</xdr:col>
      <xdr:colOff>457200</xdr:colOff>
      <xdr:row>40</xdr:row>
      <xdr:rowOff>71628</xdr:rowOff>
    </xdr:to>
    <xdr:sp macro="" textlink="">
      <xdr:nvSpPr>
        <xdr:cNvPr id="404" name="円/楕円 403"/>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56405</xdr:rowOff>
    </xdr:from>
    <xdr:ext cx="736600" cy="259045"/>
    <xdr:sp macro="" textlink="">
      <xdr:nvSpPr>
        <xdr:cNvPr id="405" name="テキスト ボックス 404"/>
        <xdr:cNvSpPr txBox="1"/>
      </xdr:nvSpPr>
      <xdr:spPr>
        <a:xfrm>
          <a:off x="15798800" y="691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52070</xdr:rowOff>
    </xdr:from>
    <xdr:to>
      <xdr:col>22</xdr:col>
      <xdr:colOff>254000</xdr:colOff>
      <xdr:row>40</xdr:row>
      <xdr:rowOff>153670</xdr:rowOff>
    </xdr:to>
    <xdr:sp macro="" textlink="">
      <xdr:nvSpPr>
        <xdr:cNvPr id="406" name="円/楕円 405"/>
        <xdr:cNvSpPr/>
      </xdr:nvSpPr>
      <xdr:spPr>
        <a:xfrm>
          <a:off x="15240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138447</xdr:rowOff>
    </xdr:from>
    <xdr:ext cx="762000" cy="259045"/>
    <xdr:sp macro="" textlink="">
      <xdr:nvSpPr>
        <xdr:cNvPr id="407" name="テキスト ボックス 406"/>
        <xdr:cNvSpPr txBox="1"/>
      </xdr:nvSpPr>
      <xdr:spPr>
        <a:xfrm>
          <a:off x="14909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76200</xdr:rowOff>
    </xdr:from>
    <xdr:to>
      <xdr:col>21</xdr:col>
      <xdr:colOff>50800</xdr:colOff>
      <xdr:row>41</xdr:row>
      <xdr:rowOff>6350</xdr:rowOff>
    </xdr:to>
    <xdr:sp macro="" textlink="">
      <xdr:nvSpPr>
        <xdr:cNvPr id="408" name="円/楕円 407"/>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162577</xdr:rowOff>
    </xdr:from>
    <xdr:ext cx="762000" cy="259045"/>
    <xdr:sp macro="" textlink="">
      <xdr:nvSpPr>
        <xdr:cNvPr id="409" name="テキスト ボックス 408"/>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109982</xdr:rowOff>
    </xdr:from>
    <xdr:to>
      <xdr:col>19</xdr:col>
      <xdr:colOff>533400</xdr:colOff>
      <xdr:row>41</xdr:row>
      <xdr:rowOff>40132</xdr:rowOff>
    </xdr:to>
    <xdr:sp macro="" textlink="">
      <xdr:nvSpPr>
        <xdr:cNvPr id="410" name="円/楕円 409"/>
        <xdr:cNvSpPr/>
      </xdr:nvSpPr>
      <xdr:spPr>
        <a:xfrm>
          <a:off x="134620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24909</xdr:rowOff>
    </xdr:from>
    <xdr:ext cx="762000" cy="259045"/>
    <xdr:sp macro="" textlink="">
      <xdr:nvSpPr>
        <xdr:cNvPr id="411" name="テキスト ボックス 410"/>
        <xdr:cNvSpPr txBox="1"/>
      </xdr:nvSpPr>
      <xdr:spPr>
        <a:xfrm>
          <a:off x="13131800" y="7054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3" name="テキスト ボックス 412"/>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4" name="テキスト ボックス 413"/>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前年度から</a:t>
          </a:r>
          <a:r>
            <a:rPr lang="ja-JP" altLang="en-US" sz="1100" baseline="0">
              <a:solidFill>
                <a:sysClr val="windowText" lastClr="000000"/>
              </a:solidFill>
              <a:effectLst/>
              <a:latin typeface="+mn-lt"/>
              <a:ea typeface="+mn-ea"/>
              <a:cs typeface="+mn-cs"/>
            </a:rPr>
            <a:t>１．８</a:t>
          </a:r>
          <a:r>
            <a:rPr lang="ja-JP" altLang="ja-JP" sz="1100" baseline="0">
              <a:solidFill>
                <a:sysClr val="windowText" lastClr="000000"/>
              </a:solidFill>
              <a:effectLst/>
              <a:latin typeface="+mn-lt"/>
              <a:ea typeface="+mn-ea"/>
              <a:cs typeface="+mn-cs"/>
            </a:rPr>
            <a:t>ポイント低下している。これは</a:t>
          </a:r>
          <a:r>
            <a:rPr lang="ja-JP" altLang="en-US" sz="1100" baseline="0">
              <a:solidFill>
                <a:sysClr val="windowText" lastClr="000000"/>
              </a:solidFill>
              <a:effectLst/>
              <a:latin typeface="+mn-lt"/>
              <a:ea typeface="+mn-ea"/>
              <a:cs typeface="+mn-cs"/>
            </a:rPr>
            <a:t>分母の標準税収入額の増加により，</a:t>
          </a:r>
          <a:r>
            <a:rPr lang="ja-JP" altLang="ja-JP" sz="1100" baseline="0">
              <a:solidFill>
                <a:sysClr val="windowText" lastClr="000000"/>
              </a:solidFill>
              <a:effectLst/>
              <a:latin typeface="+mn-lt"/>
              <a:ea typeface="+mn-ea"/>
              <a:cs typeface="+mn-cs"/>
            </a:rPr>
            <a:t>前年比約２億円増加</a:t>
          </a:r>
          <a:r>
            <a:rPr lang="ja-JP" altLang="en-US" sz="1100" baseline="0">
              <a:solidFill>
                <a:sysClr val="windowText" lastClr="000000"/>
              </a:solidFill>
              <a:effectLst/>
              <a:latin typeface="+mn-lt"/>
              <a:ea typeface="+mn-ea"/>
              <a:cs typeface="+mn-cs"/>
            </a:rPr>
            <a:t>し，</a:t>
          </a:r>
          <a:r>
            <a:rPr lang="ja-JP" altLang="ja-JP" sz="1100" baseline="0">
              <a:solidFill>
                <a:sysClr val="windowText" lastClr="000000"/>
              </a:solidFill>
              <a:effectLst/>
              <a:latin typeface="+mn-lt"/>
              <a:ea typeface="+mn-ea"/>
              <a:cs typeface="+mn-cs"/>
            </a:rPr>
            <a:t>分子の充当可能基金が大幅に増加したことに伴い比率が減率する結果となったものである。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8" name="直線コネクタ 427"/>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9" name="テキスト ボックス 428"/>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0" name="直線コネクタ 429"/>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1" name="テキスト ボックス 430"/>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2" name="直線コネクタ 431"/>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3" name="テキスト ボックス 432"/>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4" name="直線コネクタ 433"/>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5" name="テキスト ボックス 434"/>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22</xdr:row>
      <xdr:rowOff>137135</xdr:rowOff>
    </xdr:to>
    <xdr:cxnSp macro="">
      <xdr:nvCxnSpPr>
        <xdr:cNvPr id="438" name="直線コネクタ 437"/>
        <xdr:cNvCxnSpPr/>
      </xdr:nvCxnSpPr>
      <xdr:spPr>
        <a:xfrm flipV="1">
          <a:off x="17018000" y="2458822"/>
          <a:ext cx="0" cy="14502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109212</xdr:rowOff>
    </xdr:from>
    <xdr:ext cx="762000" cy="259045"/>
    <xdr:sp macro="" textlink="">
      <xdr:nvSpPr>
        <xdr:cNvPr id="439" name="将来負担の状況最小値テキスト"/>
        <xdr:cNvSpPr txBox="1"/>
      </xdr:nvSpPr>
      <xdr:spPr>
        <a:xfrm>
          <a:off x="17106900" y="388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302.1</a:t>
          </a:r>
          <a:endParaRPr kumimoji="1" lang="ja-JP" altLang="en-US" sz="1000" b="1">
            <a:latin typeface="ＭＳ Ｐゴシック"/>
          </a:endParaRPr>
        </a:p>
      </xdr:txBody>
    </xdr:sp>
    <xdr:clientData/>
  </xdr:oneCellAnchor>
  <xdr:twoCellAnchor>
    <xdr:from>
      <xdr:col>24</xdr:col>
      <xdr:colOff>469900</xdr:colOff>
      <xdr:row>22</xdr:row>
      <xdr:rowOff>137135</xdr:rowOff>
    </xdr:from>
    <xdr:to>
      <xdr:col>24</xdr:col>
      <xdr:colOff>647700</xdr:colOff>
      <xdr:row>22</xdr:row>
      <xdr:rowOff>137135</xdr:rowOff>
    </xdr:to>
    <xdr:cxnSp macro="">
      <xdr:nvCxnSpPr>
        <xdr:cNvPr id="440" name="直線コネクタ 439"/>
        <xdr:cNvCxnSpPr/>
      </xdr:nvCxnSpPr>
      <xdr:spPr>
        <a:xfrm>
          <a:off x="16929100" y="390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41"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42" name="直線コネクタ 441"/>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12903</xdr:rowOff>
    </xdr:from>
    <xdr:to>
      <xdr:col>24</xdr:col>
      <xdr:colOff>558800</xdr:colOff>
      <xdr:row>16</xdr:row>
      <xdr:rowOff>21590</xdr:rowOff>
    </xdr:to>
    <xdr:cxnSp macro="">
      <xdr:nvCxnSpPr>
        <xdr:cNvPr id="443" name="直線コネクタ 442"/>
        <xdr:cNvCxnSpPr/>
      </xdr:nvCxnSpPr>
      <xdr:spPr>
        <a:xfrm flipV="1">
          <a:off x="16179800" y="275610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26535</xdr:rowOff>
    </xdr:from>
    <xdr:ext cx="762000" cy="259045"/>
    <xdr:sp macro="" textlink="">
      <xdr:nvSpPr>
        <xdr:cNvPr id="444" name="将来負担の状況平均値テキスト"/>
        <xdr:cNvSpPr txBox="1"/>
      </xdr:nvSpPr>
      <xdr:spPr>
        <a:xfrm>
          <a:off x="17106900" y="2426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10008</xdr:rowOff>
    </xdr:from>
    <xdr:to>
      <xdr:col>24</xdr:col>
      <xdr:colOff>609600</xdr:colOff>
      <xdr:row>15</xdr:row>
      <xdr:rowOff>111608</xdr:rowOff>
    </xdr:to>
    <xdr:sp macro="" textlink="">
      <xdr:nvSpPr>
        <xdr:cNvPr id="445" name="フローチャート : 判断 444"/>
        <xdr:cNvSpPr/>
      </xdr:nvSpPr>
      <xdr:spPr>
        <a:xfrm>
          <a:off x="16967200" y="2581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21590</xdr:rowOff>
    </xdr:from>
    <xdr:to>
      <xdr:col>23</xdr:col>
      <xdr:colOff>406400</xdr:colOff>
      <xdr:row>16</xdr:row>
      <xdr:rowOff>92050</xdr:rowOff>
    </xdr:to>
    <xdr:cxnSp macro="">
      <xdr:nvCxnSpPr>
        <xdr:cNvPr id="446" name="直線コネクタ 445"/>
        <xdr:cNvCxnSpPr/>
      </xdr:nvCxnSpPr>
      <xdr:spPr>
        <a:xfrm flipV="1">
          <a:off x="15290800" y="276479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51029</xdr:rowOff>
    </xdr:from>
    <xdr:to>
      <xdr:col>23</xdr:col>
      <xdr:colOff>457200</xdr:colOff>
      <xdr:row>15</xdr:row>
      <xdr:rowOff>152629</xdr:rowOff>
    </xdr:to>
    <xdr:sp macro="" textlink="">
      <xdr:nvSpPr>
        <xdr:cNvPr id="447" name="フローチャート : 判断 446"/>
        <xdr:cNvSpPr/>
      </xdr:nvSpPr>
      <xdr:spPr>
        <a:xfrm>
          <a:off x="16129000" y="26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162806</xdr:rowOff>
    </xdr:from>
    <xdr:ext cx="736600" cy="259045"/>
    <xdr:sp macro="" textlink="">
      <xdr:nvSpPr>
        <xdr:cNvPr id="448" name="テキスト ボックス 447"/>
        <xdr:cNvSpPr txBox="1"/>
      </xdr:nvSpPr>
      <xdr:spPr>
        <a:xfrm>
          <a:off x="15798800" y="23916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92050</xdr:rowOff>
    </xdr:from>
    <xdr:to>
      <xdr:col>22</xdr:col>
      <xdr:colOff>203200</xdr:colOff>
      <xdr:row>16</xdr:row>
      <xdr:rowOff>168300</xdr:rowOff>
    </xdr:to>
    <xdr:cxnSp macro="">
      <xdr:nvCxnSpPr>
        <xdr:cNvPr id="449" name="直線コネクタ 448"/>
        <xdr:cNvCxnSpPr/>
      </xdr:nvCxnSpPr>
      <xdr:spPr>
        <a:xfrm flipV="1">
          <a:off x="14401800" y="2835250"/>
          <a:ext cx="889000" cy="7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96393</xdr:rowOff>
    </xdr:from>
    <xdr:to>
      <xdr:col>22</xdr:col>
      <xdr:colOff>254000</xdr:colOff>
      <xdr:row>16</xdr:row>
      <xdr:rowOff>26543</xdr:rowOff>
    </xdr:to>
    <xdr:sp macro="" textlink="">
      <xdr:nvSpPr>
        <xdr:cNvPr id="450" name="フローチャート : 判断 449"/>
        <xdr:cNvSpPr/>
      </xdr:nvSpPr>
      <xdr:spPr>
        <a:xfrm>
          <a:off x="15240000" y="266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36720</xdr:rowOff>
    </xdr:from>
    <xdr:ext cx="762000" cy="259045"/>
    <xdr:sp macro="" textlink="">
      <xdr:nvSpPr>
        <xdr:cNvPr id="451" name="テキスト ボックス 450"/>
        <xdr:cNvSpPr txBox="1"/>
      </xdr:nvSpPr>
      <xdr:spPr>
        <a:xfrm>
          <a:off x="14909800" y="2437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168300</xdr:rowOff>
    </xdr:from>
    <xdr:to>
      <xdr:col>21</xdr:col>
      <xdr:colOff>0</xdr:colOff>
      <xdr:row>17</xdr:row>
      <xdr:rowOff>104470</xdr:rowOff>
    </xdr:to>
    <xdr:cxnSp macro="">
      <xdr:nvCxnSpPr>
        <xdr:cNvPr id="452" name="直線コネクタ 451"/>
        <xdr:cNvCxnSpPr/>
      </xdr:nvCxnSpPr>
      <xdr:spPr>
        <a:xfrm flipV="1">
          <a:off x="13512800" y="2911500"/>
          <a:ext cx="889000" cy="10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83718</xdr:rowOff>
    </xdr:from>
    <xdr:to>
      <xdr:col>21</xdr:col>
      <xdr:colOff>50800</xdr:colOff>
      <xdr:row>17</xdr:row>
      <xdr:rowOff>13868</xdr:rowOff>
    </xdr:to>
    <xdr:sp macro="" textlink="">
      <xdr:nvSpPr>
        <xdr:cNvPr id="453" name="フローチャート : 判断 452"/>
        <xdr:cNvSpPr/>
      </xdr:nvSpPr>
      <xdr:spPr>
        <a:xfrm>
          <a:off x="14351000" y="282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24045</xdr:rowOff>
    </xdr:from>
    <xdr:ext cx="762000" cy="259045"/>
    <xdr:sp macro="" textlink="">
      <xdr:nvSpPr>
        <xdr:cNvPr id="454" name="テキスト ボックス 453"/>
        <xdr:cNvSpPr txBox="1"/>
      </xdr:nvSpPr>
      <xdr:spPr>
        <a:xfrm>
          <a:off x="14020800" y="2595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154661</xdr:rowOff>
    </xdr:from>
    <xdr:to>
      <xdr:col>19</xdr:col>
      <xdr:colOff>533400</xdr:colOff>
      <xdr:row>17</xdr:row>
      <xdr:rowOff>84811</xdr:rowOff>
    </xdr:to>
    <xdr:sp macro="" textlink="">
      <xdr:nvSpPr>
        <xdr:cNvPr id="455" name="フローチャート : 判断 454"/>
        <xdr:cNvSpPr/>
      </xdr:nvSpPr>
      <xdr:spPr>
        <a:xfrm>
          <a:off x="13462000" y="289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94988</xdr:rowOff>
    </xdr:from>
    <xdr:ext cx="762000" cy="259045"/>
    <xdr:sp macro="" textlink="">
      <xdr:nvSpPr>
        <xdr:cNvPr id="456" name="テキスト ボックス 455"/>
        <xdr:cNvSpPr txBox="1"/>
      </xdr:nvSpPr>
      <xdr:spPr>
        <a:xfrm>
          <a:off x="13131800" y="266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133553</xdr:rowOff>
    </xdr:from>
    <xdr:to>
      <xdr:col>24</xdr:col>
      <xdr:colOff>609600</xdr:colOff>
      <xdr:row>16</xdr:row>
      <xdr:rowOff>63703</xdr:rowOff>
    </xdr:to>
    <xdr:sp macro="" textlink="">
      <xdr:nvSpPr>
        <xdr:cNvPr id="462" name="円/楕円 461"/>
        <xdr:cNvSpPr/>
      </xdr:nvSpPr>
      <xdr:spPr>
        <a:xfrm>
          <a:off x="16967200" y="270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105630</xdr:rowOff>
    </xdr:from>
    <xdr:ext cx="762000" cy="259045"/>
    <xdr:sp macro="" textlink="">
      <xdr:nvSpPr>
        <xdr:cNvPr id="463" name="将来負担の状況該当値テキスト"/>
        <xdr:cNvSpPr txBox="1"/>
      </xdr:nvSpPr>
      <xdr:spPr>
        <a:xfrm>
          <a:off x="17106900" y="267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142240</xdr:rowOff>
    </xdr:from>
    <xdr:to>
      <xdr:col>23</xdr:col>
      <xdr:colOff>457200</xdr:colOff>
      <xdr:row>16</xdr:row>
      <xdr:rowOff>72390</xdr:rowOff>
    </xdr:to>
    <xdr:sp macro="" textlink="">
      <xdr:nvSpPr>
        <xdr:cNvPr id="464" name="円/楕円 463"/>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57167</xdr:rowOff>
    </xdr:from>
    <xdr:ext cx="736600" cy="259045"/>
    <xdr:sp macro="" textlink="">
      <xdr:nvSpPr>
        <xdr:cNvPr id="465" name="テキスト ボックス 464"/>
        <xdr:cNvSpPr txBox="1"/>
      </xdr:nvSpPr>
      <xdr:spPr>
        <a:xfrm>
          <a:off x="15798800" y="280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41250</xdr:rowOff>
    </xdr:from>
    <xdr:to>
      <xdr:col>22</xdr:col>
      <xdr:colOff>254000</xdr:colOff>
      <xdr:row>16</xdr:row>
      <xdr:rowOff>142850</xdr:rowOff>
    </xdr:to>
    <xdr:sp macro="" textlink="">
      <xdr:nvSpPr>
        <xdr:cNvPr id="466" name="円/楕円 465"/>
        <xdr:cNvSpPr/>
      </xdr:nvSpPr>
      <xdr:spPr>
        <a:xfrm>
          <a:off x="15240000" y="278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127627</xdr:rowOff>
    </xdr:from>
    <xdr:ext cx="762000" cy="259045"/>
    <xdr:sp macro="" textlink="">
      <xdr:nvSpPr>
        <xdr:cNvPr id="467" name="テキスト ボックス 466"/>
        <xdr:cNvSpPr txBox="1"/>
      </xdr:nvSpPr>
      <xdr:spPr>
        <a:xfrm>
          <a:off x="14909800" y="287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117500</xdr:rowOff>
    </xdr:from>
    <xdr:to>
      <xdr:col>21</xdr:col>
      <xdr:colOff>50800</xdr:colOff>
      <xdr:row>17</xdr:row>
      <xdr:rowOff>47650</xdr:rowOff>
    </xdr:to>
    <xdr:sp macro="" textlink="">
      <xdr:nvSpPr>
        <xdr:cNvPr id="468" name="円/楕円 467"/>
        <xdr:cNvSpPr/>
      </xdr:nvSpPr>
      <xdr:spPr>
        <a:xfrm>
          <a:off x="14351000" y="28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32427</xdr:rowOff>
    </xdr:from>
    <xdr:ext cx="762000" cy="259045"/>
    <xdr:sp macro="" textlink="">
      <xdr:nvSpPr>
        <xdr:cNvPr id="469" name="テキスト ボックス 468"/>
        <xdr:cNvSpPr txBox="1"/>
      </xdr:nvSpPr>
      <xdr:spPr>
        <a:xfrm>
          <a:off x="14020800" y="29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53670</xdr:rowOff>
    </xdr:from>
    <xdr:to>
      <xdr:col>19</xdr:col>
      <xdr:colOff>533400</xdr:colOff>
      <xdr:row>17</xdr:row>
      <xdr:rowOff>155270</xdr:rowOff>
    </xdr:to>
    <xdr:sp macro="" textlink="">
      <xdr:nvSpPr>
        <xdr:cNvPr id="470" name="円/楕円 469"/>
        <xdr:cNvSpPr/>
      </xdr:nvSpPr>
      <xdr:spPr>
        <a:xfrm>
          <a:off x="13462000" y="296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140047</xdr:rowOff>
    </xdr:from>
    <xdr:ext cx="762000" cy="259045"/>
    <xdr:sp macro="" textlink="">
      <xdr:nvSpPr>
        <xdr:cNvPr id="471" name="テキスト ボックス 470"/>
        <xdr:cNvSpPr txBox="1"/>
      </xdr:nvSpPr>
      <xdr:spPr>
        <a:xfrm>
          <a:off x="13131800" y="305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宮城県大崎市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135,623
135,014
796.76
68,744,166
61,195,663
2,185,959
36,766,570
63,747,685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63.2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前年度から０．</a:t>
          </a:r>
          <a:r>
            <a:rPr lang="ja-JP" altLang="en-US" sz="1100">
              <a:solidFill>
                <a:sysClr val="windowText" lastClr="000000"/>
              </a:solidFill>
              <a:effectLst/>
              <a:latin typeface="+mn-lt"/>
              <a:ea typeface="+mn-ea"/>
              <a:cs typeface="+mn-cs"/>
            </a:rPr>
            <a:t>８</a:t>
          </a:r>
          <a:r>
            <a:rPr lang="ja-JP" altLang="ja-JP" sz="1100">
              <a:solidFill>
                <a:sysClr val="windowText" lastClr="000000"/>
              </a:solidFill>
              <a:effectLst/>
              <a:latin typeface="+mn-lt"/>
              <a:ea typeface="+mn-ea"/>
              <a:cs typeface="+mn-cs"/>
            </a:rPr>
            <a:t>ポイント低下している。人件費については，以前から減少傾向にあるが，これは定員適正化計画による職員削減が要因である。また，今回の低下要因には，分母となる収入額の増加も多少影響しているところであるが，今後とも定員適正化計画に基づく人件費の抑制に努めたい。</a:t>
          </a:r>
          <a:endParaRPr lang="ja-JP" altLang="ja-JP" sz="14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8890</xdr:rowOff>
    </xdr:to>
    <xdr:cxnSp macro="">
      <xdr:nvCxnSpPr>
        <xdr:cNvPr id="60" name="直線コネクタ 59"/>
        <xdr:cNvCxnSpPr/>
      </xdr:nvCxnSpPr>
      <xdr:spPr>
        <a:xfrm flipV="1">
          <a:off x="4826000" y="57505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1"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2" name="直線コネクタ 61"/>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107950</xdr:rowOff>
    </xdr:to>
    <xdr:cxnSp macro="">
      <xdr:nvCxnSpPr>
        <xdr:cNvPr id="65" name="直線コネクタ 64"/>
        <xdr:cNvCxnSpPr/>
      </xdr:nvCxnSpPr>
      <xdr:spPr>
        <a:xfrm flipV="1">
          <a:off x="3987800" y="60477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78757</xdr:rowOff>
    </xdr:from>
    <xdr:ext cx="762000" cy="259045"/>
    <xdr:sp macro="" textlink="">
      <xdr:nvSpPr>
        <xdr:cNvPr id="66" name="人件費平均値テキスト"/>
        <xdr:cNvSpPr txBox="1"/>
      </xdr:nvSpPr>
      <xdr:spPr>
        <a:xfrm>
          <a:off x="4914900" y="6250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106680</xdr:rowOff>
    </xdr:from>
    <xdr:to>
      <xdr:col>7</xdr:col>
      <xdr:colOff>66675</xdr:colOff>
      <xdr:row>37</xdr:row>
      <xdr:rowOff>36830</xdr:rowOff>
    </xdr:to>
    <xdr:sp macro="" textlink="">
      <xdr:nvSpPr>
        <xdr:cNvPr id="67" name="フローチャート : 判断 66"/>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107950</xdr:rowOff>
    </xdr:from>
    <xdr:to>
      <xdr:col>5</xdr:col>
      <xdr:colOff>549275</xdr:colOff>
      <xdr:row>35</xdr:row>
      <xdr:rowOff>153670</xdr:rowOff>
    </xdr:to>
    <xdr:cxnSp macro="">
      <xdr:nvCxnSpPr>
        <xdr:cNvPr id="68" name="直線コネクタ 67"/>
        <xdr:cNvCxnSpPr/>
      </xdr:nvCxnSpPr>
      <xdr:spPr>
        <a:xfrm flipV="1">
          <a:off x="3098800" y="6108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41910</xdr:rowOff>
    </xdr:from>
    <xdr:to>
      <xdr:col>5</xdr:col>
      <xdr:colOff>600075</xdr:colOff>
      <xdr:row>37</xdr:row>
      <xdr:rowOff>143510</xdr:rowOff>
    </xdr:to>
    <xdr:sp macro="" textlink="">
      <xdr:nvSpPr>
        <xdr:cNvPr id="69" name="フローチャート : 判断 68"/>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128287</xdr:rowOff>
    </xdr:from>
    <xdr:ext cx="736600" cy="259045"/>
    <xdr:sp macro="" textlink="">
      <xdr:nvSpPr>
        <xdr:cNvPr id="70" name="テキスト ボックス 69"/>
        <xdr:cNvSpPr txBox="1"/>
      </xdr:nvSpPr>
      <xdr:spPr>
        <a:xfrm>
          <a:off x="3606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153670</xdr:rowOff>
    </xdr:from>
    <xdr:to>
      <xdr:col>4</xdr:col>
      <xdr:colOff>346075</xdr:colOff>
      <xdr:row>35</xdr:row>
      <xdr:rowOff>168910</xdr:rowOff>
    </xdr:to>
    <xdr:cxnSp macro="">
      <xdr:nvCxnSpPr>
        <xdr:cNvPr id="71" name="直線コネクタ 70"/>
        <xdr:cNvCxnSpPr/>
      </xdr:nvCxnSpPr>
      <xdr:spPr>
        <a:xfrm flipV="1">
          <a:off x="2209800" y="615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2" name="フローチャート : 判断 71"/>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3" name="テキスト ボックス 72"/>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168910</xdr:rowOff>
    </xdr:from>
    <xdr:to>
      <xdr:col>3</xdr:col>
      <xdr:colOff>142875</xdr:colOff>
      <xdr:row>37</xdr:row>
      <xdr:rowOff>16510</xdr:rowOff>
    </xdr:to>
    <xdr:cxnSp macro="">
      <xdr:nvCxnSpPr>
        <xdr:cNvPr id="74" name="直線コネクタ 73"/>
        <xdr:cNvCxnSpPr/>
      </xdr:nvCxnSpPr>
      <xdr:spPr>
        <a:xfrm flipV="1">
          <a:off x="1320800" y="61696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3810</xdr:rowOff>
    </xdr:from>
    <xdr:to>
      <xdr:col>3</xdr:col>
      <xdr:colOff>193675</xdr:colOff>
      <xdr:row>37</xdr:row>
      <xdr:rowOff>105410</xdr:rowOff>
    </xdr:to>
    <xdr:sp macro="" textlink="">
      <xdr:nvSpPr>
        <xdr:cNvPr id="75" name="フローチャート : 判断 74"/>
        <xdr:cNvSpPr/>
      </xdr:nvSpPr>
      <xdr:spPr>
        <a:xfrm>
          <a:off x="2159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90187</xdr:rowOff>
    </xdr:from>
    <xdr:ext cx="762000" cy="259045"/>
    <xdr:sp macro="" textlink="">
      <xdr:nvSpPr>
        <xdr:cNvPr id="76" name="テキスト ボックス 75"/>
        <xdr:cNvSpPr txBox="1"/>
      </xdr:nvSpPr>
      <xdr:spPr>
        <a:xfrm>
          <a:off x="1828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7" name="フローチャート : 判断 76"/>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86377</xdr:rowOff>
    </xdr:from>
    <xdr:ext cx="762000" cy="259045"/>
    <xdr:sp macro="" textlink="">
      <xdr:nvSpPr>
        <xdr:cNvPr id="78" name="テキスト ボックス 77"/>
        <xdr:cNvSpPr txBox="1"/>
      </xdr:nvSpPr>
      <xdr:spPr>
        <a:xfrm>
          <a:off x="939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4" name="円/楕円 83"/>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5"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57150</xdr:rowOff>
    </xdr:from>
    <xdr:to>
      <xdr:col>5</xdr:col>
      <xdr:colOff>600075</xdr:colOff>
      <xdr:row>35</xdr:row>
      <xdr:rowOff>158750</xdr:rowOff>
    </xdr:to>
    <xdr:sp macro="" textlink="">
      <xdr:nvSpPr>
        <xdr:cNvPr id="86" name="円/楕円 85"/>
        <xdr:cNvSpPr/>
      </xdr:nvSpPr>
      <xdr:spPr>
        <a:xfrm>
          <a:off x="3937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168927</xdr:rowOff>
    </xdr:from>
    <xdr:ext cx="736600" cy="259045"/>
    <xdr:sp macro="" textlink="">
      <xdr:nvSpPr>
        <xdr:cNvPr id="87" name="テキスト ボックス 86"/>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102870</xdr:rowOff>
    </xdr:from>
    <xdr:to>
      <xdr:col>4</xdr:col>
      <xdr:colOff>396875</xdr:colOff>
      <xdr:row>36</xdr:row>
      <xdr:rowOff>33020</xdr:rowOff>
    </xdr:to>
    <xdr:sp macro="" textlink="">
      <xdr:nvSpPr>
        <xdr:cNvPr id="88" name="円/楕円 87"/>
        <xdr:cNvSpPr/>
      </xdr:nvSpPr>
      <xdr:spPr>
        <a:xfrm>
          <a:off x="3048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43197</xdr:rowOff>
    </xdr:from>
    <xdr:ext cx="762000" cy="259045"/>
    <xdr:sp macro="" textlink="">
      <xdr:nvSpPr>
        <xdr:cNvPr id="89" name="テキスト ボックス 88"/>
        <xdr:cNvSpPr txBox="1"/>
      </xdr:nvSpPr>
      <xdr:spPr>
        <a:xfrm>
          <a:off x="2717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118110</xdr:rowOff>
    </xdr:from>
    <xdr:to>
      <xdr:col>3</xdr:col>
      <xdr:colOff>193675</xdr:colOff>
      <xdr:row>36</xdr:row>
      <xdr:rowOff>48260</xdr:rowOff>
    </xdr:to>
    <xdr:sp macro="" textlink="">
      <xdr:nvSpPr>
        <xdr:cNvPr id="90" name="円/楕円 89"/>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58437</xdr:rowOff>
    </xdr:from>
    <xdr:ext cx="762000" cy="259045"/>
    <xdr:sp macro="" textlink="">
      <xdr:nvSpPr>
        <xdr:cNvPr id="91" name="テキスト ボックス 90"/>
        <xdr:cNvSpPr txBox="1"/>
      </xdr:nvSpPr>
      <xdr:spPr>
        <a:xfrm>
          <a:off x="1828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92" name="円/楕円 91"/>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77487</xdr:rowOff>
    </xdr:from>
    <xdr:ext cx="762000" cy="259045"/>
    <xdr:sp macro="" textlink="">
      <xdr:nvSpPr>
        <xdr:cNvPr id="93" name="テキスト ボックス 92"/>
        <xdr:cNvSpPr txBox="1"/>
      </xdr:nvSpPr>
      <xdr:spPr>
        <a:xfrm>
          <a:off x="939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前年度から</a:t>
          </a:r>
          <a:r>
            <a:rPr lang="ja-JP" altLang="en-US" sz="1100">
              <a:solidFill>
                <a:sysClr val="windowText" lastClr="000000"/>
              </a:solidFill>
              <a:effectLst/>
              <a:latin typeface="+mn-lt"/>
              <a:ea typeface="+mn-ea"/>
              <a:cs typeface="+mn-cs"/>
            </a:rPr>
            <a:t>０．５</a:t>
          </a:r>
          <a:r>
            <a:rPr lang="ja-JP" altLang="ja-JP" sz="1100">
              <a:solidFill>
                <a:sysClr val="windowText" lastClr="000000"/>
              </a:solidFill>
              <a:effectLst/>
              <a:latin typeface="+mn-lt"/>
              <a:ea typeface="+mn-ea"/>
              <a:cs typeface="+mn-cs"/>
            </a:rPr>
            <a:t>ポイント上昇している。物件費については，各業務の委託や指定管理者制度の導入が進んでいることや光熱水費等の料金改定に伴い増額となっている。物件費については全般的に増加傾向にあることから抑制策を講じながら経費の抑制に努めたい。</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8890</xdr:rowOff>
    </xdr:from>
    <xdr:to>
      <xdr:col>24</xdr:col>
      <xdr:colOff>31750</xdr:colOff>
      <xdr:row>20</xdr:row>
      <xdr:rowOff>73660</xdr:rowOff>
    </xdr:to>
    <xdr:cxnSp macro="">
      <xdr:nvCxnSpPr>
        <xdr:cNvPr id="121" name="直線コネクタ 120"/>
        <xdr:cNvCxnSpPr/>
      </xdr:nvCxnSpPr>
      <xdr:spPr>
        <a:xfrm flipV="1">
          <a:off x="16510000" y="223774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45737</xdr:rowOff>
    </xdr:from>
    <xdr:ext cx="762000" cy="259045"/>
    <xdr:sp macro="" textlink="">
      <xdr:nvSpPr>
        <xdr:cNvPr id="122" name="物件費最小値テキスト"/>
        <xdr:cNvSpPr txBox="1"/>
      </xdr:nvSpPr>
      <xdr:spPr>
        <a:xfrm>
          <a:off x="16598900" y="347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628650</xdr:colOff>
      <xdr:row>20</xdr:row>
      <xdr:rowOff>73660</xdr:rowOff>
    </xdr:from>
    <xdr:to>
      <xdr:col>24</xdr:col>
      <xdr:colOff>120650</xdr:colOff>
      <xdr:row>20</xdr:row>
      <xdr:rowOff>73660</xdr:rowOff>
    </xdr:to>
    <xdr:cxnSp macro="">
      <xdr:nvCxnSpPr>
        <xdr:cNvPr id="123" name="直線コネクタ 122"/>
        <xdr:cNvCxnSpPr/>
      </xdr:nvCxnSpPr>
      <xdr:spPr>
        <a:xfrm>
          <a:off x="16421100" y="3502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95267</xdr:rowOff>
    </xdr:from>
    <xdr:ext cx="762000" cy="259045"/>
    <xdr:sp macro="" textlink="">
      <xdr:nvSpPr>
        <xdr:cNvPr id="124" name="物件費最大値テキスト"/>
        <xdr:cNvSpPr txBox="1"/>
      </xdr:nvSpPr>
      <xdr:spPr>
        <a:xfrm>
          <a:off x="16598900" y="198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8890</xdr:rowOff>
    </xdr:from>
    <xdr:to>
      <xdr:col>24</xdr:col>
      <xdr:colOff>120650</xdr:colOff>
      <xdr:row>13</xdr:row>
      <xdr:rowOff>8890</xdr:rowOff>
    </xdr:to>
    <xdr:cxnSp macro="">
      <xdr:nvCxnSpPr>
        <xdr:cNvPr id="125" name="直線コネクタ 124"/>
        <xdr:cNvCxnSpPr/>
      </xdr:nvCxnSpPr>
      <xdr:spPr>
        <a:xfrm>
          <a:off x="16421100" y="2237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12</xdr:row>
      <xdr:rowOff>142240</xdr:rowOff>
    </xdr:from>
    <xdr:to>
      <xdr:col>24</xdr:col>
      <xdr:colOff>31750</xdr:colOff>
      <xdr:row>13</xdr:row>
      <xdr:rowOff>8890</xdr:rowOff>
    </xdr:to>
    <xdr:cxnSp macro="">
      <xdr:nvCxnSpPr>
        <xdr:cNvPr id="126" name="直線コネクタ 125"/>
        <xdr:cNvCxnSpPr/>
      </xdr:nvCxnSpPr>
      <xdr:spPr>
        <a:xfrm>
          <a:off x="15671800" y="2199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7"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152400</xdr:rowOff>
    </xdr:from>
    <xdr:to>
      <xdr:col>24</xdr:col>
      <xdr:colOff>82550</xdr:colOff>
      <xdr:row>15</xdr:row>
      <xdr:rowOff>82550</xdr:rowOff>
    </xdr:to>
    <xdr:sp macro="" textlink="">
      <xdr:nvSpPr>
        <xdr:cNvPr id="128" name="フローチャート : 判断 127"/>
        <xdr:cNvSpPr/>
      </xdr:nvSpPr>
      <xdr:spPr>
        <a:xfrm>
          <a:off x="164592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12</xdr:row>
      <xdr:rowOff>58420</xdr:rowOff>
    </xdr:from>
    <xdr:to>
      <xdr:col>22</xdr:col>
      <xdr:colOff>565150</xdr:colOff>
      <xdr:row>12</xdr:row>
      <xdr:rowOff>142240</xdr:rowOff>
    </xdr:to>
    <xdr:cxnSp macro="">
      <xdr:nvCxnSpPr>
        <xdr:cNvPr id="129" name="直線コネクタ 128"/>
        <xdr:cNvCxnSpPr/>
      </xdr:nvCxnSpPr>
      <xdr:spPr>
        <a:xfrm>
          <a:off x="14782800" y="21158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30" name="フローチャート : 判断 129"/>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36847</xdr:rowOff>
    </xdr:from>
    <xdr:ext cx="736600" cy="259045"/>
    <xdr:sp macro="" textlink="">
      <xdr:nvSpPr>
        <xdr:cNvPr id="131" name="テキスト ボックス 130"/>
        <xdr:cNvSpPr txBox="1"/>
      </xdr:nvSpPr>
      <xdr:spPr>
        <a:xfrm>
          <a:off x="15290800" y="260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12</xdr:row>
      <xdr:rowOff>58420</xdr:rowOff>
    </xdr:from>
    <xdr:to>
      <xdr:col>21</xdr:col>
      <xdr:colOff>361950</xdr:colOff>
      <xdr:row>12</xdr:row>
      <xdr:rowOff>81280</xdr:rowOff>
    </xdr:to>
    <xdr:cxnSp macro="">
      <xdr:nvCxnSpPr>
        <xdr:cNvPr id="132" name="直線コネクタ 131"/>
        <xdr:cNvCxnSpPr/>
      </xdr:nvCxnSpPr>
      <xdr:spPr>
        <a:xfrm flipV="1">
          <a:off x="13893800" y="211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99060</xdr:rowOff>
    </xdr:from>
    <xdr:to>
      <xdr:col>21</xdr:col>
      <xdr:colOff>412750</xdr:colOff>
      <xdr:row>15</xdr:row>
      <xdr:rowOff>29210</xdr:rowOff>
    </xdr:to>
    <xdr:sp macro="" textlink="">
      <xdr:nvSpPr>
        <xdr:cNvPr id="133" name="フローチャート : 判断 132"/>
        <xdr:cNvSpPr/>
      </xdr:nvSpPr>
      <xdr:spPr>
        <a:xfrm>
          <a:off x="14732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13987</xdr:rowOff>
    </xdr:from>
    <xdr:ext cx="762000" cy="259045"/>
    <xdr:sp macro="" textlink="">
      <xdr:nvSpPr>
        <xdr:cNvPr id="134" name="テキスト ボックス 133"/>
        <xdr:cNvSpPr txBox="1"/>
      </xdr:nvSpPr>
      <xdr:spPr>
        <a:xfrm>
          <a:off x="14401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12</xdr:row>
      <xdr:rowOff>81280</xdr:rowOff>
    </xdr:from>
    <xdr:to>
      <xdr:col>20</xdr:col>
      <xdr:colOff>158750</xdr:colOff>
      <xdr:row>12</xdr:row>
      <xdr:rowOff>88900</xdr:rowOff>
    </xdr:to>
    <xdr:cxnSp macro="">
      <xdr:nvCxnSpPr>
        <xdr:cNvPr id="135" name="直線コネクタ 134"/>
        <xdr:cNvCxnSpPr/>
      </xdr:nvCxnSpPr>
      <xdr:spPr>
        <a:xfrm flipV="1">
          <a:off x="13004800" y="213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13</xdr:row>
      <xdr:rowOff>110490</xdr:rowOff>
    </xdr:from>
    <xdr:to>
      <xdr:col>20</xdr:col>
      <xdr:colOff>209550</xdr:colOff>
      <xdr:row>14</xdr:row>
      <xdr:rowOff>40640</xdr:rowOff>
    </xdr:to>
    <xdr:sp macro="" textlink="">
      <xdr:nvSpPr>
        <xdr:cNvPr id="136" name="フローチャート : 判断 135"/>
        <xdr:cNvSpPr/>
      </xdr:nvSpPr>
      <xdr:spPr>
        <a:xfrm>
          <a:off x="13843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25417</xdr:rowOff>
    </xdr:from>
    <xdr:ext cx="762000" cy="259045"/>
    <xdr:sp macro="" textlink="">
      <xdr:nvSpPr>
        <xdr:cNvPr id="137" name="テキスト ボックス 136"/>
        <xdr:cNvSpPr txBox="1"/>
      </xdr:nvSpPr>
      <xdr:spPr>
        <a:xfrm>
          <a:off x="13512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148590</xdr:rowOff>
    </xdr:from>
    <xdr:to>
      <xdr:col>19</xdr:col>
      <xdr:colOff>6350</xdr:colOff>
      <xdr:row>14</xdr:row>
      <xdr:rowOff>78740</xdr:rowOff>
    </xdr:to>
    <xdr:sp macro="" textlink="">
      <xdr:nvSpPr>
        <xdr:cNvPr id="138" name="フローチャート : 判断 137"/>
        <xdr:cNvSpPr/>
      </xdr:nvSpPr>
      <xdr:spPr>
        <a:xfrm>
          <a:off x="12954000" y="237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63517</xdr:rowOff>
    </xdr:from>
    <xdr:ext cx="762000" cy="259045"/>
    <xdr:sp macro="" textlink="">
      <xdr:nvSpPr>
        <xdr:cNvPr id="139" name="テキスト ボックス 138"/>
        <xdr:cNvSpPr txBox="1"/>
      </xdr:nvSpPr>
      <xdr:spPr>
        <a:xfrm>
          <a:off x="12623800" y="246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12</xdr:row>
      <xdr:rowOff>129540</xdr:rowOff>
    </xdr:from>
    <xdr:to>
      <xdr:col>24</xdr:col>
      <xdr:colOff>82550</xdr:colOff>
      <xdr:row>13</xdr:row>
      <xdr:rowOff>59690</xdr:rowOff>
    </xdr:to>
    <xdr:sp macro="" textlink="">
      <xdr:nvSpPr>
        <xdr:cNvPr id="145" name="円/楕円 144"/>
        <xdr:cNvSpPr/>
      </xdr:nvSpPr>
      <xdr:spPr>
        <a:xfrm>
          <a:off x="164592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38117</xdr:rowOff>
    </xdr:from>
    <xdr:ext cx="762000" cy="259045"/>
    <xdr:sp macro="" textlink="">
      <xdr:nvSpPr>
        <xdr:cNvPr id="146" name="物件費該当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91440</xdr:rowOff>
    </xdr:from>
    <xdr:to>
      <xdr:col>22</xdr:col>
      <xdr:colOff>615950</xdr:colOff>
      <xdr:row>13</xdr:row>
      <xdr:rowOff>21590</xdr:rowOff>
    </xdr:to>
    <xdr:sp macro="" textlink="">
      <xdr:nvSpPr>
        <xdr:cNvPr id="147" name="円/楕円 146"/>
        <xdr:cNvSpPr/>
      </xdr:nvSpPr>
      <xdr:spPr>
        <a:xfrm>
          <a:off x="15621000" y="214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31767</xdr:rowOff>
    </xdr:from>
    <xdr:ext cx="736600" cy="259045"/>
    <xdr:sp macro="" textlink="">
      <xdr:nvSpPr>
        <xdr:cNvPr id="148" name="テキスト ボックス 147"/>
        <xdr:cNvSpPr txBox="1"/>
      </xdr:nvSpPr>
      <xdr:spPr>
        <a:xfrm>
          <a:off x="15290800" y="191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21</xdr:col>
      <xdr:colOff>311150</xdr:colOff>
      <xdr:row>12</xdr:row>
      <xdr:rowOff>7620</xdr:rowOff>
    </xdr:from>
    <xdr:to>
      <xdr:col>21</xdr:col>
      <xdr:colOff>412750</xdr:colOff>
      <xdr:row>12</xdr:row>
      <xdr:rowOff>109220</xdr:rowOff>
    </xdr:to>
    <xdr:sp macro="" textlink="">
      <xdr:nvSpPr>
        <xdr:cNvPr id="149" name="円/楕円 148"/>
        <xdr:cNvSpPr/>
      </xdr:nvSpPr>
      <xdr:spPr>
        <a:xfrm>
          <a:off x="14732000" y="20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10</xdr:row>
      <xdr:rowOff>119397</xdr:rowOff>
    </xdr:from>
    <xdr:ext cx="762000" cy="259045"/>
    <xdr:sp macro="" textlink="">
      <xdr:nvSpPr>
        <xdr:cNvPr id="150" name="テキスト ボックス 149"/>
        <xdr:cNvSpPr txBox="1"/>
      </xdr:nvSpPr>
      <xdr:spPr>
        <a:xfrm>
          <a:off x="14401800" y="183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30480</xdr:rowOff>
    </xdr:from>
    <xdr:to>
      <xdr:col>20</xdr:col>
      <xdr:colOff>209550</xdr:colOff>
      <xdr:row>12</xdr:row>
      <xdr:rowOff>132080</xdr:rowOff>
    </xdr:to>
    <xdr:sp macro="" textlink="">
      <xdr:nvSpPr>
        <xdr:cNvPr id="151" name="円/楕円 150"/>
        <xdr:cNvSpPr/>
      </xdr:nvSpPr>
      <xdr:spPr>
        <a:xfrm>
          <a:off x="13843000" y="20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10</xdr:row>
      <xdr:rowOff>142257</xdr:rowOff>
    </xdr:from>
    <xdr:ext cx="762000" cy="259045"/>
    <xdr:sp macro="" textlink="">
      <xdr:nvSpPr>
        <xdr:cNvPr id="152" name="テキスト ボックス 151"/>
        <xdr:cNvSpPr txBox="1"/>
      </xdr:nvSpPr>
      <xdr:spPr>
        <a:xfrm>
          <a:off x="13512800" y="185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38100</xdr:rowOff>
    </xdr:from>
    <xdr:to>
      <xdr:col>19</xdr:col>
      <xdr:colOff>6350</xdr:colOff>
      <xdr:row>12</xdr:row>
      <xdr:rowOff>139700</xdr:rowOff>
    </xdr:to>
    <xdr:sp macro="" textlink="">
      <xdr:nvSpPr>
        <xdr:cNvPr id="153" name="円/楕円 152"/>
        <xdr:cNvSpPr/>
      </xdr:nvSpPr>
      <xdr:spPr>
        <a:xfrm>
          <a:off x="12954000" y="20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10</xdr:row>
      <xdr:rowOff>149877</xdr:rowOff>
    </xdr:from>
    <xdr:ext cx="762000" cy="259045"/>
    <xdr:sp macro="" textlink="">
      <xdr:nvSpPr>
        <xdr:cNvPr id="154" name="テキスト ボックス 153"/>
        <xdr:cNvSpPr txBox="1"/>
      </xdr:nvSpPr>
      <xdr:spPr>
        <a:xfrm>
          <a:off x="12623800" y="18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前年度から０．</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している。</a:t>
          </a:r>
          <a:r>
            <a:rPr lang="ja-JP" altLang="en-US" sz="1100">
              <a:solidFill>
                <a:sysClr val="windowText" lastClr="000000"/>
              </a:solidFill>
              <a:effectLst/>
              <a:latin typeface="+mn-lt"/>
              <a:ea typeface="+mn-ea"/>
              <a:cs typeface="+mn-cs"/>
            </a:rPr>
            <a:t>主に障害者福祉サービス扶助費や生活保護費が増加したことが要因である。</a:t>
          </a:r>
          <a:r>
            <a:rPr lang="ja-JP" altLang="ja-JP" sz="1100">
              <a:solidFill>
                <a:sysClr val="windowText" lastClr="000000"/>
              </a:solidFill>
              <a:effectLst/>
              <a:latin typeface="+mn-lt"/>
              <a:ea typeface="+mn-ea"/>
              <a:cs typeface="+mn-cs"/>
            </a:rPr>
            <a:t>社会保障関連経費</a:t>
          </a:r>
          <a:r>
            <a:rPr lang="ja-JP" altLang="en-US" sz="1100">
              <a:solidFill>
                <a:sysClr val="windowText" lastClr="000000"/>
              </a:solidFill>
              <a:effectLst/>
              <a:latin typeface="+mn-lt"/>
              <a:ea typeface="+mn-ea"/>
              <a:cs typeface="+mn-cs"/>
            </a:rPr>
            <a:t>は年々</a:t>
          </a:r>
          <a:r>
            <a:rPr lang="ja-JP" altLang="ja-JP" sz="1100">
              <a:solidFill>
                <a:sysClr val="windowText" lastClr="000000"/>
              </a:solidFill>
              <a:effectLst/>
              <a:latin typeface="+mn-lt"/>
              <a:ea typeface="+mn-ea"/>
              <a:cs typeface="+mn-cs"/>
            </a:rPr>
            <a:t>増加傾向にあるため景気の状況や雇用環境など，自治体単独の取り組みだけでは当該ポイントの低下は見込めない状況にある。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48078</xdr:rowOff>
    </xdr:from>
    <xdr:to>
      <xdr:col>7</xdr:col>
      <xdr:colOff>15875</xdr:colOff>
      <xdr:row>60</xdr:row>
      <xdr:rowOff>165100</xdr:rowOff>
    </xdr:to>
    <xdr:cxnSp macro="">
      <xdr:nvCxnSpPr>
        <xdr:cNvPr id="184" name="直線コネクタ 183"/>
        <xdr:cNvCxnSpPr/>
      </xdr:nvCxnSpPr>
      <xdr:spPr>
        <a:xfrm flipV="1">
          <a:off x="4826000" y="9134928"/>
          <a:ext cx="0" cy="131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5"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6" name="直線コネクタ 185"/>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134455</xdr:rowOff>
    </xdr:from>
    <xdr:ext cx="762000" cy="259045"/>
    <xdr:sp macro="" textlink="">
      <xdr:nvSpPr>
        <xdr:cNvPr id="187" name="扶助費最大値テキスト"/>
        <xdr:cNvSpPr txBox="1"/>
      </xdr:nvSpPr>
      <xdr:spPr>
        <a:xfrm>
          <a:off x="4914900" y="887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6</xdr:col>
      <xdr:colOff>612775</xdr:colOff>
      <xdr:row>53</xdr:row>
      <xdr:rowOff>48078</xdr:rowOff>
    </xdr:from>
    <xdr:to>
      <xdr:col>7</xdr:col>
      <xdr:colOff>104775</xdr:colOff>
      <xdr:row>53</xdr:row>
      <xdr:rowOff>48078</xdr:rowOff>
    </xdr:to>
    <xdr:cxnSp macro="">
      <xdr:nvCxnSpPr>
        <xdr:cNvPr id="188" name="直線コネクタ 187"/>
        <xdr:cNvCxnSpPr/>
      </xdr:nvCxnSpPr>
      <xdr:spPr>
        <a:xfrm>
          <a:off x="4737100" y="913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135165</xdr:rowOff>
    </xdr:from>
    <xdr:to>
      <xdr:col>7</xdr:col>
      <xdr:colOff>15875</xdr:colOff>
      <xdr:row>54</xdr:row>
      <xdr:rowOff>29028</xdr:rowOff>
    </xdr:to>
    <xdr:cxnSp macro="">
      <xdr:nvCxnSpPr>
        <xdr:cNvPr id="189" name="直線コネクタ 188"/>
        <xdr:cNvCxnSpPr/>
      </xdr:nvCxnSpPr>
      <xdr:spPr>
        <a:xfrm>
          <a:off x="3987800" y="9222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72770</xdr:rowOff>
    </xdr:from>
    <xdr:ext cx="762000" cy="259045"/>
    <xdr:sp macro="" textlink="">
      <xdr:nvSpPr>
        <xdr:cNvPr id="190" name="扶助費平均値テキスト"/>
        <xdr:cNvSpPr txBox="1"/>
      </xdr:nvSpPr>
      <xdr:spPr>
        <a:xfrm>
          <a:off x="4914900" y="9502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100693</xdr:rowOff>
    </xdr:from>
    <xdr:to>
      <xdr:col>7</xdr:col>
      <xdr:colOff>66675</xdr:colOff>
      <xdr:row>56</xdr:row>
      <xdr:rowOff>30843</xdr:rowOff>
    </xdr:to>
    <xdr:sp macro="" textlink="">
      <xdr:nvSpPr>
        <xdr:cNvPr id="191" name="フローチャート : 判断 190"/>
        <xdr:cNvSpPr/>
      </xdr:nvSpPr>
      <xdr:spPr>
        <a:xfrm>
          <a:off x="47752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53</xdr:row>
      <xdr:rowOff>135165</xdr:rowOff>
    </xdr:to>
    <xdr:cxnSp macro="">
      <xdr:nvCxnSpPr>
        <xdr:cNvPr id="192" name="直線コネクタ 191"/>
        <xdr:cNvCxnSpPr/>
      </xdr:nvCxnSpPr>
      <xdr:spPr>
        <a:xfrm>
          <a:off x="3098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89807</xdr:rowOff>
    </xdr:from>
    <xdr:to>
      <xdr:col>5</xdr:col>
      <xdr:colOff>600075</xdr:colOff>
      <xdr:row>56</xdr:row>
      <xdr:rowOff>19957</xdr:rowOff>
    </xdr:to>
    <xdr:sp macro="" textlink="">
      <xdr:nvSpPr>
        <xdr:cNvPr id="193" name="フローチャート : 判断 192"/>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4734</xdr:rowOff>
    </xdr:from>
    <xdr:ext cx="736600" cy="259045"/>
    <xdr:sp macro="" textlink="">
      <xdr:nvSpPr>
        <xdr:cNvPr id="194" name="テキスト ボックス 193"/>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113393</xdr:rowOff>
    </xdr:from>
    <xdr:to>
      <xdr:col>4</xdr:col>
      <xdr:colOff>346075</xdr:colOff>
      <xdr:row>53</xdr:row>
      <xdr:rowOff>135165</xdr:rowOff>
    </xdr:to>
    <xdr:cxnSp macro="">
      <xdr:nvCxnSpPr>
        <xdr:cNvPr id="195" name="直線コネクタ 194"/>
        <xdr:cNvCxnSpPr/>
      </xdr:nvCxnSpPr>
      <xdr:spPr>
        <a:xfrm>
          <a:off x="2209800" y="9200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13607</xdr:rowOff>
    </xdr:from>
    <xdr:to>
      <xdr:col>4</xdr:col>
      <xdr:colOff>396875</xdr:colOff>
      <xdr:row>55</xdr:row>
      <xdr:rowOff>115207</xdr:rowOff>
    </xdr:to>
    <xdr:sp macro="" textlink="">
      <xdr:nvSpPr>
        <xdr:cNvPr id="196" name="フローチャート : 判断 195"/>
        <xdr:cNvSpPr/>
      </xdr:nvSpPr>
      <xdr:spPr>
        <a:xfrm>
          <a:off x="3048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99984</xdr:rowOff>
    </xdr:from>
    <xdr:ext cx="762000" cy="259045"/>
    <xdr:sp macro="" textlink="">
      <xdr:nvSpPr>
        <xdr:cNvPr id="197" name="テキスト ボックス 196"/>
        <xdr:cNvSpPr txBox="1"/>
      </xdr:nvSpPr>
      <xdr:spPr>
        <a:xfrm>
          <a:off x="2717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53</xdr:row>
      <xdr:rowOff>113393</xdr:rowOff>
    </xdr:to>
    <xdr:cxnSp macro="">
      <xdr:nvCxnSpPr>
        <xdr:cNvPr id="198" name="直線コネクタ 197"/>
        <xdr:cNvCxnSpPr/>
      </xdr:nvCxnSpPr>
      <xdr:spPr>
        <a:xfrm>
          <a:off x="1320800" y="9156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54428</xdr:rowOff>
    </xdr:from>
    <xdr:to>
      <xdr:col>3</xdr:col>
      <xdr:colOff>193675</xdr:colOff>
      <xdr:row>54</xdr:row>
      <xdr:rowOff>156028</xdr:rowOff>
    </xdr:to>
    <xdr:sp macro="" textlink="">
      <xdr:nvSpPr>
        <xdr:cNvPr id="199" name="フローチャート : 判断 198"/>
        <xdr:cNvSpPr/>
      </xdr:nvSpPr>
      <xdr:spPr>
        <a:xfrm>
          <a:off x="2159000" y="931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140805</xdr:rowOff>
    </xdr:from>
    <xdr:ext cx="762000" cy="259045"/>
    <xdr:sp macro="" textlink="">
      <xdr:nvSpPr>
        <xdr:cNvPr id="200" name="テキスト ボックス 199"/>
        <xdr:cNvSpPr txBox="1"/>
      </xdr:nvSpPr>
      <xdr:spPr>
        <a:xfrm>
          <a:off x="1828800" y="939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0</xdr:rowOff>
    </xdr:from>
    <xdr:to>
      <xdr:col>1</xdr:col>
      <xdr:colOff>676275</xdr:colOff>
      <xdr:row>54</xdr:row>
      <xdr:rowOff>101600</xdr:rowOff>
    </xdr:to>
    <xdr:sp macro="" textlink="">
      <xdr:nvSpPr>
        <xdr:cNvPr id="201" name="フローチャート : 判断 200"/>
        <xdr:cNvSpPr/>
      </xdr:nvSpPr>
      <xdr:spPr>
        <a:xfrm>
          <a:off x="1270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2" name="テキスト ボックス 201"/>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149678</xdr:rowOff>
    </xdr:from>
    <xdr:to>
      <xdr:col>7</xdr:col>
      <xdr:colOff>66675</xdr:colOff>
      <xdr:row>54</xdr:row>
      <xdr:rowOff>79828</xdr:rowOff>
    </xdr:to>
    <xdr:sp macro="" textlink="">
      <xdr:nvSpPr>
        <xdr:cNvPr id="208" name="円/楕円 207"/>
        <xdr:cNvSpPr/>
      </xdr:nvSpPr>
      <xdr:spPr>
        <a:xfrm>
          <a:off x="47752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166205</xdr:rowOff>
    </xdr:from>
    <xdr:ext cx="762000" cy="259045"/>
    <xdr:sp macro="" textlink="">
      <xdr:nvSpPr>
        <xdr:cNvPr id="209" name="扶助費該当値テキスト"/>
        <xdr:cNvSpPr txBox="1"/>
      </xdr:nvSpPr>
      <xdr:spPr>
        <a:xfrm>
          <a:off x="49149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84365</xdr:rowOff>
    </xdr:from>
    <xdr:to>
      <xdr:col>5</xdr:col>
      <xdr:colOff>600075</xdr:colOff>
      <xdr:row>54</xdr:row>
      <xdr:rowOff>14515</xdr:rowOff>
    </xdr:to>
    <xdr:sp macro="" textlink="">
      <xdr:nvSpPr>
        <xdr:cNvPr id="210" name="円/楕円 209"/>
        <xdr:cNvSpPr/>
      </xdr:nvSpPr>
      <xdr:spPr>
        <a:xfrm>
          <a:off x="3937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24692</xdr:rowOff>
    </xdr:from>
    <xdr:ext cx="736600" cy="259045"/>
    <xdr:sp macro="" textlink="">
      <xdr:nvSpPr>
        <xdr:cNvPr id="211" name="テキスト ボックス 210"/>
        <xdr:cNvSpPr txBox="1"/>
      </xdr:nvSpPr>
      <xdr:spPr>
        <a:xfrm>
          <a:off x="3606800" y="894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2" name="円/楕円 211"/>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3" name="テキスト ボックス 212"/>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62593</xdr:rowOff>
    </xdr:from>
    <xdr:to>
      <xdr:col>3</xdr:col>
      <xdr:colOff>193675</xdr:colOff>
      <xdr:row>53</xdr:row>
      <xdr:rowOff>164193</xdr:rowOff>
    </xdr:to>
    <xdr:sp macro="" textlink="">
      <xdr:nvSpPr>
        <xdr:cNvPr id="214" name="円/楕円 213"/>
        <xdr:cNvSpPr/>
      </xdr:nvSpPr>
      <xdr:spPr>
        <a:xfrm>
          <a:off x="2159000" y="914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2920</xdr:rowOff>
    </xdr:from>
    <xdr:ext cx="762000" cy="259045"/>
    <xdr:sp macro="" textlink="">
      <xdr:nvSpPr>
        <xdr:cNvPr id="215" name="テキスト ボックス 214"/>
        <xdr:cNvSpPr txBox="1"/>
      </xdr:nvSpPr>
      <xdr:spPr>
        <a:xfrm>
          <a:off x="1828800" y="891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16" name="円/楕円 215"/>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7" name="テキスト ボックス 216"/>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前年度から０．</a:t>
          </a:r>
          <a:r>
            <a:rPr lang="ja-JP" altLang="en-US" sz="1100">
              <a:solidFill>
                <a:sysClr val="windowText" lastClr="000000"/>
              </a:solidFill>
              <a:effectLst/>
              <a:latin typeface="+mn-lt"/>
              <a:ea typeface="+mn-ea"/>
              <a:cs typeface="+mn-cs"/>
            </a:rPr>
            <a:t>６</a:t>
          </a:r>
          <a:r>
            <a:rPr lang="ja-JP" altLang="ja-JP" sz="1100">
              <a:solidFill>
                <a:sysClr val="windowText" lastClr="000000"/>
              </a:solidFill>
              <a:effectLst/>
              <a:latin typeface="+mn-lt"/>
              <a:ea typeface="+mn-ea"/>
              <a:cs typeface="+mn-cs"/>
            </a:rPr>
            <a:t>ポイント上昇している。これは，分母となる収入額の減少と，分子となる特別会計への繰出金の増加により上昇となったものである。</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2" name="直線コネクタ 231"/>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3" name="テキスト ボックス 232"/>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4" name="直線コネクタ 233"/>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5" name="テキスト ボックス 234"/>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6" name="直線コネクタ 235"/>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7" name="テキスト ボックス 236"/>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8" name="直線コネクタ 237"/>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9" name="テキスト ボックス 238"/>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0" name="直線コネクタ 239"/>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1" name="テキスト ボックス 240"/>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2" name="直線コネクタ 241"/>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3" name="テキスト ボックス 242"/>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4" name="直線コネクタ 24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5" name="テキスト ボックス 244"/>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113393</xdr:rowOff>
    </xdr:to>
    <xdr:cxnSp macro="">
      <xdr:nvCxnSpPr>
        <xdr:cNvPr id="247" name="直線コネクタ 246"/>
        <xdr:cNvCxnSpPr/>
      </xdr:nvCxnSpPr>
      <xdr:spPr>
        <a:xfrm flipV="1">
          <a:off x="16510000" y="92329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85470</xdr:rowOff>
    </xdr:from>
    <xdr:ext cx="762000" cy="259045"/>
    <xdr:sp macro="" textlink="">
      <xdr:nvSpPr>
        <xdr:cNvPr id="248" name="その他最小値テキスト"/>
        <xdr:cNvSpPr txBox="1"/>
      </xdr:nvSpPr>
      <xdr:spPr>
        <a:xfrm>
          <a:off x="16598900" y="1054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61</xdr:row>
      <xdr:rowOff>113393</xdr:rowOff>
    </xdr:from>
    <xdr:to>
      <xdr:col>24</xdr:col>
      <xdr:colOff>120650</xdr:colOff>
      <xdr:row>61</xdr:row>
      <xdr:rowOff>113393</xdr:rowOff>
    </xdr:to>
    <xdr:cxnSp macro="">
      <xdr:nvCxnSpPr>
        <xdr:cNvPr id="249" name="直線コネクタ 248"/>
        <xdr:cNvCxnSpPr/>
      </xdr:nvCxnSpPr>
      <xdr:spPr>
        <a:xfrm>
          <a:off x="16421100" y="10571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50"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51" name="直線コネクタ 250"/>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39915</xdr:rowOff>
    </xdr:from>
    <xdr:to>
      <xdr:col>24</xdr:col>
      <xdr:colOff>31750</xdr:colOff>
      <xdr:row>58</xdr:row>
      <xdr:rowOff>105228</xdr:rowOff>
    </xdr:to>
    <xdr:cxnSp macro="">
      <xdr:nvCxnSpPr>
        <xdr:cNvPr id="252" name="直線コネクタ 251"/>
        <xdr:cNvCxnSpPr/>
      </xdr:nvCxnSpPr>
      <xdr:spPr>
        <a:xfrm>
          <a:off x="15671800" y="99840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57349</xdr:rowOff>
    </xdr:from>
    <xdr:ext cx="762000" cy="259045"/>
    <xdr:sp macro="" textlink="">
      <xdr:nvSpPr>
        <xdr:cNvPr id="253" name="その他平均値テキスト"/>
        <xdr:cNvSpPr txBox="1"/>
      </xdr:nvSpPr>
      <xdr:spPr>
        <a:xfrm>
          <a:off x="16598900" y="9658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40822</xdr:rowOff>
    </xdr:from>
    <xdr:to>
      <xdr:col>24</xdr:col>
      <xdr:colOff>82550</xdr:colOff>
      <xdr:row>57</xdr:row>
      <xdr:rowOff>142422</xdr:rowOff>
    </xdr:to>
    <xdr:sp macro="" textlink="">
      <xdr:nvSpPr>
        <xdr:cNvPr id="254" name="フローチャート : 判断 253"/>
        <xdr:cNvSpPr/>
      </xdr:nvSpPr>
      <xdr:spPr>
        <a:xfrm>
          <a:off x="164592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156935</xdr:rowOff>
    </xdr:from>
    <xdr:to>
      <xdr:col>22</xdr:col>
      <xdr:colOff>565150</xdr:colOff>
      <xdr:row>58</xdr:row>
      <xdr:rowOff>39915</xdr:rowOff>
    </xdr:to>
    <xdr:cxnSp macro="">
      <xdr:nvCxnSpPr>
        <xdr:cNvPr id="255" name="直線コネクタ 254"/>
        <xdr:cNvCxnSpPr/>
      </xdr:nvCxnSpPr>
      <xdr:spPr>
        <a:xfrm>
          <a:off x="14782800" y="99295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29935</xdr:rowOff>
    </xdr:from>
    <xdr:to>
      <xdr:col>22</xdr:col>
      <xdr:colOff>615950</xdr:colOff>
      <xdr:row>57</xdr:row>
      <xdr:rowOff>131535</xdr:rowOff>
    </xdr:to>
    <xdr:sp macro="" textlink="">
      <xdr:nvSpPr>
        <xdr:cNvPr id="256" name="フローチャート : 判断 255"/>
        <xdr:cNvSpPr/>
      </xdr:nvSpPr>
      <xdr:spPr>
        <a:xfrm>
          <a:off x="15621000" y="980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141712</xdr:rowOff>
    </xdr:from>
    <xdr:ext cx="736600" cy="259045"/>
    <xdr:sp macro="" textlink="">
      <xdr:nvSpPr>
        <xdr:cNvPr id="257" name="テキスト ボックス 256"/>
        <xdr:cNvSpPr txBox="1"/>
      </xdr:nvSpPr>
      <xdr:spPr>
        <a:xfrm>
          <a:off x="15290800" y="95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135165</xdr:rowOff>
    </xdr:from>
    <xdr:to>
      <xdr:col>21</xdr:col>
      <xdr:colOff>361950</xdr:colOff>
      <xdr:row>57</xdr:row>
      <xdr:rowOff>156935</xdr:rowOff>
    </xdr:to>
    <xdr:cxnSp macro="">
      <xdr:nvCxnSpPr>
        <xdr:cNvPr id="258" name="直線コネクタ 257"/>
        <xdr:cNvCxnSpPr/>
      </xdr:nvCxnSpPr>
      <xdr:spPr>
        <a:xfrm>
          <a:off x="13893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168728</xdr:rowOff>
    </xdr:from>
    <xdr:to>
      <xdr:col>21</xdr:col>
      <xdr:colOff>412750</xdr:colOff>
      <xdr:row>57</xdr:row>
      <xdr:rowOff>98878</xdr:rowOff>
    </xdr:to>
    <xdr:sp macro="" textlink="">
      <xdr:nvSpPr>
        <xdr:cNvPr id="259" name="フローチャート : 判断 258"/>
        <xdr:cNvSpPr/>
      </xdr:nvSpPr>
      <xdr:spPr>
        <a:xfrm>
          <a:off x="14732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109055</xdr:rowOff>
    </xdr:from>
    <xdr:ext cx="762000" cy="259045"/>
    <xdr:sp macro="" textlink="">
      <xdr:nvSpPr>
        <xdr:cNvPr id="260" name="テキスト ボックス 259"/>
        <xdr:cNvSpPr txBox="1"/>
      </xdr:nvSpPr>
      <xdr:spPr>
        <a:xfrm>
          <a:off x="14401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135165</xdr:rowOff>
    </xdr:from>
    <xdr:to>
      <xdr:col>20</xdr:col>
      <xdr:colOff>158750</xdr:colOff>
      <xdr:row>58</xdr:row>
      <xdr:rowOff>61685</xdr:rowOff>
    </xdr:to>
    <xdr:cxnSp macro="">
      <xdr:nvCxnSpPr>
        <xdr:cNvPr id="261" name="直線コネクタ 260"/>
        <xdr:cNvCxnSpPr/>
      </xdr:nvCxnSpPr>
      <xdr:spPr>
        <a:xfrm flipV="1">
          <a:off x="13004800" y="9907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2" name="フローチャート : 判断 261"/>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130827</xdr:rowOff>
    </xdr:from>
    <xdr:ext cx="762000" cy="259045"/>
    <xdr:sp macro="" textlink="">
      <xdr:nvSpPr>
        <xdr:cNvPr id="263" name="テキスト ボックス 262"/>
        <xdr:cNvSpPr txBox="1"/>
      </xdr:nvSpPr>
      <xdr:spPr>
        <a:xfrm>
          <a:off x="13512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4" name="フローチャート : 判断 263"/>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5" name="テキスト ボックス 264"/>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6" name="テキスト ボックス 26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7" name="テキスト ボックス 26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8" name="テキスト ボックス 26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9" name="テキスト ボックス 26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0" name="テキスト ボックス 26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54428</xdr:rowOff>
    </xdr:from>
    <xdr:to>
      <xdr:col>24</xdr:col>
      <xdr:colOff>82550</xdr:colOff>
      <xdr:row>58</xdr:row>
      <xdr:rowOff>156028</xdr:rowOff>
    </xdr:to>
    <xdr:sp macro="" textlink="">
      <xdr:nvSpPr>
        <xdr:cNvPr id="271" name="円/楕円 270"/>
        <xdr:cNvSpPr/>
      </xdr:nvSpPr>
      <xdr:spPr>
        <a:xfrm>
          <a:off x="164592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26505</xdr:rowOff>
    </xdr:from>
    <xdr:ext cx="762000" cy="259045"/>
    <xdr:sp macro="" textlink="">
      <xdr:nvSpPr>
        <xdr:cNvPr id="272" name="その他該当値テキスト"/>
        <xdr:cNvSpPr txBox="1"/>
      </xdr:nvSpPr>
      <xdr:spPr>
        <a:xfrm>
          <a:off x="16598900" y="997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160565</xdr:rowOff>
    </xdr:from>
    <xdr:to>
      <xdr:col>22</xdr:col>
      <xdr:colOff>615950</xdr:colOff>
      <xdr:row>58</xdr:row>
      <xdr:rowOff>90715</xdr:rowOff>
    </xdr:to>
    <xdr:sp macro="" textlink="">
      <xdr:nvSpPr>
        <xdr:cNvPr id="273" name="円/楕円 272"/>
        <xdr:cNvSpPr/>
      </xdr:nvSpPr>
      <xdr:spPr>
        <a:xfrm>
          <a:off x="15621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75492</xdr:rowOff>
    </xdr:from>
    <xdr:ext cx="736600" cy="259045"/>
    <xdr:sp macro="" textlink="">
      <xdr:nvSpPr>
        <xdr:cNvPr id="274" name="テキスト ボックス 273"/>
        <xdr:cNvSpPr txBox="1"/>
      </xdr:nvSpPr>
      <xdr:spPr>
        <a:xfrm>
          <a:off x="15290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106135</xdr:rowOff>
    </xdr:from>
    <xdr:to>
      <xdr:col>21</xdr:col>
      <xdr:colOff>412750</xdr:colOff>
      <xdr:row>58</xdr:row>
      <xdr:rowOff>36285</xdr:rowOff>
    </xdr:to>
    <xdr:sp macro="" textlink="">
      <xdr:nvSpPr>
        <xdr:cNvPr id="275" name="円/楕円 274"/>
        <xdr:cNvSpPr/>
      </xdr:nvSpPr>
      <xdr:spPr>
        <a:xfrm>
          <a:off x="14732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21062</xdr:rowOff>
    </xdr:from>
    <xdr:ext cx="762000" cy="259045"/>
    <xdr:sp macro="" textlink="">
      <xdr:nvSpPr>
        <xdr:cNvPr id="276" name="テキスト ボックス 275"/>
        <xdr:cNvSpPr txBox="1"/>
      </xdr:nvSpPr>
      <xdr:spPr>
        <a:xfrm>
          <a:off x="14401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84365</xdr:rowOff>
    </xdr:from>
    <xdr:to>
      <xdr:col>20</xdr:col>
      <xdr:colOff>209550</xdr:colOff>
      <xdr:row>58</xdr:row>
      <xdr:rowOff>14515</xdr:rowOff>
    </xdr:to>
    <xdr:sp macro="" textlink="">
      <xdr:nvSpPr>
        <xdr:cNvPr id="277" name="円/楕円 276"/>
        <xdr:cNvSpPr/>
      </xdr:nvSpPr>
      <xdr:spPr>
        <a:xfrm>
          <a:off x="13843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170742</xdr:rowOff>
    </xdr:from>
    <xdr:ext cx="762000" cy="259045"/>
    <xdr:sp macro="" textlink="">
      <xdr:nvSpPr>
        <xdr:cNvPr id="278" name="テキスト ボックス 277"/>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10885</xdr:rowOff>
    </xdr:from>
    <xdr:to>
      <xdr:col>19</xdr:col>
      <xdr:colOff>6350</xdr:colOff>
      <xdr:row>58</xdr:row>
      <xdr:rowOff>112485</xdr:rowOff>
    </xdr:to>
    <xdr:sp macro="" textlink="">
      <xdr:nvSpPr>
        <xdr:cNvPr id="279" name="円/楕円 278"/>
        <xdr:cNvSpPr/>
      </xdr:nvSpPr>
      <xdr:spPr>
        <a:xfrm>
          <a:off x="12954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97262</xdr:rowOff>
    </xdr:from>
    <xdr:ext cx="762000" cy="259045"/>
    <xdr:sp macro="" textlink="">
      <xdr:nvSpPr>
        <xdr:cNvPr id="280" name="テキスト ボックス 279"/>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1" name="正方形/長方形 28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2" name="正方形/長方形 28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3" name="正方形/長方形 28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4" name="正方形/長方形 28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5" name="正方形/長方形 28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6" name="正方形/長方形 28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7" name="正方形/長方形 28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8" name="正方形/長方形 28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9" name="正方形/長方形 28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0" name="正方形/長方形 28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1" name="テキスト ボックス 29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前年度から</a:t>
          </a:r>
          <a:r>
            <a:rPr lang="ja-JP" altLang="en-US" sz="1100">
              <a:solidFill>
                <a:sysClr val="windowText" lastClr="000000"/>
              </a:solidFill>
              <a:effectLst/>
              <a:latin typeface="+mn-lt"/>
              <a:ea typeface="+mn-ea"/>
              <a:cs typeface="+mn-cs"/>
            </a:rPr>
            <a:t>０．２</a:t>
          </a:r>
          <a:r>
            <a:rPr lang="ja-JP" altLang="ja-JP" sz="1100">
              <a:solidFill>
                <a:sysClr val="windowText" lastClr="000000"/>
              </a:solidFill>
              <a:effectLst/>
              <a:latin typeface="+mn-lt"/>
              <a:ea typeface="+mn-ea"/>
              <a:cs typeface="+mn-cs"/>
            </a:rPr>
            <a:t>ポイント減少している。一部事務組合負担金や公営企業会計への負担金等支出の減少によるものだが，公営企業会計については，各企業会計の経営状況に左右されるため，健全な企業運営の働きかけと一般会計からの適正な負担金等の支出に努めたい。</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2" name="テキスト ボックス 29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3" name="直線コネクタ 29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4" name="テキスト ボックス 29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5" name="直線コネクタ 294"/>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6" name="テキスト ボックス 295"/>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7" name="直線コネクタ 296"/>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8" name="テキスト ボックス 297"/>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9" name="直線コネクタ 298"/>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0" name="テキスト ボックス 299"/>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1" name="直線コネクタ 300"/>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2" name="テキスト ボックス 301"/>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3" name="直線コネクタ 302"/>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4" name="テキスト ボックス 303"/>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5" name="直線コネクタ 30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85090</xdr:rowOff>
    </xdr:from>
    <xdr:to>
      <xdr:col>24</xdr:col>
      <xdr:colOff>31750</xdr:colOff>
      <xdr:row>41</xdr:row>
      <xdr:rowOff>24130</xdr:rowOff>
    </xdr:to>
    <xdr:cxnSp macro="">
      <xdr:nvCxnSpPr>
        <xdr:cNvPr id="307" name="直線コネクタ 306"/>
        <xdr:cNvCxnSpPr/>
      </xdr:nvCxnSpPr>
      <xdr:spPr>
        <a:xfrm flipV="1">
          <a:off x="16510000" y="57429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167657</xdr:rowOff>
    </xdr:from>
    <xdr:ext cx="762000" cy="259045"/>
    <xdr:sp macro="" textlink="">
      <xdr:nvSpPr>
        <xdr:cNvPr id="308" name="補助費等最小値テキスト"/>
        <xdr:cNvSpPr txBox="1"/>
      </xdr:nvSpPr>
      <xdr:spPr>
        <a:xfrm>
          <a:off x="16598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41</xdr:row>
      <xdr:rowOff>24130</xdr:rowOff>
    </xdr:from>
    <xdr:to>
      <xdr:col>24</xdr:col>
      <xdr:colOff>120650</xdr:colOff>
      <xdr:row>41</xdr:row>
      <xdr:rowOff>24130</xdr:rowOff>
    </xdr:to>
    <xdr:cxnSp macro="">
      <xdr:nvCxnSpPr>
        <xdr:cNvPr id="309" name="直線コネクタ 308"/>
        <xdr:cNvCxnSpPr/>
      </xdr:nvCxnSpPr>
      <xdr:spPr>
        <a:xfrm>
          <a:off x="16421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xdr:rowOff>
    </xdr:from>
    <xdr:ext cx="762000" cy="259045"/>
    <xdr:sp macro="" textlink="">
      <xdr:nvSpPr>
        <xdr:cNvPr id="310" name="補助費等最大値テキスト"/>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85090</xdr:rowOff>
    </xdr:from>
    <xdr:to>
      <xdr:col>24</xdr:col>
      <xdr:colOff>120650</xdr:colOff>
      <xdr:row>33</xdr:row>
      <xdr:rowOff>85090</xdr:rowOff>
    </xdr:to>
    <xdr:cxnSp macro="">
      <xdr:nvCxnSpPr>
        <xdr:cNvPr id="311" name="直線コネクタ 310"/>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149860</xdr:rowOff>
    </xdr:from>
    <xdr:to>
      <xdr:col>24</xdr:col>
      <xdr:colOff>31750</xdr:colOff>
      <xdr:row>38</xdr:row>
      <xdr:rowOff>165100</xdr:rowOff>
    </xdr:to>
    <xdr:cxnSp macro="">
      <xdr:nvCxnSpPr>
        <xdr:cNvPr id="312" name="直線コネクタ 311"/>
        <xdr:cNvCxnSpPr/>
      </xdr:nvCxnSpPr>
      <xdr:spPr>
        <a:xfrm flipV="1">
          <a:off x="15671800" y="6664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123207</xdr:rowOff>
    </xdr:from>
    <xdr:ext cx="762000" cy="259045"/>
    <xdr:sp macro="" textlink="">
      <xdr:nvSpPr>
        <xdr:cNvPr id="313" name="補助費等平均値テキスト"/>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106680</xdr:rowOff>
    </xdr:from>
    <xdr:to>
      <xdr:col>24</xdr:col>
      <xdr:colOff>82550</xdr:colOff>
      <xdr:row>37</xdr:row>
      <xdr:rowOff>36830</xdr:rowOff>
    </xdr:to>
    <xdr:sp macro="" textlink="">
      <xdr:nvSpPr>
        <xdr:cNvPr id="314" name="フローチャート : 判断 313"/>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165100</xdr:rowOff>
    </xdr:from>
    <xdr:to>
      <xdr:col>22</xdr:col>
      <xdr:colOff>565150</xdr:colOff>
      <xdr:row>39</xdr:row>
      <xdr:rowOff>69850</xdr:rowOff>
    </xdr:to>
    <xdr:cxnSp macro="">
      <xdr:nvCxnSpPr>
        <xdr:cNvPr id="315" name="直線コネクタ 314"/>
        <xdr:cNvCxnSpPr/>
      </xdr:nvCxnSpPr>
      <xdr:spPr>
        <a:xfrm flipV="1">
          <a:off x="14782800" y="668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16" name="フローチャート : 判断 315"/>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17" name="テキスト ボックス 316"/>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69850</xdr:rowOff>
    </xdr:from>
    <xdr:to>
      <xdr:col>21</xdr:col>
      <xdr:colOff>361950</xdr:colOff>
      <xdr:row>39</xdr:row>
      <xdr:rowOff>130810</xdr:rowOff>
    </xdr:to>
    <xdr:cxnSp macro="">
      <xdr:nvCxnSpPr>
        <xdr:cNvPr id="318" name="直線コネクタ 317"/>
        <xdr:cNvCxnSpPr/>
      </xdr:nvCxnSpPr>
      <xdr:spPr>
        <a:xfrm flipV="1">
          <a:off x="13893800" y="6756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9" name="フローチャート : 判断 318"/>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39387</xdr:rowOff>
    </xdr:from>
    <xdr:ext cx="762000" cy="259045"/>
    <xdr:sp macro="" textlink="">
      <xdr:nvSpPr>
        <xdr:cNvPr id="320" name="テキスト ボックス 319"/>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123190</xdr:rowOff>
    </xdr:from>
    <xdr:to>
      <xdr:col>20</xdr:col>
      <xdr:colOff>158750</xdr:colOff>
      <xdr:row>39</xdr:row>
      <xdr:rowOff>130810</xdr:rowOff>
    </xdr:to>
    <xdr:cxnSp macro="">
      <xdr:nvCxnSpPr>
        <xdr:cNvPr id="321" name="直線コネクタ 320"/>
        <xdr:cNvCxnSpPr/>
      </xdr:nvCxnSpPr>
      <xdr:spPr>
        <a:xfrm>
          <a:off x="13004800" y="6809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68580</xdr:rowOff>
    </xdr:from>
    <xdr:to>
      <xdr:col>20</xdr:col>
      <xdr:colOff>209550</xdr:colOff>
      <xdr:row>36</xdr:row>
      <xdr:rowOff>170180</xdr:rowOff>
    </xdr:to>
    <xdr:sp macro="" textlink="">
      <xdr:nvSpPr>
        <xdr:cNvPr id="322" name="フローチャート : 判断 321"/>
        <xdr:cNvSpPr/>
      </xdr:nvSpPr>
      <xdr:spPr>
        <a:xfrm>
          <a:off x="13843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8907</xdr:rowOff>
    </xdr:from>
    <xdr:ext cx="762000" cy="259045"/>
    <xdr:sp macro="" textlink="">
      <xdr:nvSpPr>
        <xdr:cNvPr id="323" name="テキスト ボックス 322"/>
        <xdr:cNvSpPr txBox="1"/>
      </xdr:nvSpPr>
      <xdr:spPr>
        <a:xfrm>
          <a:off x="13512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4" name="フローチャート : 判断 323"/>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5" name="テキスト ボックス 324"/>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38</xdr:row>
      <xdr:rowOff>99060</xdr:rowOff>
    </xdr:from>
    <xdr:to>
      <xdr:col>24</xdr:col>
      <xdr:colOff>82550</xdr:colOff>
      <xdr:row>39</xdr:row>
      <xdr:rowOff>29210</xdr:rowOff>
    </xdr:to>
    <xdr:sp macro="" textlink="">
      <xdr:nvSpPr>
        <xdr:cNvPr id="331" name="円/楕円 330"/>
        <xdr:cNvSpPr/>
      </xdr:nvSpPr>
      <xdr:spPr>
        <a:xfrm>
          <a:off x="164592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71137</xdr:rowOff>
    </xdr:from>
    <xdr:ext cx="762000" cy="259045"/>
    <xdr:sp macro="" textlink="">
      <xdr:nvSpPr>
        <xdr:cNvPr id="332" name="補助費等該当値テキスト"/>
        <xdr:cNvSpPr txBox="1"/>
      </xdr:nvSpPr>
      <xdr:spPr>
        <a:xfrm>
          <a:off x="165989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114300</xdr:rowOff>
    </xdr:from>
    <xdr:to>
      <xdr:col>22</xdr:col>
      <xdr:colOff>615950</xdr:colOff>
      <xdr:row>39</xdr:row>
      <xdr:rowOff>44450</xdr:rowOff>
    </xdr:to>
    <xdr:sp macro="" textlink="">
      <xdr:nvSpPr>
        <xdr:cNvPr id="333" name="円/楕円 332"/>
        <xdr:cNvSpPr/>
      </xdr:nvSpPr>
      <xdr:spPr>
        <a:xfrm>
          <a:off x="15621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29227</xdr:rowOff>
    </xdr:from>
    <xdr:ext cx="736600" cy="259045"/>
    <xdr:sp macro="" textlink="">
      <xdr:nvSpPr>
        <xdr:cNvPr id="334" name="テキスト ボックス 333"/>
        <xdr:cNvSpPr txBox="1"/>
      </xdr:nvSpPr>
      <xdr:spPr>
        <a:xfrm>
          <a:off x="15290800" y="671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19050</xdr:rowOff>
    </xdr:from>
    <xdr:to>
      <xdr:col>21</xdr:col>
      <xdr:colOff>412750</xdr:colOff>
      <xdr:row>39</xdr:row>
      <xdr:rowOff>120650</xdr:rowOff>
    </xdr:to>
    <xdr:sp macro="" textlink="">
      <xdr:nvSpPr>
        <xdr:cNvPr id="335" name="円/楕円 334"/>
        <xdr:cNvSpPr/>
      </xdr:nvSpPr>
      <xdr:spPr>
        <a:xfrm>
          <a:off x="14732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105427</xdr:rowOff>
    </xdr:from>
    <xdr:ext cx="762000" cy="259045"/>
    <xdr:sp macro="" textlink="">
      <xdr:nvSpPr>
        <xdr:cNvPr id="336" name="テキスト ボックス 335"/>
        <xdr:cNvSpPr txBox="1"/>
      </xdr:nvSpPr>
      <xdr:spPr>
        <a:xfrm>
          <a:off x="14401800" y="679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80010</xdr:rowOff>
    </xdr:from>
    <xdr:to>
      <xdr:col>20</xdr:col>
      <xdr:colOff>209550</xdr:colOff>
      <xdr:row>40</xdr:row>
      <xdr:rowOff>10160</xdr:rowOff>
    </xdr:to>
    <xdr:sp macro="" textlink="">
      <xdr:nvSpPr>
        <xdr:cNvPr id="337" name="円/楕円 336"/>
        <xdr:cNvSpPr/>
      </xdr:nvSpPr>
      <xdr:spPr>
        <a:xfrm>
          <a:off x="13843000" y="676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166387</xdr:rowOff>
    </xdr:from>
    <xdr:ext cx="762000" cy="259045"/>
    <xdr:sp macro="" textlink="">
      <xdr:nvSpPr>
        <xdr:cNvPr id="338" name="テキスト ボックス 337"/>
        <xdr:cNvSpPr txBox="1"/>
      </xdr:nvSpPr>
      <xdr:spPr>
        <a:xfrm>
          <a:off x="13512800" y="685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72390</xdr:rowOff>
    </xdr:from>
    <xdr:to>
      <xdr:col>19</xdr:col>
      <xdr:colOff>6350</xdr:colOff>
      <xdr:row>40</xdr:row>
      <xdr:rowOff>2540</xdr:rowOff>
    </xdr:to>
    <xdr:sp macro="" textlink="">
      <xdr:nvSpPr>
        <xdr:cNvPr id="339" name="円/楕円 338"/>
        <xdr:cNvSpPr/>
      </xdr:nvSpPr>
      <xdr:spPr>
        <a:xfrm>
          <a:off x="12954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158767</xdr:rowOff>
    </xdr:from>
    <xdr:ext cx="762000" cy="259045"/>
    <xdr:sp macro="" textlink="">
      <xdr:nvSpPr>
        <xdr:cNvPr id="340" name="テキスト ボックス 339"/>
        <xdr:cNvSpPr txBox="1"/>
      </xdr:nvSpPr>
      <xdr:spPr>
        <a:xfrm>
          <a:off x="12623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前年度から０．</a:t>
          </a:r>
          <a:r>
            <a:rPr lang="ja-JP" altLang="en-US" sz="1100">
              <a:solidFill>
                <a:sysClr val="windowText" lastClr="000000"/>
              </a:solidFill>
              <a:effectLst/>
              <a:latin typeface="+mn-lt"/>
              <a:ea typeface="+mn-ea"/>
              <a:cs typeface="+mn-cs"/>
            </a:rPr>
            <a:t>１</a:t>
          </a:r>
          <a:r>
            <a:rPr lang="ja-JP" altLang="ja-JP" sz="1100">
              <a:solidFill>
                <a:sysClr val="windowText" lastClr="000000"/>
              </a:solidFill>
              <a:effectLst/>
              <a:latin typeface="+mn-lt"/>
              <a:ea typeface="+mn-ea"/>
              <a:cs typeface="+mn-cs"/>
            </a:rPr>
            <a:t>ポイント</a:t>
          </a:r>
          <a:r>
            <a:rPr lang="ja-JP" altLang="en-US" sz="1100">
              <a:solidFill>
                <a:sysClr val="windowText" lastClr="000000"/>
              </a:solidFill>
              <a:effectLst/>
              <a:latin typeface="+mn-lt"/>
              <a:ea typeface="+mn-ea"/>
              <a:cs typeface="+mn-cs"/>
            </a:rPr>
            <a:t>増加</a:t>
          </a:r>
          <a:r>
            <a:rPr lang="ja-JP" altLang="ja-JP" sz="1100">
              <a:solidFill>
                <a:sysClr val="windowText" lastClr="000000"/>
              </a:solidFill>
              <a:effectLst/>
              <a:latin typeface="+mn-lt"/>
              <a:ea typeface="+mn-ea"/>
              <a:cs typeface="+mn-cs"/>
            </a:rPr>
            <a:t>している。合併特例債の元金償還が順次始まって</a:t>
          </a:r>
          <a:r>
            <a:rPr lang="ja-JP" altLang="en-US" sz="1100">
              <a:solidFill>
                <a:sysClr val="windowText" lastClr="000000"/>
              </a:solidFill>
              <a:effectLst/>
              <a:latin typeface="+mn-lt"/>
              <a:ea typeface="+mn-ea"/>
              <a:cs typeface="+mn-cs"/>
            </a:rPr>
            <a:t>おり，公債費も今後増加が見込まれるため，繰上償還を実施したことによるものである。</a:t>
          </a:r>
          <a:r>
            <a:rPr lang="ja-JP" altLang="ja-JP" sz="1100">
              <a:solidFill>
                <a:sysClr val="windowText" lastClr="000000"/>
              </a:solidFill>
              <a:effectLst/>
              <a:latin typeface="+mn-lt"/>
              <a:ea typeface="+mn-ea"/>
              <a:cs typeface="+mn-cs"/>
            </a:rPr>
            <a:t>今後も計画的な繰上償還や低利への借換えなどを行いながら，公債費の抑制に努めたい。</a:t>
          </a:r>
          <a:endParaRPr lang="ja-JP" altLang="ja-JP" sz="14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14986</xdr:rowOff>
    </xdr:from>
    <xdr:to>
      <xdr:col>7</xdr:col>
      <xdr:colOff>15875</xdr:colOff>
      <xdr:row>81</xdr:row>
      <xdr:rowOff>19558</xdr:rowOff>
    </xdr:to>
    <xdr:cxnSp macro="">
      <xdr:nvCxnSpPr>
        <xdr:cNvPr id="365" name="直線コネクタ 364"/>
        <xdr:cNvCxnSpPr/>
      </xdr:nvCxnSpPr>
      <xdr:spPr>
        <a:xfrm flipV="1">
          <a:off x="4826000" y="1287373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163085</xdr:rowOff>
    </xdr:from>
    <xdr:ext cx="762000" cy="259045"/>
    <xdr:sp macro="" textlink="">
      <xdr:nvSpPr>
        <xdr:cNvPr id="366" name="公債費最小値テキスト"/>
        <xdr:cNvSpPr txBox="1"/>
      </xdr:nvSpPr>
      <xdr:spPr>
        <a:xfrm>
          <a:off x="4914900" y="1387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6</xdr:col>
      <xdr:colOff>612775</xdr:colOff>
      <xdr:row>81</xdr:row>
      <xdr:rowOff>19558</xdr:rowOff>
    </xdr:from>
    <xdr:to>
      <xdr:col>7</xdr:col>
      <xdr:colOff>104775</xdr:colOff>
      <xdr:row>81</xdr:row>
      <xdr:rowOff>19558</xdr:rowOff>
    </xdr:to>
    <xdr:cxnSp macro="">
      <xdr:nvCxnSpPr>
        <xdr:cNvPr id="367" name="直線コネクタ 366"/>
        <xdr:cNvCxnSpPr/>
      </xdr:nvCxnSpPr>
      <xdr:spPr>
        <a:xfrm>
          <a:off x="4737100" y="1390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101363</xdr:rowOff>
    </xdr:from>
    <xdr:ext cx="762000" cy="259045"/>
    <xdr:sp macro="" textlink="">
      <xdr:nvSpPr>
        <xdr:cNvPr id="368" name="公債費最大値テキスト"/>
        <xdr:cNvSpPr txBox="1"/>
      </xdr:nvSpPr>
      <xdr:spPr>
        <a:xfrm>
          <a:off x="4914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75</xdr:row>
      <xdr:rowOff>14986</xdr:rowOff>
    </xdr:from>
    <xdr:to>
      <xdr:col>7</xdr:col>
      <xdr:colOff>104775</xdr:colOff>
      <xdr:row>75</xdr:row>
      <xdr:rowOff>14986</xdr:rowOff>
    </xdr:to>
    <xdr:cxnSp macro="">
      <xdr:nvCxnSpPr>
        <xdr:cNvPr id="369" name="直線コネクタ 368"/>
        <xdr:cNvCxnSpPr/>
      </xdr:nvCxnSpPr>
      <xdr:spPr>
        <a:xfrm>
          <a:off x="4737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62992</xdr:rowOff>
    </xdr:from>
    <xdr:to>
      <xdr:col>7</xdr:col>
      <xdr:colOff>15875</xdr:colOff>
      <xdr:row>78</xdr:row>
      <xdr:rowOff>67563</xdr:rowOff>
    </xdr:to>
    <xdr:cxnSp macro="">
      <xdr:nvCxnSpPr>
        <xdr:cNvPr id="370" name="直線コネクタ 369"/>
        <xdr:cNvCxnSpPr/>
      </xdr:nvCxnSpPr>
      <xdr:spPr>
        <a:xfrm>
          <a:off x="3987800" y="134360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122445</xdr:rowOff>
    </xdr:from>
    <xdr:ext cx="762000" cy="259045"/>
    <xdr:sp macro="" textlink="">
      <xdr:nvSpPr>
        <xdr:cNvPr id="371" name="公債費平均値テキスト"/>
        <xdr:cNvSpPr txBox="1"/>
      </xdr:nvSpPr>
      <xdr:spPr>
        <a:xfrm>
          <a:off x="4914900" y="13152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105918</xdr:rowOff>
    </xdr:from>
    <xdr:to>
      <xdr:col>7</xdr:col>
      <xdr:colOff>66675</xdr:colOff>
      <xdr:row>78</xdr:row>
      <xdr:rowOff>36068</xdr:rowOff>
    </xdr:to>
    <xdr:sp macro="" textlink="">
      <xdr:nvSpPr>
        <xdr:cNvPr id="372" name="フローチャート : 判断 371"/>
        <xdr:cNvSpPr/>
      </xdr:nvSpPr>
      <xdr:spPr>
        <a:xfrm>
          <a:off x="4775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62992</xdr:rowOff>
    </xdr:from>
    <xdr:to>
      <xdr:col>5</xdr:col>
      <xdr:colOff>549275</xdr:colOff>
      <xdr:row>78</xdr:row>
      <xdr:rowOff>81280</xdr:rowOff>
    </xdr:to>
    <xdr:cxnSp macro="">
      <xdr:nvCxnSpPr>
        <xdr:cNvPr id="373" name="直線コネクタ 372"/>
        <xdr:cNvCxnSpPr/>
      </xdr:nvCxnSpPr>
      <xdr:spPr>
        <a:xfrm flipV="1">
          <a:off x="3098800" y="134360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110489</xdr:rowOff>
    </xdr:from>
    <xdr:to>
      <xdr:col>5</xdr:col>
      <xdr:colOff>600075</xdr:colOff>
      <xdr:row>78</xdr:row>
      <xdr:rowOff>40639</xdr:rowOff>
    </xdr:to>
    <xdr:sp macro="" textlink="">
      <xdr:nvSpPr>
        <xdr:cNvPr id="374" name="フローチャート : 判断 373"/>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50816</xdr:rowOff>
    </xdr:from>
    <xdr:ext cx="736600" cy="259045"/>
    <xdr:sp macro="" textlink="">
      <xdr:nvSpPr>
        <xdr:cNvPr id="375" name="テキスト ボックス 374"/>
        <xdr:cNvSpPr txBox="1"/>
      </xdr:nvSpPr>
      <xdr:spPr>
        <a:xfrm>
          <a:off x="3606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72137</xdr:rowOff>
    </xdr:from>
    <xdr:to>
      <xdr:col>4</xdr:col>
      <xdr:colOff>346075</xdr:colOff>
      <xdr:row>78</xdr:row>
      <xdr:rowOff>81280</xdr:rowOff>
    </xdr:to>
    <xdr:cxnSp macro="">
      <xdr:nvCxnSpPr>
        <xdr:cNvPr id="376" name="直線コネクタ 375"/>
        <xdr:cNvCxnSpPr/>
      </xdr:nvCxnSpPr>
      <xdr:spPr>
        <a:xfrm>
          <a:off x="2209800" y="13445237"/>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77" name="フローチャート : 判断 376"/>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78" name="テキスト ボックス 377"/>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72137</xdr:rowOff>
    </xdr:from>
    <xdr:to>
      <xdr:col>3</xdr:col>
      <xdr:colOff>142875</xdr:colOff>
      <xdr:row>78</xdr:row>
      <xdr:rowOff>131572</xdr:rowOff>
    </xdr:to>
    <xdr:cxnSp macro="">
      <xdr:nvCxnSpPr>
        <xdr:cNvPr id="379" name="直線コネクタ 378"/>
        <xdr:cNvCxnSpPr/>
      </xdr:nvCxnSpPr>
      <xdr:spPr>
        <a:xfrm flipV="1">
          <a:off x="1320800" y="134452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35052</xdr:rowOff>
    </xdr:from>
    <xdr:to>
      <xdr:col>3</xdr:col>
      <xdr:colOff>193675</xdr:colOff>
      <xdr:row>78</xdr:row>
      <xdr:rowOff>136652</xdr:rowOff>
    </xdr:to>
    <xdr:sp macro="" textlink="">
      <xdr:nvSpPr>
        <xdr:cNvPr id="380" name="フローチャート : 判断 379"/>
        <xdr:cNvSpPr/>
      </xdr:nvSpPr>
      <xdr:spPr>
        <a:xfrm>
          <a:off x="2159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121429</xdr:rowOff>
    </xdr:from>
    <xdr:ext cx="762000" cy="259045"/>
    <xdr:sp macro="" textlink="">
      <xdr:nvSpPr>
        <xdr:cNvPr id="381" name="テキスト ボックス 380"/>
        <xdr:cNvSpPr txBox="1"/>
      </xdr:nvSpPr>
      <xdr:spPr>
        <a:xfrm>
          <a:off x="1828800" y="1349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85344</xdr:rowOff>
    </xdr:from>
    <xdr:to>
      <xdr:col>1</xdr:col>
      <xdr:colOff>676275</xdr:colOff>
      <xdr:row>79</xdr:row>
      <xdr:rowOff>15494</xdr:rowOff>
    </xdr:to>
    <xdr:sp macro="" textlink="">
      <xdr:nvSpPr>
        <xdr:cNvPr id="382" name="フローチャート : 判断 381"/>
        <xdr:cNvSpPr/>
      </xdr:nvSpPr>
      <xdr:spPr>
        <a:xfrm>
          <a:off x="1270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271</xdr:rowOff>
    </xdr:from>
    <xdr:ext cx="762000" cy="259045"/>
    <xdr:sp macro="" textlink="">
      <xdr:nvSpPr>
        <xdr:cNvPr id="383" name="テキスト ボックス 382"/>
        <xdr:cNvSpPr txBox="1"/>
      </xdr:nvSpPr>
      <xdr:spPr>
        <a:xfrm>
          <a:off x="939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9" name="円/楕円 388"/>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90"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12192</xdr:rowOff>
    </xdr:from>
    <xdr:to>
      <xdr:col>5</xdr:col>
      <xdr:colOff>600075</xdr:colOff>
      <xdr:row>78</xdr:row>
      <xdr:rowOff>113792</xdr:rowOff>
    </xdr:to>
    <xdr:sp macro="" textlink="">
      <xdr:nvSpPr>
        <xdr:cNvPr id="391" name="円/楕円 390"/>
        <xdr:cNvSpPr/>
      </xdr:nvSpPr>
      <xdr:spPr>
        <a:xfrm>
          <a:off x="3937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98569</xdr:rowOff>
    </xdr:from>
    <xdr:ext cx="736600" cy="259045"/>
    <xdr:sp macro="" textlink="">
      <xdr:nvSpPr>
        <xdr:cNvPr id="392" name="テキスト ボックス 391"/>
        <xdr:cNvSpPr txBox="1"/>
      </xdr:nvSpPr>
      <xdr:spPr>
        <a:xfrm>
          <a:off x="3606800" y="1347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3" name="円/楕円 392"/>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4" name="テキスト ボックス 393"/>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21337</xdr:rowOff>
    </xdr:from>
    <xdr:to>
      <xdr:col>3</xdr:col>
      <xdr:colOff>193675</xdr:colOff>
      <xdr:row>78</xdr:row>
      <xdr:rowOff>122937</xdr:rowOff>
    </xdr:to>
    <xdr:sp macro="" textlink="">
      <xdr:nvSpPr>
        <xdr:cNvPr id="395" name="円/楕円 394"/>
        <xdr:cNvSpPr/>
      </xdr:nvSpPr>
      <xdr:spPr>
        <a:xfrm>
          <a:off x="2159000" y="1339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133114</xdr:rowOff>
    </xdr:from>
    <xdr:ext cx="762000" cy="259045"/>
    <xdr:sp macro="" textlink="">
      <xdr:nvSpPr>
        <xdr:cNvPr id="396" name="テキスト ボックス 39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80772</xdr:rowOff>
    </xdr:from>
    <xdr:to>
      <xdr:col>1</xdr:col>
      <xdr:colOff>676275</xdr:colOff>
      <xdr:row>79</xdr:row>
      <xdr:rowOff>10922</xdr:rowOff>
    </xdr:to>
    <xdr:sp macro="" textlink="">
      <xdr:nvSpPr>
        <xdr:cNvPr id="397" name="円/楕円 396"/>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21099</xdr:rowOff>
    </xdr:from>
    <xdr:ext cx="762000" cy="259045"/>
    <xdr:sp macro="" textlink="">
      <xdr:nvSpPr>
        <xdr:cNvPr id="398" name="テキスト ボックス 397"/>
        <xdr:cNvSpPr txBox="1"/>
      </xdr:nvSpPr>
      <xdr:spPr>
        <a:xfrm>
          <a:off x="939800" y="1322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ysClr val="windowText" lastClr="000000"/>
              </a:solidFill>
              <a:effectLst/>
              <a:latin typeface="+mn-lt"/>
              <a:ea typeface="+mn-ea"/>
              <a:cs typeface="+mn-cs"/>
            </a:rPr>
            <a:t>前年度から０．</a:t>
          </a:r>
          <a:r>
            <a:rPr lang="ja-JP" altLang="en-US" sz="1100">
              <a:solidFill>
                <a:sysClr val="windowText" lastClr="000000"/>
              </a:solidFill>
              <a:effectLst/>
              <a:latin typeface="+mn-lt"/>
              <a:ea typeface="+mn-ea"/>
              <a:cs typeface="+mn-cs"/>
            </a:rPr>
            <a:t>７</a:t>
          </a:r>
          <a:r>
            <a:rPr lang="ja-JP" altLang="ja-JP" sz="1100">
              <a:solidFill>
                <a:sysClr val="windowText" lastClr="000000"/>
              </a:solidFill>
              <a:effectLst/>
              <a:latin typeface="+mn-lt"/>
              <a:ea typeface="+mn-ea"/>
              <a:cs typeface="+mn-cs"/>
            </a:rPr>
            <a:t>ポイント上昇している。</a:t>
          </a:r>
          <a:r>
            <a:rPr lang="ja-JP" altLang="en-US" sz="1100">
              <a:solidFill>
                <a:sysClr val="windowText" lastClr="000000"/>
              </a:solidFill>
              <a:effectLst/>
              <a:latin typeface="+mn-lt"/>
              <a:ea typeface="+mn-ea"/>
              <a:cs typeface="+mn-cs"/>
            </a:rPr>
            <a:t>主に扶助費，物件費において前年度からの上昇が大きく，人件費削減分の効果が吸収されてしまっている状況となっている。</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101854</xdr:rowOff>
    </xdr:from>
    <xdr:to>
      <xdr:col>24</xdr:col>
      <xdr:colOff>31750</xdr:colOff>
      <xdr:row>80</xdr:row>
      <xdr:rowOff>35561</xdr:rowOff>
    </xdr:to>
    <xdr:cxnSp macro="">
      <xdr:nvCxnSpPr>
        <xdr:cNvPr id="424" name="直線コネクタ 423"/>
        <xdr:cNvCxnSpPr/>
      </xdr:nvCxnSpPr>
      <xdr:spPr>
        <a:xfrm flipV="1">
          <a:off x="16510000" y="12617704"/>
          <a:ext cx="0" cy="1133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5"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6" name="直線コネクタ 425"/>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16781</xdr:rowOff>
    </xdr:from>
    <xdr:ext cx="762000" cy="259045"/>
    <xdr:sp macro="" textlink="">
      <xdr:nvSpPr>
        <xdr:cNvPr id="427" name="公債費以外最大値テキスト"/>
        <xdr:cNvSpPr txBox="1"/>
      </xdr:nvSpPr>
      <xdr:spPr>
        <a:xfrm>
          <a:off x="16598900" y="1236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60.7</a:t>
          </a:r>
          <a:endParaRPr kumimoji="1" lang="ja-JP" altLang="en-US" sz="1000" b="1">
            <a:latin typeface="ＭＳ Ｐゴシック"/>
          </a:endParaRPr>
        </a:p>
      </xdr:txBody>
    </xdr:sp>
    <xdr:clientData/>
  </xdr:oneCellAnchor>
  <xdr:twoCellAnchor>
    <xdr:from>
      <xdr:col>23</xdr:col>
      <xdr:colOff>628650</xdr:colOff>
      <xdr:row>73</xdr:row>
      <xdr:rowOff>101854</xdr:rowOff>
    </xdr:from>
    <xdr:to>
      <xdr:col>24</xdr:col>
      <xdr:colOff>120650</xdr:colOff>
      <xdr:row>73</xdr:row>
      <xdr:rowOff>101854</xdr:rowOff>
    </xdr:to>
    <xdr:cxnSp macro="">
      <xdr:nvCxnSpPr>
        <xdr:cNvPr id="428" name="直線コネクタ 427"/>
        <xdr:cNvCxnSpPr/>
      </xdr:nvCxnSpPr>
      <xdr:spPr>
        <a:xfrm>
          <a:off x="16421100" y="1261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37846</xdr:rowOff>
    </xdr:from>
    <xdr:to>
      <xdr:col>24</xdr:col>
      <xdr:colOff>31750</xdr:colOff>
      <xdr:row>75</xdr:row>
      <xdr:rowOff>69850</xdr:rowOff>
    </xdr:to>
    <xdr:cxnSp macro="">
      <xdr:nvCxnSpPr>
        <xdr:cNvPr id="429" name="直線コネクタ 428"/>
        <xdr:cNvCxnSpPr/>
      </xdr:nvCxnSpPr>
      <xdr:spPr>
        <a:xfrm>
          <a:off x="15671800" y="1289659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52849</xdr:rowOff>
    </xdr:from>
    <xdr:ext cx="762000" cy="259045"/>
    <xdr:sp macro="" textlink="">
      <xdr:nvSpPr>
        <xdr:cNvPr id="430" name="公債費以外平均値テキスト"/>
        <xdr:cNvSpPr txBox="1"/>
      </xdr:nvSpPr>
      <xdr:spPr>
        <a:xfrm>
          <a:off x="16598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80772</xdr:rowOff>
    </xdr:from>
    <xdr:to>
      <xdr:col>24</xdr:col>
      <xdr:colOff>82550</xdr:colOff>
      <xdr:row>77</xdr:row>
      <xdr:rowOff>10922</xdr:rowOff>
    </xdr:to>
    <xdr:sp macro="" textlink="">
      <xdr:nvSpPr>
        <xdr:cNvPr id="431" name="フローチャート : 判断 430"/>
        <xdr:cNvSpPr/>
      </xdr:nvSpPr>
      <xdr:spPr>
        <a:xfrm>
          <a:off x="16459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37846</xdr:rowOff>
    </xdr:from>
    <xdr:to>
      <xdr:col>22</xdr:col>
      <xdr:colOff>565150</xdr:colOff>
      <xdr:row>75</xdr:row>
      <xdr:rowOff>37846</xdr:rowOff>
    </xdr:to>
    <xdr:cxnSp macro="">
      <xdr:nvCxnSpPr>
        <xdr:cNvPr id="432" name="直線コネクタ 431"/>
        <xdr:cNvCxnSpPr/>
      </xdr:nvCxnSpPr>
      <xdr:spPr>
        <a:xfrm>
          <a:off x="14782800" y="12896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112776</xdr:rowOff>
    </xdr:from>
    <xdr:to>
      <xdr:col>22</xdr:col>
      <xdr:colOff>615950</xdr:colOff>
      <xdr:row>77</xdr:row>
      <xdr:rowOff>42926</xdr:rowOff>
    </xdr:to>
    <xdr:sp macro="" textlink="">
      <xdr:nvSpPr>
        <xdr:cNvPr id="433" name="フローチャート : 判断 432"/>
        <xdr:cNvSpPr/>
      </xdr:nvSpPr>
      <xdr:spPr>
        <a:xfrm>
          <a:off x="15621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27703</xdr:rowOff>
    </xdr:from>
    <xdr:ext cx="736600" cy="259045"/>
    <xdr:sp macro="" textlink="">
      <xdr:nvSpPr>
        <xdr:cNvPr id="434" name="テキスト ボックス 433"/>
        <xdr:cNvSpPr txBox="1"/>
      </xdr:nvSpPr>
      <xdr:spPr>
        <a:xfrm>
          <a:off x="15290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37846</xdr:rowOff>
    </xdr:from>
    <xdr:to>
      <xdr:col>21</xdr:col>
      <xdr:colOff>361950</xdr:colOff>
      <xdr:row>75</xdr:row>
      <xdr:rowOff>78994</xdr:rowOff>
    </xdr:to>
    <xdr:cxnSp macro="">
      <xdr:nvCxnSpPr>
        <xdr:cNvPr id="435" name="直線コネクタ 434"/>
        <xdr:cNvCxnSpPr/>
      </xdr:nvCxnSpPr>
      <xdr:spPr>
        <a:xfrm flipV="1">
          <a:off x="13893800" y="128965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85344</xdr:rowOff>
    </xdr:from>
    <xdr:to>
      <xdr:col>21</xdr:col>
      <xdr:colOff>412750</xdr:colOff>
      <xdr:row>77</xdr:row>
      <xdr:rowOff>15494</xdr:rowOff>
    </xdr:to>
    <xdr:sp macro="" textlink="">
      <xdr:nvSpPr>
        <xdr:cNvPr id="436" name="フローチャート : 判断 435"/>
        <xdr:cNvSpPr/>
      </xdr:nvSpPr>
      <xdr:spPr>
        <a:xfrm>
          <a:off x="14732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271</xdr:rowOff>
    </xdr:from>
    <xdr:ext cx="762000" cy="259045"/>
    <xdr:sp macro="" textlink="">
      <xdr:nvSpPr>
        <xdr:cNvPr id="437" name="テキスト ボックス 436"/>
        <xdr:cNvSpPr txBox="1"/>
      </xdr:nvSpPr>
      <xdr:spPr>
        <a:xfrm>
          <a:off x="14401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78994</xdr:rowOff>
    </xdr:from>
    <xdr:to>
      <xdr:col>20</xdr:col>
      <xdr:colOff>158750</xdr:colOff>
      <xdr:row>76</xdr:row>
      <xdr:rowOff>44704</xdr:rowOff>
    </xdr:to>
    <xdr:cxnSp macro="">
      <xdr:nvCxnSpPr>
        <xdr:cNvPr id="438" name="直線コネクタ 437"/>
        <xdr:cNvCxnSpPr/>
      </xdr:nvCxnSpPr>
      <xdr:spPr>
        <a:xfrm flipV="1">
          <a:off x="13004800" y="1293774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41910</xdr:rowOff>
    </xdr:from>
    <xdr:to>
      <xdr:col>20</xdr:col>
      <xdr:colOff>209550</xdr:colOff>
      <xdr:row>75</xdr:row>
      <xdr:rowOff>143510</xdr:rowOff>
    </xdr:to>
    <xdr:sp macro="" textlink="">
      <xdr:nvSpPr>
        <xdr:cNvPr id="439" name="フローチャート : 判断 438"/>
        <xdr:cNvSpPr/>
      </xdr:nvSpPr>
      <xdr:spPr>
        <a:xfrm>
          <a:off x="13843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128288</xdr:rowOff>
    </xdr:from>
    <xdr:ext cx="762000" cy="259045"/>
    <xdr:sp macro="" textlink="">
      <xdr:nvSpPr>
        <xdr:cNvPr id="440" name="テキスト ボックス 439"/>
        <xdr:cNvSpPr txBox="1"/>
      </xdr:nvSpPr>
      <xdr:spPr>
        <a:xfrm>
          <a:off x="13512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xdr:rowOff>
    </xdr:from>
    <xdr:to>
      <xdr:col>19</xdr:col>
      <xdr:colOff>6350</xdr:colOff>
      <xdr:row>76</xdr:row>
      <xdr:rowOff>113792</xdr:rowOff>
    </xdr:to>
    <xdr:sp macro="" textlink="">
      <xdr:nvSpPr>
        <xdr:cNvPr id="441" name="フローチャート : 判断 440"/>
        <xdr:cNvSpPr/>
      </xdr:nvSpPr>
      <xdr:spPr>
        <a:xfrm>
          <a:off x="129540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98569</xdr:rowOff>
    </xdr:from>
    <xdr:ext cx="762000" cy="259045"/>
    <xdr:sp macro="" textlink="">
      <xdr:nvSpPr>
        <xdr:cNvPr id="442" name="テキスト ボックス 441"/>
        <xdr:cNvSpPr txBox="1"/>
      </xdr:nvSpPr>
      <xdr:spPr>
        <a:xfrm>
          <a:off x="126238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75</xdr:row>
      <xdr:rowOff>19050</xdr:rowOff>
    </xdr:from>
    <xdr:to>
      <xdr:col>24</xdr:col>
      <xdr:colOff>82550</xdr:colOff>
      <xdr:row>75</xdr:row>
      <xdr:rowOff>120650</xdr:rowOff>
    </xdr:to>
    <xdr:sp macro="" textlink="">
      <xdr:nvSpPr>
        <xdr:cNvPr id="448" name="円/楕円 447"/>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35577</xdr:rowOff>
    </xdr:from>
    <xdr:ext cx="762000" cy="259045"/>
    <xdr:sp macro="" textlink="">
      <xdr:nvSpPr>
        <xdr:cNvPr id="449" name="公債費以外該当値テキスト"/>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158496</xdr:rowOff>
    </xdr:from>
    <xdr:to>
      <xdr:col>22</xdr:col>
      <xdr:colOff>615950</xdr:colOff>
      <xdr:row>75</xdr:row>
      <xdr:rowOff>88646</xdr:rowOff>
    </xdr:to>
    <xdr:sp macro="" textlink="">
      <xdr:nvSpPr>
        <xdr:cNvPr id="450" name="円/楕円 449"/>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51" name="テキスト ボックス 450"/>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158496</xdr:rowOff>
    </xdr:from>
    <xdr:to>
      <xdr:col>21</xdr:col>
      <xdr:colOff>412750</xdr:colOff>
      <xdr:row>75</xdr:row>
      <xdr:rowOff>88646</xdr:rowOff>
    </xdr:to>
    <xdr:sp macro="" textlink="">
      <xdr:nvSpPr>
        <xdr:cNvPr id="452" name="円/楕円 451"/>
        <xdr:cNvSpPr/>
      </xdr:nvSpPr>
      <xdr:spPr>
        <a:xfrm>
          <a:off x="14732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98823</xdr:rowOff>
    </xdr:from>
    <xdr:ext cx="762000" cy="259045"/>
    <xdr:sp macro="" textlink="">
      <xdr:nvSpPr>
        <xdr:cNvPr id="453" name="テキスト ボックス 452"/>
        <xdr:cNvSpPr txBox="1"/>
      </xdr:nvSpPr>
      <xdr:spPr>
        <a:xfrm>
          <a:off x="14401800" y="1261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28194</xdr:rowOff>
    </xdr:from>
    <xdr:to>
      <xdr:col>20</xdr:col>
      <xdr:colOff>209550</xdr:colOff>
      <xdr:row>75</xdr:row>
      <xdr:rowOff>129794</xdr:rowOff>
    </xdr:to>
    <xdr:sp macro="" textlink="">
      <xdr:nvSpPr>
        <xdr:cNvPr id="454" name="円/楕円 453"/>
        <xdr:cNvSpPr/>
      </xdr:nvSpPr>
      <xdr:spPr>
        <a:xfrm>
          <a:off x="13843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139971</xdr:rowOff>
    </xdr:from>
    <xdr:ext cx="762000" cy="259045"/>
    <xdr:sp macro="" textlink="">
      <xdr:nvSpPr>
        <xdr:cNvPr id="455" name="テキスト ボックス 454"/>
        <xdr:cNvSpPr txBox="1"/>
      </xdr:nvSpPr>
      <xdr:spPr>
        <a:xfrm>
          <a:off x="13512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165354</xdr:rowOff>
    </xdr:from>
    <xdr:to>
      <xdr:col>19</xdr:col>
      <xdr:colOff>6350</xdr:colOff>
      <xdr:row>76</xdr:row>
      <xdr:rowOff>95504</xdr:rowOff>
    </xdr:to>
    <xdr:sp macro="" textlink="">
      <xdr:nvSpPr>
        <xdr:cNvPr id="456" name="円/楕円 455"/>
        <xdr:cNvSpPr/>
      </xdr:nvSpPr>
      <xdr:spPr>
        <a:xfrm>
          <a:off x="12954000" y="1302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105681</xdr:rowOff>
    </xdr:from>
    <xdr:ext cx="762000" cy="259045"/>
    <xdr:sp macro="" textlink="">
      <xdr:nvSpPr>
        <xdr:cNvPr id="457" name="テキスト ボックス 456"/>
        <xdr:cNvSpPr txBox="1"/>
      </xdr:nvSpPr>
      <xdr:spPr>
        <a:xfrm>
          <a:off x="12623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宮城県大崎市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84197</xdr:rowOff>
    </xdr:from>
    <xdr:to>
      <xdr:col>4</xdr:col>
      <xdr:colOff>1117600</xdr:colOff>
      <xdr:row>19</xdr:row>
      <xdr:rowOff>121100</xdr:rowOff>
    </xdr:to>
    <xdr:cxnSp macro="">
      <xdr:nvCxnSpPr>
        <xdr:cNvPr id="47" name="直線コネクタ 46"/>
        <xdr:cNvCxnSpPr/>
      </xdr:nvCxnSpPr>
      <xdr:spPr bwMode="auto">
        <a:xfrm flipV="1">
          <a:off x="5651500" y="2189222"/>
          <a:ext cx="0" cy="12370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93177</xdr:rowOff>
    </xdr:from>
    <xdr:ext cx="762000" cy="259045"/>
    <xdr:sp macro="" textlink="">
      <xdr:nvSpPr>
        <xdr:cNvPr id="48" name="人口1人当たり決算額の推移最小値テキスト130"/>
        <xdr:cNvSpPr txBox="1"/>
      </xdr:nvSpPr>
      <xdr:spPr>
        <a:xfrm>
          <a:off x="5740400" y="3398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45,639</a:t>
          </a:r>
          <a:endParaRPr kumimoji="1" lang="ja-JP" altLang="en-US" sz="1000" b="1">
            <a:latin typeface="ＭＳ Ｐゴシック"/>
          </a:endParaRPr>
        </a:p>
      </xdr:txBody>
    </xdr:sp>
    <xdr:clientData/>
  </xdr:oneCellAnchor>
  <xdr:twoCellAnchor>
    <xdr:from>
      <xdr:col>4</xdr:col>
      <xdr:colOff>1028700</xdr:colOff>
      <xdr:row>19</xdr:row>
      <xdr:rowOff>121100</xdr:rowOff>
    </xdr:from>
    <xdr:to>
      <xdr:col>5</xdr:col>
      <xdr:colOff>73025</xdr:colOff>
      <xdr:row>19</xdr:row>
      <xdr:rowOff>121100</xdr:rowOff>
    </xdr:to>
    <xdr:cxnSp macro="">
      <xdr:nvCxnSpPr>
        <xdr:cNvPr id="49" name="直線コネクタ 48"/>
        <xdr:cNvCxnSpPr/>
      </xdr:nvCxnSpPr>
      <xdr:spPr bwMode="auto">
        <a:xfrm>
          <a:off x="5562600" y="3426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170574</xdr:rowOff>
    </xdr:from>
    <xdr:ext cx="762000" cy="259045"/>
    <xdr:sp macro="" textlink="">
      <xdr:nvSpPr>
        <xdr:cNvPr id="50" name="人口1人当たり決算額の推移最大値テキスト130"/>
        <xdr:cNvSpPr txBox="1"/>
      </xdr:nvSpPr>
      <xdr:spPr>
        <a:xfrm>
          <a:off x="5740400" y="1932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83,519</a:t>
          </a:r>
          <a:endParaRPr kumimoji="1" lang="ja-JP" altLang="en-US" sz="1000" b="1">
            <a:latin typeface="ＭＳ Ｐゴシック"/>
          </a:endParaRPr>
        </a:p>
      </xdr:txBody>
    </xdr:sp>
    <xdr:clientData/>
  </xdr:oneCellAnchor>
  <xdr:twoCellAnchor>
    <xdr:from>
      <xdr:col>4</xdr:col>
      <xdr:colOff>1028700</xdr:colOff>
      <xdr:row>12</xdr:row>
      <xdr:rowOff>84197</xdr:rowOff>
    </xdr:from>
    <xdr:to>
      <xdr:col>5</xdr:col>
      <xdr:colOff>73025</xdr:colOff>
      <xdr:row>12</xdr:row>
      <xdr:rowOff>84197</xdr:rowOff>
    </xdr:to>
    <xdr:cxnSp macro="">
      <xdr:nvCxnSpPr>
        <xdr:cNvPr id="51" name="直線コネクタ 50"/>
        <xdr:cNvCxnSpPr/>
      </xdr:nvCxnSpPr>
      <xdr:spPr bwMode="auto">
        <a:xfrm>
          <a:off x="5562600" y="21892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1346</xdr:rowOff>
    </xdr:from>
    <xdr:to>
      <xdr:col>4</xdr:col>
      <xdr:colOff>1117600</xdr:colOff>
      <xdr:row>13</xdr:row>
      <xdr:rowOff>52324</xdr:rowOff>
    </xdr:to>
    <xdr:cxnSp macro="">
      <xdr:nvCxnSpPr>
        <xdr:cNvPr id="52" name="直線コネクタ 51"/>
        <xdr:cNvCxnSpPr/>
      </xdr:nvCxnSpPr>
      <xdr:spPr bwMode="auto">
        <a:xfrm>
          <a:off x="5003800" y="2277821"/>
          <a:ext cx="647700" cy="50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134633</xdr:rowOff>
    </xdr:from>
    <xdr:ext cx="762000" cy="259045"/>
    <xdr:sp macro="" textlink="">
      <xdr:nvSpPr>
        <xdr:cNvPr id="53" name="人口1人当たり決算額の推移平均値テキスト130"/>
        <xdr:cNvSpPr txBox="1"/>
      </xdr:nvSpPr>
      <xdr:spPr>
        <a:xfrm>
          <a:off x="5740400" y="2754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162556</xdr:rowOff>
    </xdr:from>
    <xdr:to>
      <xdr:col>5</xdr:col>
      <xdr:colOff>34925</xdr:colOff>
      <xdr:row>16</xdr:row>
      <xdr:rowOff>92706</xdr:rowOff>
    </xdr:to>
    <xdr:sp macro="" textlink="">
      <xdr:nvSpPr>
        <xdr:cNvPr id="54" name="フローチャート : 判断 53"/>
        <xdr:cNvSpPr/>
      </xdr:nvSpPr>
      <xdr:spPr bwMode="auto">
        <a:xfrm>
          <a:off x="56007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11</xdr:row>
      <xdr:rowOff>171163</xdr:rowOff>
    </xdr:from>
    <xdr:to>
      <xdr:col>4</xdr:col>
      <xdr:colOff>469900</xdr:colOff>
      <xdr:row>13</xdr:row>
      <xdr:rowOff>1346</xdr:rowOff>
    </xdr:to>
    <xdr:cxnSp macro="">
      <xdr:nvCxnSpPr>
        <xdr:cNvPr id="55" name="直線コネクタ 54"/>
        <xdr:cNvCxnSpPr/>
      </xdr:nvCxnSpPr>
      <xdr:spPr bwMode="auto">
        <a:xfrm>
          <a:off x="4305300" y="2104738"/>
          <a:ext cx="698500" cy="1730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93356</xdr:rowOff>
    </xdr:from>
    <xdr:to>
      <xdr:col>4</xdr:col>
      <xdr:colOff>520700</xdr:colOff>
      <xdr:row>16</xdr:row>
      <xdr:rowOff>23506</xdr:rowOff>
    </xdr:to>
    <xdr:sp macro="" textlink="">
      <xdr:nvSpPr>
        <xdr:cNvPr id="56" name="フローチャート : 判断 55"/>
        <xdr:cNvSpPr/>
      </xdr:nvSpPr>
      <xdr:spPr bwMode="auto">
        <a:xfrm>
          <a:off x="4953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8283</xdr:rowOff>
    </xdr:from>
    <xdr:ext cx="736600" cy="259045"/>
    <xdr:sp macro="" textlink="">
      <xdr:nvSpPr>
        <xdr:cNvPr id="57" name="テキスト ボックス 56"/>
        <xdr:cNvSpPr txBox="1"/>
      </xdr:nvSpPr>
      <xdr:spPr>
        <a:xfrm>
          <a:off x="4622800" y="2799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3</xdr:col>
      <xdr:colOff>206375</xdr:colOff>
      <xdr:row>11</xdr:row>
      <xdr:rowOff>106045</xdr:rowOff>
    </xdr:from>
    <xdr:to>
      <xdr:col>3</xdr:col>
      <xdr:colOff>904875</xdr:colOff>
      <xdr:row>11</xdr:row>
      <xdr:rowOff>171163</xdr:rowOff>
    </xdr:to>
    <xdr:cxnSp macro="">
      <xdr:nvCxnSpPr>
        <xdr:cNvPr id="58" name="直線コネクタ 57"/>
        <xdr:cNvCxnSpPr/>
      </xdr:nvCxnSpPr>
      <xdr:spPr bwMode="auto">
        <a:xfrm>
          <a:off x="3606800" y="2039620"/>
          <a:ext cx="698500" cy="65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13281</xdr:rowOff>
    </xdr:from>
    <xdr:to>
      <xdr:col>3</xdr:col>
      <xdr:colOff>955675</xdr:colOff>
      <xdr:row>15</xdr:row>
      <xdr:rowOff>114881</xdr:rowOff>
    </xdr:to>
    <xdr:sp macro="" textlink="">
      <xdr:nvSpPr>
        <xdr:cNvPr id="59" name="フローチャート : 判断 58"/>
        <xdr:cNvSpPr/>
      </xdr:nvSpPr>
      <xdr:spPr bwMode="auto">
        <a:xfrm>
          <a:off x="4254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99658</xdr:rowOff>
    </xdr:from>
    <xdr:ext cx="762000" cy="259045"/>
    <xdr:sp macro="" textlink="">
      <xdr:nvSpPr>
        <xdr:cNvPr id="60" name="テキスト ボックス 59"/>
        <xdr:cNvSpPr txBox="1"/>
      </xdr:nvSpPr>
      <xdr:spPr>
        <a:xfrm>
          <a:off x="3924300" y="271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twoCellAnchor>
    <xdr:from>
      <xdr:col>2</xdr:col>
      <xdr:colOff>641350</xdr:colOff>
      <xdr:row>11</xdr:row>
      <xdr:rowOff>82140</xdr:rowOff>
    </xdr:from>
    <xdr:to>
      <xdr:col>3</xdr:col>
      <xdr:colOff>206375</xdr:colOff>
      <xdr:row>11</xdr:row>
      <xdr:rowOff>106045</xdr:rowOff>
    </xdr:to>
    <xdr:cxnSp macro="">
      <xdr:nvCxnSpPr>
        <xdr:cNvPr id="61" name="直線コネクタ 60"/>
        <xdr:cNvCxnSpPr/>
      </xdr:nvCxnSpPr>
      <xdr:spPr bwMode="auto">
        <a:xfrm>
          <a:off x="2908300" y="2015715"/>
          <a:ext cx="698500" cy="23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49530</xdr:rowOff>
    </xdr:from>
    <xdr:to>
      <xdr:col>3</xdr:col>
      <xdr:colOff>257175</xdr:colOff>
      <xdr:row>14</xdr:row>
      <xdr:rowOff>151130</xdr:rowOff>
    </xdr:to>
    <xdr:sp macro="" textlink="">
      <xdr:nvSpPr>
        <xdr:cNvPr id="62" name="フローチャート : 判断 61"/>
        <xdr:cNvSpPr/>
      </xdr:nvSpPr>
      <xdr:spPr bwMode="auto">
        <a:xfrm>
          <a:off x="3556000" y="24974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135907</xdr:rowOff>
    </xdr:from>
    <xdr:ext cx="762000" cy="259045"/>
    <xdr:sp macro="" textlink="">
      <xdr:nvSpPr>
        <xdr:cNvPr id="63" name="テキスト ボックス 62"/>
        <xdr:cNvSpPr txBox="1"/>
      </xdr:nvSpPr>
      <xdr:spPr>
        <a:xfrm>
          <a:off x="3225800" y="2583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72,525</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8904</xdr:rowOff>
    </xdr:from>
    <xdr:to>
      <xdr:col>2</xdr:col>
      <xdr:colOff>692150</xdr:colOff>
      <xdr:row>14</xdr:row>
      <xdr:rowOff>110504</xdr:rowOff>
    </xdr:to>
    <xdr:sp macro="" textlink="">
      <xdr:nvSpPr>
        <xdr:cNvPr id="64" name="フローチャート : 判断 63"/>
        <xdr:cNvSpPr/>
      </xdr:nvSpPr>
      <xdr:spPr bwMode="auto">
        <a:xfrm>
          <a:off x="2857500" y="2456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95281</xdr:rowOff>
    </xdr:from>
    <xdr:ext cx="762000" cy="259045"/>
    <xdr:sp macro="" textlink="">
      <xdr:nvSpPr>
        <xdr:cNvPr id="65" name="テキスト ボックス 64"/>
        <xdr:cNvSpPr txBox="1"/>
      </xdr:nvSpPr>
      <xdr:spPr>
        <a:xfrm>
          <a:off x="2527300" y="254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1524</xdr:rowOff>
    </xdr:from>
    <xdr:to>
      <xdr:col>5</xdr:col>
      <xdr:colOff>34925</xdr:colOff>
      <xdr:row>13</xdr:row>
      <xdr:rowOff>103124</xdr:rowOff>
    </xdr:to>
    <xdr:sp macro="" textlink="">
      <xdr:nvSpPr>
        <xdr:cNvPr id="71" name="円/楕円 70"/>
        <xdr:cNvSpPr/>
      </xdr:nvSpPr>
      <xdr:spPr bwMode="auto">
        <a:xfrm>
          <a:off x="5600700" y="227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18051</xdr:rowOff>
    </xdr:from>
    <xdr:ext cx="762000" cy="259045"/>
    <xdr:sp macro="" textlink="">
      <xdr:nvSpPr>
        <xdr:cNvPr id="72" name="人口1人当たり決算額の推移該当値テキスト130"/>
        <xdr:cNvSpPr txBox="1"/>
      </xdr:nvSpPr>
      <xdr:spPr>
        <a:xfrm>
          <a:off x="5740400" y="2123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79,245</a:t>
          </a:r>
          <a:endParaRPr kumimoji="1" lang="ja-JP" altLang="en-US" sz="1000" b="1">
            <a:solidFill>
              <a:srgbClr val="FF0000"/>
            </a:solidFill>
            <a:latin typeface="ＭＳ Ｐゴシック"/>
          </a:endParaRPr>
        </a:p>
      </xdr:txBody>
    </xdr:sp>
    <xdr:clientData/>
  </xdr:oneCellAnchor>
  <xdr:twoCellAnchor>
    <xdr:from>
      <xdr:col>4</xdr:col>
      <xdr:colOff>419100</xdr:colOff>
      <xdr:row>12</xdr:row>
      <xdr:rowOff>121996</xdr:rowOff>
    </xdr:from>
    <xdr:to>
      <xdr:col>4</xdr:col>
      <xdr:colOff>520700</xdr:colOff>
      <xdr:row>13</xdr:row>
      <xdr:rowOff>52146</xdr:rowOff>
    </xdr:to>
    <xdr:sp macro="" textlink="">
      <xdr:nvSpPr>
        <xdr:cNvPr id="73" name="円/楕円 72"/>
        <xdr:cNvSpPr/>
      </xdr:nvSpPr>
      <xdr:spPr bwMode="auto">
        <a:xfrm>
          <a:off x="4953000" y="2227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62323</xdr:rowOff>
    </xdr:from>
    <xdr:ext cx="736600" cy="259045"/>
    <xdr:sp macro="" textlink="">
      <xdr:nvSpPr>
        <xdr:cNvPr id="74" name="テキスト ボックス 73"/>
        <xdr:cNvSpPr txBox="1"/>
      </xdr:nvSpPr>
      <xdr:spPr>
        <a:xfrm>
          <a:off x="4622800" y="1995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80,806</a:t>
          </a:r>
          <a:endParaRPr kumimoji="1" lang="ja-JP" altLang="en-US" sz="1000" b="1">
            <a:solidFill>
              <a:srgbClr val="FF0000"/>
            </a:solidFill>
            <a:latin typeface="ＭＳ Ｐゴシック"/>
          </a:endParaRPr>
        </a:p>
      </xdr:txBody>
    </xdr:sp>
    <xdr:clientData/>
  </xdr:oneCellAnchor>
  <xdr:twoCellAnchor>
    <xdr:from>
      <xdr:col>3</xdr:col>
      <xdr:colOff>854075</xdr:colOff>
      <xdr:row>11</xdr:row>
      <xdr:rowOff>120363</xdr:rowOff>
    </xdr:from>
    <xdr:to>
      <xdr:col>3</xdr:col>
      <xdr:colOff>955675</xdr:colOff>
      <xdr:row>12</xdr:row>
      <xdr:rowOff>50513</xdr:rowOff>
    </xdr:to>
    <xdr:sp macro="" textlink="">
      <xdr:nvSpPr>
        <xdr:cNvPr id="75" name="円/楕円 74"/>
        <xdr:cNvSpPr/>
      </xdr:nvSpPr>
      <xdr:spPr bwMode="auto">
        <a:xfrm>
          <a:off x="4254500" y="205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60690</xdr:rowOff>
    </xdr:from>
    <xdr:ext cx="762000" cy="259045"/>
    <xdr:sp macro="" textlink="">
      <xdr:nvSpPr>
        <xdr:cNvPr id="76" name="テキスト ボックス 75"/>
        <xdr:cNvSpPr txBox="1"/>
      </xdr:nvSpPr>
      <xdr:spPr>
        <a:xfrm>
          <a:off x="3924300" y="1822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86,106</a:t>
          </a:r>
          <a:endParaRPr kumimoji="1" lang="ja-JP" altLang="en-US" sz="1000" b="1">
            <a:solidFill>
              <a:srgbClr val="FF0000"/>
            </a:solidFill>
            <a:latin typeface="ＭＳ Ｐゴシック"/>
          </a:endParaRPr>
        </a:p>
      </xdr:txBody>
    </xdr:sp>
    <xdr:clientData/>
  </xdr:oneCellAnchor>
  <xdr:twoCellAnchor>
    <xdr:from>
      <xdr:col>3</xdr:col>
      <xdr:colOff>155575</xdr:colOff>
      <xdr:row>11</xdr:row>
      <xdr:rowOff>55245</xdr:rowOff>
    </xdr:from>
    <xdr:to>
      <xdr:col>3</xdr:col>
      <xdr:colOff>257175</xdr:colOff>
      <xdr:row>11</xdr:row>
      <xdr:rowOff>156845</xdr:rowOff>
    </xdr:to>
    <xdr:sp macro="" textlink="">
      <xdr:nvSpPr>
        <xdr:cNvPr id="77" name="円/楕円 76"/>
        <xdr:cNvSpPr/>
      </xdr:nvSpPr>
      <xdr:spPr bwMode="auto">
        <a:xfrm>
          <a:off x="3556000" y="19888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9</xdr:row>
      <xdr:rowOff>167022</xdr:rowOff>
    </xdr:from>
    <xdr:ext cx="762000" cy="259045"/>
    <xdr:sp macro="" textlink="">
      <xdr:nvSpPr>
        <xdr:cNvPr id="78" name="テキスト ボックス 77"/>
        <xdr:cNvSpPr txBox="1"/>
      </xdr:nvSpPr>
      <xdr:spPr>
        <a:xfrm>
          <a:off x="3225800" y="175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88,100</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31340</xdr:rowOff>
    </xdr:from>
    <xdr:to>
      <xdr:col>2</xdr:col>
      <xdr:colOff>692150</xdr:colOff>
      <xdr:row>11</xdr:row>
      <xdr:rowOff>132940</xdr:rowOff>
    </xdr:to>
    <xdr:sp macro="" textlink="">
      <xdr:nvSpPr>
        <xdr:cNvPr id="79" name="円/楕円 78"/>
        <xdr:cNvSpPr/>
      </xdr:nvSpPr>
      <xdr:spPr bwMode="auto">
        <a:xfrm>
          <a:off x="2857500" y="196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9</xdr:row>
      <xdr:rowOff>143117</xdr:rowOff>
    </xdr:from>
    <xdr:ext cx="762000" cy="259045"/>
    <xdr:sp macro="" textlink="">
      <xdr:nvSpPr>
        <xdr:cNvPr id="80" name="テキスト ボックス 79"/>
        <xdr:cNvSpPr txBox="1"/>
      </xdr:nvSpPr>
      <xdr:spPr>
        <a:xfrm>
          <a:off x="2527300" y="17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252762</xdr:rowOff>
    </xdr:from>
    <xdr:to>
      <xdr:col>4</xdr:col>
      <xdr:colOff>1117600</xdr:colOff>
      <xdr:row>39</xdr:row>
      <xdr:rowOff>38467</xdr:rowOff>
    </xdr:to>
    <xdr:cxnSp macro="">
      <xdr:nvCxnSpPr>
        <xdr:cNvPr id="111" name="直線コネクタ 110"/>
        <xdr:cNvCxnSpPr/>
      </xdr:nvCxnSpPr>
      <xdr:spPr bwMode="auto">
        <a:xfrm flipV="1">
          <a:off x="5651500" y="6177312"/>
          <a:ext cx="0" cy="15002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39</xdr:row>
      <xdr:rowOff>10544</xdr:rowOff>
    </xdr:from>
    <xdr:ext cx="762000" cy="259045"/>
    <xdr:sp macro="" textlink="">
      <xdr:nvSpPr>
        <xdr:cNvPr id="112" name="人口1人当たり決算額の推移最小値テキスト445"/>
        <xdr:cNvSpPr txBox="1"/>
      </xdr:nvSpPr>
      <xdr:spPr>
        <a:xfrm>
          <a:off x="5740400" y="7649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-2,039</a:t>
          </a:r>
          <a:endParaRPr kumimoji="1" lang="ja-JP" altLang="en-US" sz="1000" b="1">
            <a:latin typeface="ＭＳ Ｐゴシック"/>
          </a:endParaRPr>
        </a:p>
      </xdr:txBody>
    </xdr:sp>
    <xdr:clientData/>
  </xdr:oneCellAnchor>
  <xdr:twoCellAnchor>
    <xdr:from>
      <xdr:col>4</xdr:col>
      <xdr:colOff>1028700</xdr:colOff>
      <xdr:row>39</xdr:row>
      <xdr:rowOff>38467</xdr:rowOff>
    </xdr:from>
    <xdr:to>
      <xdr:col>5</xdr:col>
      <xdr:colOff>73025</xdr:colOff>
      <xdr:row>39</xdr:row>
      <xdr:rowOff>38467</xdr:rowOff>
    </xdr:to>
    <xdr:cxnSp macro="">
      <xdr:nvCxnSpPr>
        <xdr:cNvPr id="113" name="直線コネクタ 112"/>
        <xdr:cNvCxnSpPr/>
      </xdr:nvCxnSpPr>
      <xdr:spPr bwMode="auto">
        <a:xfrm>
          <a:off x="5562600" y="76775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167689</xdr:rowOff>
    </xdr:from>
    <xdr:ext cx="762000" cy="259045"/>
    <xdr:sp macro="" textlink="">
      <xdr:nvSpPr>
        <xdr:cNvPr id="114" name="人口1人当たり決算額の推移最大値テキスト445"/>
        <xdr:cNvSpPr txBox="1"/>
      </xdr:nvSpPr>
      <xdr:spPr>
        <a:xfrm>
          <a:off x="5740400" y="592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43,899</a:t>
          </a:r>
          <a:endParaRPr kumimoji="1" lang="ja-JP" altLang="en-US" sz="1000" b="1">
            <a:latin typeface="ＭＳ Ｐゴシック"/>
          </a:endParaRPr>
        </a:p>
      </xdr:txBody>
    </xdr:sp>
    <xdr:clientData/>
  </xdr:oneCellAnchor>
  <xdr:twoCellAnchor>
    <xdr:from>
      <xdr:col>4</xdr:col>
      <xdr:colOff>1028700</xdr:colOff>
      <xdr:row>33</xdr:row>
      <xdr:rowOff>252762</xdr:rowOff>
    </xdr:from>
    <xdr:to>
      <xdr:col>5</xdr:col>
      <xdr:colOff>73025</xdr:colOff>
      <xdr:row>33</xdr:row>
      <xdr:rowOff>252762</xdr:rowOff>
    </xdr:to>
    <xdr:cxnSp macro="">
      <xdr:nvCxnSpPr>
        <xdr:cNvPr id="115" name="直線コネクタ 114"/>
        <xdr:cNvCxnSpPr/>
      </xdr:nvCxnSpPr>
      <xdr:spPr bwMode="auto">
        <a:xfrm>
          <a:off x="5562600" y="61773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206194</xdr:rowOff>
    </xdr:from>
    <xdr:to>
      <xdr:col>4</xdr:col>
      <xdr:colOff>1117600</xdr:colOff>
      <xdr:row>35</xdr:row>
      <xdr:rowOff>206487</xdr:rowOff>
    </xdr:to>
    <xdr:cxnSp macro="">
      <xdr:nvCxnSpPr>
        <xdr:cNvPr id="116" name="直線コネクタ 115"/>
        <xdr:cNvCxnSpPr/>
      </xdr:nvCxnSpPr>
      <xdr:spPr bwMode="auto">
        <a:xfrm flipV="1">
          <a:off x="5003800" y="6816544"/>
          <a:ext cx="647700" cy="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134231</xdr:rowOff>
    </xdr:from>
    <xdr:ext cx="762000" cy="259045"/>
    <xdr:sp macro="" textlink="">
      <xdr:nvSpPr>
        <xdr:cNvPr id="117" name="人口1人当たり決算額の推移平均値テキスト445"/>
        <xdr:cNvSpPr txBox="1"/>
      </xdr:nvSpPr>
      <xdr:spPr>
        <a:xfrm>
          <a:off x="5740400" y="7087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162154</xdr:rowOff>
    </xdr:from>
    <xdr:to>
      <xdr:col>5</xdr:col>
      <xdr:colOff>34925</xdr:colOff>
      <xdr:row>37</xdr:row>
      <xdr:rowOff>92304</xdr:rowOff>
    </xdr:to>
    <xdr:sp macro="" textlink="">
      <xdr:nvSpPr>
        <xdr:cNvPr id="118" name="フローチャート : 判断 117"/>
        <xdr:cNvSpPr/>
      </xdr:nvSpPr>
      <xdr:spPr bwMode="auto">
        <a:xfrm>
          <a:off x="5600700" y="7115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327744</xdr:rowOff>
    </xdr:from>
    <xdr:to>
      <xdr:col>4</xdr:col>
      <xdr:colOff>469900</xdr:colOff>
      <xdr:row>35</xdr:row>
      <xdr:rowOff>206487</xdr:rowOff>
    </xdr:to>
    <xdr:cxnSp macro="">
      <xdr:nvCxnSpPr>
        <xdr:cNvPr id="119" name="直線コネクタ 118"/>
        <xdr:cNvCxnSpPr/>
      </xdr:nvCxnSpPr>
      <xdr:spPr bwMode="auto">
        <a:xfrm>
          <a:off x="4305300" y="6595194"/>
          <a:ext cx="698500" cy="22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132273</xdr:rowOff>
    </xdr:from>
    <xdr:to>
      <xdr:col>4</xdr:col>
      <xdr:colOff>520700</xdr:colOff>
      <xdr:row>37</xdr:row>
      <xdr:rowOff>62423</xdr:rowOff>
    </xdr:to>
    <xdr:sp macro="" textlink="">
      <xdr:nvSpPr>
        <xdr:cNvPr id="120" name="フローチャート : 判断 119"/>
        <xdr:cNvSpPr/>
      </xdr:nvSpPr>
      <xdr:spPr bwMode="auto">
        <a:xfrm>
          <a:off x="4953000" y="7085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47200</xdr:rowOff>
    </xdr:from>
    <xdr:ext cx="736600" cy="259045"/>
    <xdr:sp macro="" textlink="">
      <xdr:nvSpPr>
        <xdr:cNvPr id="121" name="テキスト ボックス 120"/>
        <xdr:cNvSpPr txBox="1"/>
      </xdr:nvSpPr>
      <xdr:spPr>
        <a:xfrm>
          <a:off x="4622800" y="7171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244925</xdr:rowOff>
    </xdr:from>
    <xdr:to>
      <xdr:col>3</xdr:col>
      <xdr:colOff>904875</xdr:colOff>
      <xdr:row>34</xdr:row>
      <xdr:rowOff>327744</xdr:rowOff>
    </xdr:to>
    <xdr:cxnSp macro="">
      <xdr:nvCxnSpPr>
        <xdr:cNvPr id="122" name="直線コネクタ 121"/>
        <xdr:cNvCxnSpPr/>
      </xdr:nvCxnSpPr>
      <xdr:spPr bwMode="auto">
        <a:xfrm>
          <a:off x="3606800" y="6512375"/>
          <a:ext cx="698500" cy="82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86912</xdr:rowOff>
    </xdr:from>
    <xdr:to>
      <xdr:col>3</xdr:col>
      <xdr:colOff>955675</xdr:colOff>
      <xdr:row>37</xdr:row>
      <xdr:rowOff>17062</xdr:rowOff>
    </xdr:to>
    <xdr:sp macro="" textlink="">
      <xdr:nvSpPr>
        <xdr:cNvPr id="123" name="フローチャート : 判断 122"/>
        <xdr:cNvSpPr/>
      </xdr:nvSpPr>
      <xdr:spPr bwMode="auto">
        <a:xfrm>
          <a:off x="4254500" y="70401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1839</xdr:rowOff>
    </xdr:from>
    <xdr:ext cx="762000" cy="259045"/>
    <xdr:sp macro="" textlink="">
      <xdr:nvSpPr>
        <xdr:cNvPr id="124" name="テキスト ボックス 123"/>
        <xdr:cNvSpPr txBox="1"/>
      </xdr:nvSpPr>
      <xdr:spPr>
        <a:xfrm>
          <a:off x="3924300" y="71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211713</xdr:rowOff>
    </xdr:from>
    <xdr:to>
      <xdr:col>3</xdr:col>
      <xdr:colOff>206375</xdr:colOff>
      <xdr:row>34</xdr:row>
      <xdr:rowOff>244925</xdr:rowOff>
    </xdr:to>
    <xdr:cxnSp macro="">
      <xdr:nvCxnSpPr>
        <xdr:cNvPr id="125" name="直線コネクタ 124"/>
        <xdr:cNvCxnSpPr/>
      </xdr:nvCxnSpPr>
      <xdr:spPr bwMode="auto">
        <a:xfrm>
          <a:off x="2908300" y="6479163"/>
          <a:ext cx="698500" cy="33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162317</xdr:rowOff>
    </xdr:from>
    <xdr:to>
      <xdr:col>3</xdr:col>
      <xdr:colOff>257175</xdr:colOff>
      <xdr:row>35</xdr:row>
      <xdr:rowOff>263917</xdr:rowOff>
    </xdr:to>
    <xdr:sp macro="" textlink="">
      <xdr:nvSpPr>
        <xdr:cNvPr id="126" name="フローチャート : 判断 125"/>
        <xdr:cNvSpPr/>
      </xdr:nvSpPr>
      <xdr:spPr bwMode="auto">
        <a:xfrm>
          <a:off x="3556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248694</xdr:rowOff>
    </xdr:from>
    <xdr:ext cx="762000" cy="259045"/>
    <xdr:sp macro="" textlink="">
      <xdr:nvSpPr>
        <xdr:cNvPr id="127" name="テキスト ボックス 126"/>
        <xdr:cNvSpPr txBox="1"/>
      </xdr:nvSpPr>
      <xdr:spPr>
        <a:xfrm>
          <a:off x="3225800" y="6859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117544</xdr:rowOff>
    </xdr:from>
    <xdr:to>
      <xdr:col>2</xdr:col>
      <xdr:colOff>692150</xdr:colOff>
      <xdr:row>35</xdr:row>
      <xdr:rowOff>219144</xdr:rowOff>
    </xdr:to>
    <xdr:sp macro="" textlink="">
      <xdr:nvSpPr>
        <xdr:cNvPr id="128" name="フローチャート : 判断 127"/>
        <xdr:cNvSpPr/>
      </xdr:nvSpPr>
      <xdr:spPr bwMode="auto">
        <a:xfrm>
          <a:off x="2857500" y="6727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203921</xdr:rowOff>
    </xdr:from>
    <xdr:ext cx="762000" cy="259045"/>
    <xdr:sp macro="" textlink="">
      <xdr:nvSpPr>
        <xdr:cNvPr id="129" name="テキスト ボックス 128"/>
        <xdr:cNvSpPr txBox="1"/>
      </xdr:nvSpPr>
      <xdr:spPr>
        <a:xfrm>
          <a:off x="2527300" y="6814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155394</xdr:rowOff>
    </xdr:from>
    <xdr:to>
      <xdr:col>5</xdr:col>
      <xdr:colOff>34925</xdr:colOff>
      <xdr:row>35</xdr:row>
      <xdr:rowOff>256994</xdr:rowOff>
    </xdr:to>
    <xdr:sp macro="" textlink="">
      <xdr:nvSpPr>
        <xdr:cNvPr id="135" name="円/楕円 134"/>
        <xdr:cNvSpPr/>
      </xdr:nvSpPr>
      <xdr:spPr bwMode="auto">
        <a:xfrm>
          <a:off x="5600700" y="6765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471</xdr:rowOff>
    </xdr:from>
    <xdr:ext cx="762000" cy="259045"/>
    <xdr:sp macro="" textlink="">
      <xdr:nvSpPr>
        <xdr:cNvPr id="136" name="人口1人当たり決算額の推移該当値テキスト445"/>
        <xdr:cNvSpPr txBox="1"/>
      </xdr:nvSpPr>
      <xdr:spPr>
        <a:xfrm>
          <a:off x="5740400" y="6610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155687</xdr:rowOff>
    </xdr:from>
    <xdr:to>
      <xdr:col>4</xdr:col>
      <xdr:colOff>520700</xdr:colOff>
      <xdr:row>35</xdr:row>
      <xdr:rowOff>257287</xdr:rowOff>
    </xdr:to>
    <xdr:sp macro="" textlink="">
      <xdr:nvSpPr>
        <xdr:cNvPr id="137" name="円/楕円 136"/>
        <xdr:cNvSpPr/>
      </xdr:nvSpPr>
      <xdr:spPr bwMode="auto">
        <a:xfrm>
          <a:off x="4953000" y="6766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267464</xdr:rowOff>
    </xdr:from>
    <xdr:ext cx="736600" cy="259045"/>
    <xdr:sp macro="" textlink="">
      <xdr:nvSpPr>
        <xdr:cNvPr id="138" name="テキスト ボックス 137"/>
        <xdr:cNvSpPr txBox="1"/>
      </xdr:nvSpPr>
      <xdr:spPr>
        <a:xfrm>
          <a:off x="4622800" y="6534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276944</xdr:rowOff>
    </xdr:from>
    <xdr:to>
      <xdr:col>3</xdr:col>
      <xdr:colOff>955675</xdr:colOff>
      <xdr:row>35</xdr:row>
      <xdr:rowOff>35644</xdr:rowOff>
    </xdr:to>
    <xdr:sp macro="" textlink="">
      <xdr:nvSpPr>
        <xdr:cNvPr id="139" name="円/楕円 138"/>
        <xdr:cNvSpPr/>
      </xdr:nvSpPr>
      <xdr:spPr bwMode="auto">
        <a:xfrm>
          <a:off x="4254500" y="6544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45821</xdr:rowOff>
    </xdr:from>
    <xdr:ext cx="762000" cy="259045"/>
    <xdr:sp macro="" textlink="">
      <xdr:nvSpPr>
        <xdr:cNvPr id="140" name="テキスト ボックス 139"/>
        <xdr:cNvSpPr txBox="1"/>
      </xdr:nvSpPr>
      <xdr:spPr>
        <a:xfrm>
          <a:off x="3924300" y="6313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31,103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194125</xdr:rowOff>
    </xdr:from>
    <xdr:to>
      <xdr:col>3</xdr:col>
      <xdr:colOff>257175</xdr:colOff>
      <xdr:row>34</xdr:row>
      <xdr:rowOff>295725</xdr:rowOff>
    </xdr:to>
    <xdr:sp macro="" textlink="">
      <xdr:nvSpPr>
        <xdr:cNvPr id="141" name="円/楕円 140"/>
        <xdr:cNvSpPr/>
      </xdr:nvSpPr>
      <xdr:spPr bwMode="auto">
        <a:xfrm>
          <a:off x="3556000" y="6461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305902</xdr:rowOff>
    </xdr:from>
    <xdr:ext cx="762000" cy="259045"/>
    <xdr:sp macro="" textlink="">
      <xdr:nvSpPr>
        <xdr:cNvPr id="142" name="テキスト ボックス 141"/>
        <xdr:cNvSpPr txBox="1"/>
      </xdr:nvSpPr>
      <xdr:spPr>
        <a:xfrm>
          <a:off x="3225800" y="623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33,639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160913</xdr:rowOff>
    </xdr:from>
    <xdr:to>
      <xdr:col>2</xdr:col>
      <xdr:colOff>692150</xdr:colOff>
      <xdr:row>34</xdr:row>
      <xdr:rowOff>262513</xdr:rowOff>
    </xdr:to>
    <xdr:sp macro="" textlink="">
      <xdr:nvSpPr>
        <xdr:cNvPr id="143" name="円/楕円 142"/>
        <xdr:cNvSpPr/>
      </xdr:nvSpPr>
      <xdr:spPr bwMode="auto">
        <a:xfrm>
          <a:off x="2857500" y="6428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272690</xdr:rowOff>
    </xdr:from>
    <xdr:ext cx="762000" cy="259045"/>
    <xdr:sp macro="" textlink="">
      <xdr:nvSpPr>
        <xdr:cNvPr id="144" name="テキスト ボックス 143"/>
        <xdr:cNvSpPr txBox="1"/>
      </xdr:nvSpPr>
      <xdr:spPr>
        <a:xfrm>
          <a:off x="2527300" y="619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34,656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ysClr val="windowText" lastClr="000000"/>
              </a:solidFill>
              <a:effectLst/>
              <a:latin typeface="+mn-lt"/>
              <a:ea typeface="+mn-ea"/>
              <a:cs typeface="+mn-cs"/>
            </a:rPr>
            <a:t>実質収支額については，平成２２年度から５％を超える状況となっている。</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震災関連事業を優先に事業執行していることから，通常事業経費において不用額が多く発生していることが要因となっている。実質単年度収支においては，</a:t>
          </a:r>
          <a:r>
            <a:rPr lang="ja-JP" altLang="en-US" sz="1100">
              <a:solidFill>
                <a:sysClr val="windowText" lastClr="000000"/>
              </a:solidFill>
              <a:effectLst/>
              <a:latin typeface="+mn-lt"/>
              <a:ea typeface="+mn-ea"/>
              <a:cs typeface="+mn-cs"/>
            </a:rPr>
            <a:t>前年度から５．３２ポイントの減となっている。これは前年度において，市税等の収入増について財政調整基金への予算積立を行っていたが，平成</a:t>
          </a:r>
          <a:r>
            <a:rPr lang="en-US" altLang="ja-JP" sz="1100">
              <a:solidFill>
                <a:sysClr val="windowText" lastClr="000000"/>
              </a:solidFill>
              <a:effectLst/>
              <a:latin typeface="+mn-lt"/>
              <a:ea typeface="+mn-ea"/>
              <a:cs typeface="+mn-cs"/>
            </a:rPr>
            <a:t>25</a:t>
          </a:r>
          <a:r>
            <a:rPr lang="ja-JP" altLang="en-US" sz="1100">
              <a:solidFill>
                <a:sysClr val="windowText" lastClr="000000"/>
              </a:solidFill>
              <a:effectLst/>
              <a:latin typeface="+mn-lt"/>
              <a:ea typeface="+mn-ea"/>
              <a:cs typeface="+mn-cs"/>
            </a:rPr>
            <a:t>年度は繰越事業の財源確保のために，予算積立額を低く抑えたことなどが要因となっている。</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ysClr val="windowText" lastClr="000000"/>
              </a:solidFill>
              <a:effectLst/>
              <a:latin typeface="+mn-lt"/>
              <a:ea typeface="+mn-ea"/>
              <a:cs typeface="+mn-cs"/>
            </a:rPr>
            <a:t>対象とされている会計である平成２０年度から平成２</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年度までの増減を分析すると，平成２２年度以降の一般会計と病院事業会計が大幅に増率している状況である。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一般会計の黒字額は，実質収支額＝黒字額であるが，震災以降，税制改正等に伴う市税収入の増加や，震災関連事業に係る特別交付税措置が増加につながっている。</a:t>
          </a:r>
          <a:endParaRPr lang="ja-JP" altLang="ja-JP" sz="1400">
            <a:solidFill>
              <a:sysClr val="windowText" lastClr="000000"/>
            </a:solidFill>
            <a:effectLst/>
          </a:endParaRPr>
        </a:p>
        <a:p>
          <a:r>
            <a:rPr lang="ja-JP" altLang="ja-JP" sz="1100">
              <a:solidFill>
                <a:sysClr val="windowText" lastClr="000000"/>
              </a:solidFill>
              <a:effectLst/>
              <a:latin typeface="+mn-lt"/>
              <a:ea typeface="+mn-ea"/>
              <a:cs typeface="+mn-cs"/>
            </a:rPr>
            <a:t>　病院・水道事業会計については，企業努力により平成２</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年度までは順調な経営を維持している状況にある。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ysClr val="windowText" lastClr="000000"/>
              </a:solidFill>
              <a:effectLst/>
            </a:rPr>
            <a:t>平成</a:t>
          </a:r>
          <a:r>
            <a:rPr lang="en-US" altLang="ja-JP" sz="1400">
              <a:solidFill>
                <a:sysClr val="windowText" lastClr="000000"/>
              </a:solidFill>
              <a:effectLst/>
            </a:rPr>
            <a:t>25</a:t>
          </a:r>
          <a:r>
            <a:rPr lang="ja-JP" altLang="en-US" sz="1400">
              <a:solidFill>
                <a:sysClr val="windowText" lastClr="000000"/>
              </a:solidFill>
              <a:effectLst/>
            </a:rPr>
            <a:t>年度においては，新病院の建設に伴う公営企業分の繰出金が増加したものの，一部事務組合等分の減少や基準財政需要額算入公債費が増加したことに伴い，分子の額はほぼ横ばいとなっている。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宮城県大崎市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en-US" sz="1400">
              <a:solidFill>
                <a:sysClr val="windowText" lastClr="000000"/>
              </a:solidFill>
              <a:effectLst/>
            </a:rPr>
            <a:t>平成</a:t>
          </a:r>
          <a:r>
            <a:rPr lang="en-US" altLang="ja-JP" sz="1400">
              <a:solidFill>
                <a:sysClr val="windowText" lastClr="000000"/>
              </a:solidFill>
              <a:effectLst/>
            </a:rPr>
            <a:t>25</a:t>
          </a:r>
          <a:r>
            <a:rPr lang="ja-JP" altLang="en-US" sz="1400">
              <a:solidFill>
                <a:sysClr val="windowText" lastClr="000000"/>
              </a:solidFill>
              <a:effectLst/>
            </a:rPr>
            <a:t>年度においては，新病院建設に伴い，地方債現在高及び公営企業債等繰入見込額が増加したが，債務負担行為支出予定額や一部事務組合等負担等見込額が減少したため，分子の額はほぼ横ばいとなっている。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6" zoomScaleNormal="96"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68744166</v>
      </c>
      <c r="BO4" s="379"/>
      <c r="BP4" s="379"/>
      <c r="BQ4" s="379"/>
      <c r="BR4" s="379"/>
      <c r="BS4" s="379"/>
      <c r="BT4" s="379"/>
      <c r="BU4" s="380"/>
      <c r="BV4" s="378">
        <v>66934659</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5.9</v>
      </c>
      <c r="CU4" s="554"/>
      <c r="CV4" s="554"/>
      <c r="CW4" s="554"/>
      <c r="CX4" s="554"/>
      <c r="CY4" s="554"/>
      <c r="CZ4" s="554"/>
      <c r="DA4" s="555"/>
      <c r="DB4" s="553">
        <v>6.6</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61195663</v>
      </c>
      <c r="BO5" s="384"/>
      <c r="BP5" s="384"/>
      <c r="BQ5" s="384"/>
      <c r="BR5" s="384"/>
      <c r="BS5" s="384"/>
      <c r="BT5" s="384"/>
      <c r="BU5" s="385"/>
      <c r="BV5" s="383">
        <v>63319336</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86.2</v>
      </c>
      <c r="CU5" s="354"/>
      <c r="CV5" s="354"/>
      <c r="CW5" s="354"/>
      <c r="CX5" s="354"/>
      <c r="CY5" s="354"/>
      <c r="CZ5" s="354"/>
      <c r="DA5" s="355"/>
      <c r="DB5" s="353">
        <v>85.4</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7548503</v>
      </c>
      <c r="BO6" s="384"/>
      <c r="BP6" s="384"/>
      <c r="BQ6" s="384"/>
      <c r="BR6" s="384"/>
      <c r="BS6" s="384"/>
      <c r="BT6" s="384"/>
      <c r="BU6" s="385"/>
      <c r="BV6" s="383">
        <v>3615323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92.4</v>
      </c>
      <c r="CU6" s="528"/>
      <c r="CV6" s="528"/>
      <c r="CW6" s="528"/>
      <c r="CX6" s="528"/>
      <c r="CY6" s="528"/>
      <c r="CZ6" s="528"/>
      <c r="DA6" s="529"/>
      <c r="DB6" s="527">
        <v>91.8</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5362544</v>
      </c>
      <c r="BO7" s="384"/>
      <c r="BP7" s="384"/>
      <c r="BQ7" s="384"/>
      <c r="BR7" s="384"/>
      <c r="BS7" s="384"/>
      <c r="BT7" s="384"/>
      <c r="BU7" s="385"/>
      <c r="BV7" s="383">
        <v>1197286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36766570</v>
      </c>
      <c r="CU7" s="384"/>
      <c r="CV7" s="384"/>
      <c r="CW7" s="384"/>
      <c r="CX7" s="384"/>
      <c r="CY7" s="384"/>
      <c r="CZ7" s="384"/>
      <c r="DA7" s="385"/>
      <c r="DB7" s="383">
        <v>36400179</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2185959</v>
      </c>
      <c r="BO8" s="384"/>
      <c r="BP8" s="384"/>
      <c r="BQ8" s="384"/>
      <c r="BR8" s="384"/>
      <c r="BS8" s="384"/>
      <c r="BT8" s="384"/>
      <c r="BU8" s="385"/>
      <c r="BV8" s="383">
        <v>2418037</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0.49</v>
      </c>
      <c r="CU8" s="491"/>
      <c r="CV8" s="491"/>
      <c r="CW8" s="491"/>
      <c r="CX8" s="491"/>
      <c r="CY8" s="491"/>
      <c r="CZ8" s="491"/>
      <c r="DA8" s="492"/>
      <c r="DB8" s="490">
        <v>0.48</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135147</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-232078</v>
      </c>
      <c r="BO9" s="384"/>
      <c r="BP9" s="384"/>
      <c r="BQ9" s="384"/>
      <c r="BR9" s="384"/>
      <c r="BS9" s="384"/>
      <c r="BT9" s="384"/>
      <c r="BU9" s="385"/>
      <c r="BV9" s="383">
        <v>308415</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15.4</v>
      </c>
      <c r="CU9" s="354"/>
      <c r="CV9" s="354"/>
      <c r="CW9" s="354"/>
      <c r="CX9" s="354"/>
      <c r="CY9" s="354"/>
      <c r="CZ9" s="354"/>
      <c r="DA9" s="355"/>
      <c r="DB9" s="353">
        <v>16.600000000000001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138491</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366771</v>
      </c>
      <c r="BO10" s="384"/>
      <c r="BP10" s="384"/>
      <c r="BQ10" s="384"/>
      <c r="BR10" s="384"/>
      <c r="BS10" s="384"/>
      <c r="BT10" s="384"/>
      <c r="BU10" s="385"/>
      <c r="BV10" s="383">
        <v>1665252</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324211</v>
      </c>
      <c r="BO11" s="384"/>
      <c r="BP11" s="384"/>
      <c r="BQ11" s="384"/>
      <c r="BR11" s="384"/>
      <c r="BS11" s="384"/>
      <c r="BT11" s="384"/>
      <c r="BU11" s="385"/>
      <c r="BV11" s="383">
        <v>418742</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135623</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135014</v>
      </c>
      <c r="S13" s="483"/>
      <c r="T13" s="483"/>
      <c r="U13" s="483"/>
      <c r="V13" s="484"/>
      <c r="W13" s="470" t="s">
        <v>124</v>
      </c>
      <c r="X13" s="396"/>
      <c r="Y13" s="396"/>
      <c r="Z13" s="396"/>
      <c r="AA13" s="396"/>
      <c r="AB13" s="397"/>
      <c r="AC13" s="359">
        <v>5894</v>
      </c>
      <c r="AD13" s="360"/>
      <c r="AE13" s="360"/>
      <c r="AF13" s="360"/>
      <c r="AG13" s="361"/>
      <c r="AH13" s="359">
        <v>7468</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458904</v>
      </c>
      <c r="BO13" s="384"/>
      <c r="BP13" s="384"/>
      <c r="BQ13" s="384"/>
      <c r="BR13" s="384"/>
      <c r="BS13" s="384"/>
      <c r="BT13" s="384"/>
      <c r="BU13" s="385"/>
      <c r="BV13" s="383">
        <v>2392409</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11.6</v>
      </c>
      <c r="CU13" s="354"/>
      <c r="CV13" s="354"/>
      <c r="CW13" s="354"/>
      <c r="CX13" s="354"/>
      <c r="CY13" s="354"/>
      <c r="CZ13" s="354"/>
      <c r="DA13" s="355"/>
      <c r="DB13" s="353">
        <v>12.8</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135695</v>
      </c>
      <c r="S14" s="483"/>
      <c r="T14" s="483"/>
      <c r="U14" s="483"/>
      <c r="V14" s="484"/>
      <c r="W14" s="485"/>
      <c r="X14" s="399"/>
      <c r="Y14" s="399"/>
      <c r="Z14" s="399"/>
      <c r="AA14" s="399"/>
      <c r="AB14" s="400"/>
      <c r="AC14" s="475">
        <v>9.4</v>
      </c>
      <c r="AD14" s="476"/>
      <c r="AE14" s="476"/>
      <c r="AF14" s="476"/>
      <c r="AG14" s="477"/>
      <c r="AH14" s="475">
        <v>10.8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63.2</v>
      </c>
      <c r="CU14" s="454"/>
      <c r="CV14" s="454"/>
      <c r="CW14" s="454"/>
      <c r="CX14" s="454"/>
      <c r="CY14" s="454"/>
      <c r="CZ14" s="454"/>
      <c r="DA14" s="455"/>
      <c r="DB14" s="486">
        <v>65</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135117</v>
      </c>
      <c r="S15" s="483"/>
      <c r="T15" s="483"/>
      <c r="U15" s="483"/>
      <c r="V15" s="484"/>
      <c r="W15" s="470" t="s">
        <v>130</v>
      </c>
      <c r="X15" s="396"/>
      <c r="Y15" s="396"/>
      <c r="Z15" s="396"/>
      <c r="AA15" s="396"/>
      <c r="AB15" s="397"/>
      <c r="AC15" s="359">
        <v>18395</v>
      </c>
      <c r="AD15" s="360"/>
      <c r="AE15" s="360"/>
      <c r="AF15" s="360"/>
      <c r="AG15" s="361"/>
      <c r="AH15" s="359">
        <v>20483</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13159519</v>
      </c>
      <c r="BO15" s="379"/>
      <c r="BP15" s="379"/>
      <c r="BQ15" s="379"/>
      <c r="BR15" s="379"/>
      <c r="BS15" s="379"/>
      <c r="BT15" s="379"/>
      <c r="BU15" s="380"/>
      <c r="BV15" s="378">
        <v>12429546</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29.3</v>
      </c>
      <c r="AD16" s="476"/>
      <c r="AE16" s="476"/>
      <c r="AF16" s="476"/>
      <c r="AG16" s="477"/>
      <c r="AH16" s="475">
        <v>29.6</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25831229</v>
      </c>
      <c r="BO16" s="384"/>
      <c r="BP16" s="384"/>
      <c r="BQ16" s="384"/>
      <c r="BR16" s="384"/>
      <c r="BS16" s="384"/>
      <c r="BT16" s="384"/>
      <c r="BU16" s="385"/>
      <c r="BV16" s="383">
        <v>25667574</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134</v>
      </c>
      <c r="S17" s="468"/>
      <c r="T17" s="468"/>
      <c r="U17" s="468"/>
      <c r="V17" s="469"/>
      <c r="W17" s="470" t="s">
        <v>137</v>
      </c>
      <c r="X17" s="396"/>
      <c r="Y17" s="396"/>
      <c r="Z17" s="396"/>
      <c r="AA17" s="396"/>
      <c r="AB17" s="397"/>
      <c r="AC17" s="359">
        <v>38461</v>
      </c>
      <c r="AD17" s="360"/>
      <c r="AE17" s="360"/>
      <c r="AF17" s="360"/>
      <c r="AG17" s="361"/>
      <c r="AH17" s="359">
        <v>40931</v>
      </c>
      <c r="AI17" s="360"/>
      <c r="AJ17" s="360"/>
      <c r="AK17" s="360"/>
      <c r="AL17" s="362"/>
      <c r="AM17" s="450"/>
      <c r="AN17" s="357"/>
      <c r="AO17" s="357"/>
      <c r="AP17" s="357"/>
      <c r="AQ17" s="357"/>
      <c r="AR17" s="357"/>
      <c r="AS17" s="357"/>
      <c r="AT17" s="358"/>
      <c r="AU17" s="438"/>
      <c r="AV17" s="439"/>
      <c r="AW17" s="439"/>
      <c r="AX17" s="439"/>
      <c r="AY17" s="363" t="s">
        <v>138</v>
      </c>
      <c r="AZ17" s="364"/>
      <c r="BA17" s="364"/>
      <c r="BB17" s="364"/>
      <c r="BC17" s="364"/>
      <c r="BD17" s="364"/>
      <c r="BE17" s="364"/>
      <c r="BF17" s="364"/>
      <c r="BG17" s="364"/>
      <c r="BH17" s="364"/>
      <c r="BI17" s="364"/>
      <c r="BJ17" s="364"/>
      <c r="BK17" s="364"/>
      <c r="BL17" s="364"/>
      <c r="BM17" s="365"/>
      <c r="BN17" s="383">
        <v>17016586</v>
      </c>
      <c r="BO17" s="384"/>
      <c r="BP17" s="384"/>
      <c r="BQ17" s="384"/>
      <c r="BR17" s="384"/>
      <c r="BS17" s="384"/>
      <c r="BT17" s="384"/>
      <c r="BU17" s="385"/>
      <c r="BV17" s="383">
        <v>15974122</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139</v>
      </c>
      <c r="C18" s="444"/>
      <c r="D18" s="444"/>
      <c r="E18" s="445"/>
      <c r="F18" s="445"/>
      <c r="G18" s="445"/>
      <c r="H18" s="445"/>
      <c r="I18" s="445"/>
      <c r="J18" s="445"/>
      <c r="K18" s="445"/>
      <c r="L18" s="446">
        <v>796.76</v>
      </c>
      <c r="M18" s="446"/>
      <c r="N18" s="446"/>
      <c r="O18" s="446"/>
      <c r="P18" s="446"/>
      <c r="Q18" s="446"/>
      <c r="R18" s="447"/>
      <c r="S18" s="447"/>
      <c r="T18" s="447"/>
      <c r="U18" s="447"/>
      <c r="V18" s="448"/>
      <c r="W18" s="462"/>
      <c r="X18" s="463"/>
      <c r="Y18" s="463"/>
      <c r="Z18" s="463"/>
      <c r="AA18" s="463"/>
      <c r="AB18" s="471"/>
      <c r="AC18" s="347">
        <v>61.3</v>
      </c>
      <c r="AD18" s="348"/>
      <c r="AE18" s="348"/>
      <c r="AF18" s="348"/>
      <c r="AG18" s="449"/>
      <c r="AH18" s="347">
        <v>59.1</v>
      </c>
      <c r="AI18" s="348"/>
      <c r="AJ18" s="348"/>
      <c r="AK18" s="348"/>
      <c r="AL18" s="349"/>
      <c r="AM18" s="450"/>
      <c r="AN18" s="357"/>
      <c r="AO18" s="357"/>
      <c r="AP18" s="357"/>
      <c r="AQ18" s="357"/>
      <c r="AR18" s="357"/>
      <c r="AS18" s="357"/>
      <c r="AT18" s="358"/>
      <c r="AU18" s="438"/>
      <c r="AV18" s="439"/>
      <c r="AW18" s="439"/>
      <c r="AX18" s="439"/>
      <c r="AY18" s="363" t="s">
        <v>140</v>
      </c>
      <c r="AZ18" s="364"/>
      <c r="BA18" s="364"/>
      <c r="BB18" s="364"/>
      <c r="BC18" s="364"/>
      <c r="BD18" s="364"/>
      <c r="BE18" s="364"/>
      <c r="BF18" s="364"/>
      <c r="BG18" s="364"/>
      <c r="BH18" s="364"/>
      <c r="BI18" s="364"/>
      <c r="BJ18" s="364"/>
      <c r="BK18" s="364"/>
      <c r="BL18" s="364"/>
      <c r="BM18" s="365"/>
      <c r="BN18" s="383">
        <v>31952923</v>
      </c>
      <c r="BO18" s="384"/>
      <c r="BP18" s="384"/>
      <c r="BQ18" s="384"/>
      <c r="BR18" s="384"/>
      <c r="BS18" s="384"/>
      <c r="BT18" s="384"/>
      <c r="BU18" s="385"/>
      <c r="BV18" s="383">
        <v>31847088</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141</v>
      </c>
      <c r="C19" s="444"/>
      <c r="D19" s="444"/>
      <c r="E19" s="445"/>
      <c r="F19" s="445"/>
      <c r="G19" s="445"/>
      <c r="H19" s="445"/>
      <c r="I19" s="445"/>
      <c r="J19" s="445"/>
      <c r="K19" s="445"/>
      <c r="L19" s="451">
        <v>170</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142</v>
      </c>
      <c r="AZ19" s="364"/>
      <c r="BA19" s="364"/>
      <c r="BB19" s="364"/>
      <c r="BC19" s="364"/>
      <c r="BD19" s="364"/>
      <c r="BE19" s="364"/>
      <c r="BF19" s="364"/>
      <c r="BG19" s="364"/>
      <c r="BH19" s="364"/>
      <c r="BI19" s="364"/>
      <c r="BJ19" s="364"/>
      <c r="BK19" s="364"/>
      <c r="BL19" s="364"/>
      <c r="BM19" s="365"/>
      <c r="BN19" s="383">
        <v>47088127</v>
      </c>
      <c r="BO19" s="384"/>
      <c r="BP19" s="384"/>
      <c r="BQ19" s="384"/>
      <c r="BR19" s="384"/>
      <c r="BS19" s="384"/>
      <c r="BT19" s="384"/>
      <c r="BU19" s="385"/>
      <c r="BV19" s="383">
        <v>44288878</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143</v>
      </c>
      <c r="C20" s="444"/>
      <c r="D20" s="444"/>
      <c r="E20" s="445"/>
      <c r="F20" s="445"/>
      <c r="G20" s="445"/>
      <c r="H20" s="445"/>
      <c r="I20" s="445"/>
      <c r="J20" s="445"/>
      <c r="K20" s="445"/>
      <c r="L20" s="451">
        <v>46146</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144</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63747685</v>
      </c>
      <c r="BO23" s="384"/>
      <c r="BP23" s="384"/>
      <c r="BQ23" s="384"/>
      <c r="BR23" s="384"/>
      <c r="BS23" s="384"/>
      <c r="BT23" s="384"/>
      <c r="BU23" s="385"/>
      <c r="BV23" s="383">
        <v>62316749</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9790</v>
      </c>
      <c r="R24" s="360"/>
      <c r="S24" s="360"/>
      <c r="T24" s="360"/>
      <c r="U24" s="360"/>
      <c r="V24" s="361"/>
      <c r="W24" s="425"/>
      <c r="X24" s="416"/>
      <c r="Y24" s="417"/>
      <c r="Z24" s="356" t="s">
        <v>153</v>
      </c>
      <c r="AA24" s="357"/>
      <c r="AB24" s="357"/>
      <c r="AC24" s="357"/>
      <c r="AD24" s="357"/>
      <c r="AE24" s="357"/>
      <c r="AF24" s="357"/>
      <c r="AG24" s="358"/>
      <c r="AH24" s="359">
        <v>847</v>
      </c>
      <c r="AI24" s="360"/>
      <c r="AJ24" s="360"/>
      <c r="AK24" s="360"/>
      <c r="AL24" s="361"/>
      <c r="AM24" s="359">
        <v>2768843</v>
      </c>
      <c r="AN24" s="360"/>
      <c r="AO24" s="360"/>
      <c r="AP24" s="360"/>
      <c r="AQ24" s="360"/>
      <c r="AR24" s="361"/>
      <c r="AS24" s="359">
        <v>3269</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39181259</v>
      </c>
      <c r="BO24" s="384"/>
      <c r="BP24" s="384"/>
      <c r="BQ24" s="384"/>
      <c r="BR24" s="384"/>
      <c r="BS24" s="384"/>
      <c r="BT24" s="384"/>
      <c r="BU24" s="385"/>
      <c r="BV24" s="383">
        <v>39703111</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2</v>
      </c>
      <c r="M25" s="360"/>
      <c r="N25" s="360"/>
      <c r="O25" s="360"/>
      <c r="P25" s="361"/>
      <c r="Q25" s="359">
        <v>7850</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7624487</v>
      </c>
      <c r="BO25" s="379"/>
      <c r="BP25" s="379"/>
      <c r="BQ25" s="379"/>
      <c r="BR25" s="379"/>
      <c r="BS25" s="379"/>
      <c r="BT25" s="379"/>
      <c r="BU25" s="380"/>
      <c r="BV25" s="378">
        <v>8654981</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6440</v>
      </c>
      <c r="R26" s="360"/>
      <c r="S26" s="360"/>
      <c r="T26" s="360"/>
      <c r="U26" s="360"/>
      <c r="V26" s="361"/>
      <c r="W26" s="425"/>
      <c r="X26" s="416"/>
      <c r="Y26" s="417"/>
      <c r="Z26" s="356" t="s">
        <v>159</v>
      </c>
      <c r="AA26" s="436"/>
      <c r="AB26" s="436"/>
      <c r="AC26" s="436"/>
      <c r="AD26" s="436"/>
      <c r="AE26" s="436"/>
      <c r="AF26" s="436"/>
      <c r="AG26" s="437"/>
      <c r="AH26" s="359">
        <v>91</v>
      </c>
      <c r="AI26" s="360"/>
      <c r="AJ26" s="360"/>
      <c r="AK26" s="360"/>
      <c r="AL26" s="361"/>
      <c r="AM26" s="359">
        <v>276367</v>
      </c>
      <c r="AN26" s="360"/>
      <c r="AO26" s="360"/>
      <c r="AP26" s="360"/>
      <c r="AQ26" s="360"/>
      <c r="AR26" s="361"/>
      <c r="AS26" s="359">
        <v>3037</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5290</v>
      </c>
      <c r="R27" s="360"/>
      <c r="S27" s="360"/>
      <c r="T27" s="360"/>
      <c r="U27" s="360"/>
      <c r="V27" s="361"/>
      <c r="W27" s="425"/>
      <c r="X27" s="416"/>
      <c r="Y27" s="417"/>
      <c r="Z27" s="356" t="s">
        <v>162</v>
      </c>
      <c r="AA27" s="357"/>
      <c r="AB27" s="357"/>
      <c r="AC27" s="357"/>
      <c r="AD27" s="357"/>
      <c r="AE27" s="357"/>
      <c r="AF27" s="357"/>
      <c r="AG27" s="358"/>
      <c r="AH27" s="359">
        <v>26</v>
      </c>
      <c r="AI27" s="360"/>
      <c r="AJ27" s="360"/>
      <c r="AK27" s="360"/>
      <c r="AL27" s="361"/>
      <c r="AM27" s="359">
        <v>86342</v>
      </c>
      <c r="AN27" s="360"/>
      <c r="AO27" s="360"/>
      <c r="AP27" s="360"/>
      <c r="AQ27" s="360"/>
      <c r="AR27" s="361"/>
      <c r="AS27" s="359">
        <v>3321</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4580</v>
      </c>
      <c r="R28" s="360"/>
      <c r="S28" s="360"/>
      <c r="T28" s="360"/>
      <c r="U28" s="360"/>
      <c r="V28" s="361"/>
      <c r="W28" s="425"/>
      <c r="X28" s="416"/>
      <c r="Y28" s="417"/>
      <c r="Z28" s="356" t="s">
        <v>165</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11524919</v>
      </c>
      <c r="BO28" s="379"/>
      <c r="BP28" s="379"/>
      <c r="BQ28" s="379"/>
      <c r="BR28" s="379"/>
      <c r="BS28" s="379"/>
      <c r="BT28" s="379"/>
      <c r="BU28" s="380"/>
      <c r="BV28" s="378">
        <v>9858148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28</v>
      </c>
      <c r="M29" s="360"/>
      <c r="N29" s="360"/>
      <c r="O29" s="360"/>
      <c r="P29" s="361"/>
      <c r="Q29" s="359">
        <v>4280</v>
      </c>
      <c r="R29" s="360"/>
      <c r="S29" s="360"/>
      <c r="T29" s="360"/>
      <c r="U29" s="360"/>
      <c r="V29" s="361"/>
      <c r="W29" s="425"/>
      <c r="X29" s="416"/>
      <c r="Y29" s="417"/>
      <c r="Z29" s="356" t="s">
        <v>169</v>
      </c>
      <c r="AA29" s="357"/>
      <c r="AB29" s="357"/>
      <c r="AC29" s="357"/>
      <c r="AD29" s="357"/>
      <c r="AE29" s="357"/>
      <c r="AF29" s="357"/>
      <c r="AG29" s="358"/>
      <c r="AH29" s="359">
        <v>873</v>
      </c>
      <c r="AI29" s="360"/>
      <c r="AJ29" s="360"/>
      <c r="AK29" s="360"/>
      <c r="AL29" s="361"/>
      <c r="AM29" s="359">
        <v>2855185</v>
      </c>
      <c r="AN29" s="360"/>
      <c r="AO29" s="360"/>
      <c r="AP29" s="360"/>
      <c r="AQ29" s="360"/>
      <c r="AR29" s="361"/>
      <c r="AS29" s="359">
        <v>3271</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435808</v>
      </c>
      <c r="BO29" s="384"/>
      <c r="BP29" s="384"/>
      <c r="BQ29" s="384"/>
      <c r="BR29" s="384"/>
      <c r="BS29" s="384"/>
      <c r="BT29" s="384"/>
      <c r="BU29" s="385"/>
      <c r="BV29" s="383">
        <v>435682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171</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7586218</v>
      </c>
      <c r="BO30" s="387"/>
      <c r="BP30" s="387"/>
      <c r="BQ30" s="387"/>
      <c r="BR30" s="387"/>
      <c r="BS30" s="387"/>
      <c r="BT30" s="387"/>
      <c r="BU30" s="388"/>
      <c r="BV30" s="386">
        <v>10945200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7</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IF('各会計、関係団体の財政状況及び健全化判断比率'!B33="","",'各会計、関係団体の財政状況及び健全化判断比率'!B33)</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色麻町外一市一ヶ村花川ダム管理組合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大崎市土地開発公社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市有林事業特別会計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f t="shared" ref="AM35:AM43" si="0">IF(AO35="","",AM34+1)</f>
        <v>8</v>
      </c>
      <c r="AN35" s="343"/>
      <c r="AO35" s="342" t="str">
        <f>IF('各会計、関係団体の財政状況及び健全化判断比率'!B32="","",'各会計、関係団体の財政状況及び健全化判断比率'!B32)</f>
        <v>病院事業会計</v>
      </c>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IF('各会計、関係団体の財政状況及び健全化判断比率'!B34="","",'各会計、関係団体の財政状況及び健全化判断比率'!B34)</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吉田川流域溜池大和町外２市４ヶ町村組合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古川体育協会</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奨学資金貸与事業特別会計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介護保険特別会計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IF('各会計、関係団体の財政状況及び健全化判断比率'!B35="","",'各会計、関係団体の財政状況及び健全化判断比率'!B35)</f>
        <v>浄化槽事業特別会計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宮城県市町村職員退職手当組合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まちづくり古川</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IF('各会計、関係団体の財政状況及び健全化判断比率'!B36="","",'各会計、関係団体の財政状況及び健全化判断比率'!B36)</f>
        <v>岩出山簡易水道事業特別会計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宮城県市町村非常勤消防団員補償報償組合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アクアライト台町</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13</v>
      </c>
      <c r="BF38" s="343"/>
      <c r="BG38" s="342" t="str">
        <f>IF('各会計、関係団体の財政状況及び健全化判断比率'!B37="","",'各会計、関係団体の財政状況及び健全化判断比率'!B37)</f>
        <v>宅地造成事業特別会計</v>
      </c>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大崎地域広域行政事務組合</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醸室</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宮城県市町村自治振興センター</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大崎市三本木振興公社</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宮城県後期高齢者医療広域連合</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池月道の駅</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宮城県後期高齢者医療事業会計</v>
      </c>
      <c r="BZ41" s="342"/>
      <c r="CA41" s="342"/>
      <c r="CB41" s="342"/>
      <c r="CC41" s="342"/>
      <c r="CD41" s="342"/>
      <c r="CE41" s="342"/>
      <c r="CF41" s="342"/>
      <c r="CG41" s="342"/>
      <c r="CH41" s="342"/>
      <c r="CI41" s="342"/>
      <c r="CJ41" s="342"/>
      <c r="CK41" s="342"/>
      <c r="CL41" s="342"/>
      <c r="CM41" s="342"/>
      <c r="CN41" s="165"/>
      <c r="CO41" s="343">
        <f t="shared" si="3"/>
        <v>29</v>
      </c>
      <c r="CP41" s="343"/>
      <c r="CQ41" s="342" t="str">
        <f>IF('各会計、関係団体の財政状況及び健全化判断比率'!BS14="","",'各会計、関係団体の財政状況及び健全化判断比率'!BS14)</f>
        <v>鳴子まちづくり</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30</v>
      </c>
      <c r="CP42" s="343"/>
      <c r="CQ42" s="342" t="str">
        <f>IF('各会計、関係団体の財政状況及び健全化判断比率'!BS15="","",'各会計、関係団体の財政状況及び健全化判断比率'!BS15)</f>
        <v>オニコウベ</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31</v>
      </c>
      <c r="CP43" s="343"/>
      <c r="CQ43" s="342" t="str">
        <f>IF('各会計、関係団体の財政状況及び健全化判断比率'!BS16="","",'各会計、関係団体の財政状況及び健全化判断比率'!BS16)</f>
        <v>たじり穂波公社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election activeCell="A2" sqref="A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3" t="s">
        <v>24</v>
      </c>
      <c r="C41" s="1184"/>
      <c r="D41" s="81"/>
      <c r="E41" s="1185" t="s">
        <v>25</v>
      </c>
      <c r="F41" s="1185"/>
      <c r="G41" s="1185"/>
      <c r="H41" s="1186"/>
      <c r="I41" s="82">
        <v>63359</v>
      </c>
      <c r="J41" s="83">
        <v>65770</v>
      </c>
      <c r="K41" s="83">
        <v>63763</v>
      </c>
      <c r="L41" s="83">
        <v>62317</v>
      </c>
      <c r="M41" s="84">
        <v>63748</v>
      </c>
    </row>
    <row r="42" spans="2:13" ht="27.75" customHeight="1" x14ac:dyDescent="0.15">
      <c r="B42" s="1173"/>
      <c r="C42" s="1174"/>
      <c r="D42" s="85"/>
      <c r="E42" s="1177" t="s">
        <v>26</v>
      </c>
      <c r="F42" s="1177"/>
      <c r="G42" s="1177"/>
      <c r="H42" s="1178"/>
      <c r="I42" s="86">
        <v>1834</v>
      </c>
      <c r="J42" s="87">
        <v>1291</v>
      </c>
      <c r="K42" s="87">
        <v>800</v>
      </c>
      <c r="L42" s="87">
        <v>702</v>
      </c>
      <c r="M42" s="88">
        <v>603</v>
      </c>
    </row>
    <row r="43" spans="2:13" ht="27.75" customHeight="1" x14ac:dyDescent="0.15">
      <c r="B43" s="1173"/>
      <c r="C43" s="1174"/>
      <c r="D43" s="85"/>
      <c r="E43" s="1177" t="s">
        <v>27</v>
      </c>
      <c r="F43" s="1177"/>
      <c r="G43" s="1177"/>
      <c r="H43" s="1178"/>
      <c r="I43" s="86">
        <v>38798</v>
      </c>
      <c r="J43" s="87">
        <v>37207</v>
      </c>
      <c r="K43" s="87">
        <v>37358</v>
      </c>
      <c r="L43" s="87">
        <v>35797</v>
      </c>
      <c r="M43" s="88">
        <v>37941</v>
      </c>
    </row>
    <row r="44" spans="2:13" ht="27.75" customHeight="1" x14ac:dyDescent="0.15">
      <c r="B44" s="1173"/>
      <c r="C44" s="1174"/>
      <c r="D44" s="85"/>
      <c r="E44" s="1177" t="s">
        <v>28</v>
      </c>
      <c r="F44" s="1177"/>
      <c r="G44" s="1177"/>
      <c r="H44" s="1178"/>
      <c r="I44" s="86">
        <v>2873</v>
      </c>
      <c r="J44" s="87">
        <v>2461</v>
      </c>
      <c r="K44" s="87">
        <v>2356</v>
      </c>
      <c r="L44" s="87">
        <v>2087</v>
      </c>
      <c r="M44" s="88">
        <v>1934</v>
      </c>
    </row>
    <row r="45" spans="2:13" ht="27.75" customHeight="1" x14ac:dyDescent="0.15">
      <c r="B45" s="1173"/>
      <c r="C45" s="1174"/>
      <c r="D45" s="85"/>
      <c r="E45" s="1177" t="s">
        <v>29</v>
      </c>
      <c r="F45" s="1177"/>
      <c r="G45" s="1177"/>
      <c r="H45" s="1178"/>
      <c r="I45" s="86">
        <v>9606</v>
      </c>
      <c r="J45" s="87">
        <v>9445</v>
      </c>
      <c r="K45" s="87">
        <v>9157</v>
      </c>
      <c r="L45" s="87">
        <v>9075</v>
      </c>
      <c r="M45" s="88">
        <v>9251</v>
      </c>
    </row>
    <row r="46" spans="2:13" ht="27.75" customHeight="1" x14ac:dyDescent="0.15">
      <c r="B46" s="1173"/>
      <c r="C46" s="1174"/>
      <c r="D46" s="85"/>
      <c r="E46" s="1177" t="s">
        <v>30</v>
      </c>
      <c r="F46" s="1177"/>
      <c r="G46" s="1177"/>
      <c r="H46" s="1178"/>
      <c r="I46" s="86">
        <v>376</v>
      </c>
      <c r="J46" s="87">
        <v>415</v>
      </c>
      <c r="K46" s="87">
        <v>404</v>
      </c>
      <c r="L46" s="87">
        <v>308</v>
      </c>
      <c r="M46" s="88">
        <v>18</v>
      </c>
    </row>
    <row r="47" spans="2:13" ht="27.75" customHeight="1" x14ac:dyDescent="0.15">
      <c r="B47" s="1173"/>
      <c r="C47" s="1174"/>
      <c r="D47" s="85"/>
      <c r="E47" s="1177" t="s">
        <v>31</v>
      </c>
      <c r="F47" s="1177"/>
      <c r="G47" s="1177"/>
      <c r="H47" s="1178"/>
      <c r="I47" s="86" t="s">
        <v>481</v>
      </c>
      <c r="J47" s="87" t="s">
        <v>481</v>
      </c>
      <c r="K47" s="87" t="s">
        <v>481</v>
      </c>
      <c r="L47" s="87" t="s">
        <v>481</v>
      </c>
      <c r="M47" s="88" t="s">
        <v>481</v>
      </c>
    </row>
    <row r="48" spans="2:13" ht="27.75" customHeight="1" x14ac:dyDescent="0.15">
      <c r="B48" s="1175"/>
      <c r="C48" s="1176"/>
      <c r="D48" s="85"/>
      <c r="E48" s="1177" t="s">
        <v>32</v>
      </c>
      <c r="F48" s="1177"/>
      <c r="G48" s="1177"/>
      <c r="H48" s="1178"/>
      <c r="I48" s="86" t="s">
        <v>481</v>
      </c>
      <c r="J48" s="87" t="s">
        <v>481</v>
      </c>
      <c r="K48" s="87" t="s">
        <v>481</v>
      </c>
      <c r="L48" s="87" t="s">
        <v>481</v>
      </c>
      <c r="M48" s="88" t="s">
        <v>481</v>
      </c>
    </row>
    <row r="49" spans="2:13" ht="27.75" customHeight="1" x14ac:dyDescent="0.15">
      <c r="B49" s="1171" t="s">
        <v>33</v>
      </c>
      <c r="C49" s="1172"/>
      <c r="D49" s="89"/>
      <c r="E49" s="1177" t="s">
        <v>34</v>
      </c>
      <c r="F49" s="1177"/>
      <c r="G49" s="1177"/>
      <c r="H49" s="1178"/>
      <c r="I49" s="86">
        <v>5504</v>
      </c>
      <c r="J49" s="87">
        <v>6183</v>
      </c>
      <c r="K49" s="87">
        <v>9858</v>
      </c>
      <c r="L49" s="87">
        <v>12721</v>
      </c>
      <c r="M49" s="88">
        <v>14446</v>
      </c>
    </row>
    <row r="50" spans="2:13" ht="27.75" customHeight="1" x14ac:dyDescent="0.15">
      <c r="B50" s="1173"/>
      <c r="C50" s="1174"/>
      <c r="D50" s="85"/>
      <c r="E50" s="1177" t="s">
        <v>35</v>
      </c>
      <c r="F50" s="1177"/>
      <c r="G50" s="1177"/>
      <c r="H50" s="1178"/>
      <c r="I50" s="86">
        <v>11464</v>
      </c>
      <c r="J50" s="87">
        <v>11576</v>
      </c>
      <c r="K50" s="87">
        <v>11163</v>
      </c>
      <c r="L50" s="87">
        <v>10626</v>
      </c>
      <c r="M50" s="88">
        <v>9224</v>
      </c>
    </row>
    <row r="51" spans="2:13" ht="27.75" customHeight="1" x14ac:dyDescent="0.15">
      <c r="B51" s="1175"/>
      <c r="C51" s="1176"/>
      <c r="D51" s="85"/>
      <c r="E51" s="1177" t="s">
        <v>36</v>
      </c>
      <c r="F51" s="1177"/>
      <c r="G51" s="1177"/>
      <c r="H51" s="1178"/>
      <c r="I51" s="86">
        <v>64525</v>
      </c>
      <c r="J51" s="87">
        <v>68659</v>
      </c>
      <c r="K51" s="87">
        <v>67997</v>
      </c>
      <c r="L51" s="87">
        <v>66991</v>
      </c>
      <c r="M51" s="88">
        <v>70280</v>
      </c>
    </row>
    <row r="52" spans="2:13" ht="27.75" customHeight="1" thickBot="1" x14ac:dyDescent="0.2">
      <c r="B52" s="1179" t="s">
        <v>37</v>
      </c>
      <c r="C52" s="1180"/>
      <c r="D52" s="90"/>
      <c r="E52" s="1181" t="s">
        <v>38</v>
      </c>
      <c r="F52" s="1181"/>
      <c r="G52" s="1181"/>
      <c r="H52" s="1182"/>
      <c r="I52" s="91">
        <v>35352</v>
      </c>
      <c r="J52" s="92">
        <v>30171</v>
      </c>
      <c r="K52" s="92">
        <v>24819</v>
      </c>
      <c r="L52" s="92">
        <v>19948</v>
      </c>
      <c r="M52" s="93">
        <v>19545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43813</v>
      </c>
      <c r="E3" s="116"/>
      <c r="F3" s="117">
        <v>53925</v>
      </c>
      <c r="G3" s="118"/>
      <c r="H3" s="119"/>
    </row>
    <row r="4" spans="1:8" x14ac:dyDescent="0.15">
      <c r="A4" s="120"/>
      <c r="B4" s="121"/>
      <c r="C4" s="122"/>
      <c r="D4" s="123">
        <v>30176</v>
      </c>
      <c r="E4" s="124"/>
      <c r="F4" s="125">
        <v>34260</v>
      </c>
      <c r="G4" s="126"/>
      <c r="H4" s="127"/>
    </row>
    <row r="5" spans="1:8" x14ac:dyDescent="0.15">
      <c r="A5" s="108" t="s">
        <v>514</v>
      </c>
      <c r="B5" s="113"/>
      <c r="C5" s="114"/>
      <c r="D5" s="115">
        <v>31616</v>
      </c>
      <c r="E5" s="116"/>
      <c r="F5" s="117">
        <v>51263</v>
      </c>
      <c r="G5" s="118"/>
      <c r="H5" s="119"/>
    </row>
    <row r="6" spans="1:8" x14ac:dyDescent="0.15">
      <c r="A6" s="120"/>
      <c r="B6" s="121"/>
      <c r="C6" s="122"/>
      <c r="D6" s="123">
        <v>18260</v>
      </c>
      <c r="E6" s="124"/>
      <c r="F6" s="125">
        <v>29061</v>
      </c>
      <c r="G6" s="126"/>
      <c r="H6" s="127"/>
    </row>
    <row r="7" spans="1:8" x14ac:dyDescent="0.15">
      <c r="A7" s="108" t="s">
        <v>515</v>
      </c>
      <c r="B7" s="113"/>
      <c r="C7" s="114"/>
      <c r="D7" s="115">
        <v>23748</v>
      </c>
      <c r="E7" s="116"/>
      <c r="F7" s="117">
        <v>41433</v>
      </c>
      <c r="G7" s="118"/>
      <c r="H7" s="119"/>
    </row>
    <row r="8" spans="1:8" x14ac:dyDescent="0.15">
      <c r="A8" s="120"/>
      <c r="B8" s="121"/>
      <c r="C8" s="122"/>
      <c r="D8" s="123">
        <v>12645</v>
      </c>
      <c r="E8" s="124"/>
      <c r="F8" s="125">
        <v>22351</v>
      </c>
      <c r="G8" s="126"/>
      <c r="H8" s="127"/>
    </row>
    <row r="9" spans="1:8" x14ac:dyDescent="0.15">
      <c r="A9" s="108" t="s">
        <v>516</v>
      </c>
      <c r="B9" s="113"/>
      <c r="C9" s="114"/>
      <c r="D9" s="115">
        <v>26493</v>
      </c>
      <c r="E9" s="116"/>
      <c r="F9" s="117">
        <v>43493</v>
      </c>
      <c r="G9" s="118"/>
      <c r="H9" s="119"/>
    </row>
    <row r="10" spans="1:8" x14ac:dyDescent="0.15">
      <c r="A10" s="120"/>
      <c r="B10" s="121"/>
      <c r="C10" s="122"/>
      <c r="D10" s="123">
        <v>10555</v>
      </c>
      <c r="E10" s="124"/>
      <c r="F10" s="125">
        <v>23254</v>
      </c>
      <c r="G10" s="126"/>
      <c r="H10" s="127"/>
    </row>
    <row r="11" spans="1:8" x14ac:dyDescent="0.15">
      <c r="A11" s="108" t="s">
        <v>517</v>
      </c>
      <c r="B11" s="113"/>
      <c r="C11" s="114"/>
      <c r="D11" s="115">
        <v>40772</v>
      </c>
      <c r="E11" s="116"/>
      <c r="F11" s="117">
        <v>50840</v>
      </c>
      <c r="G11" s="118"/>
      <c r="H11" s="119"/>
    </row>
    <row r="12" spans="1:8" x14ac:dyDescent="0.15">
      <c r="A12" s="120"/>
      <c r="B12" s="121"/>
      <c r="C12" s="128"/>
      <c r="D12" s="123">
        <v>23169</v>
      </c>
      <c r="E12" s="124"/>
      <c r="F12" s="125">
        <v>25367</v>
      </c>
      <c r="G12" s="126"/>
      <c r="H12" s="127"/>
    </row>
    <row r="13" spans="1:8" x14ac:dyDescent="0.15">
      <c r="A13" s="108"/>
      <c r="B13" s="113"/>
      <c r="C13" s="129"/>
      <c r="D13" s="130">
        <v>33288</v>
      </c>
      <c r="E13" s="131"/>
      <c r="F13" s="132">
        <v>48191</v>
      </c>
      <c r="G13" s="133"/>
      <c r="H13" s="119"/>
    </row>
    <row r="14" spans="1:8" x14ac:dyDescent="0.15">
      <c r="A14" s="120"/>
      <c r="B14" s="121"/>
      <c r="C14" s="122"/>
      <c r="D14" s="123">
        <v>18961</v>
      </c>
      <c r="E14" s="124"/>
      <c r="F14" s="125">
        <v>26859</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1.92</v>
      </c>
      <c r="C19" s="134">
        <f>ROUND(VALUE(SUBSTITUTE(実質収支比率等に係る経年分析!G$48,"▲","-")),2)</f>
        <v>6.93</v>
      </c>
      <c r="D19" s="134">
        <f>ROUND(VALUE(SUBSTITUTE(実質収支比率等に係る経年分析!H$48,"▲","-")),2)</f>
        <v>5.74</v>
      </c>
      <c r="E19" s="134">
        <f>ROUND(VALUE(SUBSTITUTE(実質収支比率等に係る経年分析!I$48,"▲","-")),2)</f>
        <v>6.64</v>
      </c>
      <c r="F19" s="134">
        <f>ROUND(VALUE(SUBSTITUTE(実質収支比率等に係る経年分析!J$48,"▲","-")),2)</f>
        <v>5.95</v>
      </c>
    </row>
    <row r="20" spans="1:11" x14ac:dyDescent="0.15">
      <c r="A20" s="134" t="s">
        <v>43</v>
      </c>
      <c r="B20" s="134">
        <f>ROUND(VALUE(SUBSTITUTE(実質収支比率等に係る経年分析!F$47,"▲","-")),2)</f>
        <v>7.36</v>
      </c>
      <c r="C20" s="134">
        <f>ROUND(VALUE(SUBSTITUTE(実質収支比率等に係る経年分析!G$47,"▲","-")),2)</f>
        <v>9.07</v>
      </c>
      <c r="D20" s="134">
        <f>ROUND(VALUE(SUBSTITUTE(実質収支比率等に係る経年分析!H$47,"▲","-")),2)</f>
        <v>19.3</v>
      </c>
      <c r="E20" s="134">
        <f>ROUND(VALUE(SUBSTITUTE(実質収支比率等に係る経年分析!I$47,"▲","-")),2)</f>
        <v>27.08</v>
      </c>
      <c r="F20" s="134">
        <f>ROUND(VALUE(SUBSTITUTE(実質収支比率等に係る経年分析!J$47,"▲","-")),2)</f>
        <v>31.35</v>
      </c>
    </row>
    <row r="21" spans="1:11" x14ac:dyDescent="0.15">
      <c r="A21" s="134" t="s">
        <v>44</v>
      </c>
      <c r="B21" s="134">
        <f>IF(ISNUMBER(VALUE(SUBSTITUTE(実質収支比率等に係る経年分析!F$49,"▲","-"))),ROUND(VALUE(SUBSTITUTE(実質収支比率等に係る経年分析!F$49,"▲","-")),2),NA())</f>
        <v>1.88</v>
      </c>
      <c r="C21" s="134">
        <f>IF(ISNUMBER(VALUE(SUBSTITUTE(実質収支比率等に係る経年分析!G$49,"▲","-"))),ROUND(VALUE(SUBSTITUTE(実質収支比率等に係る経年分析!G$49,"▲","-")),2),NA())</f>
        <v>6.56</v>
      </c>
      <c r="D21" s="134">
        <f>IF(ISNUMBER(VALUE(SUBSTITUTE(実質収支比率等に係る経年分析!H$49,"▲","-"))),ROUND(VALUE(SUBSTITUTE(実質収支比率等に係る経年分析!H$49,"▲","-")),2),NA())</f>
        <v>4.05</v>
      </c>
      <c r="E21" s="134">
        <f>IF(ISNUMBER(VALUE(SUBSTITUTE(実質収支比率等に係る経年分析!I$49,"▲","-"))),ROUND(VALUE(SUBSTITUTE(実質収支比率等に係る経年分析!I$49,"▲","-")),2),NA())</f>
        <v>6.57</v>
      </c>
      <c r="F21" s="134">
        <f>IF(ISNUMBER(VALUE(SUBSTITUTE(実質収支比率等に係る経年分析!J$49,"▲","-"))),ROUND(VALUE(SUBSTITUTE(実質収支比率等に係る経年分析!J$49,"▲","-")),2),NA())</f>
        <v>1.25</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0.41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0.26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0.38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0.14000000000000001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0.16</v>
      </c>
    </row>
    <row r="30" spans="1:11" x14ac:dyDescent="0.15">
      <c r="A30" s="135" t="str">
        <f>IF(連結実質赤字比率に係る赤字・黒字の構成分析!C$40="",NA(),連結実質赤字比率に係る赤字・黒字の構成分析!C$40)</f>
        <v>浄化槽事業特別会計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7.0000000000000007E-2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0.18</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0.22</v>
      </c>
    </row>
    <row r="31" spans="1:11" x14ac:dyDescent="0.15">
      <c r="A31" s="135" t="str">
        <f>IF(連結実質赤字比率に係る赤字・黒字の構成分析!C$39="",NA(),連結実質赤字比率に係る赤字・黒字の構成分析!C$39)</f>
        <v>宅地造成事業特別会計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0.64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0.55000000000000004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0.4</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0.82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1.57</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1.67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1.51</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1.89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6.92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6.62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5.94</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7.81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9.51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9.66</v>
      </c>
    </row>
    <row r="36" spans="1:16" x14ac:dyDescent="0.15">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4.7300000000000004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7.77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13.59</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6236</v>
      </c>
      <c r="E42" s="136"/>
      <c r="F42" s="136"/>
      <c r="G42" s="136">
        <f>'実質公債費比率（分子）の構造'!L$52</f>
        <v>6313</v>
      </c>
      <c r="H42" s="136"/>
      <c r="I42" s="136"/>
      <c r="J42" s="136">
        <f>'実質公債費比率（分子）の構造'!M$52</f>
        <v>6412</v>
      </c>
      <c r="K42" s="136"/>
      <c r="L42" s="136"/>
      <c r="M42" s="136">
        <f>'実質公債費比率（分子）の構造'!N$52</f>
        <v>6540</v>
      </c>
      <c r="N42" s="136"/>
      <c r="O42" s="136"/>
      <c r="P42" s="136">
        <f>'実質公債費比率（分子）の構造'!O$52</f>
        <v>6581</v>
      </c>
    </row>
    <row r="43" spans="1:16" x14ac:dyDescent="0.15">
      <c r="A43" s="136" t="s">
        <v>52</v>
      </c>
      <c r="B43" s="136">
        <f>'実質公債費比率（分子）の構造'!K$51</f>
        <v>10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1</v>
      </c>
      <c r="O43" s="136"/>
      <c r="P43" s="136"/>
    </row>
    <row r="44" spans="1:16" x14ac:dyDescent="0.15">
      <c r="A44" s="136" t="s">
        <v>53</v>
      </c>
      <c r="B44" s="136">
        <f>'実質公債費比率（分子）の構造'!K$50</f>
        <v>586</v>
      </c>
      <c r="C44" s="136"/>
      <c r="D44" s="136"/>
      <c r="E44" s="136">
        <f>'実質公債費比率（分子）の構造'!L$50</f>
        <v>614</v>
      </c>
      <c r="F44" s="136"/>
      <c r="G44" s="136"/>
      <c r="H44" s="136">
        <f>'実質公債費比率（分子）の構造'!M$50</f>
        <v>523</v>
      </c>
      <c r="I44" s="136"/>
      <c r="J44" s="136"/>
      <c r="K44" s="136">
        <f>'実質公債費比率（分子）の構造'!N$50</f>
        <v>113</v>
      </c>
      <c r="L44" s="136"/>
      <c r="M44" s="136"/>
      <c r="N44" s="136">
        <f>'実質公債費比率（分子）の構造'!O$50</f>
        <v>112</v>
      </c>
      <c r="O44" s="136"/>
      <c r="P44" s="136"/>
    </row>
    <row r="45" spans="1:16" x14ac:dyDescent="0.15">
      <c r="A45" s="136" t="s">
        <v>54</v>
      </c>
      <c r="B45" s="136">
        <f>'実質公債費比率（分子）の構造'!K$49</f>
        <v>698</v>
      </c>
      <c r="C45" s="136"/>
      <c r="D45" s="136"/>
      <c r="E45" s="136">
        <f>'実質公債費比率（分子）の構造'!L$49</f>
        <v>645</v>
      </c>
      <c r="F45" s="136"/>
      <c r="G45" s="136"/>
      <c r="H45" s="136">
        <f>'実質公債費比率（分子）の構造'!M$49</f>
        <v>555</v>
      </c>
      <c r="I45" s="136"/>
      <c r="J45" s="136"/>
      <c r="K45" s="136">
        <f>'実質公債費比率（分子）の構造'!N$49</f>
        <v>292</v>
      </c>
      <c r="L45" s="136"/>
      <c r="M45" s="136"/>
      <c r="N45" s="136">
        <f>'実質公債費比率（分子）の構造'!O$49</f>
        <v>172</v>
      </c>
      <c r="O45" s="136"/>
      <c r="P45" s="136"/>
    </row>
    <row r="46" spans="1:16" x14ac:dyDescent="0.15">
      <c r="A46" s="136" t="s">
        <v>55</v>
      </c>
      <c r="B46" s="136">
        <f>'実質公債費比率（分子）の構造'!K$48</f>
        <v>2459</v>
      </c>
      <c r="C46" s="136"/>
      <c r="D46" s="136"/>
      <c r="E46" s="136">
        <f>'実質公債費比率（分子）の構造'!L$48</f>
        <v>2337</v>
      </c>
      <c r="F46" s="136"/>
      <c r="G46" s="136"/>
      <c r="H46" s="136">
        <f>'実質公債費比率（分子）の構造'!M$48</f>
        <v>2338</v>
      </c>
      <c r="I46" s="136"/>
      <c r="J46" s="136"/>
      <c r="K46" s="136">
        <f>'実質公債費比率（分子）の構造'!N$48</f>
        <v>2339</v>
      </c>
      <c r="L46" s="136"/>
      <c r="M46" s="136"/>
      <c r="N46" s="136">
        <f>'実質公債費比率（分子）の構造'!O$48</f>
        <v>2518</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7194</v>
      </c>
      <c r="C49" s="136"/>
      <c r="D49" s="136"/>
      <c r="E49" s="136">
        <f>'実質公債費比率（分子）の構造'!L$45</f>
        <v>7275</v>
      </c>
      <c r="F49" s="136"/>
      <c r="G49" s="136"/>
      <c r="H49" s="136">
        <f>'実質公債費比率（分子）の構造'!M$45</f>
        <v>7210</v>
      </c>
      <c r="I49" s="136"/>
      <c r="J49" s="136"/>
      <c r="K49" s="136">
        <f>'実質公債費比率（分子）の構造'!N$45</f>
        <v>7096</v>
      </c>
      <c r="L49" s="136"/>
      <c r="M49" s="136"/>
      <c r="N49" s="136">
        <f>'実質公債費比率（分子）の構造'!O$45</f>
        <v>7077</v>
      </c>
      <c r="O49" s="136"/>
      <c r="P49" s="136"/>
    </row>
    <row r="50" spans="1:16" x14ac:dyDescent="0.15">
      <c r="A50" s="136" t="s">
        <v>59</v>
      </c>
      <c r="B50" s="136" t="e">
        <f>NA()</f>
        <v>#N/A</v>
      </c>
      <c r="C50" s="136">
        <f>IF(ISNUMBER('実質公債費比率（分子）の構造'!K$53),'実質公債費比率（分子）の構造'!K$53,NA())</f>
        <v>4711</v>
      </c>
      <c r="D50" s="136" t="e">
        <f>NA()</f>
        <v>#N/A</v>
      </c>
      <c r="E50" s="136" t="e">
        <f>NA()</f>
        <v>#N/A</v>
      </c>
      <c r="F50" s="136">
        <f>IF(ISNUMBER('実質公債費比率（分子）の構造'!L$53),'実質公債費比率（分子）の構造'!L$53,NA())</f>
        <v>4558</v>
      </c>
      <c r="G50" s="136" t="e">
        <f>NA()</f>
        <v>#N/A</v>
      </c>
      <c r="H50" s="136" t="e">
        <f>NA()</f>
        <v>#N/A</v>
      </c>
      <c r="I50" s="136">
        <f>IF(ISNUMBER('実質公債費比率（分子）の構造'!M$53),'実質公債費比率（分子）の構造'!M$53,NA())</f>
        <v>4214</v>
      </c>
      <c r="J50" s="136" t="e">
        <f>NA()</f>
        <v>#N/A</v>
      </c>
      <c r="K50" s="136" t="e">
        <f>NA()</f>
        <v>#N/A</v>
      </c>
      <c r="L50" s="136">
        <f>IF(ISNUMBER('実質公債費比率（分子）の構造'!N$53),'実質公債費比率（分子）の構造'!N$53,NA())</f>
        <v>3300</v>
      </c>
      <c r="M50" s="136" t="e">
        <f>NA()</f>
        <v>#N/A</v>
      </c>
      <c r="N50" s="136" t="e">
        <f>NA()</f>
        <v>#N/A</v>
      </c>
      <c r="O50" s="136">
        <f>IF(ISNUMBER('実質公債費比率（分子）の構造'!O$53),'実質公債費比率（分子）の構造'!O$53,NA())</f>
        <v>3299</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64525</v>
      </c>
      <c r="E56" s="135"/>
      <c r="F56" s="135"/>
      <c r="G56" s="135">
        <f>'将来負担比率（分子）の構造'!J$51</f>
        <v>68659</v>
      </c>
      <c r="H56" s="135"/>
      <c r="I56" s="135"/>
      <c r="J56" s="135">
        <f>'将来負担比率（分子）の構造'!K$51</f>
        <v>67997</v>
      </c>
      <c r="K56" s="135"/>
      <c r="L56" s="135"/>
      <c r="M56" s="135">
        <f>'将来負担比率（分子）の構造'!L$51</f>
        <v>66991</v>
      </c>
      <c r="N56" s="135"/>
      <c r="O56" s="135"/>
      <c r="P56" s="135">
        <f>'将来負担比率（分子）の構造'!M$51</f>
        <v>70280</v>
      </c>
    </row>
    <row r="57" spans="1:16" x14ac:dyDescent="0.15">
      <c r="A57" s="135" t="s">
        <v>35</v>
      </c>
      <c r="B57" s="135"/>
      <c r="C57" s="135"/>
      <c r="D57" s="135">
        <f>'将来負担比率（分子）の構造'!I$50</f>
        <v>11464</v>
      </c>
      <c r="E57" s="135"/>
      <c r="F57" s="135"/>
      <c r="G57" s="135">
        <f>'将来負担比率（分子）の構造'!J$50</f>
        <v>11576</v>
      </c>
      <c r="H57" s="135"/>
      <c r="I57" s="135"/>
      <c r="J57" s="135">
        <f>'将来負担比率（分子）の構造'!K$50</f>
        <v>11163</v>
      </c>
      <c r="K57" s="135"/>
      <c r="L57" s="135"/>
      <c r="M57" s="135">
        <f>'将来負担比率（分子）の構造'!L$50</f>
        <v>10626</v>
      </c>
      <c r="N57" s="135"/>
      <c r="O57" s="135"/>
      <c r="P57" s="135">
        <f>'将来負担比率（分子）の構造'!M$50</f>
        <v>9224</v>
      </c>
    </row>
    <row r="58" spans="1:16" x14ac:dyDescent="0.15">
      <c r="A58" s="135" t="s">
        <v>34</v>
      </c>
      <c r="B58" s="135"/>
      <c r="C58" s="135"/>
      <c r="D58" s="135">
        <f>'将来負担比率（分子）の構造'!I$49</f>
        <v>5504</v>
      </c>
      <c r="E58" s="135"/>
      <c r="F58" s="135"/>
      <c r="G58" s="135">
        <f>'将来負担比率（分子）の構造'!J$49</f>
        <v>6183</v>
      </c>
      <c r="H58" s="135"/>
      <c r="I58" s="135"/>
      <c r="J58" s="135">
        <f>'将来負担比率（分子）の構造'!K$49</f>
        <v>9858</v>
      </c>
      <c r="K58" s="135"/>
      <c r="L58" s="135"/>
      <c r="M58" s="135">
        <f>'将来負担比率（分子）の構造'!L$49</f>
        <v>12721</v>
      </c>
      <c r="N58" s="135"/>
      <c r="O58" s="135"/>
      <c r="P58" s="135">
        <f>'将来負担比率（分子）の構造'!M$49</f>
        <v>14446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376</v>
      </c>
      <c r="C61" s="135"/>
      <c r="D61" s="135"/>
      <c r="E61" s="135">
        <f>'将来負担比率（分子）の構造'!J$46</f>
        <v>415</v>
      </c>
      <c r="F61" s="135"/>
      <c r="G61" s="135"/>
      <c r="H61" s="135">
        <f>'将来負担比率（分子）の構造'!K$46</f>
        <v>404</v>
      </c>
      <c r="I61" s="135"/>
      <c r="J61" s="135"/>
      <c r="K61" s="135">
        <f>'将来負担比率（分子）の構造'!L$46</f>
        <v>308</v>
      </c>
      <c r="L61" s="135"/>
      <c r="M61" s="135"/>
      <c r="N61" s="135">
        <f>'将来負担比率（分子）の構造'!M$46</f>
        <v>18</v>
      </c>
      <c r="O61" s="135"/>
      <c r="P61" s="135"/>
    </row>
    <row r="62" spans="1:16" x14ac:dyDescent="0.15">
      <c r="A62" s="135" t="s">
        <v>29</v>
      </c>
      <c r="B62" s="135">
        <f>'将来負担比率（分子）の構造'!I$45</f>
        <v>9606</v>
      </c>
      <c r="C62" s="135"/>
      <c r="D62" s="135"/>
      <c r="E62" s="135">
        <f>'将来負担比率（分子）の構造'!J$45</f>
        <v>9445</v>
      </c>
      <c r="F62" s="135"/>
      <c r="G62" s="135"/>
      <c r="H62" s="135">
        <f>'将来負担比率（分子）の構造'!K$45</f>
        <v>9157</v>
      </c>
      <c r="I62" s="135"/>
      <c r="J62" s="135"/>
      <c r="K62" s="135">
        <f>'将来負担比率（分子）の構造'!L$45</f>
        <v>9075</v>
      </c>
      <c r="L62" s="135"/>
      <c r="M62" s="135"/>
      <c r="N62" s="135">
        <f>'将来負担比率（分子）の構造'!M$45</f>
        <v>9251</v>
      </c>
      <c r="O62" s="135"/>
      <c r="P62" s="135"/>
    </row>
    <row r="63" spans="1:16" x14ac:dyDescent="0.15">
      <c r="A63" s="135" t="s">
        <v>28</v>
      </c>
      <c r="B63" s="135">
        <f>'将来負担比率（分子）の構造'!I$44</f>
        <v>2873</v>
      </c>
      <c r="C63" s="135"/>
      <c r="D63" s="135"/>
      <c r="E63" s="135">
        <f>'将来負担比率（分子）の構造'!J$44</f>
        <v>2461</v>
      </c>
      <c r="F63" s="135"/>
      <c r="G63" s="135"/>
      <c r="H63" s="135">
        <f>'将来負担比率（分子）の構造'!K$44</f>
        <v>2356</v>
      </c>
      <c r="I63" s="135"/>
      <c r="J63" s="135"/>
      <c r="K63" s="135">
        <f>'将来負担比率（分子）の構造'!L$44</f>
        <v>2087</v>
      </c>
      <c r="L63" s="135"/>
      <c r="M63" s="135"/>
      <c r="N63" s="135">
        <f>'将来負担比率（分子）の構造'!M$44</f>
        <v>1934</v>
      </c>
      <c r="O63" s="135"/>
      <c r="P63" s="135"/>
    </row>
    <row r="64" spans="1:16" x14ac:dyDescent="0.15">
      <c r="A64" s="135" t="s">
        <v>27</v>
      </c>
      <c r="B64" s="135">
        <f>'将来負担比率（分子）の構造'!I$43</f>
        <v>38798</v>
      </c>
      <c r="C64" s="135"/>
      <c r="D64" s="135"/>
      <c r="E64" s="135">
        <f>'将来負担比率（分子）の構造'!J$43</f>
        <v>37207</v>
      </c>
      <c r="F64" s="135"/>
      <c r="G64" s="135"/>
      <c r="H64" s="135">
        <f>'将来負担比率（分子）の構造'!K$43</f>
        <v>37358</v>
      </c>
      <c r="I64" s="135"/>
      <c r="J64" s="135"/>
      <c r="K64" s="135">
        <f>'将来負担比率（分子）の構造'!L$43</f>
        <v>35797</v>
      </c>
      <c r="L64" s="135"/>
      <c r="M64" s="135"/>
      <c r="N64" s="135">
        <f>'将来負担比率（分子）の構造'!M$43</f>
        <v>37941</v>
      </c>
      <c r="O64" s="135"/>
      <c r="P64" s="135"/>
    </row>
    <row r="65" spans="1:16" x14ac:dyDescent="0.15">
      <c r="A65" s="135" t="s">
        <v>26</v>
      </c>
      <c r="B65" s="135">
        <f>'将来負担比率（分子）の構造'!I$42</f>
        <v>1834</v>
      </c>
      <c r="C65" s="135"/>
      <c r="D65" s="135"/>
      <c r="E65" s="135">
        <f>'将来負担比率（分子）の構造'!J$42</f>
        <v>1291</v>
      </c>
      <c r="F65" s="135"/>
      <c r="G65" s="135"/>
      <c r="H65" s="135">
        <f>'将来負担比率（分子）の構造'!K$42</f>
        <v>800</v>
      </c>
      <c r="I65" s="135"/>
      <c r="J65" s="135"/>
      <c r="K65" s="135">
        <f>'将来負担比率（分子）の構造'!L$42</f>
        <v>702</v>
      </c>
      <c r="L65" s="135"/>
      <c r="M65" s="135"/>
      <c r="N65" s="135">
        <f>'将来負担比率（分子）の構造'!M$42</f>
        <v>603</v>
      </c>
      <c r="O65" s="135"/>
      <c r="P65" s="135"/>
    </row>
    <row r="66" spans="1:16" x14ac:dyDescent="0.15">
      <c r="A66" s="135" t="s">
        <v>25</v>
      </c>
      <c r="B66" s="135">
        <f>'将来負担比率（分子）の構造'!I$41</f>
        <v>63359</v>
      </c>
      <c r="C66" s="135"/>
      <c r="D66" s="135"/>
      <c r="E66" s="135">
        <f>'将来負担比率（分子）の構造'!J$41</f>
        <v>65770</v>
      </c>
      <c r="F66" s="135"/>
      <c r="G66" s="135"/>
      <c r="H66" s="135">
        <f>'将来負担比率（分子）の構造'!K$41</f>
        <v>63763</v>
      </c>
      <c r="I66" s="135"/>
      <c r="J66" s="135"/>
      <c r="K66" s="135">
        <f>'将来負担比率（分子）の構造'!L$41</f>
        <v>62317</v>
      </c>
      <c r="L66" s="135"/>
      <c r="M66" s="135"/>
      <c r="N66" s="135">
        <f>'将来負担比率（分子）の構造'!M$41</f>
        <v>63748</v>
      </c>
      <c r="O66" s="135"/>
      <c r="P66" s="135"/>
    </row>
    <row r="67" spans="1:16" x14ac:dyDescent="0.15">
      <c r="A67" s="135" t="s">
        <v>63</v>
      </c>
      <c r="B67" s="135" t="e">
        <f>NA()</f>
        <v>#N/A</v>
      </c>
      <c r="C67" s="135">
        <f>IF(ISNUMBER('将来負担比率（分子）の構造'!I$52), IF('将来負担比率（分子）の構造'!I$52 &lt; 0, 0, '将来負担比率（分子）の構造'!I$52), NA())</f>
        <v>35352</v>
      </c>
      <c r="D67" s="135" t="e">
        <f>NA()</f>
        <v>#N/A</v>
      </c>
      <c r="E67" s="135" t="e">
        <f>NA()</f>
        <v>#N/A</v>
      </c>
      <c r="F67" s="135">
        <f>IF(ISNUMBER('将来負担比率（分子）の構造'!J$52), IF('将来負担比率（分子）の構造'!J$52 &lt; 0, 0, '将来負担比率（分子）の構造'!J$52), NA())</f>
        <v>30171</v>
      </c>
      <c r="G67" s="135" t="e">
        <f>NA()</f>
        <v>#N/A</v>
      </c>
      <c r="H67" s="135" t="e">
        <f>NA()</f>
        <v>#N/A</v>
      </c>
      <c r="I67" s="135">
        <f>IF(ISNUMBER('将来負担比率（分子）の構造'!K$52), IF('将来負担比率（分子）の構造'!K$52 &lt; 0, 0, '将来負担比率（分子）の構造'!K$52), NA())</f>
        <v>24819</v>
      </c>
      <c r="J67" s="135" t="e">
        <f>NA()</f>
        <v>#N/A</v>
      </c>
      <c r="K67" s="135" t="e">
        <f>NA()</f>
        <v>#N/A</v>
      </c>
      <c r="L67" s="135">
        <f>IF(ISNUMBER('将来負担比率（分子）の構造'!L$52), IF('将来負担比率（分子）の構造'!L$52 &lt; 0, 0, '将来負担比率（分子）の構造'!L$52), NA())</f>
        <v>19948</v>
      </c>
      <c r="M67" s="135" t="e">
        <f>NA()</f>
        <v>#N/A</v>
      </c>
      <c r="N67" s="135" t="e">
        <f>NA()</f>
        <v>#N/A</v>
      </c>
      <c r="O67" s="135">
        <f>IF(ISNUMBER('将来負担比率（分子）の構造'!M$52), IF('将来負担比率（分子）の構造'!M$52 &lt; 0, 0, '将来負担比率（分子）の構造'!M$52), NA())</f>
        <v>19545</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193</v>
      </c>
      <c r="DI1" s="700"/>
      <c r="DJ1" s="700"/>
      <c r="DK1" s="700"/>
      <c r="DL1" s="700"/>
      <c r="DM1" s="700"/>
      <c r="DN1" s="701"/>
      <c r="DP1" s="699" t="s">
        <v>194</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196</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197</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198</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199</v>
      </c>
      <c r="S4" s="647"/>
      <c r="T4" s="647"/>
      <c r="U4" s="647"/>
      <c r="V4" s="647"/>
      <c r="W4" s="647"/>
      <c r="X4" s="647"/>
      <c r="Y4" s="648"/>
      <c r="Z4" s="646" t="s">
        <v>200</v>
      </c>
      <c r="AA4" s="647"/>
      <c r="AB4" s="647"/>
      <c r="AC4" s="648"/>
      <c r="AD4" s="646" t="s">
        <v>201</v>
      </c>
      <c r="AE4" s="647"/>
      <c r="AF4" s="647"/>
      <c r="AG4" s="647"/>
      <c r="AH4" s="647"/>
      <c r="AI4" s="647"/>
      <c r="AJ4" s="647"/>
      <c r="AK4" s="648"/>
      <c r="AL4" s="646" t="s">
        <v>200</v>
      </c>
      <c r="AM4" s="647"/>
      <c r="AN4" s="647"/>
      <c r="AO4" s="648"/>
      <c r="AP4" s="702" t="s">
        <v>202</v>
      </c>
      <c r="AQ4" s="702"/>
      <c r="AR4" s="702"/>
      <c r="AS4" s="702"/>
      <c r="AT4" s="702"/>
      <c r="AU4" s="702"/>
      <c r="AV4" s="702"/>
      <c r="AW4" s="702"/>
      <c r="AX4" s="702"/>
      <c r="AY4" s="702"/>
      <c r="AZ4" s="702"/>
      <c r="BA4" s="702"/>
      <c r="BB4" s="702"/>
      <c r="BC4" s="702"/>
      <c r="BD4" s="702"/>
      <c r="BE4" s="702"/>
      <c r="BF4" s="702"/>
      <c r="BG4" s="702" t="s">
        <v>203</v>
      </c>
      <c r="BH4" s="702"/>
      <c r="BI4" s="702"/>
      <c r="BJ4" s="702"/>
      <c r="BK4" s="702"/>
      <c r="BL4" s="702"/>
      <c r="BM4" s="702"/>
      <c r="BN4" s="702"/>
      <c r="BO4" s="702" t="s">
        <v>200</v>
      </c>
      <c r="BP4" s="702"/>
      <c r="BQ4" s="702"/>
      <c r="BR4" s="702"/>
      <c r="BS4" s="702" t="s">
        <v>204</v>
      </c>
      <c r="BT4" s="702"/>
      <c r="BU4" s="702"/>
      <c r="BV4" s="702"/>
      <c r="BW4" s="702"/>
      <c r="BX4" s="702"/>
      <c r="BY4" s="702"/>
      <c r="BZ4" s="702"/>
      <c r="CA4" s="702"/>
      <c r="CB4" s="702"/>
      <c r="CD4" s="691" t="s">
        <v>205</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206</v>
      </c>
      <c r="C5" s="674"/>
      <c r="D5" s="674"/>
      <c r="E5" s="674"/>
      <c r="F5" s="674"/>
      <c r="G5" s="674"/>
      <c r="H5" s="674"/>
      <c r="I5" s="674"/>
      <c r="J5" s="674"/>
      <c r="K5" s="674"/>
      <c r="L5" s="674"/>
      <c r="M5" s="674"/>
      <c r="N5" s="674"/>
      <c r="O5" s="674"/>
      <c r="P5" s="674"/>
      <c r="Q5" s="675"/>
      <c r="R5" s="636">
        <v>15664232</v>
      </c>
      <c r="S5" s="637"/>
      <c r="T5" s="637"/>
      <c r="U5" s="637"/>
      <c r="V5" s="637"/>
      <c r="W5" s="637"/>
      <c r="X5" s="637"/>
      <c r="Y5" s="684"/>
      <c r="Z5" s="697">
        <v>22.8</v>
      </c>
      <c r="AA5" s="697"/>
      <c r="AB5" s="697"/>
      <c r="AC5" s="697"/>
      <c r="AD5" s="698">
        <v>14957146</v>
      </c>
      <c r="AE5" s="698"/>
      <c r="AF5" s="698"/>
      <c r="AG5" s="698"/>
      <c r="AH5" s="698"/>
      <c r="AI5" s="698"/>
      <c r="AJ5" s="698"/>
      <c r="AK5" s="698"/>
      <c r="AL5" s="685">
        <v>43.2</v>
      </c>
      <c r="AM5" s="654"/>
      <c r="AN5" s="654"/>
      <c r="AO5" s="686"/>
      <c r="AP5" s="673" t="s">
        <v>207</v>
      </c>
      <c r="AQ5" s="674"/>
      <c r="AR5" s="674"/>
      <c r="AS5" s="674"/>
      <c r="AT5" s="674"/>
      <c r="AU5" s="674"/>
      <c r="AV5" s="674"/>
      <c r="AW5" s="674"/>
      <c r="AX5" s="674"/>
      <c r="AY5" s="674"/>
      <c r="AZ5" s="674"/>
      <c r="BA5" s="674"/>
      <c r="BB5" s="674"/>
      <c r="BC5" s="674"/>
      <c r="BD5" s="674"/>
      <c r="BE5" s="674"/>
      <c r="BF5" s="675"/>
      <c r="BG5" s="586">
        <v>14859309</v>
      </c>
      <c r="BH5" s="587"/>
      <c r="BI5" s="587"/>
      <c r="BJ5" s="587"/>
      <c r="BK5" s="587"/>
      <c r="BL5" s="587"/>
      <c r="BM5" s="587"/>
      <c r="BN5" s="588"/>
      <c r="BO5" s="639">
        <v>94.9</v>
      </c>
      <c r="BP5" s="639"/>
      <c r="BQ5" s="639"/>
      <c r="BR5" s="639"/>
      <c r="BS5" s="640">
        <v>144034</v>
      </c>
      <c r="BT5" s="640"/>
      <c r="BU5" s="640"/>
      <c r="BV5" s="640"/>
      <c r="BW5" s="640"/>
      <c r="BX5" s="640"/>
      <c r="BY5" s="640"/>
      <c r="BZ5" s="640"/>
      <c r="CA5" s="640"/>
      <c r="CB5" s="676"/>
      <c r="CD5" s="691" t="s">
        <v>202</v>
      </c>
      <c r="CE5" s="692"/>
      <c r="CF5" s="692"/>
      <c r="CG5" s="692"/>
      <c r="CH5" s="692"/>
      <c r="CI5" s="692"/>
      <c r="CJ5" s="692"/>
      <c r="CK5" s="692"/>
      <c r="CL5" s="692"/>
      <c r="CM5" s="692"/>
      <c r="CN5" s="692"/>
      <c r="CO5" s="692"/>
      <c r="CP5" s="692"/>
      <c r="CQ5" s="693"/>
      <c r="CR5" s="691" t="s">
        <v>208</v>
      </c>
      <c r="CS5" s="692"/>
      <c r="CT5" s="692"/>
      <c r="CU5" s="692"/>
      <c r="CV5" s="692"/>
      <c r="CW5" s="692"/>
      <c r="CX5" s="692"/>
      <c r="CY5" s="693"/>
      <c r="CZ5" s="691" t="s">
        <v>200</v>
      </c>
      <c r="DA5" s="692"/>
      <c r="DB5" s="692"/>
      <c r="DC5" s="693"/>
      <c r="DD5" s="691" t="s">
        <v>209</v>
      </c>
      <c r="DE5" s="692"/>
      <c r="DF5" s="692"/>
      <c r="DG5" s="692"/>
      <c r="DH5" s="692"/>
      <c r="DI5" s="692"/>
      <c r="DJ5" s="692"/>
      <c r="DK5" s="692"/>
      <c r="DL5" s="692"/>
      <c r="DM5" s="692"/>
      <c r="DN5" s="692"/>
      <c r="DO5" s="692"/>
      <c r="DP5" s="693"/>
      <c r="DQ5" s="691" t="s">
        <v>210</v>
      </c>
      <c r="DR5" s="692"/>
      <c r="DS5" s="692"/>
      <c r="DT5" s="692"/>
      <c r="DU5" s="692"/>
      <c r="DV5" s="692"/>
      <c r="DW5" s="692"/>
      <c r="DX5" s="692"/>
      <c r="DY5" s="692"/>
      <c r="DZ5" s="692"/>
      <c r="EA5" s="692"/>
      <c r="EB5" s="692"/>
      <c r="EC5" s="693"/>
    </row>
    <row r="6" spans="2:143" ht="11.25" customHeight="1" x14ac:dyDescent="0.15">
      <c r="B6" s="583" t="s">
        <v>211</v>
      </c>
      <c r="C6" s="584"/>
      <c r="D6" s="584"/>
      <c r="E6" s="584"/>
      <c r="F6" s="584"/>
      <c r="G6" s="584"/>
      <c r="H6" s="584"/>
      <c r="I6" s="584"/>
      <c r="J6" s="584"/>
      <c r="K6" s="584"/>
      <c r="L6" s="584"/>
      <c r="M6" s="584"/>
      <c r="N6" s="584"/>
      <c r="O6" s="584"/>
      <c r="P6" s="584"/>
      <c r="Q6" s="585"/>
      <c r="R6" s="586">
        <v>575464</v>
      </c>
      <c r="S6" s="587"/>
      <c r="T6" s="587"/>
      <c r="U6" s="587"/>
      <c r="V6" s="587"/>
      <c r="W6" s="587"/>
      <c r="X6" s="587"/>
      <c r="Y6" s="588"/>
      <c r="Z6" s="639">
        <v>0.8</v>
      </c>
      <c r="AA6" s="639"/>
      <c r="AB6" s="639"/>
      <c r="AC6" s="639"/>
      <c r="AD6" s="640">
        <v>575464</v>
      </c>
      <c r="AE6" s="640"/>
      <c r="AF6" s="640"/>
      <c r="AG6" s="640"/>
      <c r="AH6" s="640"/>
      <c r="AI6" s="640"/>
      <c r="AJ6" s="640"/>
      <c r="AK6" s="640"/>
      <c r="AL6" s="609">
        <v>1.7</v>
      </c>
      <c r="AM6" s="641"/>
      <c r="AN6" s="641"/>
      <c r="AO6" s="642"/>
      <c r="AP6" s="583" t="s">
        <v>212</v>
      </c>
      <c r="AQ6" s="584"/>
      <c r="AR6" s="584"/>
      <c r="AS6" s="584"/>
      <c r="AT6" s="584"/>
      <c r="AU6" s="584"/>
      <c r="AV6" s="584"/>
      <c r="AW6" s="584"/>
      <c r="AX6" s="584"/>
      <c r="AY6" s="584"/>
      <c r="AZ6" s="584"/>
      <c r="BA6" s="584"/>
      <c r="BB6" s="584"/>
      <c r="BC6" s="584"/>
      <c r="BD6" s="584"/>
      <c r="BE6" s="584"/>
      <c r="BF6" s="585"/>
      <c r="BG6" s="586">
        <v>14859309</v>
      </c>
      <c r="BH6" s="587"/>
      <c r="BI6" s="587"/>
      <c r="BJ6" s="587"/>
      <c r="BK6" s="587"/>
      <c r="BL6" s="587"/>
      <c r="BM6" s="587"/>
      <c r="BN6" s="588"/>
      <c r="BO6" s="639">
        <v>94.9</v>
      </c>
      <c r="BP6" s="639"/>
      <c r="BQ6" s="639"/>
      <c r="BR6" s="639"/>
      <c r="BS6" s="640">
        <v>144034</v>
      </c>
      <c r="BT6" s="640"/>
      <c r="BU6" s="640"/>
      <c r="BV6" s="640"/>
      <c r="BW6" s="640"/>
      <c r="BX6" s="640"/>
      <c r="BY6" s="640"/>
      <c r="BZ6" s="640"/>
      <c r="CA6" s="640"/>
      <c r="CB6" s="676"/>
      <c r="CD6" s="643" t="s">
        <v>213</v>
      </c>
      <c r="CE6" s="644"/>
      <c r="CF6" s="644"/>
      <c r="CG6" s="644"/>
      <c r="CH6" s="644"/>
      <c r="CI6" s="644"/>
      <c r="CJ6" s="644"/>
      <c r="CK6" s="644"/>
      <c r="CL6" s="644"/>
      <c r="CM6" s="644"/>
      <c r="CN6" s="644"/>
      <c r="CO6" s="644"/>
      <c r="CP6" s="644"/>
      <c r="CQ6" s="645"/>
      <c r="CR6" s="586">
        <v>403218</v>
      </c>
      <c r="CS6" s="587"/>
      <c r="CT6" s="587"/>
      <c r="CU6" s="587"/>
      <c r="CV6" s="587"/>
      <c r="CW6" s="587"/>
      <c r="CX6" s="587"/>
      <c r="CY6" s="588"/>
      <c r="CZ6" s="639">
        <v>0.7</v>
      </c>
      <c r="DA6" s="639"/>
      <c r="DB6" s="639"/>
      <c r="DC6" s="639"/>
      <c r="DD6" s="592" t="s">
        <v>214</v>
      </c>
      <c r="DE6" s="587"/>
      <c r="DF6" s="587"/>
      <c r="DG6" s="587"/>
      <c r="DH6" s="587"/>
      <c r="DI6" s="587"/>
      <c r="DJ6" s="587"/>
      <c r="DK6" s="587"/>
      <c r="DL6" s="587"/>
      <c r="DM6" s="587"/>
      <c r="DN6" s="587"/>
      <c r="DO6" s="587"/>
      <c r="DP6" s="588"/>
      <c r="DQ6" s="592">
        <v>403217</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26740</v>
      </c>
      <c r="S7" s="587"/>
      <c r="T7" s="587"/>
      <c r="U7" s="587"/>
      <c r="V7" s="587"/>
      <c r="W7" s="587"/>
      <c r="X7" s="587"/>
      <c r="Y7" s="588"/>
      <c r="Z7" s="639">
        <v>0</v>
      </c>
      <c r="AA7" s="639"/>
      <c r="AB7" s="639"/>
      <c r="AC7" s="639"/>
      <c r="AD7" s="640">
        <v>26740</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6344308</v>
      </c>
      <c r="BH7" s="587"/>
      <c r="BI7" s="587"/>
      <c r="BJ7" s="587"/>
      <c r="BK7" s="587"/>
      <c r="BL7" s="587"/>
      <c r="BM7" s="587"/>
      <c r="BN7" s="588"/>
      <c r="BO7" s="639">
        <v>40.5</v>
      </c>
      <c r="BP7" s="639"/>
      <c r="BQ7" s="639"/>
      <c r="BR7" s="639"/>
      <c r="BS7" s="640">
        <v>144034</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6752423</v>
      </c>
      <c r="CS7" s="587"/>
      <c r="CT7" s="587"/>
      <c r="CU7" s="587"/>
      <c r="CV7" s="587"/>
      <c r="CW7" s="587"/>
      <c r="CX7" s="587"/>
      <c r="CY7" s="588"/>
      <c r="CZ7" s="639">
        <v>11</v>
      </c>
      <c r="DA7" s="639"/>
      <c r="DB7" s="639"/>
      <c r="DC7" s="639"/>
      <c r="DD7" s="592">
        <v>284628</v>
      </c>
      <c r="DE7" s="587"/>
      <c r="DF7" s="587"/>
      <c r="DG7" s="587"/>
      <c r="DH7" s="587"/>
      <c r="DI7" s="587"/>
      <c r="DJ7" s="587"/>
      <c r="DK7" s="587"/>
      <c r="DL7" s="587"/>
      <c r="DM7" s="587"/>
      <c r="DN7" s="587"/>
      <c r="DO7" s="587"/>
      <c r="DP7" s="588"/>
      <c r="DQ7" s="592">
        <v>4910270</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32540</v>
      </c>
      <c r="S8" s="587"/>
      <c r="T8" s="587"/>
      <c r="U8" s="587"/>
      <c r="V8" s="587"/>
      <c r="W8" s="587"/>
      <c r="X8" s="587"/>
      <c r="Y8" s="588"/>
      <c r="Z8" s="639">
        <v>0</v>
      </c>
      <c r="AA8" s="639"/>
      <c r="AB8" s="639"/>
      <c r="AC8" s="639"/>
      <c r="AD8" s="640">
        <v>32540</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179745</v>
      </c>
      <c r="BH8" s="587"/>
      <c r="BI8" s="587"/>
      <c r="BJ8" s="587"/>
      <c r="BK8" s="587"/>
      <c r="BL8" s="587"/>
      <c r="BM8" s="587"/>
      <c r="BN8" s="588"/>
      <c r="BO8" s="639">
        <v>1.1000000000000001</v>
      </c>
      <c r="BP8" s="639"/>
      <c r="BQ8" s="639"/>
      <c r="BR8" s="639"/>
      <c r="BS8" s="592" t="s">
        <v>220</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16544413</v>
      </c>
      <c r="CS8" s="587"/>
      <c r="CT8" s="587"/>
      <c r="CU8" s="587"/>
      <c r="CV8" s="587"/>
      <c r="CW8" s="587"/>
      <c r="CX8" s="587"/>
      <c r="CY8" s="588"/>
      <c r="CZ8" s="639">
        <v>27</v>
      </c>
      <c r="DA8" s="639"/>
      <c r="DB8" s="639"/>
      <c r="DC8" s="639"/>
      <c r="DD8" s="592">
        <v>395988</v>
      </c>
      <c r="DE8" s="587"/>
      <c r="DF8" s="587"/>
      <c r="DG8" s="587"/>
      <c r="DH8" s="587"/>
      <c r="DI8" s="587"/>
      <c r="DJ8" s="587"/>
      <c r="DK8" s="587"/>
      <c r="DL8" s="587"/>
      <c r="DM8" s="587"/>
      <c r="DN8" s="587"/>
      <c r="DO8" s="587"/>
      <c r="DP8" s="588"/>
      <c r="DQ8" s="592">
        <v>8339164</v>
      </c>
      <c r="DR8" s="587"/>
      <c r="DS8" s="587"/>
      <c r="DT8" s="587"/>
      <c r="DU8" s="587"/>
      <c r="DV8" s="587"/>
      <c r="DW8" s="587"/>
      <c r="DX8" s="587"/>
      <c r="DY8" s="587"/>
      <c r="DZ8" s="587"/>
      <c r="EA8" s="587"/>
      <c r="EB8" s="587"/>
      <c r="EC8" s="622"/>
    </row>
    <row r="9" spans="2:143" ht="11.25" customHeight="1" x14ac:dyDescent="0.15">
      <c r="B9" s="583" t="s">
        <v>222</v>
      </c>
      <c r="C9" s="584"/>
      <c r="D9" s="584"/>
      <c r="E9" s="584"/>
      <c r="F9" s="584"/>
      <c r="G9" s="584"/>
      <c r="H9" s="584"/>
      <c r="I9" s="584"/>
      <c r="J9" s="584"/>
      <c r="K9" s="584"/>
      <c r="L9" s="584"/>
      <c r="M9" s="584"/>
      <c r="N9" s="584"/>
      <c r="O9" s="584"/>
      <c r="P9" s="584"/>
      <c r="Q9" s="585"/>
      <c r="R9" s="586">
        <v>47059</v>
      </c>
      <c r="S9" s="587"/>
      <c r="T9" s="587"/>
      <c r="U9" s="587"/>
      <c r="V9" s="587"/>
      <c r="W9" s="587"/>
      <c r="X9" s="587"/>
      <c r="Y9" s="588"/>
      <c r="Z9" s="639">
        <v>0.1</v>
      </c>
      <c r="AA9" s="639"/>
      <c r="AB9" s="639"/>
      <c r="AC9" s="639"/>
      <c r="AD9" s="640">
        <v>47059</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4924955</v>
      </c>
      <c r="BH9" s="587"/>
      <c r="BI9" s="587"/>
      <c r="BJ9" s="587"/>
      <c r="BK9" s="587"/>
      <c r="BL9" s="587"/>
      <c r="BM9" s="587"/>
      <c r="BN9" s="588"/>
      <c r="BO9" s="639">
        <v>31.4</v>
      </c>
      <c r="BP9" s="639"/>
      <c r="BQ9" s="639"/>
      <c r="BR9" s="639"/>
      <c r="BS9" s="592" t="s">
        <v>220</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9557665</v>
      </c>
      <c r="CS9" s="587"/>
      <c r="CT9" s="587"/>
      <c r="CU9" s="587"/>
      <c r="CV9" s="587"/>
      <c r="CW9" s="587"/>
      <c r="CX9" s="587"/>
      <c r="CY9" s="588"/>
      <c r="CZ9" s="639">
        <v>15.6</v>
      </c>
      <c r="DA9" s="639"/>
      <c r="DB9" s="639"/>
      <c r="DC9" s="639"/>
      <c r="DD9" s="592">
        <v>4151</v>
      </c>
      <c r="DE9" s="587"/>
      <c r="DF9" s="587"/>
      <c r="DG9" s="587"/>
      <c r="DH9" s="587"/>
      <c r="DI9" s="587"/>
      <c r="DJ9" s="587"/>
      <c r="DK9" s="587"/>
      <c r="DL9" s="587"/>
      <c r="DM9" s="587"/>
      <c r="DN9" s="587"/>
      <c r="DO9" s="587"/>
      <c r="DP9" s="588"/>
      <c r="DQ9" s="592">
        <v>6123014</v>
      </c>
      <c r="DR9" s="587"/>
      <c r="DS9" s="587"/>
      <c r="DT9" s="587"/>
      <c r="DU9" s="587"/>
      <c r="DV9" s="587"/>
      <c r="DW9" s="587"/>
      <c r="DX9" s="587"/>
      <c r="DY9" s="587"/>
      <c r="DZ9" s="587"/>
      <c r="EA9" s="587"/>
      <c r="EB9" s="587"/>
      <c r="EC9" s="622"/>
    </row>
    <row r="10" spans="2:143" ht="11.25" customHeight="1" x14ac:dyDescent="0.15">
      <c r="B10" s="583" t="s">
        <v>225</v>
      </c>
      <c r="C10" s="584"/>
      <c r="D10" s="584"/>
      <c r="E10" s="584"/>
      <c r="F10" s="584"/>
      <c r="G10" s="584"/>
      <c r="H10" s="584"/>
      <c r="I10" s="584"/>
      <c r="J10" s="584"/>
      <c r="K10" s="584"/>
      <c r="L10" s="584"/>
      <c r="M10" s="584"/>
      <c r="N10" s="584"/>
      <c r="O10" s="584"/>
      <c r="P10" s="584"/>
      <c r="Q10" s="585"/>
      <c r="R10" s="586">
        <v>1282996</v>
      </c>
      <c r="S10" s="587"/>
      <c r="T10" s="587"/>
      <c r="U10" s="587"/>
      <c r="V10" s="587"/>
      <c r="W10" s="587"/>
      <c r="X10" s="587"/>
      <c r="Y10" s="588"/>
      <c r="Z10" s="639">
        <v>1.9</v>
      </c>
      <c r="AA10" s="639"/>
      <c r="AB10" s="639"/>
      <c r="AC10" s="639"/>
      <c r="AD10" s="640">
        <v>1282996</v>
      </c>
      <c r="AE10" s="640"/>
      <c r="AF10" s="640"/>
      <c r="AG10" s="640"/>
      <c r="AH10" s="640"/>
      <c r="AI10" s="640"/>
      <c r="AJ10" s="640"/>
      <c r="AK10" s="640"/>
      <c r="AL10" s="609">
        <v>3.7</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351155</v>
      </c>
      <c r="BH10" s="587"/>
      <c r="BI10" s="587"/>
      <c r="BJ10" s="587"/>
      <c r="BK10" s="587"/>
      <c r="BL10" s="587"/>
      <c r="BM10" s="587"/>
      <c r="BN10" s="588"/>
      <c r="BO10" s="639">
        <v>2.2000000000000002</v>
      </c>
      <c r="BP10" s="639"/>
      <c r="BQ10" s="639"/>
      <c r="BR10" s="639"/>
      <c r="BS10" s="592" t="s">
        <v>220</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512444</v>
      </c>
      <c r="CS10" s="587"/>
      <c r="CT10" s="587"/>
      <c r="CU10" s="587"/>
      <c r="CV10" s="587"/>
      <c r="CW10" s="587"/>
      <c r="CX10" s="587"/>
      <c r="CY10" s="588"/>
      <c r="CZ10" s="639">
        <v>0.8</v>
      </c>
      <c r="DA10" s="639"/>
      <c r="DB10" s="639"/>
      <c r="DC10" s="639"/>
      <c r="DD10" s="592">
        <v>21678</v>
      </c>
      <c r="DE10" s="587"/>
      <c r="DF10" s="587"/>
      <c r="DG10" s="587"/>
      <c r="DH10" s="587"/>
      <c r="DI10" s="587"/>
      <c r="DJ10" s="587"/>
      <c r="DK10" s="587"/>
      <c r="DL10" s="587"/>
      <c r="DM10" s="587"/>
      <c r="DN10" s="587"/>
      <c r="DO10" s="587"/>
      <c r="DP10" s="588"/>
      <c r="DQ10" s="592">
        <v>29704</v>
      </c>
      <c r="DR10" s="587"/>
      <c r="DS10" s="587"/>
      <c r="DT10" s="587"/>
      <c r="DU10" s="587"/>
      <c r="DV10" s="587"/>
      <c r="DW10" s="587"/>
      <c r="DX10" s="587"/>
      <c r="DY10" s="587"/>
      <c r="DZ10" s="587"/>
      <c r="EA10" s="587"/>
      <c r="EB10" s="587"/>
      <c r="EC10" s="622"/>
    </row>
    <row r="11" spans="2:143" ht="11.25" customHeight="1" x14ac:dyDescent="0.15">
      <c r="B11" s="583" t="s">
        <v>228</v>
      </c>
      <c r="C11" s="584"/>
      <c r="D11" s="584"/>
      <c r="E11" s="584"/>
      <c r="F11" s="584"/>
      <c r="G11" s="584"/>
      <c r="H11" s="584"/>
      <c r="I11" s="584"/>
      <c r="J11" s="584"/>
      <c r="K11" s="584"/>
      <c r="L11" s="584"/>
      <c r="M11" s="584"/>
      <c r="N11" s="584"/>
      <c r="O11" s="584"/>
      <c r="P11" s="584"/>
      <c r="Q11" s="585"/>
      <c r="R11" s="586">
        <v>15161</v>
      </c>
      <c r="S11" s="587"/>
      <c r="T11" s="587"/>
      <c r="U11" s="587"/>
      <c r="V11" s="587"/>
      <c r="W11" s="587"/>
      <c r="X11" s="587"/>
      <c r="Y11" s="588"/>
      <c r="Z11" s="639">
        <v>0</v>
      </c>
      <c r="AA11" s="639"/>
      <c r="AB11" s="639"/>
      <c r="AC11" s="639"/>
      <c r="AD11" s="640">
        <v>15161</v>
      </c>
      <c r="AE11" s="640"/>
      <c r="AF11" s="640"/>
      <c r="AG11" s="640"/>
      <c r="AH11" s="640"/>
      <c r="AI11" s="640"/>
      <c r="AJ11" s="640"/>
      <c r="AK11" s="640"/>
      <c r="AL11" s="609">
        <v>0</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888453</v>
      </c>
      <c r="BH11" s="587"/>
      <c r="BI11" s="587"/>
      <c r="BJ11" s="587"/>
      <c r="BK11" s="587"/>
      <c r="BL11" s="587"/>
      <c r="BM11" s="587"/>
      <c r="BN11" s="588"/>
      <c r="BO11" s="639">
        <v>5.7</v>
      </c>
      <c r="BP11" s="639"/>
      <c r="BQ11" s="639"/>
      <c r="BR11" s="639"/>
      <c r="BS11" s="592">
        <v>144034</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1646465</v>
      </c>
      <c r="CS11" s="587"/>
      <c r="CT11" s="587"/>
      <c r="CU11" s="587"/>
      <c r="CV11" s="587"/>
      <c r="CW11" s="587"/>
      <c r="CX11" s="587"/>
      <c r="CY11" s="588"/>
      <c r="CZ11" s="639">
        <v>2.7</v>
      </c>
      <c r="DA11" s="639"/>
      <c r="DB11" s="639"/>
      <c r="DC11" s="639"/>
      <c r="DD11" s="592">
        <v>431242</v>
      </c>
      <c r="DE11" s="587"/>
      <c r="DF11" s="587"/>
      <c r="DG11" s="587"/>
      <c r="DH11" s="587"/>
      <c r="DI11" s="587"/>
      <c r="DJ11" s="587"/>
      <c r="DK11" s="587"/>
      <c r="DL11" s="587"/>
      <c r="DM11" s="587"/>
      <c r="DN11" s="587"/>
      <c r="DO11" s="587"/>
      <c r="DP11" s="588"/>
      <c r="DQ11" s="592">
        <v>1222172</v>
      </c>
      <c r="DR11" s="587"/>
      <c r="DS11" s="587"/>
      <c r="DT11" s="587"/>
      <c r="DU11" s="587"/>
      <c r="DV11" s="587"/>
      <c r="DW11" s="587"/>
      <c r="DX11" s="587"/>
      <c r="DY11" s="587"/>
      <c r="DZ11" s="587"/>
      <c r="EA11" s="587"/>
      <c r="EB11" s="587"/>
      <c r="EC11" s="622"/>
    </row>
    <row r="12" spans="2:143" ht="11.25" customHeight="1" x14ac:dyDescent="0.15">
      <c r="B12" s="583" t="s">
        <v>231</v>
      </c>
      <c r="C12" s="584"/>
      <c r="D12" s="584"/>
      <c r="E12" s="584"/>
      <c r="F12" s="584"/>
      <c r="G12" s="584"/>
      <c r="H12" s="584"/>
      <c r="I12" s="584"/>
      <c r="J12" s="584"/>
      <c r="K12" s="584"/>
      <c r="L12" s="584"/>
      <c r="M12" s="584"/>
      <c r="N12" s="584"/>
      <c r="O12" s="584"/>
      <c r="P12" s="584"/>
      <c r="Q12" s="585"/>
      <c r="R12" s="586" t="s">
        <v>220</v>
      </c>
      <c r="S12" s="587"/>
      <c r="T12" s="587"/>
      <c r="U12" s="587"/>
      <c r="V12" s="587"/>
      <c r="W12" s="587"/>
      <c r="X12" s="587"/>
      <c r="Y12" s="588"/>
      <c r="Z12" s="639" t="s">
        <v>220</v>
      </c>
      <c r="AA12" s="639"/>
      <c r="AB12" s="639"/>
      <c r="AC12" s="639"/>
      <c r="AD12" s="640" t="s">
        <v>220</v>
      </c>
      <c r="AE12" s="640"/>
      <c r="AF12" s="640"/>
      <c r="AG12" s="640"/>
      <c r="AH12" s="640"/>
      <c r="AI12" s="640"/>
      <c r="AJ12" s="640"/>
      <c r="AK12" s="640"/>
      <c r="AL12" s="609" t="s">
        <v>220</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6940806</v>
      </c>
      <c r="BH12" s="587"/>
      <c r="BI12" s="587"/>
      <c r="BJ12" s="587"/>
      <c r="BK12" s="587"/>
      <c r="BL12" s="587"/>
      <c r="BM12" s="587"/>
      <c r="BN12" s="588"/>
      <c r="BO12" s="639">
        <v>44.3</v>
      </c>
      <c r="BP12" s="639"/>
      <c r="BQ12" s="639"/>
      <c r="BR12" s="639"/>
      <c r="BS12" s="592" t="s">
        <v>220</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1492249</v>
      </c>
      <c r="CS12" s="587"/>
      <c r="CT12" s="587"/>
      <c r="CU12" s="587"/>
      <c r="CV12" s="587"/>
      <c r="CW12" s="587"/>
      <c r="CX12" s="587"/>
      <c r="CY12" s="588"/>
      <c r="CZ12" s="639">
        <v>2.4</v>
      </c>
      <c r="DA12" s="639"/>
      <c r="DB12" s="639"/>
      <c r="DC12" s="639"/>
      <c r="DD12" s="592">
        <v>47553</v>
      </c>
      <c r="DE12" s="587"/>
      <c r="DF12" s="587"/>
      <c r="DG12" s="587"/>
      <c r="DH12" s="587"/>
      <c r="DI12" s="587"/>
      <c r="DJ12" s="587"/>
      <c r="DK12" s="587"/>
      <c r="DL12" s="587"/>
      <c r="DM12" s="587"/>
      <c r="DN12" s="587"/>
      <c r="DO12" s="587"/>
      <c r="DP12" s="588"/>
      <c r="DQ12" s="592">
        <v>657814</v>
      </c>
      <c r="DR12" s="587"/>
      <c r="DS12" s="587"/>
      <c r="DT12" s="587"/>
      <c r="DU12" s="587"/>
      <c r="DV12" s="587"/>
      <c r="DW12" s="587"/>
      <c r="DX12" s="587"/>
      <c r="DY12" s="587"/>
      <c r="DZ12" s="587"/>
      <c r="EA12" s="587"/>
      <c r="EB12" s="587"/>
      <c r="EC12" s="622"/>
    </row>
    <row r="13" spans="2:143" ht="11.25" customHeight="1" x14ac:dyDescent="0.15">
      <c r="B13" s="583" t="s">
        <v>234</v>
      </c>
      <c r="C13" s="584"/>
      <c r="D13" s="584"/>
      <c r="E13" s="584"/>
      <c r="F13" s="584"/>
      <c r="G13" s="584"/>
      <c r="H13" s="584"/>
      <c r="I13" s="584"/>
      <c r="J13" s="584"/>
      <c r="K13" s="584"/>
      <c r="L13" s="584"/>
      <c r="M13" s="584"/>
      <c r="N13" s="584"/>
      <c r="O13" s="584"/>
      <c r="P13" s="584"/>
      <c r="Q13" s="585"/>
      <c r="R13" s="586">
        <v>222474</v>
      </c>
      <c r="S13" s="587"/>
      <c r="T13" s="587"/>
      <c r="U13" s="587"/>
      <c r="V13" s="587"/>
      <c r="W13" s="587"/>
      <c r="X13" s="587"/>
      <c r="Y13" s="588"/>
      <c r="Z13" s="639">
        <v>0.3</v>
      </c>
      <c r="AA13" s="639"/>
      <c r="AB13" s="639"/>
      <c r="AC13" s="639"/>
      <c r="AD13" s="640">
        <v>222474</v>
      </c>
      <c r="AE13" s="640"/>
      <c r="AF13" s="640"/>
      <c r="AG13" s="640"/>
      <c r="AH13" s="640"/>
      <c r="AI13" s="640"/>
      <c r="AJ13" s="640"/>
      <c r="AK13" s="640"/>
      <c r="AL13" s="609">
        <v>0.6</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6913211</v>
      </c>
      <c r="BH13" s="587"/>
      <c r="BI13" s="587"/>
      <c r="BJ13" s="587"/>
      <c r="BK13" s="587"/>
      <c r="BL13" s="587"/>
      <c r="BM13" s="587"/>
      <c r="BN13" s="588"/>
      <c r="BO13" s="639">
        <v>44.1</v>
      </c>
      <c r="BP13" s="639"/>
      <c r="BQ13" s="639"/>
      <c r="BR13" s="639"/>
      <c r="BS13" s="592" t="s">
        <v>220</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5855939</v>
      </c>
      <c r="CS13" s="587"/>
      <c r="CT13" s="587"/>
      <c r="CU13" s="587"/>
      <c r="CV13" s="587"/>
      <c r="CW13" s="587"/>
      <c r="CX13" s="587"/>
      <c r="CY13" s="588"/>
      <c r="CZ13" s="639">
        <v>9.6</v>
      </c>
      <c r="DA13" s="639"/>
      <c r="DB13" s="639"/>
      <c r="DC13" s="639"/>
      <c r="DD13" s="592">
        <v>2523488</v>
      </c>
      <c r="DE13" s="587"/>
      <c r="DF13" s="587"/>
      <c r="DG13" s="587"/>
      <c r="DH13" s="587"/>
      <c r="DI13" s="587"/>
      <c r="DJ13" s="587"/>
      <c r="DK13" s="587"/>
      <c r="DL13" s="587"/>
      <c r="DM13" s="587"/>
      <c r="DN13" s="587"/>
      <c r="DO13" s="587"/>
      <c r="DP13" s="588"/>
      <c r="DQ13" s="592">
        <v>3924187</v>
      </c>
      <c r="DR13" s="587"/>
      <c r="DS13" s="587"/>
      <c r="DT13" s="587"/>
      <c r="DU13" s="587"/>
      <c r="DV13" s="587"/>
      <c r="DW13" s="587"/>
      <c r="DX13" s="587"/>
      <c r="DY13" s="587"/>
      <c r="DZ13" s="587"/>
      <c r="EA13" s="587"/>
      <c r="EB13" s="587"/>
      <c r="EC13" s="622"/>
    </row>
    <row r="14" spans="2:143" ht="11.25" customHeight="1" x14ac:dyDescent="0.15">
      <c r="B14" s="583" t="s">
        <v>237</v>
      </c>
      <c r="C14" s="584"/>
      <c r="D14" s="584"/>
      <c r="E14" s="584"/>
      <c r="F14" s="584"/>
      <c r="G14" s="584"/>
      <c r="H14" s="584"/>
      <c r="I14" s="584"/>
      <c r="J14" s="584"/>
      <c r="K14" s="584"/>
      <c r="L14" s="584"/>
      <c r="M14" s="584"/>
      <c r="N14" s="584"/>
      <c r="O14" s="584"/>
      <c r="P14" s="584"/>
      <c r="Q14" s="585"/>
      <c r="R14" s="586" t="s">
        <v>220</v>
      </c>
      <c r="S14" s="587"/>
      <c r="T14" s="587"/>
      <c r="U14" s="587"/>
      <c r="V14" s="587"/>
      <c r="W14" s="587"/>
      <c r="X14" s="587"/>
      <c r="Y14" s="588"/>
      <c r="Z14" s="639" t="s">
        <v>220</v>
      </c>
      <c r="AA14" s="639"/>
      <c r="AB14" s="639"/>
      <c r="AC14" s="639"/>
      <c r="AD14" s="640" t="s">
        <v>220</v>
      </c>
      <c r="AE14" s="640"/>
      <c r="AF14" s="640"/>
      <c r="AG14" s="640"/>
      <c r="AH14" s="640"/>
      <c r="AI14" s="640"/>
      <c r="AJ14" s="640"/>
      <c r="AK14" s="640"/>
      <c r="AL14" s="609" t="s">
        <v>220</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319607</v>
      </c>
      <c r="BH14" s="587"/>
      <c r="BI14" s="587"/>
      <c r="BJ14" s="587"/>
      <c r="BK14" s="587"/>
      <c r="BL14" s="587"/>
      <c r="BM14" s="587"/>
      <c r="BN14" s="588"/>
      <c r="BO14" s="639">
        <v>2</v>
      </c>
      <c r="BP14" s="639"/>
      <c r="BQ14" s="639"/>
      <c r="BR14" s="639"/>
      <c r="BS14" s="592" t="s">
        <v>220</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2330177</v>
      </c>
      <c r="CS14" s="587"/>
      <c r="CT14" s="587"/>
      <c r="CU14" s="587"/>
      <c r="CV14" s="587"/>
      <c r="CW14" s="587"/>
      <c r="CX14" s="587"/>
      <c r="CY14" s="588"/>
      <c r="CZ14" s="639">
        <v>3.8</v>
      </c>
      <c r="DA14" s="639"/>
      <c r="DB14" s="639"/>
      <c r="DC14" s="639"/>
      <c r="DD14" s="592">
        <v>378343</v>
      </c>
      <c r="DE14" s="587"/>
      <c r="DF14" s="587"/>
      <c r="DG14" s="587"/>
      <c r="DH14" s="587"/>
      <c r="DI14" s="587"/>
      <c r="DJ14" s="587"/>
      <c r="DK14" s="587"/>
      <c r="DL14" s="587"/>
      <c r="DM14" s="587"/>
      <c r="DN14" s="587"/>
      <c r="DO14" s="587"/>
      <c r="DP14" s="588"/>
      <c r="DQ14" s="592">
        <v>1992378</v>
      </c>
      <c r="DR14" s="587"/>
      <c r="DS14" s="587"/>
      <c r="DT14" s="587"/>
      <c r="DU14" s="587"/>
      <c r="DV14" s="587"/>
      <c r="DW14" s="587"/>
      <c r="DX14" s="587"/>
      <c r="DY14" s="587"/>
      <c r="DZ14" s="587"/>
      <c r="EA14" s="587"/>
      <c r="EB14" s="587"/>
      <c r="EC14" s="622"/>
    </row>
    <row r="15" spans="2:143" ht="11.25" customHeight="1" x14ac:dyDescent="0.15">
      <c r="B15" s="583" t="s">
        <v>240</v>
      </c>
      <c r="C15" s="584"/>
      <c r="D15" s="584"/>
      <c r="E15" s="584"/>
      <c r="F15" s="584"/>
      <c r="G15" s="584"/>
      <c r="H15" s="584"/>
      <c r="I15" s="584"/>
      <c r="J15" s="584"/>
      <c r="K15" s="584"/>
      <c r="L15" s="584"/>
      <c r="M15" s="584"/>
      <c r="N15" s="584"/>
      <c r="O15" s="584"/>
      <c r="P15" s="584"/>
      <c r="Q15" s="585"/>
      <c r="R15" s="586">
        <v>50770</v>
      </c>
      <c r="S15" s="587"/>
      <c r="T15" s="587"/>
      <c r="U15" s="587"/>
      <c r="V15" s="587"/>
      <c r="W15" s="587"/>
      <c r="X15" s="587"/>
      <c r="Y15" s="588"/>
      <c r="Z15" s="639">
        <v>0.1</v>
      </c>
      <c r="AA15" s="639"/>
      <c r="AB15" s="639"/>
      <c r="AC15" s="639"/>
      <c r="AD15" s="640">
        <v>50770</v>
      </c>
      <c r="AE15" s="640"/>
      <c r="AF15" s="640"/>
      <c r="AG15" s="640"/>
      <c r="AH15" s="640"/>
      <c r="AI15" s="640"/>
      <c r="AJ15" s="640"/>
      <c r="AK15" s="640"/>
      <c r="AL15" s="609">
        <v>0.1</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1254588</v>
      </c>
      <c r="BH15" s="587"/>
      <c r="BI15" s="587"/>
      <c r="BJ15" s="587"/>
      <c r="BK15" s="587"/>
      <c r="BL15" s="587"/>
      <c r="BM15" s="587"/>
      <c r="BN15" s="588"/>
      <c r="BO15" s="639">
        <v>8</v>
      </c>
      <c r="BP15" s="639"/>
      <c r="BQ15" s="639"/>
      <c r="BR15" s="639"/>
      <c r="BS15" s="592" t="s">
        <v>220</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6254180</v>
      </c>
      <c r="CS15" s="587"/>
      <c r="CT15" s="587"/>
      <c r="CU15" s="587"/>
      <c r="CV15" s="587"/>
      <c r="CW15" s="587"/>
      <c r="CX15" s="587"/>
      <c r="CY15" s="588"/>
      <c r="CZ15" s="639">
        <v>10.199999999999999</v>
      </c>
      <c r="DA15" s="639"/>
      <c r="DB15" s="639"/>
      <c r="DC15" s="639"/>
      <c r="DD15" s="592">
        <v>1442555</v>
      </c>
      <c r="DE15" s="587"/>
      <c r="DF15" s="587"/>
      <c r="DG15" s="587"/>
      <c r="DH15" s="587"/>
      <c r="DI15" s="587"/>
      <c r="DJ15" s="587"/>
      <c r="DK15" s="587"/>
      <c r="DL15" s="587"/>
      <c r="DM15" s="587"/>
      <c r="DN15" s="587"/>
      <c r="DO15" s="587"/>
      <c r="DP15" s="588"/>
      <c r="DQ15" s="592">
        <v>4583319</v>
      </c>
      <c r="DR15" s="587"/>
      <c r="DS15" s="587"/>
      <c r="DT15" s="587"/>
      <c r="DU15" s="587"/>
      <c r="DV15" s="587"/>
      <c r="DW15" s="587"/>
      <c r="DX15" s="587"/>
      <c r="DY15" s="587"/>
      <c r="DZ15" s="587"/>
      <c r="EA15" s="587"/>
      <c r="EB15" s="587"/>
      <c r="EC15" s="622"/>
    </row>
    <row r="16" spans="2:143" ht="11.25" customHeight="1" x14ac:dyDescent="0.15">
      <c r="B16" s="583" t="s">
        <v>243</v>
      </c>
      <c r="C16" s="584"/>
      <c r="D16" s="584"/>
      <c r="E16" s="584"/>
      <c r="F16" s="584"/>
      <c r="G16" s="584"/>
      <c r="H16" s="584"/>
      <c r="I16" s="584"/>
      <c r="J16" s="584"/>
      <c r="K16" s="584"/>
      <c r="L16" s="584"/>
      <c r="M16" s="584"/>
      <c r="N16" s="584"/>
      <c r="O16" s="584"/>
      <c r="P16" s="584"/>
      <c r="Q16" s="585"/>
      <c r="R16" s="586">
        <v>19601729</v>
      </c>
      <c r="S16" s="587"/>
      <c r="T16" s="587"/>
      <c r="U16" s="587"/>
      <c r="V16" s="587"/>
      <c r="W16" s="587"/>
      <c r="X16" s="587"/>
      <c r="Y16" s="588"/>
      <c r="Z16" s="639">
        <v>28.5</v>
      </c>
      <c r="AA16" s="639"/>
      <c r="AB16" s="639"/>
      <c r="AC16" s="639"/>
      <c r="AD16" s="640">
        <v>17265895</v>
      </c>
      <c r="AE16" s="640"/>
      <c r="AF16" s="640"/>
      <c r="AG16" s="640"/>
      <c r="AH16" s="640"/>
      <c r="AI16" s="640"/>
      <c r="AJ16" s="640"/>
      <c r="AK16" s="640"/>
      <c r="AL16" s="609">
        <v>49.9</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220</v>
      </c>
      <c r="BH16" s="587"/>
      <c r="BI16" s="587"/>
      <c r="BJ16" s="587"/>
      <c r="BK16" s="587"/>
      <c r="BL16" s="587"/>
      <c r="BM16" s="587"/>
      <c r="BN16" s="588"/>
      <c r="BO16" s="639" t="s">
        <v>220</v>
      </c>
      <c r="BP16" s="639"/>
      <c r="BQ16" s="639"/>
      <c r="BR16" s="639"/>
      <c r="BS16" s="592" t="s">
        <v>220</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2444640</v>
      </c>
      <c r="CS16" s="587"/>
      <c r="CT16" s="587"/>
      <c r="CU16" s="587"/>
      <c r="CV16" s="587"/>
      <c r="CW16" s="587"/>
      <c r="CX16" s="587"/>
      <c r="CY16" s="588"/>
      <c r="CZ16" s="639">
        <v>4</v>
      </c>
      <c r="DA16" s="639"/>
      <c r="DB16" s="639"/>
      <c r="DC16" s="639"/>
      <c r="DD16" s="592" t="s">
        <v>220</v>
      </c>
      <c r="DE16" s="587"/>
      <c r="DF16" s="587"/>
      <c r="DG16" s="587"/>
      <c r="DH16" s="587"/>
      <c r="DI16" s="587"/>
      <c r="DJ16" s="587"/>
      <c r="DK16" s="587"/>
      <c r="DL16" s="587"/>
      <c r="DM16" s="587"/>
      <c r="DN16" s="587"/>
      <c r="DO16" s="587"/>
      <c r="DP16" s="588"/>
      <c r="DQ16" s="592">
        <v>111087</v>
      </c>
      <c r="DR16" s="587"/>
      <c r="DS16" s="587"/>
      <c r="DT16" s="587"/>
      <c r="DU16" s="587"/>
      <c r="DV16" s="587"/>
      <c r="DW16" s="587"/>
      <c r="DX16" s="587"/>
      <c r="DY16" s="587"/>
      <c r="DZ16" s="587"/>
      <c r="EA16" s="587"/>
      <c r="EB16" s="587"/>
      <c r="EC16" s="622"/>
    </row>
    <row r="17" spans="2:133" ht="11.25" customHeight="1" x14ac:dyDescent="0.15">
      <c r="B17" s="583" t="s">
        <v>246</v>
      </c>
      <c r="C17" s="584"/>
      <c r="D17" s="584"/>
      <c r="E17" s="584"/>
      <c r="F17" s="584"/>
      <c r="G17" s="584"/>
      <c r="H17" s="584"/>
      <c r="I17" s="584"/>
      <c r="J17" s="584"/>
      <c r="K17" s="584"/>
      <c r="L17" s="584"/>
      <c r="M17" s="584"/>
      <c r="N17" s="584"/>
      <c r="O17" s="584"/>
      <c r="P17" s="584"/>
      <c r="Q17" s="585"/>
      <c r="R17" s="586">
        <v>17265895</v>
      </c>
      <c r="S17" s="587"/>
      <c r="T17" s="587"/>
      <c r="U17" s="587"/>
      <c r="V17" s="587"/>
      <c r="W17" s="587"/>
      <c r="X17" s="587"/>
      <c r="Y17" s="588"/>
      <c r="Z17" s="639">
        <v>25.1</v>
      </c>
      <c r="AA17" s="639"/>
      <c r="AB17" s="639"/>
      <c r="AC17" s="639"/>
      <c r="AD17" s="640">
        <v>17265895</v>
      </c>
      <c r="AE17" s="640"/>
      <c r="AF17" s="640"/>
      <c r="AG17" s="640"/>
      <c r="AH17" s="640"/>
      <c r="AI17" s="640"/>
      <c r="AJ17" s="640"/>
      <c r="AK17" s="640"/>
      <c r="AL17" s="609">
        <v>49.9</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220</v>
      </c>
      <c r="BH17" s="587"/>
      <c r="BI17" s="587"/>
      <c r="BJ17" s="587"/>
      <c r="BK17" s="587"/>
      <c r="BL17" s="587"/>
      <c r="BM17" s="587"/>
      <c r="BN17" s="588"/>
      <c r="BO17" s="639" t="s">
        <v>220</v>
      </c>
      <c r="BP17" s="639"/>
      <c r="BQ17" s="639"/>
      <c r="BR17" s="639"/>
      <c r="BS17" s="592" t="s">
        <v>220</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7401850</v>
      </c>
      <c r="CS17" s="587"/>
      <c r="CT17" s="587"/>
      <c r="CU17" s="587"/>
      <c r="CV17" s="587"/>
      <c r="CW17" s="587"/>
      <c r="CX17" s="587"/>
      <c r="CY17" s="588"/>
      <c r="CZ17" s="639">
        <v>12.1</v>
      </c>
      <c r="DA17" s="639"/>
      <c r="DB17" s="639"/>
      <c r="DC17" s="639"/>
      <c r="DD17" s="592" t="s">
        <v>220</v>
      </c>
      <c r="DE17" s="587"/>
      <c r="DF17" s="587"/>
      <c r="DG17" s="587"/>
      <c r="DH17" s="587"/>
      <c r="DI17" s="587"/>
      <c r="DJ17" s="587"/>
      <c r="DK17" s="587"/>
      <c r="DL17" s="587"/>
      <c r="DM17" s="587"/>
      <c r="DN17" s="587"/>
      <c r="DO17" s="587"/>
      <c r="DP17" s="588"/>
      <c r="DQ17" s="592">
        <v>7244534</v>
      </c>
      <c r="DR17" s="587"/>
      <c r="DS17" s="587"/>
      <c r="DT17" s="587"/>
      <c r="DU17" s="587"/>
      <c r="DV17" s="587"/>
      <c r="DW17" s="587"/>
      <c r="DX17" s="587"/>
      <c r="DY17" s="587"/>
      <c r="DZ17" s="587"/>
      <c r="EA17" s="587"/>
      <c r="EB17" s="587"/>
      <c r="EC17" s="622"/>
    </row>
    <row r="18" spans="2:133" ht="11.25" customHeight="1" x14ac:dyDescent="0.15">
      <c r="B18" s="583" t="s">
        <v>249</v>
      </c>
      <c r="C18" s="584"/>
      <c r="D18" s="584"/>
      <c r="E18" s="584"/>
      <c r="F18" s="584"/>
      <c r="G18" s="584"/>
      <c r="H18" s="584"/>
      <c r="I18" s="584"/>
      <c r="J18" s="584"/>
      <c r="K18" s="584"/>
      <c r="L18" s="584"/>
      <c r="M18" s="584"/>
      <c r="N18" s="584"/>
      <c r="O18" s="584"/>
      <c r="P18" s="584"/>
      <c r="Q18" s="585"/>
      <c r="R18" s="586">
        <v>1494308</v>
      </c>
      <c r="S18" s="587"/>
      <c r="T18" s="587"/>
      <c r="U18" s="587"/>
      <c r="V18" s="587"/>
      <c r="W18" s="587"/>
      <c r="X18" s="587"/>
      <c r="Y18" s="588"/>
      <c r="Z18" s="639">
        <v>2.2000000000000002</v>
      </c>
      <c r="AA18" s="639"/>
      <c r="AB18" s="639"/>
      <c r="AC18" s="639"/>
      <c r="AD18" s="640" t="s">
        <v>220</v>
      </c>
      <c r="AE18" s="640"/>
      <c r="AF18" s="640"/>
      <c r="AG18" s="640"/>
      <c r="AH18" s="640"/>
      <c r="AI18" s="640"/>
      <c r="AJ18" s="640"/>
      <c r="AK18" s="640"/>
      <c r="AL18" s="609" t="s">
        <v>220</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220</v>
      </c>
      <c r="BH18" s="587"/>
      <c r="BI18" s="587"/>
      <c r="BJ18" s="587"/>
      <c r="BK18" s="587"/>
      <c r="BL18" s="587"/>
      <c r="BM18" s="587"/>
      <c r="BN18" s="588"/>
      <c r="BO18" s="639" t="s">
        <v>220</v>
      </c>
      <c r="BP18" s="639"/>
      <c r="BQ18" s="639"/>
      <c r="BR18" s="639"/>
      <c r="BS18" s="592" t="s">
        <v>220</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220</v>
      </c>
      <c r="CS18" s="587"/>
      <c r="CT18" s="587"/>
      <c r="CU18" s="587"/>
      <c r="CV18" s="587"/>
      <c r="CW18" s="587"/>
      <c r="CX18" s="587"/>
      <c r="CY18" s="588"/>
      <c r="CZ18" s="639" t="s">
        <v>220</v>
      </c>
      <c r="DA18" s="639"/>
      <c r="DB18" s="639"/>
      <c r="DC18" s="639"/>
      <c r="DD18" s="592" t="s">
        <v>220</v>
      </c>
      <c r="DE18" s="587"/>
      <c r="DF18" s="587"/>
      <c r="DG18" s="587"/>
      <c r="DH18" s="587"/>
      <c r="DI18" s="587"/>
      <c r="DJ18" s="587"/>
      <c r="DK18" s="587"/>
      <c r="DL18" s="587"/>
      <c r="DM18" s="587"/>
      <c r="DN18" s="587"/>
      <c r="DO18" s="587"/>
      <c r="DP18" s="588"/>
      <c r="DQ18" s="592" t="s">
        <v>220</v>
      </c>
      <c r="DR18" s="587"/>
      <c r="DS18" s="587"/>
      <c r="DT18" s="587"/>
      <c r="DU18" s="587"/>
      <c r="DV18" s="587"/>
      <c r="DW18" s="587"/>
      <c r="DX18" s="587"/>
      <c r="DY18" s="587"/>
      <c r="DZ18" s="587"/>
      <c r="EA18" s="587"/>
      <c r="EB18" s="587"/>
      <c r="EC18" s="622"/>
    </row>
    <row r="19" spans="2:133" ht="11.25" customHeight="1" x14ac:dyDescent="0.15">
      <c r="B19" s="583" t="s">
        <v>252</v>
      </c>
      <c r="C19" s="584"/>
      <c r="D19" s="584"/>
      <c r="E19" s="584"/>
      <c r="F19" s="584"/>
      <c r="G19" s="584"/>
      <c r="H19" s="584"/>
      <c r="I19" s="584"/>
      <c r="J19" s="584"/>
      <c r="K19" s="584"/>
      <c r="L19" s="584"/>
      <c r="M19" s="584"/>
      <c r="N19" s="584"/>
      <c r="O19" s="584"/>
      <c r="P19" s="584"/>
      <c r="Q19" s="585"/>
      <c r="R19" s="586">
        <v>841526</v>
      </c>
      <c r="S19" s="587"/>
      <c r="T19" s="587"/>
      <c r="U19" s="587"/>
      <c r="V19" s="587"/>
      <c r="W19" s="587"/>
      <c r="X19" s="587"/>
      <c r="Y19" s="588"/>
      <c r="Z19" s="639">
        <v>1.2</v>
      </c>
      <c r="AA19" s="639"/>
      <c r="AB19" s="639"/>
      <c r="AC19" s="639"/>
      <c r="AD19" s="640" t="s">
        <v>220</v>
      </c>
      <c r="AE19" s="640"/>
      <c r="AF19" s="640"/>
      <c r="AG19" s="640"/>
      <c r="AH19" s="640"/>
      <c r="AI19" s="640"/>
      <c r="AJ19" s="640"/>
      <c r="AK19" s="640"/>
      <c r="AL19" s="609" t="s">
        <v>220</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804923</v>
      </c>
      <c r="BH19" s="587"/>
      <c r="BI19" s="587"/>
      <c r="BJ19" s="587"/>
      <c r="BK19" s="587"/>
      <c r="BL19" s="587"/>
      <c r="BM19" s="587"/>
      <c r="BN19" s="588"/>
      <c r="BO19" s="639">
        <v>5.0999999999999996</v>
      </c>
      <c r="BP19" s="639"/>
      <c r="BQ19" s="639"/>
      <c r="BR19" s="639"/>
      <c r="BS19" s="592" t="s">
        <v>220</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220</v>
      </c>
      <c r="CS19" s="587"/>
      <c r="CT19" s="587"/>
      <c r="CU19" s="587"/>
      <c r="CV19" s="587"/>
      <c r="CW19" s="587"/>
      <c r="CX19" s="587"/>
      <c r="CY19" s="588"/>
      <c r="CZ19" s="639" t="s">
        <v>220</v>
      </c>
      <c r="DA19" s="639"/>
      <c r="DB19" s="639"/>
      <c r="DC19" s="639"/>
      <c r="DD19" s="592" t="s">
        <v>220</v>
      </c>
      <c r="DE19" s="587"/>
      <c r="DF19" s="587"/>
      <c r="DG19" s="587"/>
      <c r="DH19" s="587"/>
      <c r="DI19" s="587"/>
      <c r="DJ19" s="587"/>
      <c r="DK19" s="587"/>
      <c r="DL19" s="587"/>
      <c r="DM19" s="587"/>
      <c r="DN19" s="587"/>
      <c r="DO19" s="587"/>
      <c r="DP19" s="588"/>
      <c r="DQ19" s="592" t="s">
        <v>220</v>
      </c>
      <c r="DR19" s="587"/>
      <c r="DS19" s="587"/>
      <c r="DT19" s="587"/>
      <c r="DU19" s="587"/>
      <c r="DV19" s="587"/>
      <c r="DW19" s="587"/>
      <c r="DX19" s="587"/>
      <c r="DY19" s="587"/>
      <c r="DZ19" s="587"/>
      <c r="EA19" s="587"/>
      <c r="EB19" s="587"/>
      <c r="EC19" s="622"/>
    </row>
    <row r="20" spans="2:133" ht="11.25" customHeight="1" x14ac:dyDescent="0.15">
      <c r="B20" s="583" t="s">
        <v>255</v>
      </c>
      <c r="C20" s="584"/>
      <c r="D20" s="584"/>
      <c r="E20" s="584"/>
      <c r="F20" s="584"/>
      <c r="G20" s="584"/>
      <c r="H20" s="584"/>
      <c r="I20" s="584"/>
      <c r="J20" s="584"/>
      <c r="K20" s="584"/>
      <c r="L20" s="584"/>
      <c r="M20" s="584"/>
      <c r="N20" s="584"/>
      <c r="O20" s="584"/>
      <c r="P20" s="584"/>
      <c r="Q20" s="585"/>
      <c r="R20" s="586">
        <v>37519165</v>
      </c>
      <c r="S20" s="587"/>
      <c r="T20" s="587"/>
      <c r="U20" s="587"/>
      <c r="V20" s="587"/>
      <c r="W20" s="587"/>
      <c r="X20" s="587"/>
      <c r="Y20" s="588"/>
      <c r="Z20" s="639">
        <v>54.6</v>
      </c>
      <c r="AA20" s="639"/>
      <c r="AB20" s="639"/>
      <c r="AC20" s="639"/>
      <c r="AD20" s="640">
        <v>34476245</v>
      </c>
      <c r="AE20" s="640"/>
      <c r="AF20" s="640"/>
      <c r="AG20" s="640"/>
      <c r="AH20" s="640"/>
      <c r="AI20" s="640"/>
      <c r="AJ20" s="640"/>
      <c r="AK20" s="640"/>
      <c r="AL20" s="609">
        <v>99.7</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804923</v>
      </c>
      <c r="BH20" s="587"/>
      <c r="BI20" s="587"/>
      <c r="BJ20" s="587"/>
      <c r="BK20" s="587"/>
      <c r="BL20" s="587"/>
      <c r="BM20" s="587"/>
      <c r="BN20" s="588"/>
      <c r="BO20" s="639">
        <v>5.0999999999999996</v>
      </c>
      <c r="BP20" s="639"/>
      <c r="BQ20" s="639"/>
      <c r="BR20" s="639"/>
      <c r="BS20" s="592" t="s">
        <v>220</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61195663</v>
      </c>
      <c r="CS20" s="587"/>
      <c r="CT20" s="587"/>
      <c r="CU20" s="587"/>
      <c r="CV20" s="587"/>
      <c r="CW20" s="587"/>
      <c r="CX20" s="587"/>
      <c r="CY20" s="588"/>
      <c r="CZ20" s="639">
        <v>100</v>
      </c>
      <c r="DA20" s="639"/>
      <c r="DB20" s="639"/>
      <c r="DC20" s="639"/>
      <c r="DD20" s="592">
        <v>5529626</v>
      </c>
      <c r="DE20" s="587"/>
      <c r="DF20" s="587"/>
      <c r="DG20" s="587"/>
      <c r="DH20" s="587"/>
      <c r="DI20" s="587"/>
      <c r="DJ20" s="587"/>
      <c r="DK20" s="587"/>
      <c r="DL20" s="587"/>
      <c r="DM20" s="587"/>
      <c r="DN20" s="587"/>
      <c r="DO20" s="587"/>
      <c r="DP20" s="588"/>
      <c r="DQ20" s="592">
        <v>39540860</v>
      </c>
      <c r="DR20" s="587"/>
      <c r="DS20" s="587"/>
      <c r="DT20" s="587"/>
      <c r="DU20" s="587"/>
      <c r="DV20" s="587"/>
      <c r="DW20" s="587"/>
      <c r="DX20" s="587"/>
      <c r="DY20" s="587"/>
      <c r="DZ20" s="587"/>
      <c r="EA20" s="587"/>
      <c r="EB20" s="587"/>
      <c r="EC20" s="622"/>
    </row>
    <row r="21" spans="2:133" ht="11.25" customHeight="1" x14ac:dyDescent="0.15">
      <c r="B21" s="583" t="s">
        <v>258</v>
      </c>
      <c r="C21" s="584"/>
      <c r="D21" s="584"/>
      <c r="E21" s="584"/>
      <c r="F21" s="584"/>
      <c r="G21" s="584"/>
      <c r="H21" s="584"/>
      <c r="I21" s="584"/>
      <c r="J21" s="584"/>
      <c r="K21" s="584"/>
      <c r="L21" s="584"/>
      <c r="M21" s="584"/>
      <c r="N21" s="584"/>
      <c r="O21" s="584"/>
      <c r="P21" s="584"/>
      <c r="Q21" s="585"/>
      <c r="R21" s="586">
        <v>20294</v>
      </c>
      <c r="S21" s="587"/>
      <c r="T21" s="587"/>
      <c r="U21" s="587"/>
      <c r="V21" s="587"/>
      <c r="W21" s="587"/>
      <c r="X21" s="587"/>
      <c r="Y21" s="588"/>
      <c r="Z21" s="639">
        <v>0</v>
      </c>
      <c r="AA21" s="639"/>
      <c r="AB21" s="639"/>
      <c r="AC21" s="639"/>
      <c r="AD21" s="640">
        <v>20294</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97837</v>
      </c>
      <c r="BH21" s="587"/>
      <c r="BI21" s="587"/>
      <c r="BJ21" s="587"/>
      <c r="BK21" s="587"/>
      <c r="BL21" s="587"/>
      <c r="BM21" s="587"/>
      <c r="BN21" s="588"/>
      <c r="BO21" s="639">
        <v>0.6</v>
      </c>
      <c r="BP21" s="639"/>
      <c r="BQ21" s="639"/>
      <c r="BR21" s="639"/>
      <c r="BS21" s="592" t="s">
        <v>220</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260</v>
      </c>
      <c r="C22" s="584"/>
      <c r="D22" s="584"/>
      <c r="E22" s="584"/>
      <c r="F22" s="584"/>
      <c r="G22" s="584"/>
      <c r="H22" s="584"/>
      <c r="I22" s="584"/>
      <c r="J22" s="584"/>
      <c r="K22" s="584"/>
      <c r="L22" s="584"/>
      <c r="M22" s="584"/>
      <c r="N22" s="584"/>
      <c r="O22" s="584"/>
      <c r="P22" s="584"/>
      <c r="Q22" s="585"/>
      <c r="R22" s="586">
        <v>559147</v>
      </c>
      <c r="S22" s="587"/>
      <c r="T22" s="587"/>
      <c r="U22" s="587"/>
      <c r="V22" s="587"/>
      <c r="W22" s="587"/>
      <c r="X22" s="587"/>
      <c r="Y22" s="588"/>
      <c r="Z22" s="639">
        <v>0.8</v>
      </c>
      <c r="AA22" s="639"/>
      <c r="AB22" s="639"/>
      <c r="AC22" s="639"/>
      <c r="AD22" s="640" t="s">
        <v>220</v>
      </c>
      <c r="AE22" s="640"/>
      <c r="AF22" s="640"/>
      <c r="AG22" s="640"/>
      <c r="AH22" s="640"/>
      <c r="AI22" s="640"/>
      <c r="AJ22" s="640"/>
      <c r="AK22" s="640"/>
      <c r="AL22" s="609" t="s">
        <v>220</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220</v>
      </c>
      <c r="BH22" s="587"/>
      <c r="BI22" s="587"/>
      <c r="BJ22" s="587"/>
      <c r="BK22" s="587"/>
      <c r="BL22" s="587"/>
      <c r="BM22" s="587"/>
      <c r="BN22" s="588"/>
      <c r="BO22" s="639" t="s">
        <v>220</v>
      </c>
      <c r="BP22" s="639"/>
      <c r="BQ22" s="639"/>
      <c r="BR22" s="639"/>
      <c r="BS22" s="592" t="s">
        <v>220</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263</v>
      </c>
      <c r="C23" s="584"/>
      <c r="D23" s="584"/>
      <c r="E23" s="584"/>
      <c r="F23" s="584"/>
      <c r="G23" s="584"/>
      <c r="H23" s="584"/>
      <c r="I23" s="584"/>
      <c r="J23" s="584"/>
      <c r="K23" s="584"/>
      <c r="L23" s="584"/>
      <c r="M23" s="584"/>
      <c r="N23" s="584"/>
      <c r="O23" s="584"/>
      <c r="P23" s="584"/>
      <c r="Q23" s="585"/>
      <c r="R23" s="586">
        <v>684437</v>
      </c>
      <c r="S23" s="587"/>
      <c r="T23" s="587"/>
      <c r="U23" s="587"/>
      <c r="V23" s="587"/>
      <c r="W23" s="587"/>
      <c r="X23" s="587"/>
      <c r="Y23" s="588"/>
      <c r="Z23" s="639">
        <v>1</v>
      </c>
      <c r="AA23" s="639"/>
      <c r="AB23" s="639"/>
      <c r="AC23" s="639"/>
      <c r="AD23" s="640">
        <v>39873</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707086</v>
      </c>
      <c r="BH23" s="587"/>
      <c r="BI23" s="587"/>
      <c r="BJ23" s="587"/>
      <c r="BK23" s="587"/>
      <c r="BL23" s="587"/>
      <c r="BM23" s="587"/>
      <c r="BN23" s="588"/>
      <c r="BO23" s="639">
        <v>4.5</v>
      </c>
      <c r="BP23" s="639"/>
      <c r="BQ23" s="639"/>
      <c r="BR23" s="639"/>
      <c r="BS23" s="592" t="s">
        <v>220</v>
      </c>
      <c r="BT23" s="587"/>
      <c r="BU23" s="587"/>
      <c r="BV23" s="587"/>
      <c r="BW23" s="587"/>
      <c r="BX23" s="587"/>
      <c r="BY23" s="587"/>
      <c r="BZ23" s="587"/>
      <c r="CA23" s="587"/>
      <c r="CB23" s="622"/>
      <c r="CD23" s="691" t="s">
        <v>202</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x14ac:dyDescent="0.15">
      <c r="B24" s="583" t="s">
        <v>270</v>
      </c>
      <c r="C24" s="584"/>
      <c r="D24" s="584"/>
      <c r="E24" s="584"/>
      <c r="F24" s="584"/>
      <c r="G24" s="584"/>
      <c r="H24" s="584"/>
      <c r="I24" s="584"/>
      <c r="J24" s="584"/>
      <c r="K24" s="584"/>
      <c r="L24" s="584"/>
      <c r="M24" s="584"/>
      <c r="N24" s="584"/>
      <c r="O24" s="584"/>
      <c r="P24" s="584"/>
      <c r="Q24" s="585"/>
      <c r="R24" s="586">
        <v>97683</v>
      </c>
      <c r="S24" s="587"/>
      <c r="T24" s="587"/>
      <c r="U24" s="587"/>
      <c r="V24" s="587"/>
      <c r="W24" s="587"/>
      <c r="X24" s="587"/>
      <c r="Y24" s="588"/>
      <c r="Z24" s="639">
        <v>0.1</v>
      </c>
      <c r="AA24" s="639"/>
      <c r="AB24" s="639"/>
      <c r="AC24" s="639"/>
      <c r="AD24" s="640" t="s">
        <v>220</v>
      </c>
      <c r="AE24" s="640"/>
      <c r="AF24" s="640"/>
      <c r="AG24" s="640"/>
      <c r="AH24" s="640"/>
      <c r="AI24" s="640"/>
      <c r="AJ24" s="640"/>
      <c r="AK24" s="640"/>
      <c r="AL24" s="609" t="s">
        <v>220</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220</v>
      </c>
      <c r="BH24" s="587"/>
      <c r="BI24" s="587"/>
      <c r="BJ24" s="587"/>
      <c r="BK24" s="587"/>
      <c r="BL24" s="587"/>
      <c r="BM24" s="587"/>
      <c r="BN24" s="588"/>
      <c r="BO24" s="639" t="s">
        <v>220</v>
      </c>
      <c r="BP24" s="639"/>
      <c r="BQ24" s="639"/>
      <c r="BR24" s="639"/>
      <c r="BS24" s="592" t="s">
        <v>220</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25031833</v>
      </c>
      <c r="CS24" s="637"/>
      <c r="CT24" s="637"/>
      <c r="CU24" s="637"/>
      <c r="CV24" s="637"/>
      <c r="CW24" s="637"/>
      <c r="CX24" s="637"/>
      <c r="CY24" s="684"/>
      <c r="CZ24" s="688">
        <v>40.9</v>
      </c>
      <c r="DA24" s="689"/>
      <c r="DB24" s="689"/>
      <c r="DC24" s="690"/>
      <c r="DD24" s="683">
        <v>17966792</v>
      </c>
      <c r="DE24" s="637"/>
      <c r="DF24" s="637"/>
      <c r="DG24" s="637"/>
      <c r="DH24" s="637"/>
      <c r="DI24" s="637"/>
      <c r="DJ24" s="637"/>
      <c r="DK24" s="684"/>
      <c r="DL24" s="683">
        <v>17539308</v>
      </c>
      <c r="DM24" s="637"/>
      <c r="DN24" s="637"/>
      <c r="DO24" s="637"/>
      <c r="DP24" s="637"/>
      <c r="DQ24" s="637"/>
      <c r="DR24" s="637"/>
      <c r="DS24" s="637"/>
      <c r="DT24" s="637"/>
      <c r="DU24" s="637"/>
      <c r="DV24" s="684"/>
      <c r="DW24" s="685">
        <v>47.3</v>
      </c>
      <c r="DX24" s="654"/>
      <c r="DY24" s="654"/>
      <c r="DZ24" s="654"/>
      <c r="EA24" s="654"/>
      <c r="EB24" s="654"/>
      <c r="EC24" s="686"/>
    </row>
    <row r="25" spans="2:133" ht="11.25" customHeight="1" x14ac:dyDescent="0.15">
      <c r="B25" s="583" t="s">
        <v>273</v>
      </c>
      <c r="C25" s="584"/>
      <c r="D25" s="584"/>
      <c r="E25" s="584"/>
      <c r="F25" s="584"/>
      <c r="G25" s="584"/>
      <c r="H25" s="584"/>
      <c r="I25" s="584"/>
      <c r="J25" s="584"/>
      <c r="K25" s="584"/>
      <c r="L25" s="584"/>
      <c r="M25" s="584"/>
      <c r="N25" s="584"/>
      <c r="O25" s="584"/>
      <c r="P25" s="584"/>
      <c r="Q25" s="585"/>
      <c r="R25" s="586">
        <v>8584948</v>
      </c>
      <c r="S25" s="587"/>
      <c r="T25" s="587"/>
      <c r="U25" s="587"/>
      <c r="V25" s="587"/>
      <c r="W25" s="587"/>
      <c r="X25" s="587"/>
      <c r="Y25" s="588"/>
      <c r="Z25" s="639">
        <v>12.5</v>
      </c>
      <c r="AA25" s="639"/>
      <c r="AB25" s="639"/>
      <c r="AC25" s="639"/>
      <c r="AD25" s="640" t="s">
        <v>220</v>
      </c>
      <c r="AE25" s="640"/>
      <c r="AF25" s="640"/>
      <c r="AG25" s="640"/>
      <c r="AH25" s="640"/>
      <c r="AI25" s="640"/>
      <c r="AJ25" s="640"/>
      <c r="AK25" s="640"/>
      <c r="AL25" s="609" t="s">
        <v>220</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220</v>
      </c>
      <c r="BH25" s="587"/>
      <c r="BI25" s="587"/>
      <c r="BJ25" s="587"/>
      <c r="BK25" s="587"/>
      <c r="BL25" s="587"/>
      <c r="BM25" s="587"/>
      <c r="BN25" s="588"/>
      <c r="BO25" s="639" t="s">
        <v>220</v>
      </c>
      <c r="BP25" s="639"/>
      <c r="BQ25" s="639"/>
      <c r="BR25" s="639"/>
      <c r="BS25" s="592" t="s">
        <v>220</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7915329</v>
      </c>
      <c r="CS25" s="605"/>
      <c r="CT25" s="605"/>
      <c r="CU25" s="605"/>
      <c r="CV25" s="605"/>
      <c r="CW25" s="605"/>
      <c r="CX25" s="605"/>
      <c r="CY25" s="606"/>
      <c r="CZ25" s="589">
        <v>12.9</v>
      </c>
      <c r="DA25" s="607"/>
      <c r="DB25" s="607"/>
      <c r="DC25" s="608"/>
      <c r="DD25" s="592">
        <v>7590633</v>
      </c>
      <c r="DE25" s="605"/>
      <c r="DF25" s="605"/>
      <c r="DG25" s="605"/>
      <c r="DH25" s="605"/>
      <c r="DI25" s="605"/>
      <c r="DJ25" s="605"/>
      <c r="DK25" s="606"/>
      <c r="DL25" s="592">
        <v>7493319</v>
      </c>
      <c r="DM25" s="605"/>
      <c r="DN25" s="605"/>
      <c r="DO25" s="605"/>
      <c r="DP25" s="605"/>
      <c r="DQ25" s="605"/>
      <c r="DR25" s="605"/>
      <c r="DS25" s="605"/>
      <c r="DT25" s="605"/>
      <c r="DU25" s="605"/>
      <c r="DV25" s="606"/>
      <c r="DW25" s="609">
        <v>20.2</v>
      </c>
      <c r="DX25" s="610"/>
      <c r="DY25" s="610"/>
      <c r="DZ25" s="610"/>
      <c r="EA25" s="610"/>
      <c r="EB25" s="610"/>
      <c r="EC25" s="611"/>
    </row>
    <row r="26" spans="2:133" ht="11.25" customHeight="1" x14ac:dyDescent="0.15">
      <c r="B26" s="680" t="s">
        <v>276</v>
      </c>
      <c r="C26" s="681"/>
      <c r="D26" s="681"/>
      <c r="E26" s="681"/>
      <c r="F26" s="681"/>
      <c r="G26" s="681"/>
      <c r="H26" s="681"/>
      <c r="I26" s="681"/>
      <c r="J26" s="681"/>
      <c r="K26" s="681"/>
      <c r="L26" s="681"/>
      <c r="M26" s="681"/>
      <c r="N26" s="681"/>
      <c r="O26" s="681"/>
      <c r="P26" s="681"/>
      <c r="Q26" s="682"/>
      <c r="R26" s="586" t="s">
        <v>220</v>
      </c>
      <c r="S26" s="587"/>
      <c r="T26" s="587"/>
      <c r="U26" s="587"/>
      <c r="V26" s="587"/>
      <c r="W26" s="587"/>
      <c r="X26" s="587"/>
      <c r="Y26" s="588"/>
      <c r="Z26" s="639" t="s">
        <v>220</v>
      </c>
      <c r="AA26" s="639"/>
      <c r="AB26" s="639"/>
      <c r="AC26" s="639"/>
      <c r="AD26" s="640" t="s">
        <v>220</v>
      </c>
      <c r="AE26" s="640"/>
      <c r="AF26" s="640"/>
      <c r="AG26" s="640"/>
      <c r="AH26" s="640"/>
      <c r="AI26" s="640"/>
      <c r="AJ26" s="640"/>
      <c r="AK26" s="640"/>
      <c r="AL26" s="609" t="s">
        <v>220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220</v>
      </c>
      <c r="BH26" s="587"/>
      <c r="BI26" s="587"/>
      <c r="BJ26" s="587"/>
      <c r="BK26" s="587"/>
      <c r="BL26" s="587"/>
      <c r="BM26" s="587"/>
      <c r="BN26" s="588"/>
      <c r="BO26" s="639" t="s">
        <v>220</v>
      </c>
      <c r="BP26" s="639"/>
      <c r="BQ26" s="639"/>
      <c r="BR26" s="639"/>
      <c r="BS26" s="592" t="s">
        <v>220</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5037209</v>
      </c>
      <c r="CS26" s="587"/>
      <c r="CT26" s="587"/>
      <c r="CU26" s="587"/>
      <c r="CV26" s="587"/>
      <c r="CW26" s="587"/>
      <c r="CX26" s="587"/>
      <c r="CY26" s="588"/>
      <c r="CZ26" s="589">
        <v>8.1999999999999993</v>
      </c>
      <c r="DA26" s="607"/>
      <c r="DB26" s="607"/>
      <c r="DC26" s="608"/>
      <c r="DD26" s="592">
        <v>4784541</v>
      </c>
      <c r="DE26" s="587"/>
      <c r="DF26" s="587"/>
      <c r="DG26" s="587"/>
      <c r="DH26" s="587"/>
      <c r="DI26" s="587"/>
      <c r="DJ26" s="587"/>
      <c r="DK26" s="588"/>
      <c r="DL26" s="592" t="s">
        <v>214</v>
      </c>
      <c r="DM26" s="587"/>
      <c r="DN26" s="587"/>
      <c r="DO26" s="587"/>
      <c r="DP26" s="587"/>
      <c r="DQ26" s="587"/>
      <c r="DR26" s="587"/>
      <c r="DS26" s="587"/>
      <c r="DT26" s="587"/>
      <c r="DU26" s="587"/>
      <c r="DV26" s="588"/>
      <c r="DW26" s="609" t="s">
        <v>214</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4526584</v>
      </c>
      <c r="S27" s="587"/>
      <c r="T27" s="587"/>
      <c r="U27" s="587"/>
      <c r="V27" s="587"/>
      <c r="W27" s="587"/>
      <c r="X27" s="587"/>
      <c r="Y27" s="588"/>
      <c r="Z27" s="639">
        <v>6.6</v>
      </c>
      <c r="AA27" s="639"/>
      <c r="AB27" s="639"/>
      <c r="AC27" s="639"/>
      <c r="AD27" s="640" t="s">
        <v>220</v>
      </c>
      <c r="AE27" s="640"/>
      <c r="AF27" s="640"/>
      <c r="AG27" s="640"/>
      <c r="AH27" s="640"/>
      <c r="AI27" s="640"/>
      <c r="AJ27" s="640"/>
      <c r="AK27" s="640"/>
      <c r="AL27" s="609" t="s">
        <v>220</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15664232</v>
      </c>
      <c r="BH27" s="587"/>
      <c r="BI27" s="587"/>
      <c r="BJ27" s="587"/>
      <c r="BK27" s="587"/>
      <c r="BL27" s="587"/>
      <c r="BM27" s="587"/>
      <c r="BN27" s="588"/>
      <c r="BO27" s="639">
        <v>100</v>
      </c>
      <c r="BP27" s="639"/>
      <c r="BQ27" s="639"/>
      <c r="BR27" s="639"/>
      <c r="BS27" s="592">
        <v>144034</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9714654</v>
      </c>
      <c r="CS27" s="605"/>
      <c r="CT27" s="605"/>
      <c r="CU27" s="605"/>
      <c r="CV27" s="605"/>
      <c r="CW27" s="605"/>
      <c r="CX27" s="605"/>
      <c r="CY27" s="606"/>
      <c r="CZ27" s="589">
        <v>15.9</v>
      </c>
      <c r="DA27" s="607"/>
      <c r="DB27" s="607"/>
      <c r="DC27" s="608"/>
      <c r="DD27" s="592">
        <v>3131625</v>
      </c>
      <c r="DE27" s="605"/>
      <c r="DF27" s="605"/>
      <c r="DG27" s="605"/>
      <c r="DH27" s="605"/>
      <c r="DI27" s="605"/>
      <c r="DJ27" s="605"/>
      <c r="DK27" s="606"/>
      <c r="DL27" s="592">
        <v>3130501</v>
      </c>
      <c r="DM27" s="605"/>
      <c r="DN27" s="605"/>
      <c r="DO27" s="605"/>
      <c r="DP27" s="605"/>
      <c r="DQ27" s="605"/>
      <c r="DR27" s="605"/>
      <c r="DS27" s="605"/>
      <c r="DT27" s="605"/>
      <c r="DU27" s="605"/>
      <c r="DV27" s="606"/>
      <c r="DW27" s="609">
        <v>8.4</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228271</v>
      </c>
      <c r="S28" s="587"/>
      <c r="T28" s="587"/>
      <c r="U28" s="587"/>
      <c r="V28" s="587"/>
      <c r="W28" s="587"/>
      <c r="X28" s="587"/>
      <c r="Y28" s="588"/>
      <c r="Z28" s="639">
        <v>0.3</v>
      </c>
      <c r="AA28" s="639"/>
      <c r="AB28" s="639"/>
      <c r="AC28" s="639"/>
      <c r="AD28" s="640">
        <v>58469</v>
      </c>
      <c r="AE28" s="640"/>
      <c r="AF28" s="640"/>
      <c r="AG28" s="640"/>
      <c r="AH28" s="640"/>
      <c r="AI28" s="640"/>
      <c r="AJ28" s="640"/>
      <c r="AK28" s="640"/>
      <c r="AL28" s="609">
        <v>0.2</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7401850</v>
      </c>
      <c r="CS28" s="587"/>
      <c r="CT28" s="587"/>
      <c r="CU28" s="587"/>
      <c r="CV28" s="587"/>
      <c r="CW28" s="587"/>
      <c r="CX28" s="587"/>
      <c r="CY28" s="588"/>
      <c r="CZ28" s="589">
        <v>12.1</v>
      </c>
      <c r="DA28" s="607"/>
      <c r="DB28" s="607"/>
      <c r="DC28" s="608"/>
      <c r="DD28" s="592">
        <v>7244534</v>
      </c>
      <c r="DE28" s="587"/>
      <c r="DF28" s="587"/>
      <c r="DG28" s="587"/>
      <c r="DH28" s="587"/>
      <c r="DI28" s="587"/>
      <c r="DJ28" s="587"/>
      <c r="DK28" s="588"/>
      <c r="DL28" s="592">
        <v>6915488</v>
      </c>
      <c r="DM28" s="587"/>
      <c r="DN28" s="587"/>
      <c r="DO28" s="587"/>
      <c r="DP28" s="587"/>
      <c r="DQ28" s="587"/>
      <c r="DR28" s="587"/>
      <c r="DS28" s="587"/>
      <c r="DT28" s="587"/>
      <c r="DU28" s="587"/>
      <c r="DV28" s="588"/>
      <c r="DW28" s="609">
        <v>18.7</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37754</v>
      </c>
      <c r="S29" s="587"/>
      <c r="T29" s="587"/>
      <c r="U29" s="587"/>
      <c r="V29" s="587"/>
      <c r="W29" s="587"/>
      <c r="X29" s="587"/>
      <c r="Y29" s="588"/>
      <c r="Z29" s="639">
        <v>0.1</v>
      </c>
      <c r="AA29" s="639"/>
      <c r="AB29" s="639"/>
      <c r="AC29" s="639"/>
      <c r="AD29" s="640" t="s">
        <v>220</v>
      </c>
      <c r="AE29" s="640"/>
      <c r="AF29" s="640"/>
      <c r="AG29" s="640"/>
      <c r="AH29" s="640"/>
      <c r="AI29" s="640"/>
      <c r="AJ29" s="640"/>
      <c r="AK29" s="640"/>
      <c r="AL29" s="609" t="s">
        <v>220</v>
      </c>
      <c r="AM29" s="641"/>
      <c r="AN29" s="641"/>
      <c r="AO29" s="642"/>
      <c r="AP29" s="646" t="s">
        <v>202</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58</v>
      </c>
      <c r="CG29" s="620"/>
      <c r="CH29" s="620"/>
      <c r="CI29" s="620"/>
      <c r="CJ29" s="620"/>
      <c r="CK29" s="620"/>
      <c r="CL29" s="620"/>
      <c r="CM29" s="620"/>
      <c r="CN29" s="620"/>
      <c r="CO29" s="620"/>
      <c r="CP29" s="620"/>
      <c r="CQ29" s="621"/>
      <c r="CR29" s="586">
        <v>7400979</v>
      </c>
      <c r="CS29" s="605"/>
      <c r="CT29" s="605"/>
      <c r="CU29" s="605"/>
      <c r="CV29" s="605"/>
      <c r="CW29" s="605"/>
      <c r="CX29" s="605"/>
      <c r="CY29" s="606"/>
      <c r="CZ29" s="589">
        <v>12.1</v>
      </c>
      <c r="DA29" s="607"/>
      <c r="DB29" s="607"/>
      <c r="DC29" s="608"/>
      <c r="DD29" s="592">
        <v>7243663</v>
      </c>
      <c r="DE29" s="605"/>
      <c r="DF29" s="605"/>
      <c r="DG29" s="605"/>
      <c r="DH29" s="605"/>
      <c r="DI29" s="605"/>
      <c r="DJ29" s="605"/>
      <c r="DK29" s="606"/>
      <c r="DL29" s="592">
        <v>6914617</v>
      </c>
      <c r="DM29" s="605"/>
      <c r="DN29" s="605"/>
      <c r="DO29" s="605"/>
      <c r="DP29" s="605"/>
      <c r="DQ29" s="605"/>
      <c r="DR29" s="605"/>
      <c r="DS29" s="605"/>
      <c r="DT29" s="605"/>
      <c r="DU29" s="605"/>
      <c r="DV29" s="606"/>
      <c r="DW29" s="609">
        <v>18.600000000000001</v>
      </c>
      <c r="DX29" s="610"/>
      <c r="DY29" s="610"/>
      <c r="DZ29" s="610"/>
      <c r="EA29" s="610"/>
      <c r="EB29" s="610"/>
      <c r="EC29" s="611"/>
    </row>
    <row r="30" spans="2:133" ht="11.25" customHeight="1" x14ac:dyDescent="0.15">
      <c r="B30" s="583" t="s">
        <v>288</v>
      </c>
      <c r="C30" s="584"/>
      <c r="D30" s="584"/>
      <c r="E30" s="584"/>
      <c r="F30" s="584"/>
      <c r="G30" s="584"/>
      <c r="H30" s="584"/>
      <c r="I30" s="584"/>
      <c r="J30" s="584"/>
      <c r="K30" s="584"/>
      <c r="L30" s="584"/>
      <c r="M30" s="584"/>
      <c r="N30" s="584"/>
      <c r="O30" s="584"/>
      <c r="P30" s="584"/>
      <c r="Q30" s="585"/>
      <c r="R30" s="586">
        <v>4918152</v>
      </c>
      <c r="S30" s="587"/>
      <c r="T30" s="587"/>
      <c r="U30" s="587"/>
      <c r="V30" s="587"/>
      <c r="W30" s="587"/>
      <c r="X30" s="587"/>
      <c r="Y30" s="588"/>
      <c r="Z30" s="639">
        <v>7.2</v>
      </c>
      <c r="AA30" s="639"/>
      <c r="AB30" s="639"/>
      <c r="AC30" s="639"/>
      <c r="AD30" s="640" t="s">
        <v>220</v>
      </c>
      <c r="AE30" s="640"/>
      <c r="AF30" s="640"/>
      <c r="AG30" s="640"/>
      <c r="AH30" s="640"/>
      <c r="AI30" s="640"/>
      <c r="AJ30" s="640"/>
      <c r="AK30" s="640"/>
      <c r="AL30" s="609" t="s">
        <v>220</v>
      </c>
      <c r="AM30" s="641"/>
      <c r="AN30" s="641"/>
      <c r="AO30" s="642"/>
      <c r="AP30" s="664" t="s">
        <v>289</v>
      </c>
      <c r="AQ30" s="665"/>
      <c r="AR30" s="665"/>
      <c r="AS30" s="665"/>
      <c r="AT30" s="670" t="s">
        <v>290</v>
      </c>
      <c r="AU30" s="182"/>
      <c r="AV30" s="182"/>
      <c r="AW30" s="182"/>
      <c r="AX30" s="673" t="s">
        <v>169</v>
      </c>
      <c r="AY30" s="674"/>
      <c r="AZ30" s="674"/>
      <c r="BA30" s="674"/>
      <c r="BB30" s="674"/>
      <c r="BC30" s="674"/>
      <c r="BD30" s="674"/>
      <c r="BE30" s="674"/>
      <c r="BF30" s="675"/>
      <c r="BG30" s="652">
        <v>98.3</v>
      </c>
      <c r="BH30" s="653"/>
      <c r="BI30" s="653"/>
      <c r="BJ30" s="653"/>
      <c r="BK30" s="653"/>
      <c r="BL30" s="653"/>
      <c r="BM30" s="654">
        <v>88.8</v>
      </c>
      <c r="BN30" s="653"/>
      <c r="BO30" s="653"/>
      <c r="BP30" s="653"/>
      <c r="BQ30" s="655"/>
      <c r="BR30" s="652">
        <v>98</v>
      </c>
      <c r="BS30" s="653"/>
      <c r="BT30" s="653"/>
      <c r="BU30" s="653"/>
      <c r="BV30" s="653"/>
      <c r="BW30" s="653"/>
      <c r="BX30" s="654">
        <v>87.4</v>
      </c>
      <c r="BY30" s="653"/>
      <c r="BZ30" s="653"/>
      <c r="CA30" s="653"/>
      <c r="CB30" s="655"/>
      <c r="CD30" s="658"/>
      <c r="CE30" s="659"/>
      <c r="CF30" s="623" t="s">
        <v>291</v>
      </c>
      <c r="CG30" s="620"/>
      <c r="CH30" s="620"/>
      <c r="CI30" s="620"/>
      <c r="CJ30" s="620"/>
      <c r="CK30" s="620"/>
      <c r="CL30" s="620"/>
      <c r="CM30" s="620"/>
      <c r="CN30" s="620"/>
      <c r="CO30" s="620"/>
      <c r="CP30" s="620"/>
      <c r="CQ30" s="621"/>
      <c r="CR30" s="586">
        <v>6547964</v>
      </c>
      <c r="CS30" s="587"/>
      <c r="CT30" s="587"/>
      <c r="CU30" s="587"/>
      <c r="CV30" s="587"/>
      <c r="CW30" s="587"/>
      <c r="CX30" s="587"/>
      <c r="CY30" s="588"/>
      <c r="CZ30" s="589">
        <v>10.7</v>
      </c>
      <c r="DA30" s="607"/>
      <c r="DB30" s="607"/>
      <c r="DC30" s="608"/>
      <c r="DD30" s="592">
        <v>6390648</v>
      </c>
      <c r="DE30" s="587"/>
      <c r="DF30" s="587"/>
      <c r="DG30" s="587"/>
      <c r="DH30" s="587"/>
      <c r="DI30" s="587"/>
      <c r="DJ30" s="587"/>
      <c r="DK30" s="588"/>
      <c r="DL30" s="592">
        <v>6062697</v>
      </c>
      <c r="DM30" s="587"/>
      <c r="DN30" s="587"/>
      <c r="DO30" s="587"/>
      <c r="DP30" s="587"/>
      <c r="DQ30" s="587"/>
      <c r="DR30" s="587"/>
      <c r="DS30" s="587"/>
      <c r="DT30" s="587"/>
      <c r="DU30" s="587"/>
      <c r="DV30" s="588"/>
      <c r="DW30" s="609">
        <v>16.399999999999999</v>
      </c>
      <c r="DX30" s="610"/>
      <c r="DY30" s="610"/>
      <c r="DZ30" s="610"/>
      <c r="EA30" s="610"/>
      <c r="EB30" s="610"/>
      <c r="EC30" s="611"/>
    </row>
    <row r="31" spans="2:133" ht="11.25" customHeight="1" x14ac:dyDescent="0.15">
      <c r="B31" s="583" t="s">
        <v>292</v>
      </c>
      <c r="C31" s="584"/>
      <c r="D31" s="584"/>
      <c r="E31" s="584"/>
      <c r="F31" s="584"/>
      <c r="G31" s="584"/>
      <c r="H31" s="584"/>
      <c r="I31" s="584"/>
      <c r="J31" s="584"/>
      <c r="K31" s="584"/>
      <c r="L31" s="584"/>
      <c r="M31" s="584"/>
      <c r="N31" s="584"/>
      <c r="O31" s="584"/>
      <c r="P31" s="584"/>
      <c r="Q31" s="585"/>
      <c r="R31" s="586">
        <v>2315323</v>
      </c>
      <c r="S31" s="587"/>
      <c r="T31" s="587"/>
      <c r="U31" s="587"/>
      <c r="V31" s="587"/>
      <c r="W31" s="587"/>
      <c r="X31" s="587"/>
      <c r="Y31" s="588"/>
      <c r="Z31" s="639">
        <v>3.4</v>
      </c>
      <c r="AA31" s="639"/>
      <c r="AB31" s="639"/>
      <c r="AC31" s="639"/>
      <c r="AD31" s="640" t="s">
        <v>220</v>
      </c>
      <c r="AE31" s="640"/>
      <c r="AF31" s="640"/>
      <c r="AG31" s="640"/>
      <c r="AH31" s="640"/>
      <c r="AI31" s="640"/>
      <c r="AJ31" s="640"/>
      <c r="AK31" s="640"/>
      <c r="AL31" s="609" t="s">
        <v>220</v>
      </c>
      <c r="AM31" s="641"/>
      <c r="AN31" s="641"/>
      <c r="AO31" s="642"/>
      <c r="AP31" s="666"/>
      <c r="AQ31" s="667"/>
      <c r="AR31" s="667"/>
      <c r="AS31" s="667"/>
      <c r="AT31" s="671"/>
      <c r="AU31" s="181" t="s">
        <v>293</v>
      </c>
      <c r="AV31" s="181"/>
      <c r="AW31" s="181"/>
      <c r="AX31" s="583" t="s">
        <v>294</v>
      </c>
      <c r="AY31" s="584"/>
      <c r="AZ31" s="584"/>
      <c r="BA31" s="584"/>
      <c r="BB31" s="584"/>
      <c r="BC31" s="584"/>
      <c r="BD31" s="584"/>
      <c r="BE31" s="584"/>
      <c r="BF31" s="585"/>
      <c r="BG31" s="650">
        <v>98.5</v>
      </c>
      <c r="BH31" s="605"/>
      <c r="BI31" s="605"/>
      <c r="BJ31" s="605"/>
      <c r="BK31" s="605"/>
      <c r="BL31" s="605"/>
      <c r="BM31" s="641">
        <v>90.8</v>
      </c>
      <c r="BN31" s="651"/>
      <c r="BO31" s="651"/>
      <c r="BP31" s="651"/>
      <c r="BQ31" s="615"/>
      <c r="BR31" s="650">
        <v>98.3</v>
      </c>
      <c r="BS31" s="605"/>
      <c r="BT31" s="605"/>
      <c r="BU31" s="605"/>
      <c r="BV31" s="605"/>
      <c r="BW31" s="605"/>
      <c r="BX31" s="641">
        <v>89.8</v>
      </c>
      <c r="BY31" s="651"/>
      <c r="BZ31" s="651"/>
      <c r="CA31" s="651"/>
      <c r="CB31" s="615"/>
      <c r="CD31" s="658"/>
      <c r="CE31" s="659"/>
      <c r="CF31" s="623" t="s">
        <v>295</v>
      </c>
      <c r="CG31" s="620"/>
      <c r="CH31" s="620"/>
      <c r="CI31" s="620"/>
      <c r="CJ31" s="620"/>
      <c r="CK31" s="620"/>
      <c r="CL31" s="620"/>
      <c r="CM31" s="620"/>
      <c r="CN31" s="620"/>
      <c r="CO31" s="620"/>
      <c r="CP31" s="620"/>
      <c r="CQ31" s="621"/>
      <c r="CR31" s="586">
        <v>853015</v>
      </c>
      <c r="CS31" s="605"/>
      <c r="CT31" s="605"/>
      <c r="CU31" s="605"/>
      <c r="CV31" s="605"/>
      <c r="CW31" s="605"/>
      <c r="CX31" s="605"/>
      <c r="CY31" s="606"/>
      <c r="CZ31" s="589">
        <v>1.4</v>
      </c>
      <c r="DA31" s="607"/>
      <c r="DB31" s="607"/>
      <c r="DC31" s="608"/>
      <c r="DD31" s="592">
        <v>853015</v>
      </c>
      <c r="DE31" s="605"/>
      <c r="DF31" s="605"/>
      <c r="DG31" s="605"/>
      <c r="DH31" s="605"/>
      <c r="DI31" s="605"/>
      <c r="DJ31" s="605"/>
      <c r="DK31" s="606"/>
      <c r="DL31" s="592">
        <v>851920</v>
      </c>
      <c r="DM31" s="605"/>
      <c r="DN31" s="605"/>
      <c r="DO31" s="605"/>
      <c r="DP31" s="605"/>
      <c r="DQ31" s="605"/>
      <c r="DR31" s="605"/>
      <c r="DS31" s="605"/>
      <c r="DT31" s="605"/>
      <c r="DU31" s="605"/>
      <c r="DV31" s="606"/>
      <c r="DW31" s="609">
        <v>2.2999999999999998</v>
      </c>
      <c r="DX31" s="610"/>
      <c r="DY31" s="610"/>
      <c r="DZ31" s="610"/>
      <c r="EA31" s="610"/>
      <c r="EB31" s="610"/>
      <c r="EC31" s="611"/>
    </row>
    <row r="32" spans="2:133" ht="11.25" customHeight="1" x14ac:dyDescent="0.15">
      <c r="B32" s="583" t="s">
        <v>296</v>
      </c>
      <c r="C32" s="584"/>
      <c r="D32" s="584"/>
      <c r="E32" s="584"/>
      <c r="F32" s="584"/>
      <c r="G32" s="584"/>
      <c r="H32" s="584"/>
      <c r="I32" s="584"/>
      <c r="J32" s="584"/>
      <c r="K32" s="584"/>
      <c r="L32" s="584"/>
      <c r="M32" s="584"/>
      <c r="N32" s="584"/>
      <c r="O32" s="584"/>
      <c r="P32" s="584"/>
      <c r="Q32" s="585"/>
      <c r="R32" s="586">
        <v>1273508</v>
      </c>
      <c r="S32" s="587"/>
      <c r="T32" s="587"/>
      <c r="U32" s="587"/>
      <c r="V32" s="587"/>
      <c r="W32" s="587"/>
      <c r="X32" s="587"/>
      <c r="Y32" s="588"/>
      <c r="Z32" s="639">
        <v>1.9</v>
      </c>
      <c r="AA32" s="639"/>
      <c r="AB32" s="639"/>
      <c r="AC32" s="639"/>
      <c r="AD32" s="640">
        <v>14</v>
      </c>
      <c r="AE32" s="640"/>
      <c r="AF32" s="640"/>
      <c r="AG32" s="640"/>
      <c r="AH32" s="640"/>
      <c r="AI32" s="640"/>
      <c r="AJ32" s="640"/>
      <c r="AK32" s="640"/>
      <c r="AL32" s="609">
        <v>0</v>
      </c>
      <c r="AM32" s="641"/>
      <c r="AN32" s="641"/>
      <c r="AO32" s="642"/>
      <c r="AP32" s="668"/>
      <c r="AQ32" s="669"/>
      <c r="AR32" s="669"/>
      <c r="AS32" s="669"/>
      <c r="AT32" s="672"/>
      <c r="AU32" s="183"/>
      <c r="AV32" s="183"/>
      <c r="AW32" s="183"/>
      <c r="AX32" s="567" t="s">
        <v>297</v>
      </c>
      <c r="AY32" s="568"/>
      <c r="AZ32" s="568"/>
      <c r="BA32" s="568"/>
      <c r="BB32" s="568"/>
      <c r="BC32" s="568"/>
      <c r="BD32" s="568"/>
      <c r="BE32" s="568"/>
      <c r="BF32" s="569"/>
      <c r="BG32" s="649">
        <v>97.9</v>
      </c>
      <c r="BH32" s="571"/>
      <c r="BI32" s="571"/>
      <c r="BJ32" s="571"/>
      <c r="BK32" s="571"/>
      <c r="BL32" s="571"/>
      <c r="BM32" s="634">
        <v>85.5</v>
      </c>
      <c r="BN32" s="571"/>
      <c r="BO32" s="571"/>
      <c r="BP32" s="571"/>
      <c r="BQ32" s="628"/>
      <c r="BR32" s="649">
        <v>97.5</v>
      </c>
      <c r="BS32" s="571"/>
      <c r="BT32" s="571"/>
      <c r="BU32" s="571"/>
      <c r="BV32" s="571"/>
      <c r="BW32" s="571"/>
      <c r="BX32" s="634">
        <v>83.7</v>
      </c>
      <c r="BY32" s="571"/>
      <c r="BZ32" s="571"/>
      <c r="CA32" s="571"/>
      <c r="CB32" s="628"/>
      <c r="CD32" s="660"/>
      <c r="CE32" s="661"/>
      <c r="CF32" s="623" t="s">
        <v>298</v>
      </c>
      <c r="CG32" s="620"/>
      <c r="CH32" s="620"/>
      <c r="CI32" s="620"/>
      <c r="CJ32" s="620"/>
      <c r="CK32" s="620"/>
      <c r="CL32" s="620"/>
      <c r="CM32" s="620"/>
      <c r="CN32" s="620"/>
      <c r="CO32" s="620"/>
      <c r="CP32" s="620"/>
      <c r="CQ32" s="621"/>
      <c r="CR32" s="586">
        <v>871</v>
      </c>
      <c r="CS32" s="587"/>
      <c r="CT32" s="587"/>
      <c r="CU32" s="587"/>
      <c r="CV32" s="587"/>
      <c r="CW32" s="587"/>
      <c r="CX32" s="587"/>
      <c r="CY32" s="588"/>
      <c r="CZ32" s="589">
        <v>0</v>
      </c>
      <c r="DA32" s="607"/>
      <c r="DB32" s="607"/>
      <c r="DC32" s="608"/>
      <c r="DD32" s="592">
        <v>871</v>
      </c>
      <c r="DE32" s="587"/>
      <c r="DF32" s="587"/>
      <c r="DG32" s="587"/>
      <c r="DH32" s="587"/>
      <c r="DI32" s="587"/>
      <c r="DJ32" s="587"/>
      <c r="DK32" s="588"/>
      <c r="DL32" s="592">
        <v>871</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299</v>
      </c>
      <c r="C33" s="584"/>
      <c r="D33" s="584"/>
      <c r="E33" s="584"/>
      <c r="F33" s="584"/>
      <c r="G33" s="584"/>
      <c r="H33" s="584"/>
      <c r="I33" s="584"/>
      <c r="J33" s="584"/>
      <c r="K33" s="584"/>
      <c r="L33" s="584"/>
      <c r="M33" s="584"/>
      <c r="N33" s="584"/>
      <c r="O33" s="584"/>
      <c r="P33" s="584"/>
      <c r="Q33" s="585"/>
      <c r="R33" s="586">
        <v>7978900</v>
      </c>
      <c r="S33" s="587"/>
      <c r="T33" s="587"/>
      <c r="U33" s="587"/>
      <c r="V33" s="587"/>
      <c r="W33" s="587"/>
      <c r="X33" s="587"/>
      <c r="Y33" s="588"/>
      <c r="Z33" s="639">
        <v>11.6</v>
      </c>
      <c r="AA33" s="639"/>
      <c r="AB33" s="639"/>
      <c r="AC33" s="639"/>
      <c r="AD33" s="640" t="s">
        <v>220</v>
      </c>
      <c r="AE33" s="640"/>
      <c r="AF33" s="640"/>
      <c r="AG33" s="640"/>
      <c r="AH33" s="640"/>
      <c r="AI33" s="640"/>
      <c r="AJ33" s="640"/>
      <c r="AK33" s="640"/>
      <c r="AL33" s="609" t="s">
        <v>220</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300</v>
      </c>
      <c r="CE33" s="620"/>
      <c r="CF33" s="620"/>
      <c r="CG33" s="620"/>
      <c r="CH33" s="620"/>
      <c r="CI33" s="620"/>
      <c r="CJ33" s="620"/>
      <c r="CK33" s="620"/>
      <c r="CL33" s="620"/>
      <c r="CM33" s="620"/>
      <c r="CN33" s="620"/>
      <c r="CO33" s="620"/>
      <c r="CP33" s="620"/>
      <c r="CQ33" s="621"/>
      <c r="CR33" s="586">
        <v>28189564</v>
      </c>
      <c r="CS33" s="605"/>
      <c r="CT33" s="605"/>
      <c r="CU33" s="605"/>
      <c r="CV33" s="605"/>
      <c r="CW33" s="605"/>
      <c r="CX33" s="605"/>
      <c r="CY33" s="606"/>
      <c r="CZ33" s="589">
        <v>46.1</v>
      </c>
      <c r="DA33" s="607"/>
      <c r="DB33" s="607"/>
      <c r="DC33" s="608"/>
      <c r="DD33" s="592">
        <v>19843683</v>
      </c>
      <c r="DE33" s="605"/>
      <c r="DF33" s="605"/>
      <c r="DG33" s="605"/>
      <c r="DH33" s="605"/>
      <c r="DI33" s="605"/>
      <c r="DJ33" s="605"/>
      <c r="DK33" s="606"/>
      <c r="DL33" s="592">
        <v>14413615</v>
      </c>
      <c r="DM33" s="605"/>
      <c r="DN33" s="605"/>
      <c r="DO33" s="605"/>
      <c r="DP33" s="605"/>
      <c r="DQ33" s="605"/>
      <c r="DR33" s="605"/>
      <c r="DS33" s="605"/>
      <c r="DT33" s="605"/>
      <c r="DU33" s="605"/>
      <c r="DV33" s="606"/>
      <c r="DW33" s="609">
        <v>38.9</v>
      </c>
      <c r="DX33" s="610"/>
      <c r="DY33" s="610"/>
      <c r="DZ33" s="610"/>
      <c r="EA33" s="610"/>
      <c r="EB33" s="610"/>
      <c r="EC33" s="611"/>
    </row>
    <row r="34" spans="2:133" ht="11.25" customHeight="1" x14ac:dyDescent="0.15">
      <c r="B34" s="583" t="s">
        <v>301</v>
      </c>
      <c r="C34" s="584"/>
      <c r="D34" s="584"/>
      <c r="E34" s="584"/>
      <c r="F34" s="584"/>
      <c r="G34" s="584"/>
      <c r="H34" s="584"/>
      <c r="I34" s="584"/>
      <c r="J34" s="584"/>
      <c r="K34" s="584"/>
      <c r="L34" s="584"/>
      <c r="M34" s="584"/>
      <c r="N34" s="584"/>
      <c r="O34" s="584"/>
      <c r="P34" s="584"/>
      <c r="Q34" s="585"/>
      <c r="R34" s="586" t="s">
        <v>220</v>
      </c>
      <c r="S34" s="587"/>
      <c r="T34" s="587"/>
      <c r="U34" s="587"/>
      <c r="V34" s="587"/>
      <c r="W34" s="587"/>
      <c r="X34" s="587"/>
      <c r="Y34" s="588"/>
      <c r="Z34" s="639" t="s">
        <v>220</v>
      </c>
      <c r="AA34" s="639"/>
      <c r="AB34" s="639"/>
      <c r="AC34" s="639"/>
      <c r="AD34" s="640" t="s">
        <v>220</v>
      </c>
      <c r="AE34" s="640"/>
      <c r="AF34" s="640"/>
      <c r="AG34" s="640"/>
      <c r="AH34" s="640"/>
      <c r="AI34" s="640"/>
      <c r="AJ34" s="640"/>
      <c r="AK34" s="640"/>
      <c r="AL34" s="609" t="s">
        <v>220</v>
      </c>
      <c r="AM34" s="641"/>
      <c r="AN34" s="641"/>
      <c r="AO34" s="642"/>
      <c r="AP34" s="186"/>
      <c r="AQ34" s="646" t="s">
        <v>302</v>
      </c>
      <c r="AR34" s="647"/>
      <c r="AS34" s="647"/>
      <c r="AT34" s="647"/>
      <c r="AU34" s="647"/>
      <c r="AV34" s="647"/>
      <c r="AW34" s="647"/>
      <c r="AX34" s="647"/>
      <c r="AY34" s="647"/>
      <c r="AZ34" s="647"/>
      <c r="BA34" s="647"/>
      <c r="BB34" s="647"/>
      <c r="BC34" s="647"/>
      <c r="BD34" s="647"/>
      <c r="BE34" s="647"/>
      <c r="BF34" s="648"/>
      <c r="BG34" s="646" t="s">
        <v>303</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304</v>
      </c>
      <c r="CE34" s="620"/>
      <c r="CF34" s="620"/>
      <c r="CG34" s="620"/>
      <c r="CH34" s="620"/>
      <c r="CI34" s="620"/>
      <c r="CJ34" s="620"/>
      <c r="CK34" s="620"/>
      <c r="CL34" s="620"/>
      <c r="CM34" s="620"/>
      <c r="CN34" s="620"/>
      <c r="CO34" s="620"/>
      <c r="CP34" s="620"/>
      <c r="CQ34" s="621"/>
      <c r="CR34" s="586">
        <v>6629626</v>
      </c>
      <c r="CS34" s="587"/>
      <c r="CT34" s="587"/>
      <c r="CU34" s="587"/>
      <c r="CV34" s="587"/>
      <c r="CW34" s="587"/>
      <c r="CX34" s="587"/>
      <c r="CY34" s="588"/>
      <c r="CZ34" s="589">
        <v>10.8</v>
      </c>
      <c r="DA34" s="607"/>
      <c r="DB34" s="607"/>
      <c r="DC34" s="608"/>
      <c r="DD34" s="592">
        <v>4811765</v>
      </c>
      <c r="DE34" s="587"/>
      <c r="DF34" s="587"/>
      <c r="DG34" s="587"/>
      <c r="DH34" s="587"/>
      <c r="DI34" s="587"/>
      <c r="DJ34" s="587"/>
      <c r="DK34" s="588"/>
      <c r="DL34" s="592">
        <v>3795993</v>
      </c>
      <c r="DM34" s="587"/>
      <c r="DN34" s="587"/>
      <c r="DO34" s="587"/>
      <c r="DP34" s="587"/>
      <c r="DQ34" s="587"/>
      <c r="DR34" s="587"/>
      <c r="DS34" s="587"/>
      <c r="DT34" s="587"/>
      <c r="DU34" s="587"/>
      <c r="DV34" s="588"/>
      <c r="DW34" s="609">
        <v>10.199999999999999</v>
      </c>
      <c r="DX34" s="610"/>
      <c r="DY34" s="610"/>
      <c r="DZ34" s="610"/>
      <c r="EA34" s="610"/>
      <c r="EB34" s="610"/>
      <c r="EC34" s="611"/>
    </row>
    <row r="35" spans="2:133" ht="11.25" customHeight="1" x14ac:dyDescent="0.15">
      <c r="B35" s="583" t="s">
        <v>305</v>
      </c>
      <c r="C35" s="584"/>
      <c r="D35" s="584"/>
      <c r="E35" s="584"/>
      <c r="F35" s="584"/>
      <c r="G35" s="584"/>
      <c r="H35" s="584"/>
      <c r="I35" s="584"/>
      <c r="J35" s="584"/>
      <c r="K35" s="584"/>
      <c r="L35" s="584"/>
      <c r="M35" s="584"/>
      <c r="N35" s="584"/>
      <c r="O35" s="584"/>
      <c r="P35" s="584"/>
      <c r="Q35" s="585"/>
      <c r="R35" s="586">
        <v>2484000</v>
      </c>
      <c r="S35" s="587"/>
      <c r="T35" s="587"/>
      <c r="U35" s="587"/>
      <c r="V35" s="587"/>
      <c r="W35" s="587"/>
      <c r="X35" s="587"/>
      <c r="Y35" s="588"/>
      <c r="Z35" s="639">
        <v>3.6</v>
      </c>
      <c r="AA35" s="639"/>
      <c r="AB35" s="639"/>
      <c r="AC35" s="639"/>
      <c r="AD35" s="640" t="s">
        <v>220</v>
      </c>
      <c r="AE35" s="640"/>
      <c r="AF35" s="640"/>
      <c r="AG35" s="640"/>
      <c r="AH35" s="640"/>
      <c r="AI35" s="640"/>
      <c r="AJ35" s="640"/>
      <c r="AK35" s="640"/>
      <c r="AL35" s="609" t="s">
        <v>220</v>
      </c>
      <c r="AM35" s="641"/>
      <c r="AN35" s="641"/>
      <c r="AO35" s="642"/>
      <c r="AP35" s="186"/>
      <c r="AQ35" s="643" t="s">
        <v>306</v>
      </c>
      <c r="AR35" s="644"/>
      <c r="AS35" s="644"/>
      <c r="AT35" s="644"/>
      <c r="AU35" s="644"/>
      <c r="AV35" s="644"/>
      <c r="AW35" s="644"/>
      <c r="AX35" s="644"/>
      <c r="AY35" s="645"/>
      <c r="AZ35" s="636">
        <v>11384090</v>
      </c>
      <c r="BA35" s="637"/>
      <c r="BB35" s="637"/>
      <c r="BC35" s="637"/>
      <c r="BD35" s="637"/>
      <c r="BE35" s="637"/>
      <c r="BF35" s="638"/>
      <c r="BG35" s="643" t="s">
        <v>307</v>
      </c>
      <c r="BH35" s="644"/>
      <c r="BI35" s="644"/>
      <c r="BJ35" s="644"/>
      <c r="BK35" s="644"/>
      <c r="BL35" s="644"/>
      <c r="BM35" s="644"/>
      <c r="BN35" s="644"/>
      <c r="BO35" s="644"/>
      <c r="BP35" s="644"/>
      <c r="BQ35" s="644"/>
      <c r="BR35" s="644"/>
      <c r="BS35" s="644"/>
      <c r="BT35" s="644"/>
      <c r="BU35" s="645"/>
      <c r="BV35" s="636">
        <v>554413</v>
      </c>
      <c r="BW35" s="637"/>
      <c r="BX35" s="637"/>
      <c r="BY35" s="637"/>
      <c r="BZ35" s="637"/>
      <c r="CA35" s="637"/>
      <c r="CB35" s="638"/>
      <c r="CD35" s="623" t="s">
        <v>308</v>
      </c>
      <c r="CE35" s="620"/>
      <c r="CF35" s="620"/>
      <c r="CG35" s="620"/>
      <c r="CH35" s="620"/>
      <c r="CI35" s="620"/>
      <c r="CJ35" s="620"/>
      <c r="CK35" s="620"/>
      <c r="CL35" s="620"/>
      <c r="CM35" s="620"/>
      <c r="CN35" s="620"/>
      <c r="CO35" s="620"/>
      <c r="CP35" s="620"/>
      <c r="CQ35" s="621"/>
      <c r="CR35" s="586">
        <v>980553</v>
      </c>
      <c r="CS35" s="605"/>
      <c r="CT35" s="605"/>
      <c r="CU35" s="605"/>
      <c r="CV35" s="605"/>
      <c r="CW35" s="605"/>
      <c r="CX35" s="605"/>
      <c r="CY35" s="606"/>
      <c r="CZ35" s="589">
        <v>1.6</v>
      </c>
      <c r="DA35" s="607"/>
      <c r="DB35" s="607"/>
      <c r="DC35" s="608"/>
      <c r="DD35" s="592">
        <v>900112</v>
      </c>
      <c r="DE35" s="605"/>
      <c r="DF35" s="605"/>
      <c r="DG35" s="605"/>
      <c r="DH35" s="605"/>
      <c r="DI35" s="605"/>
      <c r="DJ35" s="605"/>
      <c r="DK35" s="606"/>
      <c r="DL35" s="592">
        <v>513740</v>
      </c>
      <c r="DM35" s="605"/>
      <c r="DN35" s="605"/>
      <c r="DO35" s="605"/>
      <c r="DP35" s="605"/>
      <c r="DQ35" s="605"/>
      <c r="DR35" s="605"/>
      <c r="DS35" s="605"/>
      <c r="DT35" s="605"/>
      <c r="DU35" s="605"/>
      <c r="DV35" s="606"/>
      <c r="DW35" s="609">
        <v>1.4</v>
      </c>
      <c r="DX35" s="610"/>
      <c r="DY35" s="610"/>
      <c r="DZ35" s="610"/>
      <c r="EA35" s="610"/>
      <c r="EB35" s="610"/>
      <c r="EC35" s="611"/>
    </row>
    <row r="36" spans="2:133" ht="11.25" customHeight="1" x14ac:dyDescent="0.15">
      <c r="B36" s="567" t="s">
        <v>309</v>
      </c>
      <c r="C36" s="568"/>
      <c r="D36" s="568"/>
      <c r="E36" s="568"/>
      <c r="F36" s="568"/>
      <c r="G36" s="568"/>
      <c r="H36" s="568"/>
      <c r="I36" s="568"/>
      <c r="J36" s="568"/>
      <c r="K36" s="568"/>
      <c r="L36" s="568"/>
      <c r="M36" s="568"/>
      <c r="N36" s="568"/>
      <c r="O36" s="568"/>
      <c r="P36" s="568"/>
      <c r="Q36" s="569"/>
      <c r="R36" s="570">
        <v>68744166</v>
      </c>
      <c r="S36" s="627"/>
      <c r="T36" s="627"/>
      <c r="U36" s="627"/>
      <c r="V36" s="627"/>
      <c r="W36" s="627"/>
      <c r="X36" s="627"/>
      <c r="Y36" s="630"/>
      <c r="Z36" s="631">
        <v>100</v>
      </c>
      <c r="AA36" s="631"/>
      <c r="AB36" s="631"/>
      <c r="AC36" s="631"/>
      <c r="AD36" s="632">
        <v>34594895</v>
      </c>
      <c r="AE36" s="632"/>
      <c r="AF36" s="632"/>
      <c r="AG36" s="632"/>
      <c r="AH36" s="632"/>
      <c r="AI36" s="632"/>
      <c r="AJ36" s="632"/>
      <c r="AK36" s="632"/>
      <c r="AL36" s="633">
        <v>100</v>
      </c>
      <c r="AM36" s="634"/>
      <c r="AN36" s="634"/>
      <c r="AO36" s="635"/>
      <c r="AQ36" s="612" t="s">
        <v>310</v>
      </c>
      <c r="AR36" s="613"/>
      <c r="AS36" s="613"/>
      <c r="AT36" s="613"/>
      <c r="AU36" s="613"/>
      <c r="AV36" s="613"/>
      <c r="AW36" s="613"/>
      <c r="AX36" s="613"/>
      <c r="AY36" s="614"/>
      <c r="AZ36" s="586">
        <v>5384321</v>
      </c>
      <c r="BA36" s="587"/>
      <c r="BB36" s="587"/>
      <c r="BC36" s="587"/>
      <c r="BD36" s="605"/>
      <c r="BE36" s="605"/>
      <c r="BF36" s="615"/>
      <c r="BG36" s="623" t="s">
        <v>311</v>
      </c>
      <c r="BH36" s="620"/>
      <c r="BI36" s="620"/>
      <c r="BJ36" s="620"/>
      <c r="BK36" s="620"/>
      <c r="BL36" s="620"/>
      <c r="BM36" s="620"/>
      <c r="BN36" s="620"/>
      <c r="BO36" s="620"/>
      <c r="BP36" s="620"/>
      <c r="BQ36" s="620"/>
      <c r="BR36" s="620"/>
      <c r="BS36" s="620"/>
      <c r="BT36" s="620"/>
      <c r="BU36" s="621"/>
      <c r="BV36" s="586">
        <v>389558</v>
      </c>
      <c r="BW36" s="587"/>
      <c r="BX36" s="587"/>
      <c r="BY36" s="587"/>
      <c r="BZ36" s="587"/>
      <c r="CA36" s="587"/>
      <c r="CB36" s="622"/>
      <c r="CD36" s="623" t="s">
        <v>312</v>
      </c>
      <c r="CE36" s="620"/>
      <c r="CF36" s="620"/>
      <c r="CG36" s="620"/>
      <c r="CH36" s="620"/>
      <c r="CI36" s="620"/>
      <c r="CJ36" s="620"/>
      <c r="CK36" s="620"/>
      <c r="CL36" s="620"/>
      <c r="CM36" s="620"/>
      <c r="CN36" s="620"/>
      <c r="CO36" s="620"/>
      <c r="CP36" s="620"/>
      <c r="CQ36" s="621"/>
      <c r="CR36" s="586">
        <v>8504812</v>
      </c>
      <c r="CS36" s="587"/>
      <c r="CT36" s="587"/>
      <c r="CU36" s="587"/>
      <c r="CV36" s="587"/>
      <c r="CW36" s="587"/>
      <c r="CX36" s="587"/>
      <c r="CY36" s="588"/>
      <c r="CZ36" s="589">
        <v>13.9</v>
      </c>
      <c r="DA36" s="607"/>
      <c r="DB36" s="607"/>
      <c r="DC36" s="608"/>
      <c r="DD36" s="592">
        <v>7691893</v>
      </c>
      <c r="DE36" s="587"/>
      <c r="DF36" s="587"/>
      <c r="DG36" s="587"/>
      <c r="DH36" s="587"/>
      <c r="DI36" s="587"/>
      <c r="DJ36" s="587"/>
      <c r="DK36" s="588"/>
      <c r="DL36" s="592">
        <v>4948583</v>
      </c>
      <c r="DM36" s="587"/>
      <c r="DN36" s="587"/>
      <c r="DO36" s="587"/>
      <c r="DP36" s="587"/>
      <c r="DQ36" s="587"/>
      <c r="DR36" s="587"/>
      <c r="DS36" s="587"/>
      <c r="DT36" s="587"/>
      <c r="DU36" s="587"/>
      <c r="DV36" s="588"/>
      <c r="DW36" s="609">
        <v>13.3</v>
      </c>
      <c r="DX36" s="610"/>
      <c r="DY36" s="610"/>
      <c r="DZ36" s="610"/>
      <c r="EA36" s="610"/>
      <c r="EB36" s="610"/>
      <c r="EC36" s="611"/>
    </row>
    <row r="37" spans="2:133" ht="11.25" customHeight="1" x14ac:dyDescent="0.15">
      <c r="AQ37" s="612" t="s">
        <v>313</v>
      </c>
      <c r="AR37" s="613"/>
      <c r="AS37" s="613"/>
      <c r="AT37" s="613"/>
      <c r="AU37" s="613"/>
      <c r="AV37" s="613"/>
      <c r="AW37" s="613"/>
      <c r="AX37" s="613"/>
      <c r="AY37" s="614"/>
      <c r="AZ37" s="586">
        <v>1834500</v>
      </c>
      <c r="BA37" s="587"/>
      <c r="BB37" s="587"/>
      <c r="BC37" s="587"/>
      <c r="BD37" s="605"/>
      <c r="BE37" s="605"/>
      <c r="BF37" s="615"/>
      <c r="BG37" s="623" t="s">
        <v>314</v>
      </c>
      <c r="BH37" s="620"/>
      <c r="BI37" s="620"/>
      <c r="BJ37" s="620"/>
      <c r="BK37" s="620"/>
      <c r="BL37" s="620"/>
      <c r="BM37" s="620"/>
      <c r="BN37" s="620"/>
      <c r="BO37" s="620"/>
      <c r="BP37" s="620"/>
      <c r="BQ37" s="620"/>
      <c r="BR37" s="620"/>
      <c r="BS37" s="620"/>
      <c r="BT37" s="620"/>
      <c r="BU37" s="621"/>
      <c r="BV37" s="586">
        <v>20265</v>
      </c>
      <c r="BW37" s="587"/>
      <c r="BX37" s="587"/>
      <c r="BY37" s="587"/>
      <c r="BZ37" s="587"/>
      <c r="CA37" s="587"/>
      <c r="CB37" s="622"/>
      <c r="CD37" s="623" t="s">
        <v>315</v>
      </c>
      <c r="CE37" s="620"/>
      <c r="CF37" s="620"/>
      <c r="CG37" s="620"/>
      <c r="CH37" s="620"/>
      <c r="CI37" s="620"/>
      <c r="CJ37" s="620"/>
      <c r="CK37" s="620"/>
      <c r="CL37" s="620"/>
      <c r="CM37" s="620"/>
      <c r="CN37" s="620"/>
      <c r="CO37" s="620"/>
      <c r="CP37" s="620"/>
      <c r="CQ37" s="621"/>
      <c r="CR37" s="586">
        <v>4515851</v>
      </c>
      <c r="CS37" s="605"/>
      <c r="CT37" s="605"/>
      <c r="CU37" s="605"/>
      <c r="CV37" s="605"/>
      <c r="CW37" s="605"/>
      <c r="CX37" s="605"/>
      <c r="CY37" s="606"/>
      <c r="CZ37" s="589">
        <v>7.4</v>
      </c>
      <c r="DA37" s="607"/>
      <c r="DB37" s="607"/>
      <c r="DC37" s="608"/>
      <c r="DD37" s="592">
        <v>4515851</v>
      </c>
      <c r="DE37" s="605"/>
      <c r="DF37" s="605"/>
      <c r="DG37" s="605"/>
      <c r="DH37" s="605"/>
      <c r="DI37" s="605"/>
      <c r="DJ37" s="605"/>
      <c r="DK37" s="606"/>
      <c r="DL37" s="592">
        <v>3145186</v>
      </c>
      <c r="DM37" s="605"/>
      <c r="DN37" s="605"/>
      <c r="DO37" s="605"/>
      <c r="DP37" s="605"/>
      <c r="DQ37" s="605"/>
      <c r="DR37" s="605"/>
      <c r="DS37" s="605"/>
      <c r="DT37" s="605"/>
      <c r="DU37" s="605"/>
      <c r="DV37" s="606"/>
      <c r="DW37" s="609">
        <v>8.5</v>
      </c>
      <c r="DX37" s="610"/>
      <c r="DY37" s="610"/>
      <c r="DZ37" s="610"/>
      <c r="EA37" s="610"/>
      <c r="EB37" s="610"/>
      <c r="EC37" s="611"/>
    </row>
    <row r="38" spans="2:133" ht="11.25" customHeight="1" x14ac:dyDescent="0.15">
      <c r="AQ38" s="612" t="s">
        <v>316</v>
      </c>
      <c r="AR38" s="613"/>
      <c r="AS38" s="613"/>
      <c r="AT38" s="613"/>
      <c r="AU38" s="613"/>
      <c r="AV38" s="613"/>
      <c r="AW38" s="613"/>
      <c r="AX38" s="613"/>
      <c r="AY38" s="614"/>
      <c r="AZ38" s="586">
        <v>140647</v>
      </c>
      <c r="BA38" s="587"/>
      <c r="BB38" s="587"/>
      <c r="BC38" s="587"/>
      <c r="BD38" s="605"/>
      <c r="BE38" s="605"/>
      <c r="BF38" s="615"/>
      <c r="BG38" s="623" t="s">
        <v>317</v>
      </c>
      <c r="BH38" s="620"/>
      <c r="BI38" s="620"/>
      <c r="BJ38" s="620"/>
      <c r="BK38" s="620"/>
      <c r="BL38" s="620"/>
      <c r="BM38" s="620"/>
      <c r="BN38" s="620"/>
      <c r="BO38" s="620"/>
      <c r="BP38" s="620"/>
      <c r="BQ38" s="620"/>
      <c r="BR38" s="620"/>
      <c r="BS38" s="620"/>
      <c r="BT38" s="620"/>
      <c r="BU38" s="621"/>
      <c r="BV38" s="586">
        <v>36673</v>
      </c>
      <c r="BW38" s="587"/>
      <c r="BX38" s="587"/>
      <c r="BY38" s="587"/>
      <c r="BZ38" s="587"/>
      <c r="CA38" s="587"/>
      <c r="CB38" s="622"/>
      <c r="CD38" s="623" t="s">
        <v>318</v>
      </c>
      <c r="CE38" s="620"/>
      <c r="CF38" s="620"/>
      <c r="CG38" s="620"/>
      <c r="CH38" s="620"/>
      <c r="CI38" s="620"/>
      <c r="CJ38" s="620"/>
      <c r="CK38" s="620"/>
      <c r="CL38" s="620"/>
      <c r="CM38" s="620"/>
      <c r="CN38" s="620"/>
      <c r="CO38" s="620"/>
      <c r="CP38" s="620"/>
      <c r="CQ38" s="621"/>
      <c r="CR38" s="586">
        <v>5859122</v>
      </c>
      <c r="CS38" s="587"/>
      <c r="CT38" s="587"/>
      <c r="CU38" s="587"/>
      <c r="CV38" s="587"/>
      <c r="CW38" s="587"/>
      <c r="CX38" s="587"/>
      <c r="CY38" s="588"/>
      <c r="CZ38" s="589">
        <v>9.6</v>
      </c>
      <c r="DA38" s="607"/>
      <c r="DB38" s="607"/>
      <c r="DC38" s="608"/>
      <c r="DD38" s="592">
        <v>5304743</v>
      </c>
      <c r="DE38" s="587"/>
      <c r="DF38" s="587"/>
      <c r="DG38" s="587"/>
      <c r="DH38" s="587"/>
      <c r="DI38" s="587"/>
      <c r="DJ38" s="587"/>
      <c r="DK38" s="588"/>
      <c r="DL38" s="592">
        <v>5155299</v>
      </c>
      <c r="DM38" s="587"/>
      <c r="DN38" s="587"/>
      <c r="DO38" s="587"/>
      <c r="DP38" s="587"/>
      <c r="DQ38" s="587"/>
      <c r="DR38" s="587"/>
      <c r="DS38" s="587"/>
      <c r="DT38" s="587"/>
      <c r="DU38" s="587"/>
      <c r="DV38" s="588"/>
      <c r="DW38" s="609">
        <v>13.9</v>
      </c>
      <c r="DX38" s="610"/>
      <c r="DY38" s="610"/>
      <c r="DZ38" s="610"/>
      <c r="EA38" s="610"/>
      <c r="EB38" s="610"/>
      <c r="EC38" s="611"/>
    </row>
    <row r="39" spans="2:133" ht="11.25" customHeight="1" x14ac:dyDescent="0.15">
      <c r="AQ39" s="612" t="s">
        <v>319</v>
      </c>
      <c r="AR39" s="613"/>
      <c r="AS39" s="613"/>
      <c r="AT39" s="613"/>
      <c r="AU39" s="613"/>
      <c r="AV39" s="613"/>
      <c r="AW39" s="613"/>
      <c r="AX39" s="613"/>
      <c r="AY39" s="614"/>
      <c r="AZ39" s="586">
        <v>127182</v>
      </c>
      <c r="BA39" s="587"/>
      <c r="BB39" s="587"/>
      <c r="BC39" s="587"/>
      <c r="BD39" s="605"/>
      <c r="BE39" s="605"/>
      <c r="BF39" s="615"/>
      <c r="BG39" s="616" t="s">
        <v>320</v>
      </c>
      <c r="BH39" s="617"/>
      <c r="BI39" s="617"/>
      <c r="BJ39" s="617"/>
      <c r="BK39" s="617"/>
      <c r="BL39" s="187"/>
      <c r="BM39" s="620" t="s">
        <v>321</v>
      </c>
      <c r="BN39" s="620"/>
      <c r="BO39" s="620"/>
      <c r="BP39" s="620"/>
      <c r="BQ39" s="620"/>
      <c r="BR39" s="620"/>
      <c r="BS39" s="620"/>
      <c r="BT39" s="620"/>
      <c r="BU39" s="621"/>
      <c r="BV39" s="586">
        <v>99</v>
      </c>
      <c r="BW39" s="587"/>
      <c r="BX39" s="587"/>
      <c r="BY39" s="587"/>
      <c r="BZ39" s="587"/>
      <c r="CA39" s="587"/>
      <c r="CB39" s="622"/>
      <c r="CD39" s="623" t="s">
        <v>322</v>
      </c>
      <c r="CE39" s="620"/>
      <c r="CF39" s="620"/>
      <c r="CG39" s="620"/>
      <c r="CH39" s="620"/>
      <c r="CI39" s="620"/>
      <c r="CJ39" s="620"/>
      <c r="CK39" s="620"/>
      <c r="CL39" s="620"/>
      <c r="CM39" s="620"/>
      <c r="CN39" s="620"/>
      <c r="CO39" s="620"/>
      <c r="CP39" s="620"/>
      <c r="CQ39" s="621"/>
      <c r="CR39" s="586">
        <v>1828721</v>
      </c>
      <c r="CS39" s="605"/>
      <c r="CT39" s="605"/>
      <c r="CU39" s="605"/>
      <c r="CV39" s="605"/>
      <c r="CW39" s="605"/>
      <c r="CX39" s="605"/>
      <c r="CY39" s="606"/>
      <c r="CZ39" s="589">
        <v>3</v>
      </c>
      <c r="DA39" s="607"/>
      <c r="DB39" s="607"/>
      <c r="DC39" s="608"/>
      <c r="DD39" s="592">
        <v>655379</v>
      </c>
      <c r="DE39" s="605"/>
      <c r="DF39" s="605"/>
      <c r="DG39" s="605"/>
      <c r="DH39" s="605"/>
      <c r="DI39" s="605"/>
      <c r="DJ39" s="605"/>
      <c r="DK39" s="606"/>
      <c r="DL39" s="592" t="s">
        <v>323</v>
      </c>
      <c r="DM39" s="605"/>
      <c r="DN39" s="605"/>
      <c r="DO39" s="605"/>
      <c r="DP39" s="605"/>
      <c r="DQ39" s="605"/>
      <c r="DR39" s="605"/>
      <c r="DS39" s="605"/>
      <c r="DT39" s="605"/>
      <c r="DU39" s="605"/>
      <c r="DV39" s="606"/>
      <c r="DW39" s="609" t="s">
        <v>323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736493</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121</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4386730</v>
      </c>
      <c r="CS40" s="587"/>
      <c r="CT40" s="587"/>
      <c r="CU40" s="587"/>
      <c r="CV40" s="587"/>
      <c r="CW40" s="587"/>
      <c r="CX40" s="587"/>
      <c r="CY40" s="588"/>
      <c r="CZ40" s="589">
        <v>7.2</v>
      </c>
      <c r="DA40" s="607"/>
      <c r="DB40" s="607"/>
      <c r="DC40" s="608"/>
      <c r="DD40" s="592">
        <v>479791</v>
      </c>
      <c r="DE40" s="587"/>
      <c r="DF40" s="587"/>
      <c r="DG40" s="587"/>
      <c r="DH40" s="587"/>
      <c r="DI40" s="587"/>
      <c r="DJ40" s="587"/>
      <c r="DK40" s="588"/>
      <c r="DL40" s="592" t="s">
        <v>323</v>
      </c>
      <c r="DM40" s="587"/>
      <c r="DN40" s="587"/>
      <c r="DO40" s="587"/>
      <c r="DP40" s="587"/>
      <c r="DQ40" s="587"/>
      <c r="DR40" s="587"/>
      <c r="DS40" s="587"/>
      <c r="DT40" s="587"/>
      <c r="DU40" s="587"/>
      <c r="DV40" s="588"/>
      <c r="DW40" s="609" t="s">
        <v>323</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3160947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264</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330</v>
      </c>
      <c r="CS41" s="605"/>
      <c r="CT41" s="605"/>
      <c r="CU41" s="605"/>
      <c r="CV41" s="605"/>
      <c r="CW41" s="605"/>
      <c r="CX41" s="605"/>
      <c r="CY41" s="606"/>
      <c r="CZ41" s="589" t="s">
        <v>330</v>
      </c>
      <c r="DA41" s="607"/>
      <c r="DB41" s="607"/>
      <c r="DC41" s="608"/>
      <c r="DD41" s="592" t="s">
        <v>330</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332</v>
      </c>
      <c r="CE42" s="584"/>
      <c r="CF42" s="584"/>
      <c r="CG42" s="584"/>
      <c r="CH42" s="584"/>
      <c r="CI42" s="584"/>
      <c r="CJ42" s="584"/>
      <c r="CK42" s="584"/>
      <c r="CL42" s="584"/>
      <c r="CM42" s="584"/>
      <c r="CN42" s="584"/>
      <c r="CO42" s="584"/>
      <c r="CP42" s="584"/>
      <c r="CQ42" s="585"/>
      <c r="CR42" s="586">
        <v>7974266</v>
      </c>
      <c r="CS42" s="587"/>
      <c r="CT42" s="587"/>
      <c r="CU42" s="587"/>
      <c r="CV42" s="587"/>
      <c r="CW42" s="587"/>
      <c r="CX42" s="587"/>
      <c r="CY42" s="588"/>
      <c r="CZ42" s="589">
        <v>13</v>
      </c>
      <c r="DA42" s="590"/>
      <c r="DB42" s="590"/>
      <c r="DC42" s="591"/>
      <c r="DD42" s="592">
        <v>1730385</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334</v>
      </c>
      <c r="CE43" s="584"/>
      <c r="CF43" s="584"/>
      <c r="CG43" s="584"/>
      <c r="CH43" s="584"/>
      <c r="CI43" s="584"/>
      <c r="CJ43" s="584"/>
      <c r="CK43" s="584"/>
      <c r="CL43" s="584"/>
      <c r="CM43" s="584"/>
      <c r="CN43" s="584"/>
      <c r="CO43" s="584"/>
      <c r="CP43" s="584"/>
      <c r="CQ43" s="585"/>
      <c r="CR43" s="586">
        <v>174614</v>
      </c>
      <c r="CS43" s="605"/>
      <c r="CT43" s="605"/>
      <c r="CU43" s="605"/>
      <c r="CV43" s="605"/>
      <c r="CW43" s="605"/>
      <c r="CX43" s="605"/>
      <c r="CY43" s="606"/>
      <c r="CZ43" s="589">
        <v>0.3</v>
      </c>
      <c r="DA43" s="607"/>
      <c r="DB43" s="607"/>
      <c r="DC43" s="608"/>
      <c r="DD43" s="592">
        <v>174614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335</v>
      </c>
      <c r="CD44" s="599" t="s">
        <v>287</v>
      </c>
      <c r="CE44" s="600"/>
      <c r="CF44" s="583" t="s">
        <v>336</v>
      </c>
      <c r="CG44" s="584"/>
      <c r="CH44" s="584"/>
      <c r="CI44" s="584"/>
      <c r="CJ44" s="584"/>
      <c r="CK44" s="584"/>
      <c r="CL44" s="584"/>
      <c r="CM44" s="584"/>
      <c r="CN44" s="584"/>
      <c r="CO44" s="584"/>
      <c r="CP44" s="584"/>
      <c r="CQ44" s="585"/>
      <c r="CR44" s="586">
        <v>5529626</v>
      </c>
      <c r="CS44" s="587"/>
      <c r="CT44" s="587"/>
      <c r="CU44" s="587"/>
      <c r="CV44" s="587"/>
      <c r="CW44" s="587"/>
      <c r="CX44" s="587"/>
      <c r="CY44" s="588"/>
      <c r="CZ44" s="589">
        <v>9</v>
      </c>
      <c r="DA44" s="590"/>
      <c r="DB44" s="590"/>
      <c r="DC44" s="591"/>
      <c r="DD44" s="592">
        <v>1619298</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337</v>
      </c>
      <c r="CG45" s="584"/>
      <c r="CH45" s="584"/>
      <c r="CI45" s="584"/>
      <c r="CJ45" s="584"/>
      <c r="CK45" s="584"/>
      <c r="CL45" s="584"/>
      <c r="CM45" s="584"/>
      <c r="CN45" s="584"/>
      <c r="CO45" s="584"/>
      <c r="CP45" s="584"/>
      <c r="CQ45" s="585"/>
      <c r="CR45" s="586">
        <v>2194213</v>
      </c>
      <c r="CS45" s="605"/>
      <c r="CT45" s="605"/>
      <c r="CU45" s="605"/>
      <c r="CV45" s="605"/>
      <c r="CW45" s="605"/>
      <c r="CX45" s="605"/>
      <c r="CY45" s="606"/>
      <c r="CZ45" s="589">
        <v>3.6</v>
      </c>
      <c r="DA45" s="607"/>
      <c r="DB45" s="607"/>
      <c r="DC45" s="608"/>
      <c r="DD45" s="592">
        <v>55678</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338</v>
      </c>
      <c r="CG46" s="584"/>
      <c r="CH46" s="584"/>
      <c r="CI46" s="584"/>
      <c r="CJ46" s="584"/>
      <c r="CK46" s="584"/>
      <c r="CL46" s="584"/>
      <c r="CM46" s="584"/>
      <c r="CN46" s="584"/>
      <c r="CO46" s="584"/>
      <c r="CP46" s="584"/>
      <c r="CQ46" s="585"/>
      <c r="CR46" s="586">
        <v>3142289</v>
      </c>
      <c r="CS46" s="587"/>
      <c r="CT46" s="587"/>
      <c r="CU46" s="587"/>
      <c r="CV46" s="587"/>
      <c r="CW46" s="587"/>
      <c r="CX46" s="587"/>
      <c r="CY46" s="588"/>
      <c r="CZ46" s="589">
        <v>5.0999999999999996</v>
      </c>
      <c r="DA46" s="590"/>
      <c r="DB46" s="590"/>
      <c r="DC46" s="591"/>
      <c r="DD46" s="592">
        <v>1518896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339</v>
      </c>
      <c r="CG47" s="584"/>
      <c r="CH47" s="584"/>
      <c r="CI47" s="584"/>
      <c r="CJ47" s="584"/>
      <c r="CK47" s="584"/>
      <c r="CL47" s="584"/>
      <c r="CM47" s="584"/>
      <c r="CN47" s="584"/>
      <c r="CO47" s="584"/>
      <c r="CP47" s="584"/>
      <c r="CQ47" s="585"/>
      <c r="CR47" s="586">
        <v>2444640</v>
      </c>
      <c r="CS47" s="605"/>
      <c r="CT47" s="605"/>
      <c r="CU47" s="605"/>
      <c r="CV47" s="605"/>
      <c r="CW47" s="605"/>
      <c r="CX47" s="605"/>
      <c r="CY47" s="606"/>
      <c r="CZ47" s="589">
        <v>4</v>
      </c>
      <c r="DA47" s="607"/>
      <c r="DB47" s="607"/>
      <c r="DC47" s="608"/>
      <c r="DD47" s="592">
        <v>111087</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340</v>
      </c>
      <c r="CG48" s="584"/>
      <c r="CH48" s="584"/>
      <c r="CI48" s="584"/>
      <c r="CJ48" s="584"/>
      <c r="CK48" s="584"/>
      <c r="CL48" s="584"/>
      <c r="CM48" s="584"/>
      <c r="CN48" s="584"/>
      <c r="CO48" s="584"/>
      <c r="CP48" s="584"/>
      <c r="CQ48" s="585"/>
      <c r="CR48" s="586" t="s">
        <v>323</v>
      </c>
      <c r="CS48" s="587"/>
      <c r="CT48" s="587"/>
      <c r="CU48" s="587"/>
      <c r="CV48" s="587"/>
      <c r="CW48" s="587"/>
      <c r="CX48" s="587"/>
      <c r="CY48" s="588"/>
      <c r="CZ48" s="589" t="s">
        <v>323</v>
      </c>
      <c r="DA48" s="590"/>
      <c r="DB48" s="590"/>
      <c r="DC48" s="591"/>
      <c r="DD48" s="592" t="s">
        <v>323</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61195663</v>
      </c>
      <c r="CS49" s="571"/>
      <c r="CT49" s="571"/>
      <c r="CU49" s="571"/>
      <c r="CV49" s="571"/>
      <c r="CW49" s="571"/>
      <c r="CX49" s="571"/>
      <c r="CY49" s="572"/>
      <c r="CZ49" s="573">
        <v>100</v>
      </c>
      <c r="DA49" s="574"/>
      <c r="DB49" s="574"/>
      <c r="DC49" s="575"/>
      <c r="DD49" s="576">
        <v>39540860</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30" zoomScaleNormal="3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8" t="s">
        <v>343</v>
      </c>
      <c r="DK2" s="1109"/>
      <c r="DL2" s="1109"/>
      <c r="DM2" s="1109"/>
      <c r="DN2" s="1109"/>
      <c r="DO2" s="1110"/>
      <c r="DP2" s="200"/>
      <c r="DQ2" s="1108" t="s">
        <v>344</v>
      </c>
      <c r="DR2" s="1109"/>
      <c r="DS2" s="1109"/>
      <c r="DT2" s="1109"/>
      <c r="DU2" s="1109"/>
      <c r="DV2" s="1109"/>
      <c r="DW2" s="1109"/>
      <c r="DX2" s="1109"/>
      <c r="DY2" s="1109"/>
      <c r="DZ2" s="1110"/>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11"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4" t="s">
        <v>361</v>
      </c>
      <c r="DH5" s="1095"/>
      <c r="DI5" s="1095"/>
      <c r="DJ5" s="1095"/>
      <c r="DK5" s="1096"/>
      <c r="DL5" s="1094" t="s">
        <v>362</v>
      </c>
      <c r="DM5" s="1095"/>
      <c r="DN5" s="1095"/>
      <c r="DO5" s="1095"/>
      <c r="DP5" s="1096"/>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12"/>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7"/>
      <c r="DH6" s="1098"/>
      <c r="DI6" s="1098"/>
      <c r="DJ6" s="1098"/>
      <c r="DK6" s="1099"/>
      <c r="DL6" s="1097"/>
      <c r="DM6" s="1098"/>
      <c r="DN6" s="1098"/>
      <c r="DO6" s="1098"/>
      <c r="DP6" s="1099"/>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100">
        <v>68710</v>
      </c>
      <c r="R7" s="1101">
        <v>68709710</v>
      </c>
      <c r="S7" s="1101">
        <v>68709710</v>
      </c>
      <c r="T7" s="1101">
        <v>68709710</v>
      </c>
      <c r="U7" s="1102">
        <v>68709710</v>
      </c>
      <c r="V7" s="1103">
        <v>61169</v>
      </c>
      <c r="W7" s="1103"/>
      <c r="X7" s="1103"/>
      <c r="Y7" s="1103"/>
      <c r="Z7" s="1103"/>
      <c r="AA7" s="1103">
        <v>7541</v>
      </c>
      <c r="AB7" s="1103"/>
      <c r="AC7" s="1103"/>
      <c r="AD7" s="1103"/>
      <c r="AE7" s="1104"/>
      <c r="AF7" s="1105">
        <v>2183</v>
      </c>
      <c r="AG7" s="1106"/>
      <c r="AH7" s="1106"/>
      <c r="AI7" s="1106"/>
      <c r="AJ7" s="1107"/>
      <c r="AK7" s="1087" t="s">
        <v>481</v>
      </c>
      <c r="AL7" s="1088"/>
      <c r="AM7" s="1088"/>
      <c r="AN7" s="1088"/>
      <c r="AO7" s="1088"/>
      <c r="AP7" s="1088">
        <v>63679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544</v>
      </c>
      <c r="BS7" s="1091" t="s">
        <v>545</v>
      </c>
      <c r="BT7" s="1092"/>
      <c r="BU7" s="1092"/>
      <c r="BV7" s="1092"/>
      <c r="BW7" s="1092"/>
      <c r="BX7" s="1092"/>
      <c r="BY7" s="1092"/>
      <c r="BZ7" s="1092"/>
      <c r="CA7" s="1092"/>
      <c r="CB7" s="1092"/>
      <c r="CC7" s="1092"/>
      <c r="CD7" s="1092"/>
      <c r="CE7" s="1092"/>
      <c r="CF7" s="1092"/>
      <c r="CG7" s="1093"/>
      <c r="CH7" s="1084">
        <v>-24</v>
      </c>
      <c r="CI7" s="1085"/>
      <c r="CJ7" s="1085"/>
      <c r="CK7" s="1085"/>
      <c r="CL7" s="1086"/>
      <c r="CM7" s="1084">
        <v>277</v>
      </c>
      <c r="CN7" s="1085"/>
      <c r="CO7" s="1085"/>
      <c r="CP7" s="1085"/>
      <c r="CQ7" s="1086"/>
      <c r="CR7" s="1084">
        <v>5</v>
      </c>
      <c r="CS7" s="1085"/>
      <c r="CT7" s="1085"/>
      <c r="CU7" s="1085"/>
      <c r="CV7" s="1086"/>
      <c r="CW7" s="1084">
        <v>0</v>
      </c>
      <c r="CX7" s="1085"/>
      <c r="CY7" s="1085"/>
      <c r="CZ7" s="1085"/>
      <c r="DA7" s="1086"/>
      <c r="DB7" s="1084" t="s">
        <v>481</v>
      </c>
      <c r="DC7" s="1085"/>
      <c r="DD7" s="1085"/>
      <c r="DE7" s="1085"/>
      <c r="DF7" s="1086"/>
      <c r="DG7" s="1084" t="s">
        <v>481</v>
      </c>
      <c r="DH7" s="1085"/>
      <c r="DI7" s="1085"/>
      <c r="DJ7" s="1085"/>
      <c r="DK7" s="1086"/>
      <c r="DL7" s="1084" t="s">
        <v>481</v>
      </c>
      <c r="DM7" s="1085"/>
      <c r="DN7" s="1085"/>
      <c r="DO7" s="1085"/>
      <c r="DP7" s="1086"/>
      <c r="DQ7" s="1084">
        <v>0</v>
      </c>
      <c r="DR7" s="1085"/>
      <c r="DS7" s="1085"/>
      <c r="DT7" s="1085"/>
      <c r="DU7" s="1086"/>
      <c r="DV7" s="1113"/>
      <c r="DW7" s="1114"/>
      <c r="DX7" s="1114"/>
      <c r="DY7" s="1114"/>
      <c r="DZ7" s="1115"/>
      <c r="EA7" s="205"/>
    </row>
    <row r="8" spans="1:131" s="206" customFormat="1" ht="26.25" customHeight="1" x14ac:dyDescent="0.15">
      <c r="A8" s="212">
        <v>2</v>
      </c>
      <c r="B8" s="1031" t="s">
        <v>365</v>
      </c>
      <c r="C8" s="1032"/>
      <c r="D8" s="1032"/>
      <c r="E8" s="1032"/>
      <c r="F8" s="1032"/>
      <c r="G8" s="1032"/>
      <c r="H8" s="1032"/>
      <c r="I8" s="1032"/>
      <c r="J8" s="1032"/>
      <c r="K8" s="1032"/>
      <c r="L8" s="1032"/>
      <c r="M8" s="1032"/>
      <c r="N8" s="1032"/>
      <c r="O8" s="1032"/>
      <c r="P8" s="1033"/>
      <c r="Q8" s="1082">
        <v>39</v>
      </c>
      <c r="R8" s="1014">
        <v>39223</v>
      </c>
      <c r="S8" s="1014">
        <v>39223</v>
      </c>
      <c r="T8" s="1014">
        <v>39223</v>
      </c>
      <c r="U8" s="1083">
        <v>39223</v>
      </c>
      <c r="V8" s="1038">
        <v>34</v>
      </c>
      <c r="W8" s="1038"/>
      <c r="X8" s="1038"/>
      <c r="Y8" s="1038"/>
      <c r="Z8" s="1038"/>
      <c r="AA8" s="1038">
        <v>5</v>
      </c>
      <c r="AB8" s="1038"/>
      <c r="AC8" s="1038"/>
      <c r="AD8" s="1038"/>
      <c r="AE8" s="1039"/>
      <c r="AF8" s="1013">
        <v>0</v>
      </c>
      <c r="AG8" s="1014"/>
      <c r="AH8" s="1014"/>
      <c r="AI8" s="1014"/>
      <c r="AJ8" s="1015"/>
      <c r="AK8" s="1080">
        <v>13</v>
      </c>
      <c r="AL8" s="1081"/>
      <c r="AM8" s="1081"/>
      <c r="AN8" s="1081"/>
      <c r="AO8" s="1081"/>
      <c r="AP8" s="1081">
        <v>68</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546</v>
      </c>
      <c r="BT8" s="1009"/>
      <c r="BU8" s="1009"/>
      <c r="BV8" s="1009"/>
      <c r="BW8" s="1009"/>
      <c r="BX8" s="1009"/>
      <c r="BY8" s="1009"/>
      <c r="BZ8" s="1009"/>
      <c r="CA8" s="1009"/>
      <c r="CB8" s="1009"/>
      <c r="CC8" s="1009"/>
      <c r="CD8" s="1009"/>
      <c r="CE8" s="1009"/>
      <c r="CF8" s="1009"/>
      <c r="CG8" s="1010"/>
      <c r="CH8" s="983">
        <v>-1</v>
      </c>
      <c r="CI8" s="984"/>
      <c r="CJ8" s="984"/>
      <c r="CK8" s="984"/>
      <c r="CL8" s="985"/>
      <c r="CM8" s="983">
        <v>97</v>
      </c>
      <c r="CN8" s="984"/>
      <c r="CO8" s="984"/>
      <c r="CP8" s="984"/>
      <c r="CQ8" s="985"/>
      <c r="CR8" s="983">
        <v>35</v>
      </c>
      <c r="CS8" s="984"/>
      <c r="CT8" s="984"/>
      <c r="CU8" s="984"/>
      <c r="CV8" s="985"/>
      <c r="CW8" s="983">
        <v>1</v>
      </c>
      <c r="CX8" s="984"/>
      <c r="CY8" s="984"/>
      <c r="CZ8" s="984"/>
      <c r="DA8" s="985"/>
      <c r="DB8" s="983" t="s">
        <v>481</v>
      </c>
      <c r="DC8" s="984"/>
      <c r="DD8" s="984"/>
      <c r="DE8" s="984"/>
      <c r="DF8" s="985"/>
      <c r="DG8" s="983" t="s">
        <v>481</v>
      </c>
      <c r="DH8" s="984"/>
      <c r="DI8" s="984"/>
      <c r="DJ8" s="984"/>
      <c r="DK8" s="985"/>
      <c r="DL8" s="983" t="s">
        <v>481</v>
      </c>
      <c r="DM8" s="984"/>
      <c r="DN8" s="984"/>
      <c r="DO8" s="984"/>
      <c r="DP8" s="985"/>
      <c r="DQ8" s="983" t="s">
        <v>481</v>
      </c>
      <c r="DR8" s="984"/>
      <c r="DS8" s="984"/>
      <c r="DT8" s="984"/>
      <c r="DU8" s="985"/>
      <c r="DV8" s="986"/>
      <c r="DW8" s="987"/>
      <c r="DX8" s="987"/>
      <c r="DY8" s="987"/>
      <c r="DZ8" s="988"/>
      <c r="EA8" s="205"/>
    </row>
    <row r="9" spans="1:131" s="206" customFormat="1" ht="26.25" customHeight="1" x14ac:dyDescent="0.15">
      <c r="A9" s="212">
        <v>3</v>
      </c>
      <c r="B9" s="1031" t="s">
        <v>366</v>
      </c>
      <c r="C9" s="1032"/>
      <c r="D9" s="1032"/>
      <c r="E9" s="1032"/>
      <c r="F9" s="1032"/>
      <c r="G9" s="1032"/>
      <c r="H9" s="1032"/>
      <c r="I9" s="1032"/>
      <c r="J9" s="1032"/>
      <c r="K9" s="1032"/>
      <c r="L9" s="1032"/>
      <c r="M9" s="1032"/>
      <c r="N9" s="1032"/>
      <c r="O9" s="1032"/>
      <c r="P9" s="1033"/>
      <c r="Q9" s="1082">
        <v>34</v>
      </c>
      <c r="R9" s="1014">
        <v>33672</v>
      </c>
      <c r="S9" s="1014">
        <v>33672</v>
      </c>
      <c r="T9" s="1014">
        <v>33672</v>
      </c>
      <c r="U9" s="1083">
        <v>33672</v>
      </c>
      <c r="V9" s="1038">
        <v>31</v>
      </c>
      <c r="W9" s="1038"/>
      <c r="X9" s="1038"/>
      <c r="Y9" s="1038"/>
      <c r="Z9" s="1038"/>
      <c r="AA9" s="1038">
        <v>3</v>
      </c>
      <c r="AB9" s="1038"/>
      <c r="AC9" s="1038"/>
      <c r="AD9" s="1038"/>
      <c r="AE9" s="1039"/>
      <c r="AF9" s="1013">
        <v>3</v>
      </c>
      <c r="AG9" s="1014"/>
      <c r="AH9" s="1014"/>
      <c r="AI9" s="1014"/>
      <c r="AJ9" s="1015"/>
      <c r="AK9" s="1080" t="s">
        <v>481</v>
      </c>
      <c r="AL9" s="1081"/>
      <c r="AM9" s="1081"/>
      <c r="AN9" s="1081"/>
      <c r="AO9" s="1081"/>
      <c r="AP9" s="1081" t="s">
        <v>535</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547</v>
      </c>
      <c r="BT9" s="1009"/>
      <c r="BU9" s="1009"/>
      <c r="BV9" s="1009"/>
      <c r="BW9" s="1009"/>
      <c r="BX9" s="1009"/>
      <c r="BY9" s="1009"/>
      <c r="BZ9" s="1009"/>
      <c r="CA9" s="1009"/>
      <c r="CB9" s="1009"/>
      <c r="CC9" s="1009"/>
      <c r="CD9" s="1009"/>
      <c r="CE9" s="1009"/>
      <c r="CF9" s="1009"/>
      <c r="CG9" s="1010"/>
      <c r="CH9" s="983">
        <v>-2</v>
      </c>
      <c r="CI9" s="984"/>
      <c r="CJ9" s="984"/>
      <c r="CK9" s="984"/>
      <c r="CL9" s="985"/>
      <c r="CM9" s="983">
        <v>4</v>
      </c>
      <c r="CN9" s="984"/>
      <c r="CO9" s="984"/>
      <c r="CP9" s="984"/>
      <c r="CQ9" s="985"/>
      <c r="CR9" s="983">
        <v>5</v>
      </c>
      <c r="CS9" s="984"/>
      <c r="CT9" s="984"/>
      <c r="CU9" s="984"/>
      <c r="CV9" s="985"/>
      <c r="CW9" s="983">
        <v>0</v>
      </c>
      <c r="CX9" s="984"/>
      <c r="CY9" s="984"/>
      <c r="CZ9" s="984"/>
      <c r="DA9" s="985"/>
      <c r="DB9" s="983" t="s">
        <v>481</v>
      </c>
      <c r="DC9" s="984"/>
      <c r="DD9" s="984"/>
      <c r="DE9" s="984"/>
      <c r="DF9" s="985"/>
      <c r="DG9" s="983" t="s">
        <v>481</v>
      </c>
      <c r="DH9" s="984"/>
      <c r="DI9" s="984"/>
      <c r="DJ9" s="984"/>
      <c r="DK9" s="985"/>
      <c r="DL9" s="983" t="s">
        <v>481</v>
      </c>
      <c r="DM9" s="984"/>
      <c r="DN9" s="984"/>
      <c r="DO9" s="984"/>
      <c r="DP9" s="985"/>
      <c r="DQ9" s="983" t="s">
        <v>481</v>
      </c>
      <c r="DR9" s="984"/>
      <c r="DS9" s="984"/>
      <c r="DT9" s="984"/>
      <c r="DU9" s="985"/>
      <c r="DV9" s="986"/>
      <c r="DW9" s="987"/>
      <c r="DX9" s="987"/>
      <c r="DY9" s="987"/>
      <c r="DZ9" s="988"/>
      <c r="EA9" s="205"/>
    </row>
    <row r="10" spans="1:131" s="206" customFormat="1" ht="26.25" customHeight="1" x14ac:dyDescent="0.15">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548</v>
      </c>
      <c r="BT10" s="1009"/>
      <c r="BU10" s="1009"/>
      <c r="BV10" s="1009"/>
      <c r="BW10" s="1009"/>
      <c r="BX10" s="1009"/>
      <c r="BY10" s="1009"/>
      <c r="BZ10" s="1009"/>
      <c r="CA10" s="1009"/>
      <c r="CB10" s="1009"/>
      <c r="CC10" s="1009"/>
      <c r="CD10" s="1009"/>
      <c r="CE10" s="1009"/>
      <c r="CF10" s="1009"/>
      <c r="CG10" s="1010"/>
      <c r="CH10" s="983">
        <v>17</v>
      </c>
      <c r="CI10" s="984"/>
      <c r="CJ10" s="984"/>
      <c r="CK10" s="984"/>
      <c r="CL10" s="985"/>
      <c r="CM10" s="983">
        <v>104</v>
      </c>
      <c r="CN10" s="984"/>
      <c r="CO10" s="984"/>
      <c r="CP10" s="984"/>
      <c r="CQ10" s="985"/>
      <c r="CR10" s="983">
        <v>45</v>
      </c>
      <c r="CS10" s="984"/>
      <c r="CT10" s="984"/>
      <c r="CU10" s="984"/>
      <c r="CV10" s="985"/>
      <c r="CW10" s="983">
        <v>0</v>
      </c>
      <c r="CX10" s="984"/>
      <c r="CY10" s="984"/>
      <c r="CZ10" s="984"/>
      <c r="DA10" s="985"/>
      <c r="DB10" s="983" t="s">
        <v>481</v>
      </c>
      <c r="DC10" s="984"/>
      <c r="DD10" s="984"/>
      <c r="DE10" s="984"/>
      <c r="DF10" s="985"/>
      <c r="DG10" s="983" t="s">
        <v>481</v>
      </c>
      <c r="DH10" s="984"/>
      <c r="DI10" s="984"/>
      <c r="DJ10" s="984"/>
      <c r="DK10" s="985"/>
      <c r="DL10" s="983" t="s">
        <v>481</v>
      </c>
      <c r="DM10" s="984"/>
      <c r="DN10" s="984"/>
      <c r="DO10" s="984"/>
      <c r="DP10" s="985"/>
      <c r="DQ10" s="983" t="s">
        <v>481</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549</v>
      </c>
      <c r="BT11" s="1009"/>
      <c r="BU11" s="1009"/>
      <c r="BV11" s="1009"/>
      <c r="BW11" s="1009"/>
      <c r="BX11" s="1009"/>
      <c r="BY11" s="1009"/>
      <c r="BZ11" s="1009"/>
      <c r="CA11" s="1009"/>
      <c r="CB11" s="1009"/>
      <c r="CC11" s="1009"/>
      <c r="CD11" s="1009"/>
      <c r="CE11" s="1009"/>
      <c r="CF11" s="1009"/>
      <c r="CG11" s="1010"/>
      <c r="CH11" s="983">
        <v>0</v>
      </c>
      <c r="CI11" s="984"/>
      <c r="CJ11" s="984"/>
      <c r="CK11" s="984"/>
      <c r="CL11" s="985"/>
      <c r="CM11" s="983">
        <v>43</v>
      </c>
      <c r="CN11" s="984"/>
      <c r="CO11" s="984"/>
      <c r="CP11" s="984"/>
      <c r="CQ11" s="985"/>
      <c r="CR11" s="983">
        <v>45</v>
      </c>
      <c r="CS11" s="984"/>
      <c r="CT11" s="984"/>
      <c r="CU11" s="984"/>
      <c r="CV11" s="985"/>
      <c r="CW11" s="983">
        <v>0</v>
      </c>
      <c r="CX11" s="984"/>
      <c r="CY11" s="984"/>
      <c r="CZ11" s="984"/>
      <c r="DA11" s="985"/>
      <c r="DB11" s="983" t="s">
        <v>481</v>
      </c>
      <c r="DC11" s="984"/>
      <c r="DD11" s="984"/>
      <c r="DE11" s="984"/>
      <c r="DF11" s="985"/>
      <c r="DG11" s="983" t="s">
        <v>481</v>
      </c>
      <c r="DH11" s="984"/>
      <c r="DI11" s="984"/>
      <c r="DJ11" s="984"/>
      <c r="DK11" s="985"/>
      <c r="DL11" s="983" t="s">
        <v>481</v>
      </c>
      <c r="DM11" s="984"/>
      <c r="DN11" s="984"/>
      <c r="DO11" s="984"/>
      <c r="DP11" s="985"/>
      <c r="DQ11" s="983" t="s">
        <v>481</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550</v>
      </c>
      <c r="BT12" s="1009"/>
      <c r="BU12" s="1009"/>
      <c r="BV12" s="1009"/>
      <c r="BW12" s="1009"/>
      <c r="BX12" s="1009"/>
      <c r="BY12" s="1009"/>
      <c r="BZ12" s="1009"/>
      <c r="CA12" s="1009"/>
      <c r="CB12" s="1009"/>
      <c r="CC12" s="1009"/>
      <c r="CD12" s="1009"/>
      <c r="CE12" s="1009"/>
      <c r="CF12" s="1009"/>
      <c r="CG12" s="1010"/>
      <c r="CH12" s="983">
        <v>8</v>
      </c>
      <c r="CI12" s="984"/>
      <c r="CJ12" s="984"/>
      <c r="CK12" s="984"/>
      <c r="CL12" s="985"/>
      <c r="CM12" s="983">
        <v>33</v>
      </c>
      <c r="CN12" s="984"/>
      <c r="CO12" s="984"/>
      <c r="CP12" s="984"/>
      <c r="CQ12" s="985"/>
      <c r="CR12" s="983">
        <v>9</v>
      </c>
      <c r="CS12" s="984"/>
      <c r="CT12" s="984"/>
      <c r="CU12" s="984"/>
      <c r="CV12" s="985"/>
      <c r="CW12" s="983">
        <v>0</v>
      </c>
      <c r="CX12" s="984"/>
      <c r="CY12" s="984"/>
      <c r="CZ12" s="984"/>
      <c r="DA12" s="985"/>
      <c r="DB12" s="983" t="s">
        <v>481</v>
      </c>
      <c r="DC12" s="984"/>
      <c r="DD12" s="984"/>
      <c r="DE12" s="984"/>
      <c r="DF12" s="985"/>
      <c r="DG12" s="983" t="s">
        <v>481</v>
      </c>
      <c r="DH12" s="984"/>
      <c r="DI12" s="984"/>
      <c r="DJ12" s="984"/>
      <c r="DK12" s="985"/>
      <c r="DL12" s="983" t="s">
        <v>481</v>
      </c>
      <c r="DM12" s="984"/>
      <c r="DN12" s="984"/>
      <c r="DO12" s="984"/>
      <c r="DP12" s="985"/>
      <c r="DQ12" s="983" t="s">
        <v>481</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551</v>
      </c>
      <c r="BT13" s="1009"/>
      <c r="BU13" s="1009"/>
      <c r="BV13" s="1009"/>
      <c r="BW13" s="1009"/>
      <c r="BX13" s="1009"/>
      <c r="BY13" s="1009"/>
      <c r="BZ13" s="1009"/>
      <c r="CA13" s="1009"/>
      <c r="CB13" s="1009"/>
      <c r="CC13" s="1009"/>
      <c r="CD13" s="1009"/>
      <c r="CE13" s="1009"/>
      <c r="CF13" s="1009"/>
      <c r="CG13" s="1010"/>
      <c r="CH13" s="983">
        <v>77</v>
      </c>
      <c r="CI13" s="984"/>
      <c r="CJ13" s="984"/>
      <c r="CK13" s="984"/>
      <c r="CL13" s="985"/>
      <c r="CM13" s="983">
        <v>381</v>
      </c>
      <c r="CN13" s="984"/>
      <c r="CO13" s="984"/>
      <c r="CP13" s="984"/>
      <c r="CQ13" s="985"/>
      <c r="CR13" s="983">
        <v>50</v>
      </c>
      <c r="CS13" s="984"/>
      <c r="CT13" s="984"/>
      <c r="CU13" s="984"/>
      <c r="CV13" s="985"/>
      <c r="CW13" s="983">
        <v>0</v>
      </c>
      <c r="CX13" s="984"/>
      <c r="CY13" s="984"/>
      <c r="CZ13" s="984"/>
      <c r="DA13" s="985"/>
      <c r="DB13" s="983" t="s">
        <v>481</v>
      </c>
      <c r="DC13" s="984"/>
      <c r="DD13" s="984"/>
      <c r="DE13" s="984"/>
      <c r="DF13" s="985"/>
      <c r="DG13" s="983" t="s">
        <v>481</v>
      </c>
      <c r="DH13" s="984"/>
      <c r="DI13" s="984"/>
      <c r="DJ13" s="984"/>
      <c r="DK13" s="985"/>
      <c r="DL13" s="983" t="s">
        <v>481</v>
      </c>
      <c r="DM13" s="984"/>
      <c r="DN13" s="984"/>
      <c r="DO13" s="984"/>
      <c r="DP13" s="985"/>
      <c r="DQ13" s="983" t="s">
        <v>481</v>
      </c>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552</v>
      </c>
      <c r="BT14" s="1009"/>
      <c r="BU14" s="1009"/>
      <c r="BV14" s="1009"/>
      <c r="BW14" s="1009"/>
      <c r="BX14" s="1009"/>
      <c r="BY14" s="1009"/>
      <c r="BZ14" s="1009"/>
      <c r="CA14" s="1009"/>
      <c r="CB14" s="1009"/>
      <c r="CC14" s="1009"/>
      <c r="CD14" s="1009"/>
      <c r="CE14" s="1009"/>
      <c r="CF14" s="1009"/>
      <c r="CG14" s="1010"/>
      <c r="CH14" s="983">
        <v>1</v>
      </c>
      <c r="CI14" s="984"/>
      <c r="CJ14" s="984"/>
      <c r="CK14" s="984"/>
      <c r="CL14" s="985"/>
      <c r="CM14" s="983">
        <v>263</v>
      </c>
      <c r="CN14" s="984"/>
      <c r="CO14" s="984"/>
      <c r="CP14" s="984"/>
      <c r="CQ14" s="985"/>
      <c r="CR14" s="983">
        <v>76</v>
      </c>
      <c r="CS14" s="984"/>
      <c r="CT14" s="984"/>
      <c r="CU14" s="984"/>
      <c r="CV14" s="985"/>
      <c r="CW14" s="983">
        <v>0</v>
      </c>
      <c r="CX14" s="984"/>
      <c r="CY14" s="984"/>
      <c r="CZ14" s="984"/>
      <c r="DA14" s="985"/>
      <c r="DB14" s="983" t="s">
        <v>481</v>
      </c>
      <c r="DC14" s="984"/>
      <c r="DD14" s="984"/>
      <c r="DE14" s="984"/>
      <c r="DF14" s="985"/>
      <c r="DG14" s="983" t="s">
        <v>481</v>
      </c>
      <c r="DH14" s="984"/>
      <c r="DI14" s="984"/>
      <c r="DJ14" s="984"/>
      <c r="DK14" s="985"/>
      <c r="DL14" s="983" t="s">
        <v>481</v>
      </c>
      <c r="DM14" s="984"/>
      <c r="DN14" s="984"/>
      <c r="DO14" s="984"/>
      <c r="DP14" s="985"/>
      <c r="DQ14" s="983" t="s">
        <v>481</v>
      </c>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553</v>
      </c>
      <c r="BT15" s="1009"/>
      <c r="BU15" s="1009"/>
      <c r="BV15" s="1009"/>
      <c r="BW15" s="1009"/>
      <c r="BX15" s="1009"/>
      <c r="BY15" s="1009"/>
      <c r="BZ15" s="1009"/>
      <c r="CA15" s="1009"/>
      <c r="CB15" s="1009"/>
      <c r="CC15" s="1009"/>
      <c r="CD15" s="1009"/>
      <c r="CE15" s="1009"/>
      <c r="CF15" s="1009"/>
      <c r="CG15" s="1010"/>
      <c r="CH15" s="983">
        <v>8</v>
      </c>
      <c r="CI15" s="984"/>
      <c r="CJ15" s="984"/>
      <c r="CK15" s="984"/>
      <c r="CL15" s="985"/>
      <c r="CM15" s="983">
        <v>96</v>
      </c>
      <c r="CN15" s="984"/>
      <c r="CO15" s="984"/>
      <c r="CP15" s="984"/>
      <c r="CQ15" s="985"/>
      <c r="CR15" s="983">
        <v>78</v>
      </c>
      <c r="CS15" s="984"/>
      <c r="CT15" s="984"/>
      <c r="CU15" s="984"/>
      <c r="CV15" s="985"/>
      <c r="CW15" s="983">
        <v>0</v>
      </c>
      <c r="CX15" s="984"/>
      <c r="CY15" s="984"/>
      <c r="CZ15" s="984"/>
      <c r="DA15" s="985"/>
      <c r="DB15" s="983" t="s">
        <v>481</v>
      </c>
      <c r="DC15" s="984"/>
      <c r="DD15" s="984"/>
      <c r="DE15" s="984"/>
      <c r="DF15" s="985"/>
      <c r="DG15" s="983" t="s">
        <v>481</v>
      </c>
      <c r="DH15" s="984"/>
      <c r="DI15" s="984"/>
      <c r="DJ15" s="984"/>
      <c r="DK15" s="985"/>
      <c r="DL15" s="983" t="s">
        <v>481</v>
      </c>
      <c r="DM15" s="984"/>
      <c r="DN15" s="984"/>
      <c r="DO15" s="984"/>
      <c r="DP15" s="985"/>
      <c r="DQ15" s="983" t="s">
        <v>481</v>
      </c>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554</v>
      </c>
      <c r="BT16" s="1009"/>
      <c r="BU16" s="1009"/>
      <c r="BV16" s="1009"/>
      <c r="BW16" s="1009"/>
      <c r="BX16" s="1009"/>
      <c r="BY16" s="1009"/>
      <c r="BZ16" s="1009"/>
      <c r="CA16" s="1009"/>
      <c r="CB16" s="1009"/>
      <c r="CC16" s="1009"/>
      <c r="CD16" s="1009"/>
      <c r="CE16" s="1009"/>
      <c r="CF16" s="1009"/>
      <c r="CG16" s="1010"/>
      <c r="CH16" s="983">
        <v>6</v>
      </c>
      <c r="CI16" s="984"/>
      <c r="CJ16" s="984"/>
      <c r="CK16" s="984"/>
      <c r="CL16" s="985"/>
      <c r="CM16" s="983">
        <v>40</v>
      </c>
      <c r="CN16" s="984"/>
      <c r="CO16" s="984"/>
      <c r="CP16" s="984"/>
      <c r="CQ16" s="985"/>
      <c r="CR16" s="983">
        <v>30</v>
      </c>
      <c r="CS16" s="984"/>
      <c r="CT16" s="984"/>
      <c r="CU16" s="984"/>
      <c r="CV16" s="985"/>
      <c r="CW16" s="983">
        <v>0</v>
      </c>
      <c r="CX16" s="984"/>
      <c r="CY16" s="984"/>
      <c r="CZ16" s="984"/>
      <c r="DA16" s="985"/>
      <c r="DB16" s="983" t="s">
        <v>481</v>
      </c>
      <c r="DC16" s="984"/>
      <c r="DD16" s="984"/>
      <c r="DE16" s="984"/>
      <c r="DF16" s="985"/>
      <c r="DG16" s="983" t="s">
        <v>481</v>
      </c>
      <c r="DH16" s="984"/>
      <c r="DI16" s="984"/>
      <c r="DJ16" s="984"/>
      <c r="DK16" s="985"/>
      <c r="DL16" s="983" t="s">
        <v>481</v>
      </c>
      <c r="DM16" s="984"/>
      <c r="DN16" s="984"/>
      <c r="DO16" s="984"/>
      <c r="DP16" s="985"/>
      <c r="DQ16" s="983" t="s">
        <v>481</v>
      </c>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555</v>
      </c>
      <c r="BT17" s="1009"/>
      <c r="BU17" s="1009"/>
      <c r="BV17" s="1009"/>
      <c r="BW17" s="1009"/>
      <c r="BX17" s="1009"/>
      <c r="BY17" s="1009"/>
      <c r="BZ17" s="1009"/>
      <c r="CA17" s="1009"/>
      <c r="CB17" s="1009"/>
      <c r="CC17" s="1009"/>
      <c r="CD17" s="1009"/>
      <c r="CE17" s="1009"/>
      <c r="CF17" s="1009"/>
      <c r="CG17" s="1010"/>
      <c r="CH17" s="983">
        <v>12</v>
      </c>
      <c r="CI17" s="984"/>
      <c r="CJ17" s="984"/>
      <c r="CK17" s="984"/>
      <c r="CL17" s="985"/>
      <c r="CM17" s="983">
        <v>119</v>
      </c>
      <c r="CN17" s="984"/>
      <c r="CO17" s="984"/>
      <c r="CP17" s="984"/>
      <c r="CQ17" s="985"/>
      <c r="CR17" s="983">
        <v>9</v>
      </c>
      <c r="CS17" s="984"/>
      <c r="CT17" s="984"/>
      <c r="CU17" s="984"/>
      <c r="CV17" s="985"/>
      <c r="CW17" s="983">
        <v>0</v>
      </c>
      <c r="CX17" s="984"/>
      <c r="CY17" s="984"/>
      <c r="CZ17" s="984"/>
      <c r="DA17" s="985"/>
      <c r="DB17" s="983" t="s">
        <v>481</v>
      </c>
      <c r="DC17" s="984"/>
      <c r="DD17" s="984"/>
      <c r="DE17" s="984"/>
      <c r="DF17" s="985"/>
      <c r="DG17" s="983" t="s">
        <v>481</v>
      </c>
      <c r="DH17" s="984"/>
      <c r="DI17" s="984"/>
      <c r="DJ17" s="984"/>
      <c r="DK17" s="985"/>
      <c r="DL17" s="983" t="s">
        <v>481</v>
      </c>
      <c r="DM17" s="984"/>
      <c r="DN17" s="984"/>
      <c r="DO17" s="984"/>
      <c r="DP17" s="985"/>
      <c r="DQ17" s="983" t="s">
        <v>481</v>
      </c>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368</v>
      </c>
      <c r="B23" s="938" t="s">
        <v>369</v>
      </c>
      <c r="C23" s="939"/>
      <c r="D23" s="939"/>
      <c r="E23" s="939"/>
      <c r="F23" s="939"/>
      <c r="G23" s="939"/>
      <c r="H23" s="939"/>
      <c r="I23" s="939"/>
      <c r="J23" s="939"/>
      <c r="K23" s="939"/>
      <c r="L23" s="939"/>
      <c r="M23" s="939"/>
      <c r="N23" s="939"/>
      <c r="O23" s="939"/>
      <c r="P23" s="940"/>
      <c r="Q23" s="1062">
        <f>Q7+Q8+Q9</f>
        <v>68783</v>
      </c>
      <c r="R23" s="1063"/>
      <c r="S23" s="1063"/>
      <c r="T23" s="1063"/>
      <c r="U23" s="1063"/>
      <c r="V23" s="1063">
        <f>V7+V8+V9</f>
        <v>61234</v>
      </c>
      <c r="W23" s="1063"/>
      <c r="X23" s="1063"/>
      <c r="Y23" s="1063"/>
      <c r="Z23" s="1063"/>
      <c r="AA23" s="1063">
        <f>AA7+AA8+AA9</f>
        <v>7549</v>
      </c>
      <c r="AB23" s="1063"/>
      <c r="AC23" s="1063"/>
      <c r="AD23" s="1063"/>
      <c r="AE23" s="1064"/>
      <c r="AF23" s="1065">
        <v>2186</v>
      </c>
      <c r="AG23" s="1063"/>
      <c r="AH23" s="1063"/>
      <c r="AI23" s="1063"/>
      <c r="AJ23" s="1066"/>
      <c r="AK23" s="1067"/>
      <c r="AL23" s="1068"/>
      <c r="AM23" s="1068"/>
      <c r="AN23" s="1068"/>
      <c r="AO23" s="1068"/>
      <c r="AP23" s="1063">
        <f>AP7+AP8</f>
        <v>63747</v>
      </c>
      <c r="AQ23" s="1063"/>
      <c r="AR23" s="1063"/>
      <c r="AS23" s="1063"/>
      <c r="AT23" s="1063"/>
      <c r="AU23" s="1069"/>
      <c r="AV23" s="1069"/>
      <c r="AW23" s="1069"/>
      <c r="AX23" s="1069"/>
      <c r="AY23" s="1070"/>
      <c r="AZ23" s="1059" t="s">
        <v>220</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380</v>
      </c>
      <c r="C28" s="1045"/>
      <c r="D28" s="1045"/>
      <c r="E28" s="1045"/>
      <c r="F28" s="1045"/>
      <c r="G28" s="1045"/>
      <c r="H28" s="1045"/>
      <c r="I28" s="1045"/>
      <c r="J28" s="1045"/>
      <c r="K28" s="1045"/>
      <c r="L28" s="1045"/>
      <c r="M28" s="1045"/>
      <c r="N28" s="1045"/>
      <c r="O28" s="1045"/>
      <c r="P28" s="1046"/>
      <c r="Q28" s="1047">
        <v>15338</v>
      </c>
      <c r="R28" s="1048"/>
      <c r="S28" s="1048"/>
      <c r="T28" s="1048"/>
      <c r="U28" s="1048"/>
      <c r="V28" s="1048">
        <v>14784</v>
      </c>
      <c r="W28" s="1048"/>
      <c r="X28" s="1048"/>
      <c r="Y28" s="1048"/>
      <c r="Z28" s="1048"/>
      <c r="AA28" s="1048">
        <v>554</v>
      </c>
      <c r="AB28" s="1048"/>
      <c r="AC28" s="1048"/>
      <c r="AD28" s="1048"/>
      <c r="AE28" s="1049"/>
      <c r="AF28" s="1050">
        <v>554</v>
      </c>
      <c r="AG28" s="1048"/>
      <c r="AH28" s="1048"/>
      <c r="AI28" s="1048"/>
      <c r="AJ28" s="1051"/>
      <c r="AK28" s="1052">
        <v>736</v>
      </c>
      <c r="AL28" s="1040"/>
      <c r="AM28" s="1040"/>
      <c r="AN28" s="1040"/>
      <c r="AO28" s="1040"/>
      <c r="AP28" s="1040" t="s">
        <v>481</v>
      </c>
      <c r="AQ28" s="1040"/>
      <c r="AR28" s="1040"/>
      <c r="AS28" s="1040"/>
      <c r="AT28" s="1040"/>
      <c r="AU28" s="1040" t="s">
        <v>481</v>
      </c>
      <c r="AV28" s="1040"/>
      <c r="AW28" s="1040"/>
      <c r="AX28" s="1040"/>
      <c r="AY28" s="1040"/>
      <c r="AZ28" s="1041" t="s">
        <v>481</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381</v>
      </c>
      <c r="C29" s="1032"/>
      <c r="D29" s="1032"/>
      <c r="E29" s="1032"/>
      <c r="F29" s="1032"/>
      <c r="G29" s="1032"/>
      <c r="H29" s="1032"/>
      <c r="I29" s="1032"/>
      <c r="J29" s="1032"/>
      <c r="K29" s="1032"/>
      <c r="L29" s="1032"/>
      <c r="M29" s="1032"/>
      <c r="N29" s="1032"/>
      <c r="O29" s="1032"/>
      <c r="P29" s="1033"/>
      <c r="Q29" s="1037">
        <v>1166</v>
      </c>
      <c r="R29" s="1038"/>
      <c r="S29" s="1038"/>
      <c r="T29" s="1038"/>
      <c r="U29" s="1038"/>
      <c r="V29" s="1038">
        <v>1136</v>
      </c>
      <c r="W29" s="1038"/>
      <c r="X29" s="1038"/>
      <c r="Y29" s="1038"/>
      <c r="Z29" s="1038"/>
      <c r="AA29" s="1038">
        <v>30</v>
      </c>
      <c r="AB29" s="1038"/>
      <c r="AC29" s="1038"/>
      <c r="AD29" s="1038"/>
      <c r="AE29" s="1039"/>
      <c r="AF29" s="1013">
        <v>30</v>
      </c>
      <c r="AG29" s="1014"/>
      <c r="AH29" s="1014"/>
      <c r="AI29" s="1014"/>
      <c r="AJ29" s="1015"/>
      <c r="AK29" s="974">
        <v>351</v>
      </c>
      <c r="AL29" s="965"/>
      <c r="AM29" s="965"/>
      <c r="AN29" s="965"/>
      <c r="AO29" s="965"/>
      <c r="AP29" s="965" t="s">
        <v>481</v>
      </c>
      <c r="AQ29" s="965"/>
      <c r="AR29" s="965"/>
      <c r="AS29" s="965"/>
      <c r="AT29" s="965"/>
      <c r="AU29" s="965" t="s">
        <v>481</v>
      </c>
      <c r="AV29" s="965"/>
      <c r="AW29" s="965"/>
      <c r="AX29" s="965"/>
      <c r="AY29" s="965"/>
      <c r="AZ29" s="1036" t="s">
        <v>481</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382</v>
      </c>
      <c r="C30" s="1032"/>
      <c r="D30" s="1032"/>
      <c r="E30" s="1032"/>
      <c r="F30" s="1032"/>
      <c r="G30" s="1032"/>
      <c r="H30" s="1032"/>
      <c r="I30" s="1032"/>
      <c r="J30" s="1032"/>
      <c r="K30" s="1032"/>
      <c r="L30" s="1032"/>
      <c r="M30" s="1032"/>
      <c r="N30" s="1032"/>
      <c r="O30" s="1032"/>
      <c r="P30" s="1033"/>
      <c r="Q30" s="1037">
        <v>10599</v>
      </c>
      <c r="R30" s="1038"/>
      <c r="S30" s="1038"/>
      <c r="T30" s="1038"/>
      <c r="U30" s="1038"/>
      <c r="V30" s="1038">
        <v>10582</v>
      </c>
      <c r="W30" s="1038"/>
      <c r="X30" s="1038"/>
      <c r="Y30" s="1038"/>
      <c r="Z30" s="1038"/>
      <c r="AA30" s="1038">
        <v>17</v>
      </c>
      <c r="AB30" s="1038"/>
      <c r="AC30" s="1038"/>
      <c r="AD30" s="1038"/>
      <c r="AE30" s="1039"/>
      <c r="AF30" s="1013">
        <v>17</v>
      </c>
      <c r="AG30" s="1014"/>
      <c r="AH30" s="1014"/>
      <c r="AI30" s="1014"/>
      <c r="AJ30" s="1015"/>
      <c r="AK30" s="974">
        <v>1595</v>
      </c>
      <c r="AL30" s="965"/>
      <c r="AM30" s="965"/>
      <c r="AN30" s="965"/>
      <c r="AO30" s="965"/>
      <c r="AP30" s="965" t="s">
        <v>481</v>
      </c>
      <c r="AQ30" s="965"/>
      <c r="AR30" s="965"/>
      <c r="AS30" s="965"/>
      <c r="AT30" s="965"/>
      <c r="AU30" s="965" t="s">
        <v>481</v>
      </c>
      <c r="AV30" s="965"/>
      <c r="AW30" s="965"/>
      <c r="AX30" s="965"/>
      <c r="AY30" s="965"/>
      <c r="AZ30" s="1036" t="s">
        <v>481</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383</v>
      </c>
      <c r="C31" s="1032"/>
      <c r="D31" s="1032"/>
      <c r="E31" s="1032"/>
      <c r="F31" s="1032"/>
      <c r="G31" s="1032"/>
      <c r="H31" s="1032"/>
      <c r="I31" s="1032"/>
      <c r="J31" s="1032"/>
      <c r="K31" s="1032"/>
      <c r="L31" s="1032"/>
      <c r="M31" s="1032"/>
      <c r="N31" s="1032"/>
      <c r="O31" s="1032"/>
      <c r="P31" s="1033"/>
      <c r="Q31" s="1037">
        <v>3572</v>
      </c>
      <c r="R31" s="1038"/>
      <c r="S31" s="1038"/>
      <c r="T31" s="1038"/>
      <c r="U31" s="1038"/>
      <c r="V31" s="1038">
        <v>3315</v>
      </c>
      <c r="W31" s="1038"/>
      <c r="X31" s="1038"/>
      <c r="Y31" s="1038"/>
      <c r="Z31" s="1038"/>
      <c r="AA31" s="1038">
        <v>257</v>
      </c>
      <c r="AB31" s="1038"/>
      <c r="AC31" s="1038"/>
      <c r="AD31" s="1038"/>
      <c r="AE31" s="1039"/>
      <c r="AF31" s="1013">
        <v>3553</v>
      </c>
      <c r="AG31" s="1014"/>
      <c r="AH31" s="1014"/>
      <c r="AI31" s="1014"/>
      <c r="AJ31" s="1015"/>
      <c r="AK31" s="974">
        <v>141</v>
      </c>
      <c r="AL31" s="965"/>
      <c r="AM31" s="965"/>
      <c r="AN31" s="965"/>
      <c r="AO31" s="965"/>
      <c r="AP31" s="965">
        <v>9469</v>
      </c>
      <c r="AQ31" s="965"/>
      <c r="AR31" s="965"/>
      <c r="AS31" s="965"/>
      <c r="AT31" s="965"/>
      <c r="AU31" s="965">
        <v>426</v>
      </c>
      <c r="AV31" s="965"/>
      <c r="AW31" s="965"/>
      <c r="AX31" s="965"/>
      <c r="AY31" s="965"/>
      <c r="AZ31" s="1036" t="s">
        <v>481</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18051</v>
      </c>
      <c r="R32" s="1038"/>
      <c r="S32" s="1038"/>
      <c r="T32" s="1038"/>
      <c r="U32" s="1038"/>
      <c r="V32" s="1038">
        <v>17566</v>
      </c>
      <c r="W32" s="1038"/>
      <c r="X32" s="1038"/>
      <c r="Y32" s="1038"/>
      <c r="Z32" s="1038"/>
      <c r="AA32" s="1038">
        <v>485</v>
      </c>
      <c r="AB32" s="1038"/>
      <c r="AC32" s="1038"/>
      <c r="AD32" s="1038"/>
      <c r="AE32" s="1039"/>
      <c r="AF32" s="1013">
        <v>4995</v>
      </c>
      <c r="AG32" s="1014"/>
      <c r="AH32" s="1014"/>
      <c r="AI32" s="1014"/>
      <c r="AJ32" s="1015"/>
      <c r="AK32" s="974">
        <v>5389</v>
      </c>
      <c r="AL32" s="965"/>
      <c r="AM32" s="965"/>
      <c r="AN32" s="965"/>
      <c r="AO32" s="965"/>
      <c r="AP32" s="965">
        <v>16711</v>
      </c>
      <c r="AQ32" s="965"/>
      <c r="AR32" s="965"/>
      <c r="AS32" s="965"/>
      <c r="AT32" s="965"/>
      <c r="AU32" s="965">
        <v>7671</v>
      </c>
      <c r="AV32" s="965"/>
      <c r="AW32" s="965"/>
      <c r="AX32" s="965"/>
      <c r="AY32" s="965"/>
      <c r="AZ32" s="1036" t="s">
        <v>481</v>
      </c>
      <c r="BA32" s="1036"/>
      <c r="BB32" s="1036"/>
      <c r="BC32" s="1036"/>
      <c r="BD32" s="1036"/>
      <c r="BE32" s="1026" t="s">
        <v>384</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5629</v>
      </c>
      <c r="R33" s="1038"/>
      <c r="S33" s="1038"/>
      <c r="T33" s="1038"/>
      <c r="U33" s="1038"/>
      <c r="V33" s="1038">
        <v>5449</v>
      </c>
      <c r="W33" s="1038"/>
      <c r="X33" s="1038"/>
      <c r="Y33" s="1038"/>
      <c r="Z33" s="1038"/>
      <c r="AA33" s="1038">
        <v>180</v>
      </c>
      <c r="AB33" s="1038"/>
      <c r="AC33" s="1038"/>
      <c r="AD33" s="1038"/>
      <c r="AE33" s="1039"/>
      <c r="AF33" s="1013">
        <v>182</v>
      </c>
      <c r="AG33" s="1014"/>
      <c r="AH33" s="1014"/>
      <c r="AI33" s="1014"/>
      <c r="AJ33" s="1015"/>
      <c r="AK33" s="974">
        <v>1539</v>
      </c>
      <c r="AL33" s="965"/>
      <c r="AM33" s="965"/>
      <c r="AN33" s="965"/>
      <c r="AO33" s="965"/>
      <c r="AP33" s="965">
        <v>29923</v>
      </c>
      <c r="AQ33" s="965"/>
      <c r="AR33" s="965"/>
      <c r="AS33" s="965"/>
      <c r="AT33" s="965"/>
      <c r="AU33" s="965">
        <v>22562</v>
      </c>
      <c r="AV33" s="965"/>
      <c r="AW33" s="965"/>
      <c r="AX33" s="965"/>
      <c r="AY33" s="965"/>
      <c r="AZ33" s="1036" t="s">
        <v>481</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388</v>
      </c>
      <c r="C34" s="1032"/>
      <c r="D34" s="1032"/>
      <c r="E34" s="1032"/>
      <c r="F34" s="1032"/>
      <c r="G34" s="1032"/>
      <c r="H34" s="1032"/>
      <c r="I34" s="1032"/>
      <c r="J34" s="1032"/>
      <c r="K34" s="1032"/>
      <c r="L34" s="1032"/>
      <c r="M34" s="1032"/>
      <c r="N34" s="1032"/>
      <c r="O34" s="1032"/>
      <c r="P34" s="1033"/>
      <c r="Q34" s="1037">
        <v>989</v>
      </c>
      <c r="R34" s="1038"/>
      <c r="S34" s="1038"/>
      <c r="T34" s="1038"/>
      <c r="U34" s="1038"/>
      <c r="V34" s="1038">
        <v>934</v>
      </c>
      <c r="W34" s="1038"/>
      <c r="X34" s="1038"/>
      <c r="Y34" s="1038"/>
      <c r="Z34" s="1038"/>
      <c r="AA34" s="1038">
        <v>55</v>
      </c>
      <c r="AB34" s="1038"/>
      <c r="AC34" s="1038"/>
      <c r="AD34" s="1038"/>
      <c r="AE34" s="1039"/>
      <c r="AF34" s="1013">
        <v>59</v>
      </c>
      <c r="AG34" s="1014"/>
      <c r="AH34" s="1014"/>
      <c r="AI34" s="1014"/>
      <c r="AJ34" s="1015"/>
      <c r="AK34" s="974">
        <v>295</v>
      </c>
      <c r="AL34" s="965"/>
      <c r="AM34" s="965"/>
      <c r="AN34" s="965"/>
      <c r="AO34" s="965"/>
      <c r="AP34" s="965">
        <v>7322</v>
      </c>
      <c r="AQ34" s="965"/>
      <c r="AR34" s="965"/>
      <c r="AS34" s="965"/>
      <c r="AT34" s="965"/>
      <c r="AU34" s="965">
        <v>5828</v>
      </c>
      <c r="AV34" s="965"/>
      <c r="AW34" s="965"/>
      <c r="AX34" s="965"/>
      <c r="AY34" s="965"/>
      <c r="AZ34" s="1036" t="s">
        <v>481</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389</v>
      </c>
      <c r="C35" s="1032"/>
      <c r="D35" s="1032"/>
      <c r="E35" s="1032"/>
      <c r="F35" s="1032"/>
      <c r="G35" s="1032"/>
      <c r="H35" s="1032"/>
      <c r="I35" s="1032"/>
      <c r="J35" s="1032"/>
      <c r="K35" s="1032"/>
      <c r="L35" s="1032"/>
      <c r="M35" s="1032"/>
      <c r="N35" s="1032"/>
      <c r="O35" s="1032"/>
      <c r="P35" s="1033"/>
      <c r="Q35" s="1037">
        <v>470</v>
      </c>
      <c r="R35" s="1038"/>
      <c r="S35" s="1038"/>
      <c r="T35" s="1038"/>
      <c r="U35" s="1038"/>
      <c r="V35" s="1038">
        <v>388</v>
      </c>
      <c r="W35" s="1038"/>
      <c r="X35" s="1038"/>
      <c r="Y35" s="1038"/>
      <c r="Z35" s="1038"/>
      <c r="AA35" s="1038">
        <v>82</v>
      </c>
      <c r="AB35" s="1038"/>
      <c r="AC35" s="1038"/>
      <c r="AD35" s="1038"/>
      <c r="AE35" s="1039"/>
      <c r="AF35" s="1013">
        <v>82</v>
      </c>
      <c r="AG35" s="1014"/>
      <c r="AH35" s="1014"/>
      <c r="AI35" s="1014"/>
      <c r="AJ35" s="1015"/>
      <c r="AK35" s="974">
        <v>0</v>
      </c>
      <c r="AL35" s="965"/>
      <c r="AM35" s="965"/>
      <c r="AN35" s="965"/>
      <c r="AO35" s="965"/>
      <c r="AP35" s="965">
        <v>890</v>
      </c>
      <c r="AQ35" s="965"/>
      <c r="AR35" s="965"/>
      <c r="AS35" s="965"/>
      <c r="AT35" s="965"/>
      <c r="AU35" s="965">
        <v>307</v>
      </c>
      <c r="AV35" s="965"/>
      <c r="AW35" s="965"/>
      <c r="AX35" s="965"/>
      <c r="AY35" s="965"/>
      <c r="AZ35" s="1036" t="s">
        <v>481</v>
      </c>
      <c r="BA35" s="1036"/>
      <c r="BB35" s="1036"/>
      <c r="BC35" s="1036"/>
      <c r="BD35" s="1036"/>
      <c r="BE35" s="1026" t="s">
        <v>387</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390</v>
      </c>
      <c r="C36" s="1032"/>
      <c r="D36" s="1032"/>
      <c r="E36" s="1032"/>
      <c r="F36" s="1032"/>
      <c r="G36" s="1032"/>
      <c r="H36" s="1032"/>
      <c r="I36" s="1032"/>
      <c r="J36" s="1032"/>
      <c r="K36" s="1032"/>
      <c r="L36" s="1032"/>
      <c r="M36" s="1032"/>
      <c r="N36" s="1032"/>
      <c r="O36" s="1032"/>
      <c r="P36" s="1033"/>
      <c r="Q36" s="1037">
        <v>187</v>
      </c>
      <c r="R36" s="1038"/>
      <c r="S36" s="1038"/>
      <c r="T36" s="1038"/>
      <c r="U36" s="1038"/>
      <c r="V36" s="1038">
        <v>184</v>
      </c>
      <c r="W36" s="1038"/>
      <c r="X36" s="1038"/>
      <c r="Y36" s="1038"/>
      <c r="Z36" s="1038"/>
      <c r="AA36" s="1038">
        <v>3</v>
      </c>
      <c r="AB36" s="1038"/>
      <c r="AC36" s="1038"/>
      <c r="AD36" s="1038"/>
      <c r="AE36" s="1039"/>
      <c r="AF36" s="1013">
        <v>3</v>
      </c>
      <c r="AG36" s="1014"/>
      <c r="AH36" s="1014"/>
      <c r="AI36" s="1014"/>
      <c r="AJ36" s="1015"/>
      <c r="AK36" s="974">
        <v>127</v>
      </c>
      <c r="AL36" s="965"/>
      <c r="AM36" s="965"/>
      <c r="AN36" s="965"/>
      <c r="AO36" s="965"/>
      <c r="AP36" s="965">
        <v>1260</v>
      </c>
      <c r="AQ36" s="965"/>
      <c r="AR36" s="965"/>
      <c r="AS36" s="965"/>
      <c r="AT36" s="965"/>
      <c r="AU36" s="965">
        <v>1147</v>
      </c>
      <c r="AV36" s="965"/>
      <c r="AW36" s="965"/>
      <c r="AX36" s="965"/>
      <c r="AY36" s="965"/>
      <c r="AZ36" s="1036" t="s">
        <v>481</v>
      </c>
      <c r="BA36" s="1036"/>
      <c r="BB36" s="1036"/>
      <c r="BC36" s="1036"/>
      <c r="BD36" s="1036"/>
      <c r="BE36" s="1026" t="s">
        <v>387</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t="s">
        <v>391</v>
      </c>
      <c r="C37" s="1032"/>
      <c r="D37" s="1032"/>
      <c r="E37" s="1032"/>
      <c r="F37" s="1032"/>
      <c r="G37" s="1032"/>
      <c r="H37" s="1032"/>
      <c r="I37" s="1032"/>
      <c r="J37" s="1032"/>
      <c r="K37" s="1032"/>
      <c r="L37" s="1032"/>
      <c r="M37" s="1032"/>
      <c r="N37" s="1032"/>
      <c r="O37" s="1032"/>
      <c r="P37" s="1033"/>
      <c r="Q37" s="1037">
        <v>50</v>
      </c>
      <c r="R37" s="1038"/>
      <c r="S37" s="1038"/>
      <c r="T37" s="1038"/>
      <c r="U37" s="1038"/>
      <c r="V37" s="1038">
        <v>7</v>
      </c>
      <c r="W37" s="1038"/>
      <c r="X37" s="1038"/>
      <c r="Y37" s="1038"/>
      <c r="Z37" s="1038"/>
      <c r="AA37" s="1038">
        <v>43</v>
      </c>
      <c r="AB37" s="1038"/>
      <c r="AC37" s="1038"/>
      <c r="AD37" s="1038"/>
      <c r="AE37" s="1039"/>
      <c r="AF37" s="1013">
        <v>148</v>
      </c>
      <c r="AG37" s="1014"/>
      <c r="AH37" s="1014"/>
      <c r="AI37" s="1014"/>
      <c r="AJ37" s="1015"/>
      <c r="AK37" s="974">
        <v>0</v>
      </c>
      <c r="AL37" s="965"/>
      <c r="AM37" s="965"/>
      <c r="AN37" s="965"/>
      <c r="AO37" s="965"/>
      <c r="AP37" s="965">
        <v>0</v>
      </c>
      <c r="AQ37" s="965"/>
      <c r="AR37" s="965"/>
      <c r="AS37" s="965"/>
      <c r="AT37" s="965"/>
      <c r="AU37" s="965">
        <v>0</v>
      </c>
      <c r="AV37" s="965"/>
      <c r="AW37" s="965"/>
      <c r="AX37" s="965"/>
      <c r="AY37" s="965"/>
      <c r="AZ37" s="1036" t="s">
        <v>481</v>
      </c>
      <c r="BA37" s="1036"/>
      <c r="BB37" s="1036"/>
      <c r="BC37" s="1036"/>
      <c r="BD37" s="1036"/>
      <c r="BE37" s="1026" t="s">
        <v>387</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392</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368</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9623</v>
      </c>
      <c r="AG63" s="953"/>
      <c r="AH63" s="953"/>
      <c r="AI63" s="953"/>
      <c r="AJ63" s="1024"/>
      <c r="AK63" s="1025"/>
      <c r="AL63" s="957"/>
      <c r="AM63" s="957"/>
      <c r="AN63" s="957"/>
      <c r="AO63" s="957"/>
      <c r="AP63" s="953"/>
      <c r="AQ63" s="953"/>
      <c r="AR63" s="953"/>
      <c r="AS63" s="953"/>
      <c r="AT63" s="953"/>
      <c r="AU63" s="953"/>
      <c r="AV63" s="953"/>
      <c r="AW63" s="953"/>
      <c r="AX63" s="953"/>
      <c r="AY63" s="953"/>
      <c r="AZ63" s="1019"/>
      <c r="BA63" s="1019"/>
      <c r="BB63" s="1019"/>
      <c r="BC63" s="1019"/>
      <c r="BD63" s="1019"/>
      <c r="BE63" s="954"/>
      <c r="BF63" s="954"/>
      <c r="BG63" s="954"/>
      <c r="BH63" s="954"/>
      <c r="BI63" s="955"/>
      <c r="BJ63" s="1020" t="s">
        <v>220</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395</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396</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536</v>
      </c>
      <c r="C68" s="980"/>
      <c r="D68" s="980"/>
      <c r="E68" s="980"/>
      <c r="F68" s="980"/>
      <c r="G68" s="980"/>
      <c r="H68" s="980"/>
      <c r="I68" s="980"/>
      <c r="J68" s="980"/>
      <c r="K68" s="980"/>
      <c r="L68" s="980"/>
      <c r="M68" s="980"/>
      <c r="N68" s="980"/>
      <c r="O68" s="980"/>
      <c r="P68" s="981"/>
      <c r="Q68" s="982">
        <v>4</v>
      </c>
      <c r="R68" s="976"/>
      <c r="S68" s="976"/>
      <c r="T68" s="976"/>
      <c r="U68" s="976"/>
      <c r="V68" s="976">
        <v>3</v>
      </c>
      <c r="W68" s="976"/>
      <c r="X68" s="976"/>
      <c r="Y68" s="976"/>
      <c r="Z68" s="976"/>
      <c r="AA68" s="976">
        <v>1</v>
      </c>
      <c r="AB68" s="976"/>
      <c r="AC68" s="976"/>
      <c r="AD68" s="976"/>
      <c r="AE68" s="976"/>
      <c r="AF68" s="976">
        <v>1</v>
      </c>
      <c r="AG68" s="976"/>
      <c r="AH68" s="976"/>
      <c r="AI68" s="976"/>
      <c r="AJ68" s="976"/>
      <c r="AK68" s="976">
        <v>1</v>
      </c>
      <c r="AL68" s="976"/>
      <c r="AM68" s="976"/>
      <c r="AN68" s="976"/>
      <c r="AO68" s="976"/>
      <c r="AP68" s="976" t="s">
        <v>481</v>
      </c>
      <c r="AQ68" s="976"/>
      <c r="AR68" s="976"/>
      <c r="AS68" s="976"/>
      <c r="AT68" s="976"/>
      <c r="AU68" s="976" t="s">
        <v>481</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537</v>
      </c>
      <c r="C69" s="969"/>
      <c r="D69" s="969"/>
      <c r="E69" s="969"/>
      <c r="F69" s="969"/>
      <c r="G69" s="969"/>
      <c r="H69" s="969"/>
      <c r="I69" s="969"/>
      <c r="J69" s="969"/>
      <c r="K69" s="969"/>
      <c r="L69" s="969"/>
      <c r="M69" s="969"/>
      <c r="N69" s="969"/>
      <c r="O69" s="969"/>
      <c r="P69" s="970"/>
      <c r="Q69" s="971">
        <v>2</v>
      </c>
      <c r="R69" s="965"/>
      <c r="S69" s="965"/>
      <c r="T69" s="965"/>
      <c r="U69" s="965"/>
      <c r="V69" s="965">
        <v>2</v>
      </c>
      <c r="W69" s="965"/>
      <c r="X69" s="965"/>
      <c r="Y69" s="965"/>
      <c r="Z69" s="965"/>
      <c r="AA69" s="965">
        <v>0</v>
      </c>
      <c r="AB69" s="965"/>
      <c r="AC69" s="965"/>
      <c r="AD69" s="965"/>
      <c r="AE69" s="965"/>
      <c r="AF69" s="965">
        <v>0</v>
      </c>
      <c r="AG69" s="965"/>
      <c r="AH69" s="965"/>
      <c r="AI69" s="965"/>
      <c r="AJ69" s="965"/>
      <c r="AK69" s="965" t="s">
        <v>481</v>
      </c>
      <c r="AL69" s="965"/>
      <c r="AM69" s="965"/>
      <c r="AN69" s="965"/>
      <c r="AO69" s="965"/>
      <c r="AP69" s="965" t="s">
        <v>481</v>
      </c>
      <c r="AQ69" s="965"/>
      <c r="AR69" s="965"/>
      <c r="AS69" s="965"/>
      <c r="AT69" s="965"/>
      <c r="AU69" s="965" t="s">
        <v>481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538</v>
      </c>
      <c r="C70" s="969"/>
      <c r="D70" s="969"/>
      <c r="E70" s="969"/>
      <c r="F70" s="969"/>
      <c r="G70" s="969"/>
      <c r="H70" s="969"/>
      <c r="I70" s="969"/>
      <c r="J70" s="969"/>
      <c r="K70" s="969"/>
      <c r="L70" s="969"/>
      <c r="M70" s="969"/>
      <c r="N70" s="969"/>
      <c r="O70" s="969"/>
      <c r="P70" s="970"/>
      <c r="Q70" s="971">
        <v>18950</v>
      </c>
      <c r="R70" s="965"/>
      <c r="S70" s="965"/>
      <c r="T70" s="965"/>
      <c r="U70" s="965"/>
      <c r="V70" s="965">
        <v>18164</v>
      </c>
      <c r="W70" s="965"/>
      <c r="X70" s="965"/>
      <c r="Y70" s="965"/>
      <c r="Z70" s="965"/>
      <c r="AA70" s="965">
        <v>785</v>
      </c>
      <c r="AB70" s="965"/>
      <c r="AC70" s="965"/>
      <c r="AD70" s="965"/>
      <c r="AE70" s="965"/>
      <c r="AF70" s="965">
        <v>785</v>
      </c>
      <c r="AG70" s="965"/>
      <c r="AH70" s="965"/>
      <c r="AI70" s="965"/>
      <c r="AJ70" s="965"/>
      <c r="AK70" s="965">
        <v>1925</v>
      </c>
      <c r="AL70" s="965"/>
      <c r="AM70" s="965"/>
      <c r="AN70" s="965"/>
      <c r="AO70" s="965"/>
      <c r="AP70" s="965" t="s">
        <v>481</v>
      </c>
      <c r="AQ70" s="965"/>
      <c r="AR70" s="965"/>
      <c r="AS70" s="965"/>
      <c r="AT70" s="965"/>
      <c r="AU70" s="965" t="s">
        <v>481</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539</v>
      </c>
      <c r="C71" s="969"/>
      <c r="D71" s="969"/>
      <c r="E71" s="969"/>
      <c r="F71" s="969"/>
      <c r="G71" s="969"/>
      <c r="H71" s="969"/>
      <c r="I71" s="969"/>
      <c r="J71" s="969"/>
      <c r="K71" s="969"/>
      <c r="L71" s="969"/>
      <c r="M71" s="969"/>
      <c r="N71" s="969"/>
      <c r="O71" s="969"/>
      <c r="P71" s="970"/>
      <c r="Q71" s="971">
        <v>1020</v>
      </c>
      <c r="R71" s="965"/>
      <c r="S71" s="965"/>
      <c r="T71" s="965"/>
      <c r="U71" s="965"/>
      <c r="V71" s="965">
        <v>1017</v>
      </c>
      <c r="W71" s="965"/>
      <c r="X71" s="965"/>
      <c r="Y71" s="965"/>
      <c r="Z71" s="965"/>
      <c r="AA71" s="965">
        <v>3</v>
      </c>
      <c r="AB71" s="965"/>
      <c r="AC71" s="965"/>
      <c r="AD71" s="965"/>
      <c r="AE71" s="965"/>
      <c r="AF71" s="965">
        <v>3</v>
      </c>
      <c r="AG71" s="965"/>
      <c r="AH71" s="965"/>
      <c r="AI71" s="965"/>
      <c r="AJ71" s="965"/>
      <c r="AK71" s="965">
        <v>0</v>
      </c>
      <c r="AL71" s="965"/>
      <c r="AM71" s="965"/>
      <c r="AN71" s="965"/>
      <c r="AO71" s="965"/>
      <c r="AP71" s="965" t="s">
        <v>481</v>
      </c>
      <c r="AQ71" s="965"/>
      <c r="AR71" s="965"/>
      <c r="AS71" s="965"/>
      <c r="AT71" s="965"/>
      <c r="AU71" s="965" t="s">
        <v>481</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t="s">
        <v>540</v>
      </c>
      <c r="C72" s="969"/>
      <c r="D72" s="969"/>
      <c r="E72" s="969"/>
      <c r="F72" s="969"/>
      <c r="G72" s="969"/>
      <c r="H72" s="969"/>
      <c r="I72" s="969"/>
      <c r="J72" s="969"/>
      <c r="K72" s="969"/>
      <c r="L72" s="969"/>
      <c r="M72" s="969"/>
      <c r="N72" s="969"/>
      <c r="O72" s="969"/>
      <c r="P72" s="970"/>
      <c r="Q72" s="971">
        <v>9088</v>
      </c>
      <c r="R72" s="965"/>
      <c r="S72" s="965"/>
      <c r="T72" s="965"/>
      <c r="U72" s="965"/>
      <c r="V72" s="965">
        <v>8964</v>
      </c>
      <c r="W72" s="965"/>
      <c r="X72" s="965"/>
      <c r="Y72" s="965"/>
      <c r="Z72" s="965"/>
      <c r="AA72" s="965">
        <v>124</v>
      </c>
      <c r="AB72" s="965"/>
      <c r="AC72" s="965"/>
      <c r="AD72" s="965"/>
      <c r="AE72" s="965"/>
      <c r="AF72" s="965">
        <v>114</v>
      </c>
      <c r="AG72" s="965"/>
      <c r="AH72" s="965"/>
      <c r="AI72" s="965"/>
      <c r="AJ72" s="965"/>
      <c r="AK72" s="965" t="s">
        <v>481</v>
      </c>
      <c r="AL72" s="965"/>
      <c r="AM72" s="965"/>
      <c r="AN72" s="965"/>
      <c r="AO72" s="965"/>
      <c r="AP72" s="965">
        <v>4278</v>
      </c>
      <c r="AQ72" s="965"/>
      <c r="AR72" s="965"/>
      <c r="AS72" s="965"/>
      <c r="AT72" s="965"/>
      <c r="AU72" s="965">
        <v>1934</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t="s">
        <v>541</v>
      </c>
      <c r="C73" s="969"/>
      <c r="D73" s="969"/>
      <c r="E73" s="969"/>
      <c r="F73" s="969"/>
      <c r="G73" s="969"/>
      <c r="H73" s="969"/>
      <c r="I73" s="969"/>
      <c r="J73" s="969"/>
      <c r="K73" s="969"/>
      <c r="L73" s="969"/>
      <c r="M73" s="969"/>
      <c r="N73" s="969"/>
      <c r="O73" s="969"/>
      <c r="P73" s="970"/>
      <c r="Q73" s="971">
        <v>137</v>
      </c>
      <c r="R73" s="965"/>
      <c r="S73" s="965"/>
      <c r="T73" s="965"/>
      <c r="U73" s="965"/>
      <c r="V73" s="965">
        <v>132</v>
      </c>
      <c r="W73" s="965"/>
      <c r="X73" s="965"/>
      <c r="Y73" s="965"/>
      <c r="Z73" s="965"/>
      <c r="AA73" s="965">
        <v>4</v>
      </c>
      <c r="AB73" s="965"/>
      <c r="AC73" s="965"/>
      <c r="AD73" s="965"/>
      <c r="AE73" s="965"/>
      <c r="AF73" s="965">
        <v>4</v>
      </c>
      <c r="AG73" s="965"/>
      <c r="AH73" s="965"/>
      <c r="AI73" s="965"/>
      <c r="AJ73" s="965"/>
      <c r="AK73" s="965" t="s">
        <v>481</v>
      </c>
      <c r="AL73" s="965"/>
      <c r="AM73" s="965"/>
      <c r="AN73" s="965"/>
      <c r="AO73" s="965"/>
      <c r="AP73" s="965" t="s">
        <v>481</v>
      </c>
      <c r="AQ73" s="965"/>
      <c r="AR73" s="965"/>
      <c r="AS73" s="965"/>
      <c r="AT73" s="965"/>
      <c r="AU73" s="965" t="s">
        <v>481</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t="s">
        <v>542</v>
      </c>
      <c r="C74" s="969"/>
      <c r="D74" s="969"/>
      <c r="E74" s="969"/>
      <c r="F74" s="969"/>
      <c r="G74" s="969"/>
      <c r="H74" s="969"/>
      <c r="I74" s="969"/>
      <c r="J74" s="969"/>
      <c r="K74" s="969"/>
      <c r="L74" s="969"/>
      <c r="M74" s="969"/>
      <c r="N74" s="969"/>
      <c r="O74" s="969"/>
      <c r="P74" s="970"/>
      <c r="Q74" s="971">
        <v>400</v>
      </c>
      <c r="R74" s="965"/>
      <c r="S74" s="965"/>
      <c r="T74" s="965"/>
      <c r="U74" s="965"/>
      <c r="V74" s="965">
        <v>362</v>
      </c>
      <c r="W74" s="965"/>
      <c r="X74" s="965"/>
      <c r="Y74" s="965"/>
      <c r="Z74" s="965"/>
      <c r="AA74" s="965">
        <v>38</v>
      </c>
      <c r="AB74" s="965"/>
      <c r="AC74" s="965"/>
      <c r="AD74" s="965"/>
      <c r="AE74" s="965"/>
      <c r="AF74" s="965">
        <v>38</v>
      </c>
      <c r="AG74" s="965"/>
      <c r="AH74" s="965"/>
      <c r="AI74" s="965"/>
      <c r="AJ74" s="965"/>
      <c r="AK74" s="965">
        <v>7</v>
      </c>
      <c r="AL74" s="965"/>
      <c r="AM74" s="965"/>
      <c r="AN74" s="965"/>
      <c r="AO74" s="965"/>
      <c r="AP74" s="965" t="s">
        <v>481</v>
      </c>
      <c r="AQ74" s="965"/>
      <c r="AR74" s="965"/>
      <c r="AS74" s="965"/>
      <c r="AT74" s="965"/>
      <c r="AU74" s="965" t="s">
        <v>481</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t="s">
        <v>543</v>
      </c>
      <c r="C75" s="969"/>
      <c r="D75" s="969"/>
      <c r="E75" s="969"/>
      <c r="F75" s="969"/>
      <c r="G75" s="969"/>
      <c r="H75" s="969"/>
      <c r="I75" s="969"/>
      <c r="J75" s="969"/>
      <c r="K75" s="969"/>
      <c r="L75" s="969"/>
      <c r="M75" s="969"/>
      <c r="N75" s="969"/>
      <c r="O75" s="969"/>
      <c r="P75" s="970"/>
      <c r="Q75" s="972">
        <v>241731</v>
      </c>
      <c r="R75" s="973"/>
      <c r="S75" s="973"/>
      <c r="T75" s="973"/>
      <c r="U75" s="974"/>
      <c r="V75" s="975">
        <v>232036</v>
      </c>
      <c r="W75" s="973"/>
      <c r="X75" s="973"/>
      <c r="Y75" s="973"/>
      <c r="Z75" s="974"/>
      <c r="AA75" s="975">
        <v>9694</v>
      </c>
      <c r="AB75" s="973"/>
      <c r="AC75" s="973"/>
      <c r="AD75" s="973"/>
      <c r="AE75" s="974"/>
      <c r="AF75" s="975">
        <v>9694</v>
      </c>
      <c r="AG75" s="973"/>
      <c r="AH75" s="973"/>
      <c r="AI75" s="973"/>
      <c r="AJ75" s="974"/>
      <c r="AK75" s="975">
        <v>10072</v>
      </c>
      <c r="AL75" s="973"/>
      <c r="AM75" s="973"/>
      <c r="AN75" s="973"/>
      <c r="AO75" s="974"/>
      <c r="AP75" s="975" t="s">
        <v>481</v>
      </c>
      <c r="AQ75" s="973"/>
      <c r="AR75" s="973"/>
      <c r="AS75" s="973"/>
      <c r="AT75" s="974"/>
      <c r="AU75" s="975" t="s">
        <v>481</v>
      </c>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368</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c r="AG88" s="953"/>
      <c r="AH88" s="953"/>
      <c r="AI88" s="953"/>
      <c r="AJ88" s="953"/>
      <c r="AK88" s="957"/>
      <c r="AL88" s="957"/>
      <c r="AM88" s="957"/>
      <c r="AN88" s="957"/>
      <c r="AO88" s="957"/>
      <c r="AP88" s="953"/>
      <c r="AQ88" s="953"/>
      <c r="AR88" s="953"/>
      <c r="AS88" s="953"/>
      <c r="AT88" s="953"/>
      <c r="AU88" s="953"/>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x14ac:dyDescent="0.15">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7210387</v>
      </c>
      <c r="AB110" s="871"/>
      <c r="AC110" s="871"/>
      <c r="AD110" s="871"/>
      <c r="AE110" s="872"/>
      <c r="AF110" s="873">
        <v>7096115</v>
      </c>
      <c r="AG110" s="871"/>
      <c r="AH110" s="871"/>
      <c r="AI110" s="871"/>
      <c r="AJ110" s="872"/>
      <c r="AK110" s="873">
        <v>7076768</v>
      </c>
      <c r="AL110" s="871"/>
      <c r="AM110" s="871"/>
      <c r="AN110" s="871"/>
      <c r="AO110" s="872"/>
      <c r="AP110" s="874">
        <v>22.9</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63762507</v>
      </c>
      <c r="BR110" s="798"/>
      <c r="BS110" s="798"/>
      <c r="BT110" s="798"/>
      <c r="BU110" s="798"/>
      <c r="BV110" s="798">
        <v>62316749</v>
      </c>
      <c r="BW110" s="798"/>
      <c r="BX110" s="798"/>
      <c r="BY110" s="798"/>
      <c r="BZ110" s="798"/>
      <c r="CA110" s="798">
        <v>63747685</v>
      </c>
      <c r="CB110" s="798"/>
      <c r="CC110" s="798"/>
      <c r="CD110" s="798"/>
      <c r="CE110" s="798"/>
      <c r="CF110" s="859">
        <v>206.4</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v>479277</v>
      </c>
      <c r="DH110" s="798"/>
      <c r="DI110" s="798"/>
      <c r="DJ110" s="798"/>
      <c r="DK110" s="798"/>
      <c r="DL110" s="798">
        <v>430327</v>
      </c>
      <c r="DM110" s="798"/>
      <c r="DN110" s="798"/>
      <c r="DO110" s="798"/>
      <c r="DP110" s="798"/>
      <c r="DQ110" s="798">
        <v>380346</v>
      </c>
      <c r="DR110" s="798"/>
      <c r="DS110" s="798"/>
      <c r="DT110" s="798"/>
      <c r="DU110" s="798"/>
      <c r="DV110" s="799">
        <v>1.2</v>
      </c>
      <c r="DW110" s="799"/>
      <c r="DX110" s="799"/>
      <c r="DY110" s="799"/>
      <c r="DZ110" s="800"/>
    </row>
    <row r="111" spans="1:131" s="197" customFormat="1" ht="26.25" customHeight="1" x14ac:dyDescent="0.15">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220</v>
      </c>
      <c r="AB111" s="907"/>
      <c r="AC111" s="907"/>
      <c r="AD111" s="907"/>
      <c r="AE111" s="908"/>
      <c r="AF111" s="909" t="s">
        <v>220</v>
      </c>
      <c r="AG111" s="907"/>
      <c r="AH111" s="907"/>
      <c r="AI111" s="907"/>
      <c r="AJ111" s="908"/>
      <c r="AK111" s="909" t="s">
        <v>220</v>
      </c>
      <c r="AL111" s="907"/>
      <c r="AM111" s="907"/>
      <c r="AN111" s="907"/>
      <c r="AO111" s="908"/>
      <c r="AP111" s="910" t="s">
        <v>220</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800461</v>
      </c>
      <c r="BR111" s="769"/>
      <c r="BS111" s="769"/>
      <c r="BT111" s="769"/>
      <c r="BU111" s="769"/>
      <c r="BV111" s="769">
        <v>701563</v>
      </c>
      <c r="BW111" s="769"/>
      <c r="BX111" s="769"/>
      <c r="BY111" s="769"/>
      <c r="BZ111" s="769"/>
      <c r="CA111" s="769">
        <v>602561</v>
      </c>
      <c r="CB111" s="769"/>
      <c r="CC111" s="769"/>
      <c r="CD111" s="769"/>
      <c r="CE111" s="769"/>
      <c r="CF111" s="846">
        <v>2</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220</v>
      </c>
      <c r="DH111" s="769"/>
      <c r="DI111" s="769"/>
      <c r="DJ111" s="769"/>
      <c r="DK111" s="769"/>
      <c r="DL111" s="769" t="s">
        <v>220</v>
      </c>
      <c r="DM111" s="769"/>
      <c r="DN111" s="769"/>
      <c r="DO111" s="769"/>
      <c r="DP111" s="769"/>
      <c r="DQ111" s="769" t="s">
        <v>220</v>
      </c>
      <c r="DR111" s="769"/>
      <c r="DS111" s="769"/>
      <c r="DT111" s="769"/>
      <c r="DU111" s="769"/>
      <c r="DV111" s="821" t="s">
        <v>220</v>
      </c>
      <c r="DW111" s="821"/>
      <c r="DX111" s="821"/>
      <c r="DY111" s="821"/>
      <c r="DZ111" s="822"/>
    </row>
    <row r="112" spans="1:131" s="197" customFormat="1" ht="26.25" customHeight="1" x14ac:dyDescent="0.15">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220</v>
      </c>
      <c r="AB112" s="782"/>
      <c r="AC112" s="782"/>
      <c r="AD112" s="782"/>
      <c r="AE112" s="783"/>
      <c r="AF112" s="784" t="s">
        <v>220</v>
      </c>
      <c r="AG112" s="782"/>
      <c r="AH112" s="782"/>
      <c r="AI112" s="782"/>
      <c r="AJ112" s="783"/>
      <c r="AK112" s="784" t="s">
        <v>220</v>
      </c>
      <c r="AL112" s="782"/>
      <c r="AM112" s="782"/>
      <c r="AN112" s="782"/>
      <c r="AO112" s="783"/>
      <c r="AP112" s="752" t="s">
        <v>220</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37358078</v>
      </c>
      <c r="BR112" s="769"/>
      <c r="BS112" s="769"/>
      <c r="BT112" s="769"/>
      <c r="BU112" s="769"/>
      <c r="BV112" s="769">
        <v>35797443</v>
      </c>
      <c r="BW112" s="769"/>
      <c r="BX112" s="769"/>
      <c r="BY112" s="769"/>
      <c r="BZ112" s="769"/>
      <c r="CA112" s="769">
        <v>37941295</v>
      </c>
      <c r="CB112" s="769"/>
      <c r="CC112" s="769"/>
      <c r="CD112" s="769"/>
      <c r="CE112" s="769"/>
      <c r="CF112" s="846">
        <v>122.8</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220</v>
      </c>
      <c r="DH112" s="769"/>
      <c r="DI112" s="769"/>
      <c r="DJ112" s="769"/>
      <c r="DK112" s="769"/>
      <c r="DL112" s="769" t="s">
        <v>220</v>
      </c>
      <c r="DM112" s="769"/>
      <c r="DN112" s="769"/>
      <c r="DO112" s="769"/>
      <c r="DP112" s="769"/>
      <c r="DQ112" s="769" t="s">
        <v>220</v>
      </c>
      <c r="DR112" s="769"/>
      <c r="DS112" s="769"/>
      <c r="DT112" s="769"/>
      <c r="DU112" s="769"/>
      <c r="DV112" s="821" t="s">
        <v>220</v>
      </c>
      <c r="DW112" s="821"/>
      <c r="DX112" s="821"/>
      <c r="DY112" s="821"/>
      <c r="DZ112" s="822"/>
    </row>
    <row r="113" spans="1:130" s="197" customFormat="1" ht="26.25" customHeight="1" x14ac:dyDescent="0.15">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2337795</v>
      </c>
      <c r="AB113" s="907"/>
      <c r="AC113" s="907"/>
      <c r="AD113" s="907"/>
      <c r="AE113" s="908"/>
      <c r="AF113" s="909">
        <v>2338665</v>
      </c>
      <c r="AG113" s="907"/>
      <c r="AH113" s="907"/>
      <c r="AI113" s="907"/>
      <c r="AJ113" s="908"/>
      <c r="AK113" s="909">
        <v>2517916</v>
      </c>
      <c r="AL113" s="907"/>
      <c r="AM113" s="907"/>
      <c r="AN113" s="907"/>
      <c r="AO113" s="908"/>
      <c r="AP113" s="910">
        <v>8.1999999999999993</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2356056</v>
      </c>
      <c r="BR113" s="769"/>
      <c r="BS113" s="769"/>
      <c r="BT113" s="769"/>
      <c r="BU113" s="769"/>
      <c r="BV113" s="769">
        <v>2087041</v>
      </c>
      <c r="BW113" s="769"/>
      <c r="BX113" s="769"/>
      <c r="BY113" s="769"/>
      <c r="BZ113" s="769"/>
      <c r="CA113" s="769">
        <v>1933646</v>
      </c>
      <c r="CB113" s="769"/>
      <c r="CC113" s="769"/>
      <c r="CD113" s="769"/>
      <c r="CE113" s="769"/>
      <c r="CF113" s="846">
        <v>6.3</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220</v>
      </c>
      <c r="DH113" s="782"/>
      <c r="DI113" s="782"/>
      <c r="DJ113" s="782"/>
      <c r="DK113" s="783"/>
      <c r="DL113" s="784" t="s">
        <v>220</v>
      </c>
      <c r="DM113" s="782"/>
      <c r="DN113" s="782"/>
      <c r="DO113" s="782"/>
      <c r="DP113" s="783"/>
      <c r="DQ113" s="784" t="s">
        <v>220</v>
      </c>
      <c r="DR113" s="782"/>
      <c r="DS113" s="782"/>
      <c r="DT113" s="782"/>
      <c r="DU113" s="783"/>
      <c r="DV113" s="752" t="s">
        <v>220</v>
      </c>
      <c r="DW113" s="753"/>
      <c r="DX113" s="753"/>
      <c r="DY113" s="753"/>
      <c r="DZ113" s="754"/>
    </row>
    <row r="114" spans="1:130" s="197" customFormat="1" ht="26.25" customHeight="1" x14ac:dyDescent="0.15">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555491</v>
      </c>
      <c r="AB114" s="782"/>
      <c r="AC114" s="782"/>
      <c r="AD114" s="782"/>
      <c r="AE114" s="783"/>
      <c r="AF114" s="784">
        <v>291577</v>
      </c>
      <c r="AG114" s="782"/>
      <c r="AH114" s="782"/>
      <c r="AI114" s="782"/>
      <c r="AJ114" s="783"/>
      <c r="AK114" s="784">
        <v>172046</v>
      </c>
      <c r="AL114" s="782"/>
      <c r="AM114" s="782"/>
      <c r="AN114" s="782"/>
      <c r="AO114" s="783"/>
      <c r="AP114" s="752">
        <v>0.6</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9156662</v>
      </c>
      <c r="BR114" s="769"/>
      <c r="BS114" s="769"/>
      <c r="BT114" s="769"/>
      <c r="BU114" s="769"/>
      <c r="BV114" s="769">
        <v>9075430</v>
      </c>
      <c r="BW114" s="769"/>
      <c r="BX114" s="769"/>
      <c r="BY114" s="769"/>
      <c r="BZ114" s="769"/>
      <c r="CA114" s="769">
        <v>9251183</v>
      </c>
      <c r="CB114" s="769"/>
      <c r="CC114" s="769"/>
      <c r="CD114" s="769"/>
      <c r="CE114" s="769"/>
      <c r="CF114" s="846">
        <v>30</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220</v>
      </c>
      <c r="DH114" s="782"/>
      <c r="DI114" s="782"/>
      <c r="DJ114" s="782"/>
      <c r="DK114" s="783"/>
      <c r="DL114" s="784" t="s">
        <v>220</v>
      </c>
      <c r="DM114" s="782"/>
      <c r="DN114" s="782"/>
      <c r="DO114" s="782"/>
      <c r="DP114" s="783"/>
      <c r="DQ114" s="784" t="s">
        <v>220</v>
      </c>
      <c r="DR114" s="782"/>
      <c r="DS114" s="782"/>
      <c r="DT114" s="782"/>
      <c r="DU114" s="783"/>
      <c r="DV114" s="752" t="s">
        <v>220</v>
      </c>
      <c r="DW114" s="753"/>
      <c r="DX114" s="753"/>
      <c r="DY114" s="753"/>
      <c r="DZ114" s="754"/>
    </row>
    <row r="115" spans="1:130" s="197" customFormat="1" ht="26.25" customHeight="1" x14ac:dyDescent="0.15">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522954</v>
      </c>
      <c r="AB115" s="907"/>
      <c r="AC115" s="907"/>
      <c r="AD115" s="907"/>
      <c r="AE115" s="908"/>
      <c r="AF115" s="909">
        <v>113018</v>
      </c>
      <c r="AG115" s="907"/>
      <c r="AH115" s="907"/>
      <c r="AI115" s="907"/>
      <c r="AJ115" s="908"/>
      <c r="AK115" s="909">
        <v>111738</v>
      </c>
      <c r="AL115" s="907"/>
      <c r="AM115" s="907"/>
      <c r="AN115" s="907"/>
      <c r="AO115" s="908"/>
      <c r="AP115" s="910">
        <v>0.4</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v>403966</v>
      </c>
      <c r="BR115" s="769"/>
      <c r="BS115" s="769"/>
      <c r="BT115" s="769"/>
      <c r="BU115" s="769"/>
      <c r="BV115" s="769">
        <v>307585</v>
      </c>
      <c r="BW115" s="769"/>
      <c r="BX115" s="769"/>
      <c r="BY115" s="769"/>
      <c r="BZ115" s="769"/>
      <c r="CA115" s="769">
        <v>18206</v>
      </c>
      <c r="CB115" s="769"/>
      <c r="CC115" s="769"/>
      <c r="CD115" s="769"/>
      <c r="CE115" s="769"/>
      <c r="CF115" s="846">
        <v>0.1</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220</v>
      </c>
      <c r="DH115" s="782"/>
      <c r="DI115" s="782"/>
      <c r="DJ115" s="782"/>
      <c r="DK115" s="783"/>
      <c r="DL115" s="784" t="s">
        <v>220</v>
      </c>
      <c r="DM115" s="782"/>
      <c r="DN115" s="782"/>
      <c r="DO115" s="782"/>
      <c r="DP115" s="783"/>
      <c r="DQ115" s="784" t="s">
        <v>220</v>
      </c>
      <c r="DR115" s="782"/>
      <c r="DS115" s="782"/>
      <c r="DT115" s="782"/>
      <c r="DU115" s="783"/>
      <c r="DV115" s="752" t="s">
        <v>220</v>
      </c>
      <c r="DW115" s="753"/>
      <c r="DX115" s="753"/>
      <c r="DY115" s="753"/>
      <c r="DZ115" s="754"/>
    </row>
    <row r="116" spans="1:130" s="197" customFormat="1" ht="26.25" customHeight="1" x14ac:dyDescent="0.15">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5</v>
      </c>
      <c r="AB116" s="782"/>
      <c r="AC116" s="782"/>
      <c r="AD116" s="782"/>
      <c r="AE116" s="783"/>
      <c r="AF116" s="784">
        <v>379</v>
      </c>
      <c r="AG116" s="782"/>
      <c r="AH116" s="782"/>
      <c r="AI116" s="782"/>
      <c r="AJ116" s="783"/>
      <c r="AK116" s="784">
        <v>681</v>
      </c>
      <c r="AL116" s="782"/>
      <c r="AM116" s="782"/>
      <c r="AN116" s="782"/>
      <c r="AO116" s="783"/>
      <c r="AP116" s="752">
        <v>0</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220</v>
      </c>
      <c r="BR116" s="769"/>
      <c r="BS116" s="769"/>
      <c r="BT116" s="769"/>
      <c r="BU116" s="769"/>
      <c r="BV116" s="769" t="s">
        <v>220</v>
      </c>
      <c r="BW116" s="769"/>
      <c r="BX116" s="769"/>
      <c r="BY116" s="769"/>
      <c r="BZ116" s="769"/>
      <c r="CA116" s="769" t="s">
        <v>220</v>
      </c>
      <c r="CB116" s="769"/>
      <c r="CC116" s="769"/>
      <c r="CD116" s="769"/>
      <c r="CE116" s="769"/>
      <c r="CF116" s="846" t="s">
        <v>220</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265480</v>
      </c>
      <c r="DH116" s="782"/>
      <c r="DI116" s="782"/>
      <c r="DJ116" s="782"/>
      <c r="DK116" s="783"/>
      <c r="DL116" s="784">
        <v>229150</v>
      </c>
      <c r="DM116" s="782"/>
      <c r="DN116" s="782"/>
      <c r="DO116" s="782"/>
      <c r="DP116" s="783"/>
      <c r="DQ116" s="784">
        <v>192820</v>
      </c>
      <c r="DR116" s="782"/>
      <c r="DS116" s="782"/>
      <c r="DT116" s="782"/>
      <c r="DU116" s="783"/>
      <c r="DV116" s="752">
        <v>0.6</v>
      </c>
      <c r="DW116" s="753"/>
      <c r="DX116" s="753"/>
      <c r="DY116" s="753"/>
      <c r="DZ116" s="754"/>
    </row>
    <row r="117" spans="1:130" s="197" customFormat="1" ht="26.25" customHeight="1" x14ac:dyDescent="0.15">
      <c r="A117" s="885"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10626632</v>
      </c>
      <c r="AB117" s="893"/>
      <c r="AC117" s="893"/>
      <c r="AD117" s="893"/>
      <c r="AE117" s="894"/>
      <c r="AF117" s="896">
        <v>9839754</v>
      </c>
      <c r="AG117" s="893"/>
      <c r="AH117" s="893"/>
      <c r="AI117" s="893"/>
      <c r="AJ117" s="894"/>
      <c r="AK117" s="896">
        <v>9879149</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220</v>
      </c>
      <c r="BR117" s="856"/>
      <c r="BS117" s="856"/>
      <c r="BT117" s="856"/>
      <c r="BU117" s="856"/>
      <c r="BV117" s="856" t="s">
        <v>220</v>
      </c>
      <c r="BW117" s="856"/>
      <c r="BX117" s="856"/>
      <c r="BY117" s="856"/>
      <c r="BZ117" s="856"/>
      <c r="CA117" s="856" t="s">
        <v>220</v>
      </c>
      <c r="CB117" s="856"/>
      <c r="CC117" s="856"/>
      <c r="CD117" s="856"/>
      <c r="CE117" s="856"/>
      <c r="CF117" s="846" t="s">
        <v>220</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220</v>
      </c>
      <c r="DH117" s="782"/>
      <c r="DI117" s="782"/>
      <c r="DJ117" s="782"/>
      <c r="DK117" s="783"/>
      <c r="DL117" s="784" t="s">
        <v>220</v>
      </c>
      <c r="DM117" s="782"/>
      <c r="DN117" s="782"/>
      <c r="DO117" s="782"/>
      <c r="DP117" s="783"/>
      <c r="DQ117" s="784" t="s">
        <v>220</v>
      </c>
      <c r="DR117" s="782"/>
      <c r="DS117" s="782"/>
      <c r="DT117" s="782"/>
      <c r="DU117" s="783"/>
      <c r="DV117" s="752" t="s">
        <v>220</v>
      </c>
      <c r="DW117" s="753"/>
      <c r="DX117" s="753"/>
      <c r="DY117" s="753"/>
      <c r="DZ117" s="754"/>
    </row>
    <row r="118" spans="1:130" s="197" customFormat="1" ht="26.25" customHeight="1" x14ac:dyDescent="0.15">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169</v>
      </c>
      <c r="BA118" s="228"/>
      <c r="BB118" s="228"/>
      <c r="BC118" s="228"/>
      <c r="BD118" s="228"/>
      <c r="BE118" s="228"/>
      <c r="BF118" s="228"/>
      <c r="BG118" s="228"/>
      <c r="BH118" s="228"/>
      <c r="BI118" s="228"/>
      <c r="BJ118" s="228"/>
      <c r="BK118" s="228"/>
      <c r="BL118" s="228"/>
      <c r="BM118" s="228"/>
      <c r="BN118" s="228"/>
      <c r="BO118" s="835" t="s">
        <v>435</v>
      </c>
      <c r="BP118" s="836"/>
      <c r="BQ118" s="855">
        <v>113837730</v>
      </c>
      <c r="BR118" s="856"/>
      <c r="BS118" s="856"/>
      <c r="BT118" s="856"/>
      <c r="BU118" s="856"/>
      <c r="BV118" s="856">
        <v>110285811</v>
      </c>
      <c r="BW118" s="856"/>
      <c r="BX118" s="856"/>
      <c r="BY118" s="856"/>
      <c r="BZ118" s="856"/>
      <c r="CA118" s="856">
        <v>113494576</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220</v>
      </c>
      <c r="DH118" s="782"/>
      <c r="DI118" s="782"/>
      <c r="DJ118" s="782"/>
      <c r="DK118" s="783"/>
      <c r="DL118" s="784" t="s">
        <v>220</v>
      </c>
      <c r="DM118" s="782"/>
      <c r="DN118" s="782"/>
      <c r="DO118" s="782"/>
      <c r="DP118" s="783"/>
      <c r="DQ118" s="784" t="s">
        <v>220</v>
      </c>
      <c r="DR118" s="782"/>
      <c r="DS118" s="782"/>
      <c r="DT118" s="782"/>
      <c r="DU118" s="783"/>
      <c r="DV118" s="752" t="s">
        <v>220</v>
      </c>
      <c r="DW118" s="753"/>
      <c r="DX118" s="753"/>
      <c r="DY118" s="753"/>
      <c r="DZ118" s="754"/>
    </row>
    <row r="119" spans="1:130" s="197" customFormat="1" ht="26.25" customHeight="1" x14ac:dyDescent="0.15">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v>59365</v>
      </c>
      <c r="AB119" s="871"/>
      <c r="AC119" s="871"/>
      <c r="AD119" s="871"/>
      <c r="AE119" s="872"/>
      <c r="AF119" s="873">
        <v>59365</v>
      </c>
      <c r="AG119" s="871"/>
      <c r="AH119" s="871"/>
      <c r="AI119" s="871"/>
      <c r="AJ119" s="872"/>
      <c r="AK119" s="873">
        <v>59365</v>
      </c>
      <c r="AL119" s="871"/>
      <c r="AM119" s="871"/>
      <c r="AN119" s="871"/>
      <c r="AO119" s="872"/>
      <c r="AP119" s="874">
        <v>0.2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9858496</v>
      </c>
      <c r="BR119" s="798"/>
      <c r="BS119" s="798"/>
      <c r="BT119" s="798"/>
      <c r="BU119" s="798"/>
      <c r="BV119" s="798">
        <v>12720767</v>
      </c>
      <c r="BW119" s="798"/>
      <c r="BX119" s="798"/>
      <c r="BY119" s="798"/>
      <c r="BZ119" s="798"/>
      <c r="CA119" s="798">
        <v>14446126</v>
      </c>
      <c r="CB119" s="798"/>
      <c r="CC119" s="798"/>
      <c r="CD119" s="798"/>
      <c r="CE119" s="798"/>
      <c r="CF119" s="859">
        <v>46.8</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55704</v>
      </c>
      <c r="DH119" s="715"/>
      <c r="DI119" s="715"/>
      <c r="DJ119" s="715"/>
      <c r="DK119" s="716"/>
      <c r="DL119" s="717">
        <v>42086</v>
      </c>
      <c r="DM119" s="715"/>
      <c r="DN119" s="715"/>
      <c r="DO119" s="715"/>
      <c r="DP119" s="716"/>
      <c r="DQ119" s="717">
        <v>29395</v>
      </c>
      <c r="DR119" s="715"/>
      <c r="DS119" s="715"/>
      <c r="DT119" s="715"/>
      <c r="DU119" s="716"/>
      <c r="DV119" s="805">
        <v>0.1</v>
      </c>
      <c r="DW119" s="806"/>
      <c r="DX119" s="806"/>
      <c r="DY119" s="806"/>
      <c r="DZ119" s="807"/>
    </row>
    <row r="120" spans="1:130" s="197" customFormat="1" ht="26.25" customHeight="1" x14ac:dyDescent="0.15">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220</v>
      </c>
      <c r="AB120" s="782"/>
      <c r="AC120" s="782"/>
      <c r="AD120" s="782"/>
      <c r="AE120" s="783"/>
      <c r="AF120" s="784" t="s">
        <v>220</v>
      </c>
      <c r="AG120" s="782"/>
      <c r="AH120" s="782"/>
      <c r="AI120" s="782"/>
      <c r="AJ120" s="783"/>
      <c r="AK120" s="784" t="s">
        <v>220</v>
      </c>
      <c r="AL120" s="782"/>
      <c r="AM120" s="782"/>
      <c r="AN120" s="782"/>
      <c r="AO120" s="783"/>
      <c r="AP120" s="752" t="s">
        <v>220</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11163233</v>
      </c>
      <c r="BR120" s="769"/>
      <c r="BS120" s="769"/>
      <c r="BT120" s="769"/>
      <c r="BU120" s="769"/>
      <c r="BV120" s="769">
        <v>10626405</v>
      </c>
      <c r="BW120" s="769"/>
      <c r="BX120" s="769"/>
      <c r="BY120" s="769"/>
      <c r="BZ120" s="769"/>
      <c r="CA120" s="769">
        <v>9224149</v>
      </c>
      <c r="CB120" s="769"/>
      <c r="CC120" s="769"/>
      <c r="CD120" s="769"/>
      <c r="CE120" s="769"/>
      <c r="CF120" s="846">
        <v>29.9</v>
      </c>
      <c r="CG120" s="847"/>
      <c r="CH120" s="847"/>
      <c r="CI120" s="847"/>
      <c r="CJ120" s="847"/>
      <c r="CK120" s="848" t="s">
        <v>441</v>
      </c>
      <c r="CL120" s="808"/>
      <c r="CM120" s="808"/>
      <c r="CN120" s="808"/>
      <c r="CO120" s="809"/>
      <c r="CP120" s="852" t="s">
        <v>386</v>
      </c>
      <c r="CQ120" s="853"/>
      <c r="CR120" s="853"/>
      <c r="CS120" s="853"/>
      <c r="CT120" s="853"/>
      <c r="CU120" s="853"/>
      <c r="CV120" s="853"/>
      <c r="CW120" s="853"/>
      <c r="CX120" s="853"/>
      <c r="CY120" s="853"/>
      <c r="CZ120" s="853"/>
      <c r="DA120" s="853"/>
      <c r="DB120" s="853"/>
      <c r="DC120" s="853"/>
      <c r="DD120" s="853"/>
      <c r="DE120" s="853"/>
      <c r="DF120" s="854"/>
      <c r="DG120" s="797">
        <v>24935718</v>
      </c>
      <c r="DH120" s="798"/>
      <c r="DI120" s="798"/>
      <c r="DJ120" s="798"/>
      <c r="DK120" s="798"/>
      <c r="DL120" s="798">
        <v>23448962</v>
      </c>
      <c r="DM120" s="798"/>
      <c r="DN120" s="798"/>
      <c r="DO120" s="798"/>
      <c r="DP120" s="798"/>
      <c r="DQ120" s="798">
        <v>22562190</v>
      </c>
      <c r="DR120" s="798"/>
      <c r="DS120" s="798"/>
      <c r="DT120" s="798"/>
      <c r="DU120" s="798"/>
      <c r="DV120" s="799">
        <v>73.099999999999994</v>
      </c>
      <c r="DW120" s="799"/>
      <c r="DX120" s="799"/>
      <c r="DY120" s="799"/>
      <c r="DZ120" s="800"/>
    </row>
    <row r="121" spans="1:130" s="197" customFormat="1" ht="26.25" customHeight="1" x14ac:dyDescent="0.15">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220</v>
      </c>
      <c r="AB121" s="782"/>
      <c r="AC121" s="782"/>
      <c r="AD121" s="782"/>
      <c r="AE121" s="783"/>
      <c r="AF121" s="784" t="s">
        <v>220</v>
      </c>
      <c r="AG121" s="782"/>
      <c r="AH121" s="782"/>
      <c r="AI121" s="782"/>
      <c r="AJ121" s="783"/>
      <c r="AK121" s="784" t="s">
        <v>220</v>
      </c>
      <c r="AL121" s="782"/>
      <c r="AM121" s="782"/>
      <c r="AN121" s="782"/>
      <c r="AO121" s="783"/>
      <c r="AP121" s="752" t="s">
        <v>220</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67996680</v>
      </c>
      <c r="BR121" s="856"/>
      <c r="BS121" s="856"/>
      <c r="BT121" s="856"/>
      <c r="BU121" s="856"/>
      <c r="BV121" s="856">
        <v>66990660</v>
      </c>
      <c r="BW121" s="856"/>
      <c r="BX121" s="856"/>
      <c r="BY121" s="856"/>
      <c r="BZ121" s="856"/>
      <c r="CA121" s="856">
        <v>70279535</v>
      </c>
      <c r="CB121" s="856"/>
      <c r="CC121" s="856"/>
      <c r="CD121" s="856"/>
      <c r="CE121" s="856"/>
      <c r="CF121" s="857">
        <v>227.6</v>
      </c>
      <c r="CG121" s="858"/>
      <c r="CH121" s="858"/>
      <c r="CI121" s="858"/>
      <c r="CJ121" s="858"/>
      <c r="CK121" s="849"/>
      <c r="CL121" s="810"/>
      <c r="CM121" s="810"/>
      <c r="CN121" s="810"/>
      <c r="CO121" s="811"/>
      <c r="CP121" s="826" t="s">
        <v>385</v>
      </c>
      <c r="CQ121" s="827"/>
      <c r="CR121" s="827"/>
      <c r="CS121" s="827"/>
      <c r="CT121" s="827"/>
      <c r="CU121" s="827"/>
      <c r="CV121" s="827"/>
      <c r="CW121" s="827"/>
      <c r="CX121" s="827"/>
      <c r="CY121" s="827"/>
      <c r="CZ121" s="827"/>
      <c r="DA121" s="827"/>
      <c r="DB121" s="827"/>
      <c r="DC121" s="827"/>
      <c r="DD121" s="827"/>
      <c r="DE121" s="827"/>
      <c r="DF121" s="828"/>
      <c r="DG121" s="768">
        <v>4214444</v>
      </c>
      <c r="DH121" s="769"/>
      <c r="DI121" s="769"/>
      <c r="DJ121" s="769"/>
      <c r="DK121" s="769"/>
      <c r="DL121" s="769">
        <v>4774757</v>
      </c>
      <c r="DM121" s="769"/>
      <c r="DN121" s="769"/>
      <c r="DO121" s="769"/>
      <c r="DP121" s="769"/>
      <c r="DQ121" s="769">
        <v>7670516</v>
      </c>
      <c r="DR121" s="769"/>
      <c r="DS121" s="769"/>
      <c r="DT121" s="769"/>
      <c r="DU121" s="769"/>
      <c r="DV121" s="821">
        <v>24.8</v>
      </c>
      <c r="DW121" s="821"/>
      <c r="DX121" s="821"/>
      <c r="DY121" s="821"/>
      <c r="DZ121" s="822"/>
    </row>
    <row r="122" spans="1:130" s="197" customFormat="1" ht="26.25" customHeight="1" x14ac:dyDescent="0.15">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220</v>
      </c>
      <c r="AB122" s="782"/>
      <c r="AC122" s="782"/>
      <c r="AD122" s="782"/>
      <c r="AE122" s="783"/>
      <c r="AF122" s="784" t="s">
        <v>220</v>
      </c>
      <c r="AG122" s="782"/>
      <c r="AH122" s="782"/>
      <c r="AI122" s="782"/>
      <c r="AJ122" s="783"/>
      <c r="AK122" s="784" t="s">
        <v>220</v>
      </c>
      <c r="AL122" s="782"/>
      <c r="AM122" s="782"/>
      <c r="AN122" s="782"/>
      <c r="AO122" s="783"/>
      <c r="AP122" s="752" t="s">
        <v>220</v>
      </c>
      <c r="AQ122" s="753"/>
      <c r="AR122" s="753"/>
      <c r="AS122" s="753"/>
      <c r="AT122" s="754"/>
      <c r="AU122" s="883"/>
      <c r="AV122" s="884"/>
      <c r="AW122" s="884"/>
      <c r="AX122" s="884"/>
      <c r="AY122" s="884"/>
      <c r="AZ122" s="228" t="s">
        <v>169</v>
      </c>
      <c r="BA122" s="228"/>
      <c r="BB122" s="228"/>
      <c r="BC122" s="228"/>
      <c r="BD122" s="228"/>
      <c r="BE122" s="228"/>
      <c r="BF122" s="228"/>
      <c r="BG122" s="228"/>
      <c r="BH122" s="228"/>
      <c r="BI122" s="228"/>
      <c r="BJ122" s="228"/>
      <c r="BK122" s="228"/>
      <c r="BL122" s="228"/>
      <c r="BM122" s="228"/>
      <c r="BN122" s="228"/>
      <c r="BO122" s="835" t="s">
        <v>444</v>
      </c>
      <c r="BP122" s="836"/>
      <c r="BQ122" s="837">
        <v>89018409</v>
      </c>
      <c r="BR122" s="838"/>
      <c r="BS122" s="838"/>
      <c r="BT122" s="838"/>
      <c r="BU122" s="838"/>
      <c r="BV122" s="838">
        <v>90337832</v>
      </c>
      <c r="BW122" s="838"/>
      <c r="BX122" s="838"/>
      <c r="BY122" s="838"/>
      <c r="BZ122" s="838"/>
      <c r="CA122" s="838">
        <v>93949810</v>
      </c>
      <c r="CB122" s="838"/>
      <c r="CC122" s="838"/>
      <c r="CD122" s="838"/>
      <c r="CE122" s="838"/>
      <c r="CF122" s="741"/>
      <c r="CG122" s="742"/>
      <c r="CH122" s="742"/>
      <c r="CI122" s="742"/>
      <c r="CJ122" s="839"/>
      <c r="CK122" s="849"/>
      <c r="CL122" s="810"/>
      <c r="CM122" s="810"/>
      <c r="CN122" s="810"/>
      <c r="CO122" s="811"/>
      <c r="CP122" s="826" t="s">
        <v>388</v>
      </c>
      <c r="CQ122" s="827"/>
      <c r="CR122" s="827"/>
      <c r="CS122" s="827"/>
      <c r="CT122" s="827"/>
      <c r="CU122" s="827"/>
      <c r="CV122" s="827"/>
      <c r="CW122" s="827"/>
      <c r="CX122" s="827"/>
      <c r="CY122" s="827"/>
      <c r="CZ122" s="827"/>
      <c r="DA122" s="827"/>
      <c r="DB122" s="827"/>
      <c r="DC122" s="827"/>
      <c r="DD122" s="827"/>
      <c r="DE122" s="827"/>
      <c r="DF122" s="828"/>
      <c r="DG122" s="768">
        <v>5632633</v>
      </c>
      <c r="DH122" s="769"/>
      <c r="DI122" s="769"/>
      <c r="DJ122" s="769"/>
      <c r="DK122" s="769"/>
      <c r="DL122" s="769">
        <v>5584338</v>
      </c>
      <c r="DM122" s="769"/>
      <c r="DN122" s="769"/>
      <c r="DO122" s="769"/>
      <c r="DP122" s="769"/>
      <c r="DQ122" s="769">
        <v>5828428</v>
      </c>
      <c r="DR122" s="769"/>
      <c r="DS122" s="769"/>
      <c r="DT122" s="769"/>
      <c r="DU122" s="769"/>
      <c r="DV122" s="821">
        <v>18.899999999999999</v>
      </c>
      <c r="DW122" s="821"/>
      <c r="DX122" s="821"/>
      <c r="DY122" s="821"/>
      <c r="DZ122" s="822"/>
    </row>
    <row r="123" spans="1:130" s="197" customFormat="1" ht="26.25" customHeight="1" thickBot="1" x14ac:dyDescent="0.2">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36330</v>
      </c>
      <c r="AB123" s="782"/>
      <c r="AC123" s="782"/>
      <c r="AD123" s="782"/>
      <c r="AE123" s="783"/>
      <c r="AF123" s="784">
        <v>36330</v>
      </c>
      <c r="AG123" s="782"/>
      <c r="AH123" s="782"/>
      <c r="AI123" s="782"/>
      <c r="AJ123" s="783"/>
      <c r="AK123" s="784">
        <v>36330</v>
      </c>
      <c r="AL123" s="782"/>
      <c r="AM123" s="782"/>
      <c r="AN123" s="782"/>
      <c r="AO123" s="783"/>
      <c r="AP123" s="752">
        <v>0.1</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79.599999999999994</v>
      </c>
      <c r="BR123" s="830"/>
      <c r="BS123" s="830"/>
      <c r="BT123" s="830"/>
      <c r="BU123" s="830"/>
      <c r="BV123" s="830">
        <v>65</v>
      </c>
      <c r="BW123" s="830"/>
      <c r="BX123" s="830"/>
      <c r="BY123" s="830"/>
      <c r="BZ123" s="830"/>
      <c r="CA123" s="830">
        <v>63.2</v>
      </c>
      <c r="CB123" s="830"/>
      <c r="CC123" s="830"/>
      <c r="CD123" s="830"/>
      <c r="CE123" s="830"/>
      <c r="CF123" s="728"/>
      <c r="CG123" s="729"/>
      <c r="CH123" s="729"/>
      <c r="CI123" s="729"/>
      <c r="CJ123" s="831"/>
      <c r="CK123" s="849"/>
      <c r="CL123" s="810"/>
      <c r="CM123" s="810"/>
      <c r="CN123" s="810"/>
      <c r="CO123" s="811"/>
      <c r="CP123" s="826" t="s">
        <v>390</v>
      </c>
      <c r="CQ123" s="827"/>
      <c r="CR123" s="827"/>
      <c r="CS123" s="827"/>
      <c r="CT123" s="827"/>
      <c r="CU123" s="827"/>
      <c r="CV123" s="827"/>
      <c r="CW123" s="827"/>
      <c r="CX123" s="827"/>
      <c r="CY123" s="827"/>
      <c r="CZ123" s="827"/>
      <c r="DA123" s="827"/>
      <c r="DB123" s="827"/>
      <c r="DC123" s="827"/>
      <c r="DD123" s="827"/>
      <c r="DE123" s="827"/>
      <c r="DF123" s="828"/>
      <c r="DG123" s="781">
        <v>1318843</v>
      </c>
      <c r="DH123" s="782"/>
      <c r="DI123" s="782"/>
      <c r="DJ123" s="782"/>
      <c r="DK123" s="783"/>
      <c r="DL123" s="784">
        <v>1238441</v>
      </c>
      <c r="DM123" s="782"/>
      <c r="DN123" s="782"/>
      <c r="DO123" s="782"/>
      <c r="DP123" s="783"/>
      <c r="DQ123" s="784">
        <v>1146862</v>
      </c>
      <c r="DR123" s="782"/>
      <c r="DS123" s="782"/>
      <c r="DT123" s="782"/>
      <c r="DU123" s="783"/>
      <c r="DV123" s="752">
        <v>3.7</v>
      </c>
      <c r="DW123" s="753"/>
      <c r="DX123" s="753"/>
      <c r="DY123" s="753"/>
      <c r="DZ123" s="754"/>
    </row>
    <row r="124" spans="1:130" s="197" customFormat="1" ht="26.25" customHeight="1" x14ac:dyDescent="0.15">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220</v>
      </c>
      <c r="AB124" s="782"/>
      <c r="AC124" s="782"/>
      <c r="AD124" s="782"/>
      <c r="AE124" s="783"/>
      <c r="AF124" s="784" t="s">
        <v>220</v>
      </c>
      <c r="AG124" s="782"/>
      <c r="AH124" s="782"/>
      <c r="AI124" s="782"/>
      <c r="AJ124" s="783"/>
      <c r="AK124" s="784" t="s">
        <v>220</v>
      </c>
      <c r="AL124" s="782"/>
      <c r="AM124" s="782"/>
      <c r="AN124" s="782"/>
      <c r="AO124" s="783"/>
      <c r="AP124" s="752" t="s">
        <v>220</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v>1256440</v>
      </c>
      <c r="DH124" s="715"/>
      <c r="DI124" s="715"/>
      <c r="DJ124" s="715"/>
      <c r="DK124" s="716"/>
      <c r="DL124" s="717">
        <v>750945</v>
      </c>
      <c r="DM124" s="715"/>
      <c r="DN124" s="715"/>
      <c r="DO124" s="715"/>
      <c r="DP124" s="716"/>
      <c r="DQ124" s="717">
        <v>733299</v>
      </c>
      <c r="DR124" s="715"/>
      <c r="DS124" s="715"/>
      <c r="DT124" s="715"/>
      <c r="DU124" s="716"/>
      <c r="DV124" s="805">
        <v>2.4</v>
      </c>
      <c r="DW124" s="806"/>
      <c r="DX124" s="806"/>
      <c r="DY124" s="806"/>
      <c r="DZ124" s="807"/>
    </row>
    <row r="125" spans="1:130" s="197" customFormat="1" ht="26.25" customHeight="1" thickBot="1" x14ac:dyDescent="0.2">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220</v>
      </c>
      <c r="AB125" s="782"/>
      <c r="AC125" s="782"/>
      <c r="AD125" s="782"/>
      <c r="AE125" s="783"/>
      <c r="AF125" s="784" t="s">
        <v>220</v>
      </c>
      <c r="AG125" s="782"/>
      <c r="AH125" s="782"/>
      <c r="AI125" s="782"/>
      <c r="AJ125" s="783"/>
      <c r="AK125" s="784" t="s">
        <v>220</v>
      </c>
      <c r="AL125" s="782"/>
      <c r="AM125" s="782"/>
      <c r="AN125" s="782"/>
      <c r="AO125" s="783"/>
      <c r="AP125" s="752" t="s">
        <v>220</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220</v>
      </c>
      <c r="DH125" s="798"/>
      <c r="DI125" s="798"/>
      <c r="DJ125" s="798"/>
      <c r="DK125" s="798"/>
      <c r="DL125" s="798" t="s">
        <v>220</v>
      </c>
      <c r="DM125" s="798"/>
      <c r="DN125" s="798"/>
      <c r="DO125" s="798"/>
      <c r="DP125" s="798"/>
      <c r="DQ125" s="798" t="s">
        <v>220</v>
      </c>
      <c r="DR125" s="798"/>
      <c r="DS125" s="798"/>
      <c r="DT125" s="798"/>
      <c r="DU125" s="798"/>
      <c r="DV125" s="799" t="s">
        <v>220</v>
      </c>
      <c r="DW125" s="799"/>
      <c r="DX125" s="799"/>
      <c r="DY125" s="799"/>
      <c r="DZ125" s="800"/>
    </row>
    <row r="126" spans="1:130" s="197" customFormat="1" ht="26.25" customHeight="1" x14ac:dyDescent="0.15">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423365</v>
      </c>
      <c r="AB126" s="782"/>
      <c r="AC126" s="782"/>
      <c r="AD126" s="782"/>
      <c r="AE126" s="783"/>
      <c r="AF126" s="784">
        <v>13618</v>
      </c>
      <c r="AG126" s="782"/>
      <c r="AH126" s="782"/>
      <c r="AI126" s="782"/>
      <c r="AJ126" s="783"/>
      <c r="AK126" s="784">
        <v>13618</v>
      </c>
      <c r="AL126" s="782"/>
      <c r="AM126" s="782"/>
      <c r="AN126" s="782"/>
      <c r="AO126" s="783"/>
      <c r="AP126" s="752">
        <v>0</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v>346531</v>
      </c>
      <c r="DH126" s="769"/>
      <c r="DI126" s="769"/>
      <c r="DJ126" s="769"/>
      <c r="DK126" s="769"/>
      <c r="DL126" s="769">
        <v>296666</v>
      </c>
      <c r="DM126" s="769"/>
      <c r="DN126" s="769"/>
      <c r="DO126" s="769"/>
      <c r="DP126" s="769"/>
      <c r="DQ126" s="769" t="s">
        <v>220</v>
      </c>
      <c r="DR126" s="769"/>
      <c r="DS126" s="769"/>
      <c r="DT126" s="769"/>
      <c r="DU126" s="769"/>
      <c r="DV126" s="821" t="s">
        <v>220</v>
      </c>
      <c r="DW126" s="821"/>
      <c r="DX126" s="821"/>
      <c r="DY126" s="821"/>
      <c r="DZ126" s="822"/>
    </row>
    <row r="127" spans="1:130" s="197" customFormat="1" ht="26.25" customHeight="1" thickBot="1" x14ac:dyDescent="0.2">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3894</v>
      </c>
      <c r="AB127" s="782"/>
      <c r="AC127" s="782"/>
      <c r="AD127" s="782"/>
      <c r="AE127" s="783"/>
      <c r="AF127" s="784">
        <v>3705</v>
      </c>
      <c r="AG127" s="782"/>
      <c r="AH127" s="782"/>
      <c r="AI127" s="782"/>
      <c r="AJ127" s="783"/>
      <c r="AK127" s="784">
        <v>2425</v>
      </c>
      <c r="AL127" s="782"/>
      <c r="AM127" s="782"/>
      <c r="AN127" s="782"/>
      <c r="AO127" s="783"/>
      <c r="AP127" s="752">
        <v>0</v>
      </c>
      <c r="AQ127" s="753"/>
      <c r="AR127" s="753"/>
      <c r="AS127" s="753"/>
      <c r="AT127" s="754"/>
      <c r="AU127" s="233"/>
      <c r="AV127" s="233"/>
      <c r="AW127" s="233"/>
      <c r="AX127" s="755" t="s">
        <v>455</v>
      </c>
      <c r="AY127" s="756"/>
      <c r="AZ127" s="756"/>
      <c r="BA127" s="756"/>
      <c r="BB127" s="756"/>
      <c r="BC127" s="756"/>
      <c r="BD127" s="756"/>
      <c r="BE127" s="757"/>
      <c r="BF127" s="758" t="s">
        <v>220</v>
      </c>
      <c r="BG127" s="759"/>
      <c r="BH127" s="759"/>
      <c r="BI127" s="759"/>
      <c r="BJ127" s="759"/>
      <c r="BK127" s="759"/>
      <c r="BL127" s="760"/>
      <c r="BM127" s="758">
        <v>11.55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v>57435</v>
      </c>
      <c r="DH127" s="818"/>
      <c r="DI127" s="818"/>
      <c r="DJ127" s="818"/>
      <c r="DK127" s="818"/>
      <c r="DL127" s="818">
        <v>10919</v>
      </c>
      <c r="DM127" s="818"/>
      <c r="DN127" s="818"/>
      <c r="DO127" s="818"/>
      <c r="DP127" s="818"/>
      <c r="DQ127" s="818">
        <v>18206</v>
      </c>
      <c r="DR127" s="818"/>
      <c r="DS127" s="818"/>
      <c r="DT127" s="818"/>
      <c r="DU127" s="818"/>
      <c r="DV127" s="819">
        <v>0.1</v>
      </c>
      <c r="DW127" s="819"/>
      <c r="DX127" s="819"/>
      <c r="DY127" s="819"/>
      <c r="DZ127" s="820"/>
    </row>
    <row r="128" spans="1:130" s="197" customFormat="1" ht="26.25" customHeight="1" x14ac:dyDescent="0.15">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806759</v>
      </c>
      <c r="AB128" s="722"/>
      <c r="AC128" s="722"/>
      <c r="AD128" s="722"/>
      <c r="AE128" s="723"/>
      <c r="AF128" s="724">
        <v>824501</v>
      </c>
      <c r="AG128" s="722"/>
      <c r="AH128" s="722"/>
      <c r="AI128" s="722"/>
      <c r="AJ128" s="723"/>
      <c r="AK128" s="724">
        <v>698625</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220</v>
      </c>
      <c r="BG128" s="789"/>
      <c r="BH128" s="789"/>
      <c r="BI128" s="789"/>
      <c r="BJ128" s="789"/>
      <c r="BK128" s="789"/>
      <c r="BL128" s="790"/>
      <c r="BM128" s="788">
        <v>16.55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36768591</v>
      </c>
      <c r="AB129" s="782"/>
      <c r="AC129" s="782"/>
      <c r="AD129" s="782"/>
      <c r="AE129" s="783"/>
      <c r="AF129" s="784">
        <v>36400179</v>
      </c>
      <c r="AG129" s="782"/>
      <c r="AH129" s="782"/>
      <c r="AI129" s="782"/>
      <c r="AJ129" s="783"/>
      <c r="AK129" s="784">
        <v>36766570</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11.6</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5605084</v>
      </c>
      <c r="AB130" s="782"/>
      <c r="AC130" s="782"/>
      <c r="AD130" s="782"/>
      <c r="AE130" s="783"/>
      <c r="AF130" s="784">
        <v>5715698</v>
      </c>
      <c r="AG130" s="782"/>
      <c r="AH130" s="782"/>
      <c r="AI130" s="782"/>
      <c r="AJ130" s="783"/>
      <c r="AK130" s="784">
        <v>5881481</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63.2</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31163507</v>
      </c>
      <c r="AB131" s="715"/>
      <c r="AC131" s="715"/>
      <c r="AD131" s="715"/>
      <c r="AE131" s="716"/>
      <c r="AF131" s="717">
        <v>30684481</v>
      </c>
      <c r="AG131" s="715"/>
      <c r="AH131" s="715"/>
      <c r="AI131" s="715"/>
      <c r="AJ131" s="716"/>
      <c r="AK131" s="717">
        <v>30885089</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13.5247583</v>
      </c>
      <c r="AB132" s="738"/>
      <c r="AC132" s="738"/>
      <c r="AD132" s="738"/>
      <c r="AE132" s="739"/>
      <c r="AF132" s="740">
        <v>10.75317194</v>
      </c>
      <c r="AG132" s="738"/>
      <c r="AH132" s="738"/>
      <c r="AI132" s="738"/>
      <c r="AJ132" s="739"/>
      <c r="AK132" s="740">
        <v>10.68166907</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14.5</v>
      </c>
      <c r="AB133" s="747"/>
      <c r="AC133" s="747"/>
      <c r="AD133" s="747"/>
      <c r="AE133" s="748"/>
      <c r="AF133" s="746">
        <v>12.8</v>
      </c>
      <c r="AG133" s="747"/>
      <c r="AH133" s="747"/>
      <c r="AI133" s="747"/>
      <c r="AJ133" s="748"/>
      <c r="AK133" s="746">
        <v>11.6</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40" zoomScaleNormal="85" zoomScaleSheetLayoutView="4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50" zoomScaleNormal="5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0" zoomScaleSheetLayoutView="50" workbookViewId="0">
      <selection activeCell="A5" sqref="A5"/>
    </sheetView>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21" t="s">
        <v>471</v>
      </c>
      <c r="L7" s="254"/>
      <c r="M7" s="255" t="s">
        <v>472</v>
      </c>
      <c r="N7" s="256"/>
    </row>
    <row r="8" spans="1:16" x14ac:dyDescent="0.15">
      <c r="A8" s="248"/>
      <c r="B8" s="244"/>
      <c r="C8" s="244"/>
      <c r="D8" s="244"/>
      <c r="E8" s="244"/>
      <c r="F8" s="244"/>
      <c r="G8" s="257"/>
      <c r="H8" s="258"/>
      <c r="I8" s="258"/>
      <c r="J8" s="259"/>
      <c r="K8" s="1122"/>
      <c r="L8" s="260" t="s">
        <v>473</v>
      </c>
      <c r="M8" s="261" t="s">
        <v>474</v>
      </c>
      <c r="N8" s="262" t="s">
        <v>475</v>
      </c>
    </row>
    <row r="9" spans="1:16" x14ac:dyDescent="0.15">
      <c r="A9" s="248"/>
      <c r="B9" s="244"/>
      <c r="C9" s="244"/>
      <c r="D9" s="244"/>
      <c r="E9" s="244"/>
      <c r="F9" s="244"/>
      <c r="G9" s="1135" t="s">
        <v>476</v>
      </c>
      <c r="H9" s="1136"/>
      <c r="I9" s="1136"/>
      <c r="J9" s="1137"/>
      <c r="K9" s="263">
        <v>7915329</v>
      </c>
      <c r="L9" s="264">
        <v>58363</v>
      </c>
      <c r="M9" s="265">
        <v>58402</v>
      </c>
      <c r="N9" s="266">
        <v>-0.1</v>
      </c>
    </row>
    <row r="10" spans="1:16" x14ac:dyDescent="0.15">
      <c r="A10" s="248"/>
      <c r="B10" s="244"/>
      <c r="C10" s="244"/>
      <c r="D10" s="244"/>
      <c r="E10" s="244"/>
      <c r="F10" s="244"/>
      <c r="G10" s="1135" t="s">
        <v>477</v>
      </c>
      <c r="H10" s="1136"/>
      <c r="I10" s="1136"/>
      <c r="J10" s="1137"/>
      <c r="K10" s="267">
        <v>1076311</v>
      </c>
      <c r="L10" s="268">
        <v>7936</v>
      </c>
      <c r="M10" s="269">
        <v>4003</v>
      </c>
      <c r="N10" s="270">
        <v>98.3</v>
      </c>
    </row>
    <row r="11" spans="1:16" ht="13.5" customHeight="1" x14ac:dyDescent="0.15">
      <c r="A11" s="248"/>
      <c r="B11" s="244"/>
      <c r="C11" s="244"/>
      <c r="D11" s="244"/>
      <c r="E11" s="244"/>
      <c r="F11" s="244"/>
      <c r="G11" s="1135" t="s">
        <v>478</v>
      </c>
      <c r="H11" s="1136"/>
      <c r="I11" s="1136"/>
      <c r="J11" s="1137"/>
      <c r="K11" s="267">
        <v>1849848</v>
      </c>
      <c r="L11" s="268">
        <v>13640</v>
      </c>
      <c r="M11" s="269">
        <v>3781</v>
      </c>
      <c r="N11" s="270">
        <v>260.8</v>
      </c>
    </row>
    <row r="12" spans="1:16" ht="13.5" customHeight="1" x14ac:dyDescent="0.15">
      <c r="A12" s="248"/>
      <c r="B12" s="244"/>
      <c r="C12" s="244"/>
      <c r="D12" s="244"/>
      <c r="E12" s="244"/>
      <c r="F12" s="244"/>
      <c r="G12" s="1135" t="s">
        <v>479</v>
      </c>
      <c r="H12" s="1136"/>
      <c r="I12" s="1136"/>
      <c r="J12" s="1137"/>
      <c r="K12" s="267">
        <v>387541</v>
      </c>
      <c r="L12" s="268">
        <v>2857</v>
      </c>
      <c r="M12" s="269">
        <v>598</v>
      </c>
      <c r="N12" s="270">
        <v>377.8</v>
      </c>
    </row>
    <row r="13" spans="1:16" ht="13.5" customHeight="1" x14ac:dyDescent="0.15">
      <c r="A13" s="248"/>
      <c r="B13" s="244"/>
      <c r="C13" s="244"/>
      <c r="D13" s="244"/>
      <c r="E13" s="244"/>
      <c r="F13" s="244"/>
      <c r="G13" s="1135" t="s">
        <v>480</v>
      </c>
      <c r="H13" s="1136"/>
      <c r="I13" s="1136"/>
      <c r="J13" s="1137"/>
      <c r="K13" s="267" t="s">
        <v>481</v>
      </c>
      <c r="L13" s="268" t="s">
        <v>481</v>
      </c>
      <c r="M13" s="269">
        <v>1</v>
      </c>
      <c r="N13" s="270" t="s">
        <v>481</v>
      </c>
    </row>
    <row r="14" spans="1:16" ht="13.5" customHeight="1" x14ac:dyDescent="0.15">
      <c r="A14" s="248"/>
      <c r="B14" s="244"/>
      <c r="C14" s="244"/>
      <c r="D14" s="244"/>
      <c r="E14" s="244"/>
      <c r="F14" s="244"/>
      <c r="G14" s="1135" t="s">
        <v>482</v>
      </c>
      <c r="H14" s="1136"/>
      <c r="I14" s="1136"/>
      <c r="J14" s="1137"/>
      <c r="K14" s="267">
        <v>278501</v>
      </c>
      <c r="L14" s="268">
        <v>2053</v>
      </c>
      <c r="M14" s="269">
        <v>2386</v>
      </c>
      <c r="N14" s="270">
        <v>-14</v>
      </c>
    </row>
    <row r="15" spans="1:16" ht="13.5" customHeight="1" x14ac:dyDescent="0.15">
      <c r="A15" s="248"/>
      <c r="B15" s="244"/>
      <c r="C15" s="244"/>
      <c r="D15" s="244"/>
      <c r="E15" s="244"/>
      <c r="F15" s="244"/>
      <c r="G15" s="1135" t="s">
        <v>483</v>
      </c>
      <c r="H15" s="1136"/>
      <c r="I15" s="1136"/>
      <c r="J15" s="1137"/>
      <c r="K15" s="267">
        <v>174614</v>
      </c>
      <c r="L15" s="268">
        <v>1287</v>
      </c>
      <c r="M15" s="269">
        <v>1344</v>
      </c>
      <c r="N15" s="270">
        <v>-4.2</v>
      </c>
    </row>
    <row r="16" spans="1:16" x14ac:dyDescent="0.15">
      <c r="A16" s="248"/>
      <c r="B16" s="244"/>
      <c r="C16" s="244"/>
      <c r="D16" s="244"/>
      <c r="E16" s="244"/>
      <c r="F16" s="244"/>
      <c r="G16" s="1138" t="s">
        <v>484</v>
      </c>
      <c r="H16" s="1139"/>
      <c r="I16" s="1139"/>
      <c r="J16" s="1140"/>
      <c r="K16" s="268">
        <v>-934734</v>
      </c>
      <c r="L16" s="268">
        <v>-6892</v>
      </c>
      <c r="M16" s="269">
        <v>-6701</v>
      </c>
      <c r="N16" s="270">
        <v>2.9</v>
      </c>
    </row>
    <row r="17" spans="1:16" x14ac:dyDescent="0.15">
      <c r="A17" s="248"/>
      <c r="B17" s="244"/>
      <c r="C17" s="244"/>
      <c r="D17" s="244"/>
      <c r="E17" s="244"/>
      <c r="F17" s="244"/>
      <c r="G17" s="1138" t="s">
        <v>169</v>
      </c>
      <c r="H17" s="1139"/>
      <c r="I17" s="1139"/>
      <c r="J17" s="1140"/>
      <c r="K17" s="268">
        <v>10747410</v>
      </c>
      <c r="L17" s="268">
        <v>79245</v>
      </c>
      <c r="M17" s="269">
        <v>63814</v>
      </c>
      <c r="N17" s="270">
        <v>24.2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2" t="s">
        <v>489</v>
      </c>
      <c r="H21" s="1133"/>
      <c r="I21" s="1133"/>
      <c r="J21" s="1134"/>
      <c r="K21" s="280">
        <v>6.44</v>
      </c>
      <c r="L21" s="281">
        <v>6.4</v>
      </c>
      <c r="M21" s="282">
        <v>0.04</v>
      </c>
      <c r="N21" s="249"/>
      <c r="O21" s="283"/>
      <c r="P21" s="279"/>
    </row>
    <row r="22" spans="1:16" s="284" customFormat="1" x14ac:dyDescent="0.15">
      <c r="A22" s="279"/>
      <c r="B22" s="249"/>
      <c r="C22" s="249"/>
      <c r="D22" s="249"/>
      <c r="E22" s="249"/>
      <c r="F22" s="249"/>
      <c r="G22" s="1132" t="s">
        <v>490</v>
      </c>
      <c r="H22" s="1133"/>
      <c r="I22" s="1133"/>
      <c r="J22" s="1134"/>
      <c r="K22" s="285">
        <v>96.5</v>
      </c>
      <c r="L22" s="286">
        <v>98.9</v>
      </c>
      <c r="M22" s="287">
        <v>-2.4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21" t="s">
        <v>471</v>
      </c>
      <c r="L30" s="254"/>
      <c r="M30" s="255" t="s">
        <v>472</v>
      </c>
      <c r="N30" s="256"/>
    </row>
    <row r="31" spans="1:16" x14ac:dyDescent="0.15">
      <c r="A31" s="248"/>
      <c r="B31" s="244"/>
      <c r="C31" s="244"/>
      <c r="D31" s="244"/>
      <c r="E31" s="244"/>
      <c r="F31" s="244"/>
      <c r="G31" s="257"/>
      <c r="H31" s="258"/>
      <c r="I31" s="258"/>
      <c r="J31" s="259"/>
      <c r="K31" s="1122"/>
      <c r="L31" s="260" t="s">
        <v>473</v>
      </c>
      <c r="M31" s="261" t="s">
        <v>474</v>
      </c>
      <c r="N31" s="262" t="s">
        <v>475</v>
      </c>
    </row>
    <row r="32" spans="1:16" ht="27" customHeight="1" x14ac:dyDescent="0.15">
      <c r="A32" s="248"/>
      <c r="B32" s="244"/>
      <c r="C32" s="244"/>
      <c r="D32" s="244"/>
      <c r="E32" s="244"/>
      <c r="F32" s="244"/>
      <c r="G32" s="1123" t="s">
        <v>494</v>
      </c>
      <c r="H32" s="1124"/>
      <c r="I32" s="1124"/>
      <c r="J32" s="1125"/>
      <c r="K32" s="294">
        <v>7076768</v>
      </c>
      <c r="L32" s="294">
        <v>52180</v>
      </c>
      <c r="M32" s="295">
        <v>38473</v>
      </c>
      <c r="N32" s="296">
        <v>35.6</v>
      </c>
    </row>
    <row r="33" spans="1:16" ht="13.5" customHeight="1" x14ac:dyDescent="0.15">
      <c r="A33" s="248"/>
      <c r="B33" s="244"/>
      <c r="C33" s="244"/>
      <c r="D33" s="244"/>
      <c r="E33" s="244"/>
      <c r="F33" s="244"/>
      <c r="G33" s="1123" t="s">
        <v>495</v>
      </c>
      <c r="H33" s="1124"/>
      <c r="I33" s="1124"/>
      <c r="J33" s="1125"/>
      <c r="K33" s="294" t="s">
        <v>481</v>
      </c>
      <c r="L33" s="294" t="s">
        <v>481</v>
      </c>
      <c r="M33" s="295" t="s">
        <v>481</v>
      </c>
      <c r="N33" s="296" t="s">
        <v>481</v>
      </c>
    </row>
    <row r="34" spans="1:16" ht="27" customHeight="1" x14ac:dyDescent="0.15">
      <c r="A34" s="248"/>
      <c r="B34" s="244"/>
      <c r="C34" s="244"/>
      <c r="D34" s="244"/>
      <c r="E34" s="244"/>
      <c r="F34" s="244"/>
      <c r="G34" s="1123" t="s">
        <v>496</v>
      </c>
      <c r="H34" s="1124"/>
      <c r="I34" s="1124"/>
      <c r="J34" s="1125"/>
      <c r="K34" s="294" t="s">
        <v>481</v>
      </c>
      <c r="L34" s="294" t="s">
        <v>481</v>
      </c>
      <c r="M34" s="295">
        <v>31</v>
      </c>
      <c r="N34" s="296" t="s">
        <v>481</v>
      </c>
    </row>
    <row r="35" spans="1:16" ht="27" customHeight="1" x14ac:dyDescent="0.15">
      <c r="A35" s="248"/>
      <c r="B35" s="244"/>
      <c r="C35" s="244"/>
      <c r="D35" s="244"/>
      <c r="E35" s="244"/>
      <c r="F35" s="244"/>
      <c r="G35" s="1123" t="s">
        <v>497</v>
      </c>
      <c r="H35" s="1124"/>
      <c r="I35" s="1124"/>
      <c r="J35" s="1125"/>
      <c r="K35" s="294">
        <v>2517916</v>
      </c>
      <c r="L35" s="294">
        <v>18566</v>
      </c>
      <c r="M35" s="295">
        <v>10015</v>
      </c>
      <c r="N35" s="296">
        <v>85.4</v>
      </c>
    </row>
    <row r="36" spans="1:16" ht="27" customHeight="1" x14ac:dyDescent="0.15">
      <c r="A36" s="248"/>
      <c r="B36" s="244"/>
      <c r="C36" s="244"/>
      <c r="D36" s="244"/>
      <c r="E36" s="244"/>
      <c r="F36" s="244"/>
      <c r="G36" s="1123" t="s">
        <v>498</v>
      </c>
      <c r="H36" s="1124"/>
      <c r="I36" s="1124"/>
      <c r="J36" s="1125"/>
      <c r="K36" s="294">
        <v>172046</v>
      </c>
      <c r="L36" s="294">
        <v>1269</v>
      </c>
      <c r="M36" s="295">
        <v>1507</v>
      </c>
      <c r="N36" s="296">
        <v>-15.8</v>
      </c>
    </row>
    <row r="37" spans="1:16" ht="13.5" customHeight="1" x14ac:dyDescent="0.15">
      <c r="A37" s="248"/>
      <c r="B37" s="244"/>
      <c r="C37" s="244"/>
      <c r="D37" s="244"/>
      <c r="E37" s="244"/>
      <c r="F37" s="244"/>
      <c r="G37" s="1123" t="s">
        <v>499</v>
      </c>
      <c r="H37" s="1124"/>
      <c r="I37" s="1124"/>
      <c r="J37" s="1125"/>
      <c r="K37" s="294">
        <v>111738</v>
      </c>
      <c r="L37" s="294">
        <v>824</v>
      </c>
      <c r="M37" s="295">
        <v>1079</v>
      </c>
      <c r="N37" s="296">
        <v>-23.6</v>
      </c>
    </row>
    <row r="38" spans="1:16" ht="27" customHeight="1" x14ac:dyDescent="0.15">
      <c r="A38" s="248"/>
      <c r="B38" s="244"/>
      <c r="C38" s="244"/>
      <c r="D38" s="244"/>
      <c r="E38" s="244"/>
      <c r="F38" s="244"/>
      <c r="G38" s="1126" t="s">
        <v>500</v>
      </c>
      <c r="H38" s="1127"/>
      <c r="I38" s="1127"/>
      <c r="J38" s="1128"/>
      <c r="K38" s="297">
        <v>681</v>
      </c>
      <c r="L38" s="297">
        <v>5</v>
      </c>
      <c r="M38" s="298">
        <v>5</v>
      </c>
      <c r="N38" s="299">
        <v>0</v>
      </c>
      <c r="O38" s="293"/>
    </row>
    <row r="39" spans="1:16" x14ac:dyDescent="0.15">
      <c r="A39" s="248"/>
      <c r="B39" s="244"/>
      <c r="C39" s="244"/>
      <c r="D39" s="244"/>
      <c r="E39" s="244"/>
      <c r="F39" s="244"/>
      <c r="G39" s="1126" t="s">
        <v>501</v>
      </c>
      <c r="H39" s="1127"/>
      <c r="I39" s="1127"/>
      <c r="J39" s="1128"/>
      <c r="K39" s="300">
        <v>-698625</v>
      </c>
      <c r="L39" s="300">
        <v>-5151</v>
      </c>
      <c r="M39" s="301">
        <v>-7129</v>
      </c>
      <c r="N39" s="302">
        <v>-27.7</v>
      </c>
      <c r="O39" s="293"/>
    </row>
    <row r="40" spans="1:16" ht="27" customHeight="1" x14ac:dyDescent="0.15">
      <c r="A40" s="248"/>
      <c r="B40" s="244"/>
      <c r="C40" s="244"/>
      <c r="D40" s="244"/>
      <c r="E40" s="244"/>
      <c r="F40" s="244"/>
      <c r="G40" s="1123" t="s">
        <v>502</v>
      </c>
      <c r="H40" s="1124"/>
      <c r="I40" s="1124"/>
      <c r="J40" s="1125"/>
      <c r="K40" s="300">
        <v>-5881481</v>
      </c>
      <c r="L40" s="300">
        <v>-43366</v>
      </c>
      <c r="M40" s="301">
        <v>-30363</v>
      </c>
      <c r="N40" s="302">
        <v>42.8</v>
      </c>
      <c r="O40" s="293"/>
    </row>
    <row r="41" spans="1:16" x14ac:dyDescent="0.15">
      <c r="A41" s="248"/>
      <c r="B41" s="244"/>
      <c r="C41" s="244"/>
      <c r="D41" s="244"/>
      <c r="E41" s="244"/>
      <c r="F41" s="244"/>
      <c r="G41" s="1129" t="s">
        <v>280</v>
      </c>
      <c r="H41" s="1130"/>
      <c r="I41" s="1130"/>
      <c r="J41" s="1131"/>
      <c r="K41" s="294">
        <v>3299043</v>
      </c>
      <c r="L41" s="300">
        <v>24325</v>
      </c>
      <c r="M41" s="301">
        <v>13618</v>
      </c>
      <c r="N41" s="302">
        <v>78.599999999999994</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6" t="s">
        <v>471</v>
      </c>
      <c r="J49" s="1118" t="s">
        <v>506</v>
      </c>
      <c r="K49" s="1119"/>
      <c r="L49" s="1119"/>
      <c r="M49" s="1119"/>
      <c r="N49" s="1120"/>
    </row>
    <row r="50" spans="1:14" x14ac:dyDescent="0.15">
      <c r="A50" s="248"/>
      <c r="B50" s="244"/>
      <c r="C50" s="244"/>
      <c r="D50" s="244"/>
      <c r="E50" s="244"/>
      <c r="F50" s="244"/>
      <c r="G50" s="312"/>
      <c r="H50" s="313"/>
      <c r="I50" s="1117"/>
      <c r="J50" s="314" t="s">
        <v>507</v>
      </c>
      <c r="K50" s="315" t="s">
        <v>508</v>
      </c>
      <c r="L50" s="316" t="s">
        <v>509</v>
      </c>
      <c r="M50" s="317" t="s">
        <v>510</v>
      </c>
      <c r="N50" s="318" t="s">
        <v>511</v>
      </c>
    </row>
    <row r="51" spans="1:14" x14ac:dyDescent="0.15">
      <c r="A51" s="248"/>
      <c r="B51" s="244"/>
      <c r="C51" s="244"/>
      <c r="D51" s="244"/>
      <c r="E51" s="244"/>
      <c r="F51" s="244"/>
      <c r="G51" s="310" t="s">
        <v>512</v>
      </c>
      <c r="H51" s="311"/>
      <c r="I51" s="319">
        <v>5957440</v>
      </c>
      <c r="J51" s="320">
        <v>43813</v>
      </c>
      <c r="K51" s="321">
        <v>30.2</v>
      </c>
      <c r="L51" s="322">
        <v>53925</v>
      </c>
      <c r="M51" s="323">
        <v>7.7</v>
      </c>
      <c r="N51" s="324">
        <v>22.5</v>
      </c>
    </row>
    <row r="52" spans="1:14" x14ac:dyDescent="0.15">
      <c r="A52" s="248"/>
      <c r="B52" s="244"/>
      <c r="C52" s="244"/>
      <c r="D52" s="244"/>
      <c r="E52" s="244"/>
      <c r="F52" s="244"/>
      <c r="G52" s="325"/>
      <c r="H52" s="326" t="s">
        <v>513</v>
      </c>
      <c r="I52" s="327">
        <v>4103188</v>
      </c>
      <c r="J52" s="328">
        <v>30176</v>
      </c>
      <c r="K52" s="329">
        <v>96.5</v>
      </c>
      <c r="L52" s="330">
        <v>34260</v>
      </c>
      <c r="M52" s="331">
        <v>13.9</v>
      </c>
      <c r="N52" s="332">
        <v>82.6</v>
      </c>
    </row>
    <row r="53" spans="1:14" x14ac:dyDescent="0.15">
      <c r="A53" s="248"/>
      <c r="B53" s="244"/>
      <c r="C53" s="244"/>
      <c r="D53" s="244"/>
      <c r="E53" s="244"/>
      <c r="F53" s="244"/>
      <c r="G53" s="310" t="s">
        <v>514</v>
      </c>
      <c r="H53" s="311"/>
      <c r="I53" s="319">
        <v>4283424</v>
      </c>
      <c r="J53" s="320">
        <v>31616</v>
      </c>
      <c r="K53" s="321">
        <v>-27.8</v>
      </c>
      <c r="L53" s="322">
        <v>51263</v>
      </c>
      <c r="M53" s="323">
        <v>-4.9000000000000004</v>
      </c>
      <c r="N53" s="324">
        <v>-22.9</v>
      </c>
    </row>
    <row r="54" spans="1:14" x14ac:dyDescent="0.15">
      <c r="A54" s="248"/>
      <c r="B54" s="244"/>
      <c r="C54" s="244"/>
      <c r="D54" s="244"/>
      <c r="E54" s="244"/>
      <c r="F54" s="244"/>
      <c r="G54" s="325"/>
      <c r="H54" s="326" t="s">
        <v>513</v>
      </c>
      <c r="I54" s="327">
        <v>2473960</v>
      </c>
      <c r="J54" s="328">
        <v>18260</v>
      </c>
      <c r="K54" s="329">
        <v>-39.5</v>
      </c>
      <c r="L54" s="330">
        <v>29061</v>
      </c>
      <c r="M54" s="331">
        <v>-15.2</v>
      </c>
      <c r="N54" s="332">
        <v>-24.3</v>
      </c>
    </row>
    <row r="55" spans="1:14" x14ac:dyDescent="0.15">
      <c r="A55" s="248"/>
      <c r="B55" s="244"/>
      <c r="C55" s="244"/>
      <c r="D55" s="244"/>
      <c r="E55" s="244"/>
      <c r="F55" s="244"/>
      <c r="G55" s="310" t="s">
        <v>515</v>
      </c>
      <c r="H55" s="311"/>
      <c r="I55" s="319">
        <v>3218163</v>
      </c>
      <c r="J55" s="320">
        <v>23748</v>
      </c>
      <c r="K55" s="321">
        <v>-24.9</v>
      </c>
      <c r="L55" s="322">
        <v>41433</v>
      </c>
      <c r="M55" s="323">
        <v>-19.2</v>
      </c>
      <c r="N55" s="324">
        <v>-5.7</v>
      </c>
    </row>
    <row r="56" spans="1:14" x14ac:dyDescent="0.15">
      <c r="A56" s="248"/>
      <c r="B56" s="244"/>
      <c r="C56" s="244"/>
      <c r="D56" s="244"/>
      <c r="E56" s="244"/>
      <c r="F56" s="244"/>
      <c r="G56" s="325"/>
      <c r="H56" s="326" t="s">
        <v>513</v>
      </c>
      <c r="I56" s="327">
        <v>1713539</v>
      </c>
      <c r="J56" s="328">
        <v>12645</v>
      </c>
      <c r="K56" s="329">
        <v>-30.8</v>
      </c>
      <c r="L56" s="330">
        <v>22351</v>
      </c>
      <c r="M56" s="331">
        <v>-23.1</v>
      </c>
      <c r="N56" s="332">
        <v>-7.7</v>
      </c>
    </row>
    <row r="57" spans="1:14" x14ac:dyDescent="0.15">
      <c r="A57" s="248"/>
      <c r="B57" s="244"/>
      <c r="C57" s="244"/>
      <c r="D57" s="244"/>
      <c r="E57" s="244"/>
      <c r="F57" s="244"/>
      <c r="G57" s="310" t="s">
        <v>516</v>
      </c>
      <c r="H57" s="311"/>
      <c r="I57" s="319">
        <v>3594986</v>
      </c>
      <c r="J57" s="320">
        <v>26493</v>
      </c>
      <c r="K57" s="321">
        <v>11.6</v>
      </c>
      <c r="L57" s="322">
        <v>43493</v>
      </c>
      <c r="M57" s="323">
        <v>5</v>
      </c>
      <c r="N57" s="324">
        <v>6.6</v>
      </c>
    </row>
    <row r="58" spans="1:14" x14ac:dyDescent="0.15">
      <c r="A58" s="248"/>
      <c r="B58" s="244"/>
      <c r="C58" s="244"/>
      <c r="D58" s="244"/>
      <c r="E58" s="244"/>
      <c r="F58" s="244"/>
      <c r="G58" s="325"/>
      <c r="H58" s="326" t="s">
        <v>513</v>
      </c>
      <c r="I58" s="327">
        <v>1432310</v>
      </c>
      <c r="J58" s="328">
        <v>10555</v>
      </c>
      <c r="K58" s="329">
        <v>-16.5</v>
      </c>
      <c r="L58" s="330">
        <v>23254</v>
      </c>
      <c r="M58" s="331">
        <v>4</v>
      </c>
      <c r="N58" s="332">
        <v>-20.5</v>
      </c>
    </row>
    <row r="59" spans="1:14" x14ac:dyDescent="0.15">
      <c r="A59" s="248"/>
      <c r="B59" s="244"/>
      <c r="C59" s="244"/>
      <c r="D59" s="244"/>
      <c r="E59" s="244"/>
      <c r="F59" s="244"/>
      <c r="G59" s="310" t="s">
        <v>517</v>
      </c>
      <c r="H59" s="311"/>
      <c r="I59" s="319">
        <v>5529626</v>
      </c>
      <c r="J59" s="320">
        <v>40772</v>
      </c>
      <c r="K59" s="321">
        <v>53.9</v>
      </c>
      <c r="L59" s="322">
        <v>50840</v>
      </c>
      <c r="M59" s="323">
        <v>16.899999999999999</v>
      </c>
      <c r="N59" s="324">
        <v>37</v>
      </c>
    </row>
    <row r="60" spans="1:14" x14ac:dyDescent="0.15">
      <c r="A60" s="248"/>
      <c r="B60" s="244"/>
      <c r="C60" s="244"/>
      <c r="D60" s="244"/>
      <c r="E60" s="244"/>
      <c r="F60" s="244"/>
      <c r="G60" s="325"/>
      <c r="H60" s="326" t="s">
        <v>513</v>
      </c>
      <c r="I60" s="333">
        <v>3142289</v>
      </c>
      <c r="J60" s="328">
        <v>23169</v>
      </c>
      <c r="K60" s="329">
        <v>119.5</v>
      </c>
      <c r="L60" s="330">
        <v>25367</v>
      </c>
      <c r="M60" s="331">
        <v>9.1</v>
      </c>
      <c r="N60" s="332">
        <v>110.4</v>
      </c>
    </row>
    <row r="61" spans="1:14" x14ac:dyDescent="0.15">
      <c r="A61" s="248"/>
      <c r="B61" s="244"/>
      <c r="C61" s="244"/>
      <c r="D61" s="244"/>
      <c r="E61" s="244"/>
      <c r="F61" s="244"/>
      <c r="G61" s="310" t="s">
        <v>518</v>
      </c>
      <c r="H61" s="334"/>
      <c r="I61" s="335">
        <v>4516728</v>
      </c>
      <c r="J61" s="336">
        <v>33288</v>
      </c>
      <c r="K61" s="337">
        <v>8.6</v>
      </c>
      <c r="L61" s="338">
        <v>48191</v>
      </c>
      <c r="M61" s="339">
        <v>1.1000000000000001</v>
      </c>
      <c r="N61" s="324">
        <v>7.5</v>
      </c>
    </row>
    <row r="62" spans="1:14" x14ac:dyDescent="0.15">
      <c r="A62" s="248"/>
      <c r="B62" s="244"/>
      <c r="C62" s="244"/>
      <c r="D62" s="244"/>
      <c r="E62" s="244"/>
      <c r="F62" s="244"/>
      <c r="G62" s="325"/>
      <c r="H62" s="326" t="s">
        <v>513</v>
      </c>
      <c r="I62" s="327">
        <v>2573057</v>
      </c>
      <c r="J62" s="328">
        <v>18961</v>
      </c>
      <c r="K62" s="329">
        <v>25.8</v>
      </c>
      <c r="L62" s="330">
        <v>26859</v>
      </c>
      <c r="M62" s="331">
        <v>-2.2999999999999998</v>
      </c>
      <c r="N62" s="332">
        <v>28.1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election activeCell="J47" sqref="J47"/>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41" t="s">
        <v>3</v>
      </c>
      <c r="D47" s="1141"/>
      <c r="E47" s="1142"/>
      <c r="F47" s="11">
        <v>7.36</v>
      </c>
      <c r="G47" s="12">
        <v>9.07</v>
      </c>
      <c r="H47" s="12">
        <v>19.3</v>
      </c>
      <c r="I47" s="12">
        <v>27.08</v>
      </c>
      <c r="J47" s="13">
        <v>31.35</v>
      </c>
    </row>
    <row r="48" spans="2:10" ht="57.75" customHeight="1" x14ac:dyDescent="0.15">
      <c r="B48" s="14"/>
      <c r="C48" s="1143" t="s">
        <v>4</v>
      </c>
      <c r="D48" s="1143"/>
      <c r="E48" s="1144"/>
      <c r="F48" s="15">
        <v>1.92</v>
      </c>
      <c r="G48" s="16">
        <v>6.93</v>
      </c>
      <c r="H48" s="16">
        <v>5.74</v>
      </c>
      <c r="I48" s="16">
        <v>6.64</v>
      </c>
      <c r="J48" s="17">
        <v>5.95</v>
      </c>
    </row>
    <row r="49" spans="2:10" ht="57.75" customHeight="1" thickBot="1" x14ac:dyDescent="0.2">
      <c r="B49" s="18"/>
      <c r="C49" s="1145" t="s">
        <v>5</v>
      </c>
      <c r="D49" s="1145"/>
      <c r="E49" s="1146"/>
      <c r="F49" s="19">
        <v>1.88</v>
      </c>
      <c r="G49" s="20">
        <v>6.56</v>
      </c>
      <c r="H49" s="20">
        <v>4.05</v>
      </c>
      <c r="I49" s="20">
        <v>6.57</v>
      </c>
      <c r="J49" s="21">
        <v>1.25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election activeCell="J34" sqref="J3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3" t="s">
        <v>525</v>
      </c>
      <c r="D34" s="1153"/>
      <c r="E34" s="1154"/>
      <c r="F34" s="32">
        <v>3.92</v>
      </c>
      <c r="G34" s="33">
        <v>4.7300000000000004</v>
      </c>
      <c r="H34" s="33">
        <v>7.77</v>
      </c>
      <c r="I34" s="33">
        <v>11.22</v>
      </c>
      <c r="J34" s="34">
        <v>13.59</v>
      </c>
      <c r="K34" s="22"/>
      <c r="L34" s="22"/>
      <c r="M34" s="22"/>
      <c r="N34" s="22"/>
      <c r="O34" s="22"/>
      <c r="P34" s="22"/>
    </row>
    <row r="35" spans="1:16" ht="39" customHeight="1" x14ac:dyDescent="0.15">
      <c r="A35" s="22"/>
      <c r="B35" s="35"/>
      <c r="C35" s="1147" t="s">
        <v>526</v>
      </c>
      <c r="D35" s="1148"/>
      <c r="E35" s="1149"/>
      <c r="F35" s="36">
        <v>5.74</v>
      </c>
      <c r="G35" s="37">
        <v>6.44</v>
      </c>
      <c r="H35" s="37">
        <v>7.81</v>
      </c>
      <c r="I35" s="37">
        <v>9.51</v>
      </c>
      <c r="J35" s="38">
        <v>9.66</v>
      </c>
      <c r="K35" s="22"/>
      <c r="L35" s="22"/>
      <c r="M35" s="22"/>
      <c r="N35" s="22"/>
      <c r="O35" s="22"/>
      <c r="P35" s="22"/>
    </row>
    <row r="36" spans="1:16" ht="39" customHeight="1" x14ac:dyDescent="0.15">
      <c r="A36" s="22"/>
      <c r="B36" s="35"/>
      <c r="C36" s="1147" t="s">
        <v>527</v>
      </c>
      <c r="D36" s="1148"/>
      <c r="E36" s="1149"/>
      <c r="F36" s="36">
        <v>1.89</v>
      </c>
      <c r="G36" s="37">
        <v>6.92</v>
      </c>
      <c r="H36" s="37">
        <v>5.71</v>
      </c>
      <c r="I36" s="37">
        <v>6.62</v>
      </c>
      <c r="J36" s="38">
        <v>5.94</v>
      </c>
      <c r="K36" s="22"/>
      <c r="L36" s="22"/>
      <c r="M36" s="22"/>
      <c r="N36" s="22"/>
      <c r="O36" s="22"/>
      <c r="P36" s="22"/>
    </row>
    <row r="37" spans="1:16" ht="39" customHeight="1" x14ac:dyDescent="0.15">
      <c r="A37" s="22"/>
      <c r="B37" s="35"/>
      <c r="C37" s="1147" t="s">
        <v>528</v>
      </c>
      <c r="D37" s="1148"/>
      <c r="E37" s="1149"/>
      <c r="F37" s="36">
        <v>0.82</v>
      </c>
      <c r="G37" s="37">
        <v>1.57</v>
      </c>
      <c r="H37" s="37">
        <v>1.99</v>
      </c>
      <c r="I37" s="37">
        <v>1.67</v>
      </c>
      <c r="J37" s="38">
        <v>1.51</v>
      </c>
      <c r="K37" s="22"/>
      <c r="L37" s="22"/>
      <c r="M37" s="22"/>
      <c r="N37" s="22"/>
      <c r="O37" s="22"/>
      <c r="P37" s="22"/>
    </row>
    <row r="38" spans="1:16" ht="39" customHeight="1" x14ac:dyDescent="0.15">
      <c r="A38" s="22"/>
      <c r="B38" s="35"/>
      <c r="C38" s="1147" t="s">
        <v>529</v>
      </c>
      <c r="D38" s="1148"/>
      <c r="E38" s="1149"/>
      <c r="F38" s="36">
        <v>0.24</v>
      </c>
      <c r="G38" s="37">
        <v>0.36</v>
      </c>
      <c r="H38" s="37">
        <v>0.4</v>
      </c>
      <c r="I38" s="37">
        <v>0.53</v>
      </c>
      <c r="J38" s="38">
        <v>0.5</v>
      </c>
      <c r="K38" s="22"/>
      <c r="L38" s="22"/>
      <c r="M38" s="22"/>
      <c r="N38" s="22"/>
      <c r="O38" s="22"/>
      <c r="P38" s="22"/>
    </row>
    <row r="39" spans="1:16" ht="39" customHeight="1" x14ac:dyDescent="0.15">
      <c r="A39" s="22"/>
      <c r="B39" s="35"/>
      <c r="C39" s="1147" t="s">
        <v>530</v>
      </c>
      <c r="D39" s="1148"/>
      <c r="E39" s="1149"/>
      <c r="F39" s="36">
        <v>0.7</v>
      </c>
      <c r="G39" s="37">
        <v>0.64</v>
      </c>
      <c r="H39" s="37">
        <v>0.55000000000000004</v>
      </c>
      <c r="I39" s="37">
        <v>0.48</v>
      </c>
      <c r="J39" s="38">
        <v>0.4</v>
      </c>
      <c r="K39" s="22"/>
      <c r="L39" s="22"/>
      <c r="M39" s="22"/>
      <c r="N39" s="22"/>
      <c r="O39" s="22"/>
      <c r="P39" s="22"/>
    </row>
    <row r="40" spans="1:16" ht="39" customHeight="1" x14ac:dyDescent="0.15">
      <c r="A40" s="22"/>
      <c r="B40" s="35"/>
      <c r="C40" s="1147" t="s">
        <v>531</v>
      </c>
      <c r="D40" s="1148"/>
      <c r="E40" s="1149"/>
      <c r="F40" s="36">
        <v>0.1</v>
      </c>
      <c r="G40" s="37">
        <v>7.0000000000000007E-2</v>
      </c>
      <c r="H40" s="37">
        <v>0.12</v>
      </c>
      <c r="I40" s="37">
        <v>0.18</v>
      </c>
      <c r="J40" s="38">
        <v>0.22</v>
      </c>
      <c r="K40" s="22"/>
      <c r="L40" s="22"/>
      <c r="M40" s="22"/>
      <c r="N40" s="22"/>
      <c r="O40" s="22"/>
      <c r="P40" s="22"/>
    </row>
    <row r="41" spans="1:16" ht="39" customHeight="1" x14ac:dyDescent="0.15">
      <c r="A41" s="22"/>
      <c r="B41" s="35"/>
      <c r="C41" s="1147" t="s">
        <v>532</v>
      </c>
      <c r="D41" s="1148"/>
      <c r="E41" s="1149"/>
      <c r="F41" s="36">
        <v>0.14000000000000001</v>
      </c>
      <c r="G41" s="37">
        <v>0.18</v>
      </c>
      <c r="H41" s="37">
        <v>0.15</v>
      </c>
      <c r="I41" s="37">
        <v>0.16</v>
      </c>
      <c r="J41" s="38">
        <v>0.16</v>
      </c>
      <c r="K41" s="22"/>
      <c r="L41" s="22"/>
      <c r="M41" s="22"/>
      <c r="N41" s="22"/>
      <c r="O41" s="22"/>
      <c r="P41" s="22"/>
    </row>
    <row r="42" spans="1:16" ht="39" customHeight="1" x14ac:dyDescent="0.15">
      <c r="A42" s="22"/>
      <c r="B42" s="39"/>
      <c r="C42" s="1147" t="s">
        <v>533</v>
      </c>
      <c r="D42" s="1148"/>
      <c r="E42" s="1149"/>
      <c r="F42" s="36" t="s">
        <v>481</v>
      </c>
      <c r="G42" s="37" t="s">
        <v>481</v>
      </c>
      <c r="H42" s="37" t="s">
        <v>481</v>
      </c>
      <c r="I42" s="37" t="s">
        <v>481</v>
      </c>
      <c r="J42" s="38" t="s">
        <v>481</v>
      </c>
      <c r="K42" s="22"/>
      <c r="L42" s="22"/>
      <c r="M42" s="22"/>
      <c r="N42" s="22"/>
      <c r="O42" s="22"/>
      <c r="P42" s="22"/>
    </row>
    <row r="43" spans="1:16" ht="39" customHeight="1" thickBot="1" x14ac:dyDescent="0.2">
      <c r="A43" s="22"/>
      <c r="B43" s="40"/>
      <c r="C43" s="1150" t="s">
        <v>534</v>
      </c>
      <c r="D43" s="1151"/>
      <c r="E43" s="1152"/>
      <c r="F43" s="41">
        <v>0.41</v>
      </c>
      <c r="G43" s="42">
        <v>0.26</v>
      </c>
      <c r="H43" s="42">
        <v>0.18</v>
      </c>
      <c r="I43" s="42">
        <v>0.38</v>
      </c>
      <c r="J43" s="43">
        <v>0.14000000000000001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election activeCell="U47" sqref="U47"/>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3" t="s">
        <v>11</v>
      </c>
      <c r="C45" s="1164"/>
      <c r="D45" s="58"/>
      <c r="E45" s="1169" t="s">
        <v>12</v>
      </c>
      <c r="F45" s="1169"/>
      <c r="G45" s="1169"/>
      <c r="H45" s="1169"/>
      <c r="I45" s="1169"/>
      <c r="J45" s="1170"/>
      <c r="K45" s="59">
        <v>7194</v>
      </c>
      <c r="L45" s="60">
        <v>7275</v>
      </c>
      <c r="M45" s="60">
        <v>7210</v>
      </c>
      <c r="N45" s="60">
        <v>7096</v>
      </c>
      <c r="O45" s="61">
        <v>7077</v>
      </c>
      <c r="P45" s="48"/>
      <c r="Q45" s="48"/>
      <c r="R45" s="48"/>
      <c r="S45" s="48"/>
      <c r="T45" s="48"/>
      <c r="U45" s="48"/>
    </row>
    <row r="46" spans="1:21" ht="30.75" customHeight="1" x14ac:dyDescent="0.15">
      <c r="A46" s="48"/>
      <c r="B46" s="1165"/>
      <c r="C46" s="1166"/>
      <c r="D46" s="62"/>
      <c r="E46" s="1157" t="s">
        <v>13</v>
      </c>
      <c r="F46" s="1157"/>
      <c r="G46" s="1157"/>
      <c r="H46" s="1157"/>
      <c r="I46" s="1157"/>
      <c r="J46" s="1158"/>
      <c r="K46" s="63" t="s">
        <v>481</v>
      </c>
      <c r="L46" s="64" t="s">
        <v>481</v>
      </c>
      <c r="M46" s="64" t="s">
        <v>481</v>
      </c>
      <c r="N46" s="64" t="s">
        <v>481</v>
      </c>
      <c r="O46" s="65" t="s">
        <v>481</v>
      </c>
      <c r="P46" s="48"/>
      <c r="Q46" s="48"/>
      <c r="R46" s="48"/>
      <c r="S46" s="48"/>
      <c r="T46" s="48"/>
      <c r="U46" s="48"/>
    </row>
    <row r="47" spans="1:21" ht="30.75" customHeight="1" x14ac:dyDescent="0.15">
      <c r="A47" s="48"/>
      <c r="B47" s="1165"/>
      <c r="C47" s="1166"/>
      <c r="D47" s="62"/>
      <c r="E47" s="1157" t="s">
        <v>14</v>
      </c>
      <c r="F47" s="1157"/>
      <c r="G47" s="1157"/>
      <c r="H47" s="1157"/>
      <c r="I47" s="1157"/>
      <c r="J47" s="1158"/>
      <c r="K47" s="63" t="s">
        <v>481</v>
      </c>
      <c r="L47" s="64" t="s">
        <v>481</v>
      </c>
      <c r="M47" s="64" t="s">
        <v>481</v>
      </c>
      <c r="N47" s="64" t="s">
        <v>481</v>
      </c>
      <c r="O47" s="65" t="s">
        <v>481</v>
      </c>
      <c r="P47" s="48"/>
      <c r="Q47" s="48"/>
      <c r="R47" s="48"/>
      <c r="S47" s="48"/>
      <c r="T47" s="48"/>
      <c r="U47" s="48"/>
    </row>
    <row r="48" spans="1:21" ht="30.75" customHeight="1" x14ac:dyDescent="0.15">
      <c r="A48" s="48"/>
      <c r="B48" s="1165"/>
      <c r="C48" s="1166"/>
      <c r="D48" s="62"/>
      <c r="E48" s="1157" t="s">
        <v>15</v>
      </c>
      <c r="F48" s="1157"/>
      <c r="G48" s="1157"/>
      <c r="H48" s="1157"/>
      <c r="I48" s="1157"/>
      <c r="J48" s="1158"/>
      <c r="K48" s="63">
        <v>2459</v>
      </c>
      <c r="L48" s="64">
        <v>2337</v>
      </c>
      <c r="M48" s="64">
        <v>2338</v>
      </c>
      <c r="N48" s="64">
        <v>2339</v>
      </c>
      <c r="O48" s="65">
        <v>2518</v>
      </c>
      <c r="P48" s="48"/>
      <c r="Q48" s="48"/>
      <c r="R48" s="48"/>
      <c r="S48" s="48"/>
      <c r="T48" s="48"/>
      <c r="U48" s="48"/>
    </row>
    <row r="49" spans="1:21" ht="30.75" customHeight="1" x14ac:dyDescent="0.15">
      <c r="A49" s="48"/>
      <c r="B49" s="1165"/>
      <c r="C49" s="1166"/>
      <c r="D49" s="62"/>
      <c r="E49" s="1157" t="s">
        <v>16</v>
      </c>
      <c r="F49" s="1157"/>
      <c r="G49" s="1157"/>
      <c r="H49" s="1157"/>
      <c r="I49" s="1157"/>
      <c r="J49" s="1158"/>
      <c r="K49" s="63">
        <v>698</v>
      </c>
      <c r="L49" s="64">
        <v>645</v>
      </c>
      <c r="M49" s="64">
        <v>555</v>
      </c>
      <c r="N49" s="64">
        <v>292</v>
      </c>
      <c r="O49" s="65">
        <v>172</v>
      </c>
      <c r="P49" s="48"/>
      <c r="Q49" s="48"/>
      <c r="R49" s="48"/>
      <c r="S49" s="48"/>
      <c r="T49" s="48"/>
      <c r="U49" s="48"/>
    </row>
    <row r="50" spans="1:21" ht="30.75" customHeight="1" x14ac:dyDescent="0.15">
      <c r="A50" s="48"/>
      <c r="B50" s="1165"/>
      <c r="C50" s="1166"/>
      <c r="D50" s="62"/>
      <c r="E50" s="1157" t="s">
        <v>17</v>
      </c>
      <c r="F50" s="1157"/>
      <c r="G50" s="1157"/>
      <c r="H50" s="1157"/>
      <c r="I50" s="1157"/>
      <c r="J50" s="1158"/>
      <c r="K50" s="63">
        <v>586</v>
      </c>
      <c r="L50" s="64">
        <v>614</v>
      </c>
      <c r="M50" s="64">
        <v>523</v>
      </c>
      <c r="N50" s="64">
        <v>113</v>
      </c>
      <c r="O50" s="65">
        <v>112</v>
      </c>
      <c r="P50" s="48"/>
      <c r="Q50" s="48"/>
      <c r="R50" s="48"/>
      <c r="S50" s="48"/>
      <c r="T50" s="48"/>
      <c r="U50" s="48"/>
    </row>
    <row r="51" spans="1:21" ht="30.75" customHeight="1" x14ac:dyDescent="0.15">
      <c r="A51" s="48"/>
      <c r="B51" s="1167"/>
      <c r="C51" s="1168"/>
      <c r="D51" s="66"/>
      <c r="E51" s="1157" t="s">
        <v>18</v>
      </c>
      <c r="F51" s="1157"/>
      <c r="G51" s="1157"/>
      <c r="H51" s="1157"/>
      <c r="I51" s="1157"/>
      <c r="J51" s="1158"/>
      <c r="K51" s="63">
        <v>10</v>
      </c>
      <c r="L51" s="64">
        <v>0</v>
      </c>
      <c r="M51" s="64">
        <v>0</v>
      </c>
      <c r="N51" s="64">
        <v>0</v>
      </c>
      <c r="O51" s="65">
        <v>1</v>
      </c>
      <c r="P51" s="48"/>
      <c r="Q51" s="48"/>
      <c r="R51" s="48"/>
      <c r="S51" s="48"/>
      <c r="T51" s="48"/>
      <c r="U51" s="48"/>
    </row>
    <row r="52" spans="1:21" ht="30.75" customHeight="1" x14ac:dyDescent="0.15">
      <c r="A52" s="48"/>
      <c r="B52" s="1155" t="s">
        <v>19</v>
      </c>
      <c r="C52" s="1156"/>
      <c r="D52" s="66"/>
      <c r="E52" s="1157" t="s">
        <v>20</v>
      </c>
      <c r="F52" s="1157"/>
      <c r="G52" s="1157"/>
      <c r="H52" s="1157"/>
      <c r="I52" s="1157"/>
      <c r="J52" s="1158"/>
      <c r="K52" s="63">
        <v>6236</v>
      </c>
      <c r="L52" s="64">
        <v>6313</v>
      </c>
      <c r="M52" s="64">
        <v>6412</v>
      </c>
      <c r="N52" s="64">
        <v>6540</v>
      </c>
      <c r="O52" s="65">
        <v>6581</v>
      </c>
      <c r="P52" s="48"/>
      <c r="Q52" s="48"/>
      <c r="R52" s="48"/>
      <c r="S52" s="48"/>
      <c r="T52" s="48"/>
      <c r="U52" s="48"/>
    </row>
    <row r="53" spans="1:21" ht="30.75" customHeight="1" thickBot="1" x14ac:dyDescent="0.2">
      <c r="A53" s="48"/>
      <c r="B53" s="1159" t="s">
        <v>21</v>
      </c>
      <c r="C53" s="1160"/>
      <c r="D53" s="67"/>
      <c r="E53" s="1161" t="s">
        <v>22</v>
      </c>
      <c r="F53" s="1161"/>
      <c r="G53" s="1161"/>
      <c r="H53" s="1161"/>
      <c r="I53" s="1161"/>
      <c r="J53" s="1162"/>
      <c r="K53" s="68">
        <v>4711</v>
      </c>
      <c r="L53" s="69">
        <v>4558</v>
      </c>
      <c r="M53" s="69">
        <v>4214</v>
      </c>
      <c r="N53" s="69">
        <v>3300</v>
      </c>
      <c r="O53" s="70">
        <v>3299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赤間　良太</cp:lastModifiedBy>
  <cp:lastPrinted>2015-04-09T06:17:51Z</cp:lastPrinted>
  <dcterms:created xsi:type="dcterms:W3CDTF">2015-02-17T06:02:26Z</dcterms:created>
  <dcterms:modified xsi:type="dcterms:W3CDTF">2015-05-06T07:36:34Z</dcterms:modified>
  <cp:category/>
</cp:coreProperties>
</file>